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Information" sheetId="1" r:id="rId4"/>
    <sheet state="visible" name="Zoning Information CountyMunici" sheetId="2" r:id="rId5"/>
    <sheet state="visible" name="Jurisdiction Information - CIZD" sheetId="3" r:id="rId6"/>
    <sheet state="visible" name="Zoning Information - CIZD" sheetId="4" r:id="rId7"/>
    <sheet state="visible" name="Unmapped Districts" sheetId="5" r:id="rId8"/>
    <sheet state="visible" name="Extinct" sheetId="6" r:id="rId9"/>
  </sheets>
  <definedNames>
    <definedName hidden="1" localSheetId="0" name="_xlnm._FilterDatabase">'Jurisdiction Information'!$A$1:$AJ$1033</definedName>
    <definedName hidden="1" localSheetId="1" name="_xlnm._FilterDatabase">'Zoning Information CountyMunici'!$A$1:$DC$597</definedName>
    <definedName hidden="1" localSheetId="2" name="_xlnm._FilterDatabase">'Jurisdiction Information - CIZD'!$A$1:$AJ$1093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Utilize this website to find all incorperated areas in a county: https://montana.hometownlocator.com/counties/cities,cfips,063,c,missoula.cfm
----
Utilize this website to find all incorporated areas in a county: https://montana.hometownlocator.com/counties/cities,cfips,063,c,missoula.cfm
	-Kendall Cotton</t>
      </text>
    </comment>
    <comment authorId="0" ref="A6">
      <text>
        <t xml:space="preserve">@sara.bronin@gmail.com Montana allows for "citizen initiated" zoning districts, where 60% of property owners can petition for the creation of zoning districts within the county. We've decided to list these as separate jurisdictions on this tab, as you see here.
	-Kendall Cotton
Oh, super interesting. Had no idea.
	-Sara Bronin</t>
      </text>
    </comment>
  </commentList>
</comments>
</file>

<file path=xl/comments2.xml><?xml version="1.0" encoding="utf-8"?>
<comments xmlns:r="http://schemas.openxmlformats.org/officeDocument/2006/relationships" xmlns="http://schemas.openxmlformats.org/spreadsheetml/2006/main">
  <authors>
    <author/>
  </authors>
  <commentList>
    <comment authorId="0" ref="CC82">
      <text>
        <t xml:space="preserve">I think this is right, but how did we arrive at this number? Can you link me to this definition?
	-Kendall Cotton
whoops tagging @thor.mont97@gmail.com
	-Kendall Cotton
thats the minimum AH lot size for a single-dwelling unit in table 38.320.030.A
	-Thor Larson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Utilize this website to find all incorperated areas in a county: https://montana.hometownlocator.com/counties/cities,cfips,063,c,missoula.cfm
</t>
      </text>
    </comment>
  </commentList>
</comments>
</file>

<file path=xl/sharedStrings.xml><?xml version="1.0" encoding="utf-8"?>
<sst xmlns="http://schemas.openxmlformats.org/spreadsheetml/2006/main" count="20021" uniqueCount="2005">
  <si>
    <t>I.</t>
  </si>
  <si>
    <t>II.</t>
  </si>
  <si>
    <t>Jurisdiction (City/Town/Village if necessary to distinguish); or Jurisdiction - Submunicipal</t>
  </si>
  <si>
    <t>County</t>
  </si>
  <si>
    <t>Team Assignment</t>
  </si>
  <si>
    <t>Does It Have Zoning?</t>
  </si>
  <si>
    <r>
      <rPr>
        <rFont val="Arial"/>
        <b/>
      </rPr>
      <t xml:space="preserve">Type of Government (per US Census Census of Governments) </t>
    </r>
    <r>
      <rPr>
        <rFont val="Arial"/>
        <b/>
        <color rgb="FF1155CC"/>
        <u/>
      </rPr>
      <t>https://www2.census.gov/programs-surveys/gus/tables/1957/1957-vol1-no3-govt-org-statedesc.pdf</t>
    </r>
  </si>
  <si>
    <t># of Pages in the Zoning Code (when converted to Word/PDF)</t>
  </si>
  <si>
    <t>Approx. # of Districts, in the map or table of contents</t>
  </si>
  <si>
    <t>Link to Zoning Code (on the general internet, as opposed to dropbox)</t>
  </si>
  <si>
    <t xml:space="preserve">Link to Zoning Map (on the general internet, as opposed to dropbox) </t>
  </si>
  <si>
    <t>Link to Downloadable GIS Layers (if any) (on the general internet, as opposed to dropbox)</t>
  </si>
  <si>
    <t>Staff Planner Name (fill out if place has zoning)</t>
  </si>
  <si>
    <t xml:space="preserve">Staff Planner Email (fill out if place has zoning) </t>
  </si>
  <si>
    <t xml:space="preserve">Staff Planner Phone (fill out if place has zoning)  </t>
  </si>
  <si>
    <t>Notes</t>
  </si>
  <si>
    <t>Ithaca (City)</t>
  </si>
  <si>
    <t>Tompkins</t>
  </si>
  <si>
    <t>Adam</t>
  </si>
  <si>
    <t>Yes</t>
  </si>
  <si>
    <t>General-Purpose-Municipal</t>
  </si>
  <si>
    <t>https://ecode360.com/8393835</t>
  </si>
  <si>
    <t>http://www.cityofithaca.org/DocumentCenter/View/1436/City-of-Ithaca-Official-Zoning-Map-PDF?bidId=</t>
  </si>
  <si>
    <t>Lisa Nicholas</t>
  </si>
  <si>
    <t>607-274-6550</t>
  </si>
  <si>
    <t>Virgil</t>
  </si>
  <si>
    <t>Cortland</t>
  </si>
  <si>
    <t>Josey</t>
  </si>
  <si>
    <t>https://www.cortland-co.org/DocumentCenter/View/2068</t>
  </si>
  <si>
    <t>https://www.axisgis.com/Cortland_CountyNY/</t>
  </si>
  <si>
    <t>townclerk@virgilny.org</t>
  </si>
  <si>
    <t>607-835-6174</t>
  </si>
  <si>
    <t>Yellowstone County (unincorporated areas)</t>
  </si>
  <si>
    <t>Yellowstone County</t>
  </si>
  <si>
    <t>Nathan/Mallory</t>
  </si>
  <si>
    <t>General-Purpose-County</t>
  </si>
  <si>
    <t>https://ci.billings.mt.us/DocumentCenter/View/43784/YC-Zoning-Code-Final-Code-Dec-15-2020</t>
  </si>
  <si>
    <t>https://maps.yellowstonecountymt.gov/mapping/</t>
  </si>
  <si>
    <t>Wyeth Friday</t>
  </si>
  <si>
    <t>fridayw@billingsmt.gov</t>
  </si>
  <si>
    <t>(406) 657-8246</t>
  </si>
  <si>
    <t>Broadview</t>
  </si>
  <si>
    <t>https://www.ci.billings.mt.us/DocumentCenter/View/1292/Broadview1?bidId=</t>
  </si>
  <si>
    <t>https://ci.billings.mt.us/DocumentCenter/View/1317/Special-Zoning-District-Map</t>
  </si>
  <si>
    <r>
      <rPr/>
      <t xml:space="preserve">quick reference guide: </t>
    </r>
    <r>
      <rPr>
        <color rgb="FF1155CC"/>
        <u/>
      </rPr>
      <t>https://ci.billings.mt.us/DocumentCenter/View/1285/Special-Zoning-Districts?bidId=</t>
    </r>
  </si>
  <si>
    <t>Billings</t>
  </si>
  <si>
    <t>https://ci.billings.mt.us/DocumentCenter/View/43770/-BMCC-City-Zoning-Code-2021</t>
  </si>
  <si>
    <t>https://billings.maps.arcgis.com/apps/webappviewer/index.html?id=a85b2d6e205b4569af1539a68b563c95</t>
  </si>
  <si>
    <t>Monica Plecker</t>
  </si>
  <si>
    <t>Pleckerm@billingsmt.gov</t>
  </si>
  <si>
    <t>(406) 247-8660</t>
  </si>
  <si>
    <t>Laurel</t>
  </si>
  <si>
    <t>https://library.municode.com/mt/laurel/codes/code_of_ordinances?nodeId=TIT17ZO</t>
  </si>
  <si>
    <t xml:space="preserve">cityplanner@laurel.mt.gov </t>
  </si>
  <si>
    <t>(406) 628-4796</t>
  </si>
  <si>
    <t>Missoula County (Unicorporated Area)</t>
  </si>
  <si>
    <t>Missoula County</t>
  </si>
  <si>
    <t xml:space="preserve">Riss </t>
  </si>
  <si>
    <t>https://www.missoulacounty.us/government/community-development/community-planning-services/regulations/zoning-regulations</t>
  </si>
  <si>
    <t>https://mc-zoning-update-mcgis.hub.arcgis.com/documents/missoula-county-zoning-pdf-reference-map-/explore</t>
  </si>
  <si>
    <t>https://mcgis.maps.arcgis.com/apps/instant/minimalist/index.html?appid=aa87917c734e42c7a2fc41a100efd233</t>
  </si>
  <si>
    <t>Matt Heimel</t>
  </si>
  <si>
    <t>mheimel@missoulacounty.us</t>
  </si>
  <si>
    <t>406 258 3799</t>
  </si>
  <si>
    <t>Sxwtpqyen Traditional Neighborhood Form-Based Code</t>
  </si>
  <si>
    <t>https://mcgis.maps.arcgis.com/apps/instant/minimalist/index.html?appid=aa87917c734e42c7a2fc41a100efd234</t>
  </si>
  <si>
    <t>407 258 3799</t>
  </si>
  <si>
    <t>RZD - East Butler Creek Foothills</t>
  </si>
  <si>
    <t>Special District</t>
  </si>
  <si>
    <r>
      <rPr/>
      <t xml:space="preserve">original: </t>
    </r>
    <r>
      <rPr>
        <color rgb="FF1155CC"/>
        <u/>
      </rPr>
      <t xml:space="preserve">https://www.missoulacounty.us/home/showpublisheddocument/21722/636074657405970000
</t>
    </r>
    <r>
      <rPr/>
      <t xml:space="preserve">Amendments: </t>
    </r>
    <r>
      <rPr>
        <color rgb="FF1155CC"/>
        <u/>
      </rPr>
      <t>https://www.missoulacounty.us/home/showpublisheddocument/21724/636074657410030000</t>
    </r>
    <r>
      <rPr/>
      <t xml:space="preserve"> </t>
    </r>
  </si>
  <si>
    <t>https://www.missoulacounty.us/home/showpublisheddocument/21722/636074657405970000</t>
  </si>
  <si>
    <t>SD - JTL-Allen</t>
  </si>
  <si>
    <t>https://www.missoulacounty.us/home/showpublisheddocument/29848/636677006315929999</t>
  </si>
  <si>
    <t>405 258 3799</t>
  </si>
  <si>
    <t>SD - Grove Street (Home Harvest Loop)</t>
  </si>
  <si>
    <t>https://www.missoulacounty.us/home/showpublisheddocument/29848/636677006315930000</t>
  </si>
  <si>
    <t>RZD - Waldo-George Cates</t>
  </si>
  <si>
    <t>https://www.missoulacounty.us/home/showpublisheddocument/29742/636676980507569996</t>
  </si>
  <si>
    <t>402 258 3799</t>
  </si>
  <si>
    <t>RZD - Valley West</t>
  </si>
  <si>
    <t>https://www.missoulacounty.us/home/showpublisheddocument/29742/636676980507569997</t>
  </si>
  <si>
    <t>403 258 3799</t>
  </si>
  <si>
    <t>RZD - Sawmill Meadows</t>
  </si>
  <si>
    <t>https://www.missoulacounty.us/home/showpublisheddocument/29742/636676980507569998</t>
  </si>
  <si>
    <t>404 258 3799</t>
  </si>
  <si>
    <t>RZD - Primrose Heights</t>
  </si>
  <si>
    <t>https://www.missoulacounty.us/home/showpublisheddocument/29742/636676980507569999</t>
  </si>
  <si>
    <t>RZD - Target Range-West End</t>
  </si>
  <si>
    <t>https://www.missoulacounty.us/home/showpublisheddocument/29742/636676980507570000</t>
  </si>
  <si>
    <t>RZD - Olde Dairy</t>
  </si>
  <si>
    <t>RZD - O'Keefe Ranch</t>
  </si>
  <si>
    <t>RZD - MT Suds</t>
  </si>
  <si>
    <t>https://www.missoulacounty.us/home/showpublisheddocument/29742/636676980507570001</t>
  </si>
  <si>
    <t>Special Condition/Exception</t>
  </si>
  <si>
    <t>Looks like spot zoning/extint districts</t>
  </si>
  <si>
    <t>RZD - JTL Wheeler</t>
  </si>
  <si>
    <t>RZD - Fort Missoula Historic District</t>
  </si>
  <si>
    <t>RZD - North Lolo</t>
  </si>
  <si>
    <t>https://www.missoulacounty.us/home/showpublisheddocument/29658/636676979394600000</t>
  </si>
  <si>
    <t>RZD - Missoula Development Park</t>
  </si>
  <si>
    <t>https://www.missoulacounty.us/home/showpublisheddocument/28605/636602585549970000</t>
  </si>
  <si>
    <t>PUD - Taylor Acres</t>
  </si>
  <si>
    <t>https://www.missoulacounty.us/home/showpublisheddocument/28605/636602585549969999</t>
  </si>
  <si>
    <t>PUD - Osprey Heights</t>
  </si>
  <si>
    <t>PUD - Grantland</t>
  </si>
  <si>
    <t>https://www.missoulacounty.us/home/showpublisheddocument/28605/636602585549970001</t>
  </si>
  <si>
    <t>SD - Water's Edge</t>
  </si>
  <si>
    <t>https://www.missoulacounty.us/home/showpublisheddocument/25202/636280340493570000</t>
  </si>
  <si>
    <t>PUD - Grizzly Dens</t>
  </si>
  <si>
    <r>
      <rPr>
        <color rgb="FF1155CC"/>
        <u/>
      </rPr>
      <t>https://www.missoulacounty.us/home/showpublisheddocument/25175/636275952812100000</t>
    </r>
    <r>
      <rPr/>
      <t xml:space="preserve"> </t>
    </r>
  </si>
  <si>
    <t>SD - Miller Creek Land
Sensitive Zone</t>
  </si>
  <si>
    <t>https://www.missoulacounty.us/home/showpublisheddocument/25200/636280308768330000</t>
  </si>
  <si>
    <r>
      <rPr/>
      <t xml:space="preserve">Look to Miller Creek View PUD for zoning specifics: </t>
    </r>
    <r>
      <rPr>
        <color rgb="FF1155CC"/>
        <u/>
      </rPr>
      <t>https://www.missoulacounty.us/home/showpublisheddocument/25167/636275918820070000</t>
    </r>
  </si>
  <si>
    <t>PUD - Miller Creek View</t>
  </si>
  <si>
    <t>https://www.missoulacounty.us/home/showpublisheddocument/25167/636275918820070000</t>
  </si>
  <si>
    <t>Airport Influence Area</t>
  </si>
  <si>
    <t>https://www.missoulacounty.us/home/showpublisheddocument/27568/636511794870270000</t>
  </si>
  <si>
    <t>Missoula (City)</t>
  </si>
  <si>
    <t>https://library.municode.com/mt/missoula/codes/municipal_code?nodeId=TIT20ZO</t>
  </si>
  <si>
    <t>https://missoulamaps-cityofmissoula.hub.arcgis.com/apps/whats-my-zoning-2021/explore</t>
  </si>
  <si>
    <t>cityzoner@ci.missoula.mt.us</t>
  </si>
  <si>
    <t>406-552-6625</t>
  </si>
  <si>
    <t xml:space="preserve">Gallatin County/Bozeman Area Donut </t>
  </si>
  <si>
    <t>Gallatin</t>
  </si>
  <si>
    <t>Tanner</t>
  </si>
  <si>
    <t>https://gallatincomt.virtualtownhall.net/sites/g/files/vyhlif606/f/pages/do_02_22.pdf</t>
  </si>
  <si>
    <t>https://gallatincomt.virtualtownhall.net/sites/g/files/vyhlif606/f/pages/do_zoning_map_11.20.18.pdf</t>
  </si>
  <si>
    <t>Garrett McAllister</t>
  </si>
  <si>
    <t>406-582-3124</t>
  </si>
  <si>
    <t>East Gallatin</t>
  </si>
  <si>
    <t>https://gallatincomt.virtualtownhall.net/sites/g/files/vyhlif606/f/pages/east_gallatin_reg.fn_.06.20.06_hyperlink.pdf</t>
  </si>
  <si>
    <t>https://gallatincomt.virtualtownhall.net/sites/g/files/vyhlif606/f/pages/eg_zonemap_final.pdf</t>
  </si>
  <si>
    <t>Four Corners</t>
  </si>
  <si>
    <t>https://gallatincomt.virtualtownhall.net/sites/g/files/vyhlif606/f/pages/4c_02_22.pdf</t>
  </si>
  <si>
    <t>https://gallatincomt.virtualtownhall.net/sites/g/files/vyhlif606/f/pages/4c_map_new.pdf</t>
  </si>
  <si>
    <t>Middle Cottonwood</t>
  </si>
  <si>
    <t>https://gallatincomt.virtualtownhall.net/sites/g/files/vyhlif606/f/pages/mc_02_22.pdf</t>
  </si>
  <si>
    <t>https://gallatincomt.virtualtownhall.net/sites/g/files/vyhlif606/f/pages/mc_zoningmaps.pdf</t>
  </si>
  <si>
    <t>Reese Creek</t>
  </si>
  <si>
    <t>https://gallatincomt.virtualtownhall.net/sites/g/files/vyhlif606/f/pages/rc_02_22.pdf</t>
  </si>
  <si>
    <t>https://gallatincomt.virtualtownhall.net/sites/g/files/vyhlif606/f/pages/rc_map.pdf</t>
  </si>
  <si>
    <t>North Gallatin Canyon</t>
  </si>
  <si>
    <t>https://gallatincomt.virtualtownhall.net/sites/g/files/vyhlif606/f/pages/ngc_02_22.pdf</t>
  </si>
  <si>
    <t>https://gallatincomt.virtualtownhall.net/sites/g/files/vyhlif606/f/pages/ngc_zoning_district_20121115_fd.pdf</t>
  </si>
  <si>
    <t>South Cottonwood Canyon</t>
  </si>
  <si>
    <t>https://gallatincomt.virtualtownhall.net/sites/g/files/vyhlif606/f/pages/scc_02_22.pdf</t>
  </si>
  <si>
    <t>https://gallatincomt.virtualtownhall.net/sites/g/files/vyhlif606/f/pages/scc_map1.pdf</t>
  </si>
  <si>
    <t>Bozeman</t>
  </si>
  <si>
    <t>https://www.bozeman.net/Home/ShowDocument?id=2976</t>
  </si>
  <si>
    <t>https://gisweb.bozeman.net/Html5Viewer/?viewer=planning</t>
  </si>
  <si>
    <t>PlanningTech@bozeman.net</t>
  </si>
  <si>
    <t>Manhattan</t>
  </si>
  <si>
    <t>https://codelibrary.amlegal.com/codes/manhattanmt/latest/manhattan_mt/0-0-0-3063</t>
  </si>
  <si>
    <t>https://static1.squarespace.com/static/57fd10961b631b05cf5bee3e/t/58f68567d1758e4e9eb05571/1492551021221/4.12.17+Manhattan+Zone+Map.png</t>
  </si>
  <si>
    <t xml:space="preserve">bdlginsp1@gmail.com </t>
  </si>
  <si>
    <t>406.284.3235</t>
  </si>
  <si>
    <t>Three Forks</t>
  </si>
  <si>
    <t>https://codelibrary.amlegal.com/codes/threeforksmt/latest/threeforks_mt/0-0-0-2614</t>
  </si>
  <si>
    <t>https://www.threeforksmontana.us/maps</t>
  </si>
  <si>
    <t>Randy Carpenter</t>
  </si>
  <si>
    <t>(406) 285-3431</t>
  </si>
  <si>
    <t>Belgrade</t>
  </si>
  <si>
    <r>
      <rPr>
        <color rgb="FF1155CC"/>
        <u/>
      </rPr>
      <t xml:space="preserve">http://ci.belgrade.mt.us/administration/code/Title-10-Zoning-Regulations-1.pdf
</t>
    </r>
    <r>
      <rPr/>
      <t xml:space="preserve">Supplemental: </t>
    </r>
    <r>
      <rPr>
        <color rgb="FF1155CC"/>
        <u/>
      </rPr>
      <t>http://ci.belgrade.mt.us/administration/code/Title-10-Zoning-Regulations-2.pdf</t>
    </r>
  </si>
  <si>
    <t>https://cob-pb.maps.arcgis.com/apps/webappviewer/index.html?id=c36e5d3856a842a2b360065d3f9183ee</t>
  </si>
  <si>
    <t>JASON KARP</t>
  </si>
  <si>
    <t>Jkarp@cityofbelgrade.net</t>
  </si>
  <si>
    <t>West Yellowstone</t>
  </si>
  <si>
    <t>https://www.codepublishing.com/MT/WestYellowstone/#!/WestYellowstone17/WestYellowstone17.html</t>
  </si>
  <si>
    <t>https://drive.google.com/drive/folders/1v92OhVOAuvtJFicqE6x_cXKTF-TJhlaV</t>
  </si>
  <si>
    <t>info@townofwestyellowstone.com</t>
  </si>
  <si>
    <t>(406) 646-7795</t>
  </si>
  <si>
    <t xml:space="preserve">Could not find map online. </t>
  </si>
  <si>
    <t>Flathead County (Unincorporated Areas)</t>
  </si>
  <si>
    <t>Flathead County</t>
  </si>
  <si>
    <t>https://flathead.mt.gov/application/files/4716/5418/7005/FINAL_FCZR_4.19.22.pdf</t>
  </si>
  <si>
    <t>https://maps.flathead.mt.gov/portal/apps/webappviewer/index.html?id=a0f8edf25599410a8e8ddc993fecbb0e</t>
  </si>
  <si>
    <t>planning.zoning@flathead.mt.gov</t>
  </si>
  <si>
    <t>(406) 751-8198</t>
  </si>
  <si>
    <t>Kalispell</t>
  </si>
  <si>
    <t>100+</t>
  </si>
  <si>
    <t>https://library.qcode.us/lib/kalispell_mt/pub/city_code/item/chapter_27</t>
  </si>
  <si>
    <t>https://cityofkalispell.maps.arcgis.com/apps/webappviewer/index.html?id=15ffcee230954486a69a29fffe2990b5</t>
  </si>
  <si>
    <t>PJ Sorensen</t>
  </si>
  <si>
    <t>psorensen@kalispell.com</t>
  </si>
  <si>
    <t>406-758-7732</t>
  </si>
  <si>
    <t>Columbia Falls</t>
  </si>
  <si>
    <t>https://columbiafalls.municipalcodeonline.com/book?type=ordinances#name=Preface</t>
  </si>
  <si>
    <t>Susan Nicosia</t>
  </si>
  <si>
    <t>nicosias@cityofcolumbiafalls.com</t>
  </si>
  <si>
    <t>406-892-4391</t>
  </si>
  <si>
    <t>Whitefish</t>
  </si>
  <si>
    <t>https://codelibrary.amlegal.com/codes/whitefishmt/latest/whitefish_mt/0-0-0-3494</t>
  </si>
  <si>
    <t>Wendy Compton-Ring</t>
  </si>
  <si>
    <t>wcompton-ring@cityofwhitefish.org</t>
  </si>
  <si>
    <t>406-863-2418</t>
  </si>
  <si>
    <t>Cascade County (Unincorporated Areas)</t>
  </si>
  <si>
    <t>Cascade</t>
  </si>
  <si>
    <t>Thor</t>
  </si>
  <si>
    <t>https://www.cascadecountymt.gov/DocumentCenter/View/541/Zoning-Regulations-PDF</t>
  </si>
  <si>
    <t>https://www.cascadecountymt.gov/271/Zoning-Information</t>
  </si>
  <si>
    <t>Charity Yonker</t>
  </si>
  <si>
    <t>planningcomments@cascadecountymt.gov</t>
  </si>
  <si>
    <t>406-454-6905</t>
  </si>
  <si>
    <t>Great Falls</t>
  </si>
  <si>
    <t>https://library.municode.com/mt/great_falls_/codes/code_of_ordinances?nodeId=TIT17LADECO_CH20LAUS</t>
  </si>
  <si>
    <t>https://greatfallsmt.net/planning/interactive-zoning-map</t>
  </si>
  <si>
    <t>Brad Eatherly</t>
  </si>
  <si>
    <t xml:space="preserve"> (406) 455-8433</t>
  </si>
  <si>
    <t>Belt</t>
  </si>
  <si>
    <t>No</t>
  </si>
  <si>
    <r>
      <rPr/>
      <t xml:space="preserve">The City of Belt does not currently have zoning. The City is in the process of adopting zoning this year. Check here for the latest updates: </t>
    </r>
    <r>
      <rPr>
        <color rgb="FF1155CC"/>
        <u/>
      </rPr>
      <t>https://www.cityofbelt.com/</t>
    </r>
  </si>
  <si>
    <t>Cascade (City)</t>
  </si>
  <si>
    <t>http://www.cascademontana.com/ordinances/#1580236844782-8e054fc2-a7ba</t>
  </si>
  <si>
    <t>http://www.cascademontana.com/wp-content/uploads/2021/11/zoning-map.pdf</t>
  </si>
  <si>
    <t>406-468-2808</t>
  </si>
  <si>
    <t>sent city message asking for calrification on district regulations 10/8/22</t>
  </si>
  <si>
    <t>Neihart</t>
  </si>
  <si>
    <t>406-236-5301</t>
  </si>
  <si>
    <t>No information is available online for the City of Neihart. Contact the number and/or county</t>
  </si>
  <si>
    <t>Lewis and Clark County (Unincorporated Area)</t>
  </si>
  <si>
    <t>Lewis and Clark</t>
  </si>
  <si>
    <t>https://www.lccountymt.gov/fileadmin/user_upload/County_Com_Dev/Documents/HVPA_Zoning_Regs_7-12-2022__Final_.pdf</t>
  </si>
  <si>
    <t>https://helenamtmaps.maps.arcgis.com/apps/webappviewer/index.html?id=12489e18b01b42dab6cc2a0a679b1689</t>
  </si>
  <si>
    <t>planning@lccountymt.gov</t>
  </si>
  <si>
    <t>(406) 447-8374</t>
  </si>
  <si>
    <t>East Helena</t>
  </si>
  <si>
    <t>https://easthelenamt.us/PDF/COEH_%20ZoningOrd_20220413.pdf</t>
  </si>
  <si>
    <t>https://easthelenamt.us/PDF/CityofEastHelena2021_36x48.pdf</t>
  </si>
  <si>
    <t>https://www.arcgis.com/apps/webappviewer/index.html?id=f3a1e1b758ca4bd0b62e9cf3e1f49b3a&amp;marker=-12458316.8051,5875414.2748,102100,City%20of%20East%20Helena%20City%20Hall,,City%20of%20East%20Helena%20City%20Hall&amp;level=14&amp;showLayers=ParkingForProd_9425_1;Transportation_571;Transportation_571_3;Transportation_571_5;Transportation_571_7;Trails_7050_1;Trails_7050_2;Trails_7050_5;Trails_7050_7;Trails_7050_8;Trails_7050_9;Trails_7050_10;Trails_7050_11;Addresses_549_0;Addresses_549_2;Parcels_571_0;LCSimple_5834;LCSimple_5834_1;LCSimple_5834_2;LCSimple_5834_10;LCSimple_5834_11;LCSimple_5834_12;LCSimple_5834_15;LCSimple_5834_20;LCSimple_5834_22;LCSimple_5834_34;World_Imagery_860</t>
  </si>
  <si>
    <t>Gloria Soja</t>
  </si>
  <si>
    <t>(406) 227-5321</t>
  </si>
  <si>
    <t>Helena</t>
  </si>
  <si>
    <t>https://codelibrary.amlegal.com/codes/helenamt/latest/helena_mt/0-0-0-1</t>
  </si>
  <si>
    <t>https://www.helenamt.gov/fileadmin/user_upload/Community_Development/Planning/Current_Planning/Zoning/CityofHelenaZoning2021.pdf</t>
  </si>
  <si>
    <t>https://www.helenamt.gov/government/departments/community-development/planning</t>
  </si>
  <si>
    <t>Chris Bink</t>
  </si>
  <si>
    <t>citycommunitydevelopment@helenamt.gov</t>
  </si>
  <si>
    <t>(406) 447-8490</t>
  </si>
  <si>
    <t>Hamilton</t>
  </si>
  <si>
    <t>Ravalli</t>
  </si>
  <si>
    <t>https://library.municode.com/mt/hamilton/codes/code_of_ordinances?nodeId=TIT17ZO</t>
  </si>
  <si>
    <t>https://cms3.revize.com/revize/hamilton/living/maps/docs/Hamilton%20Zoning%20Map_January%202021_8.5x11.pdf</t>
  </si>
  <si>
    <t>Mark Rud</t>
  </si>
  <si>
    <t>mrud@cityofhamilton.net</t>
  </si>
  <si>
    <t>(406) 363.2101 ext. #216</t>
  </si>
  <si>
    <t>called Mark Rud and was told to email with request for zoning GIS shape files, email 11/1</t>
  </si>
  <si>
    <t>Darby</t>
  </si>
  <si>
    <t>https://doc-0o-0g-apps-viewer.googleusercontent.com/viewer/secure/pdf/1hqraabeptuar5gndlsihm8s9orpeuqc/mtk90rmjlag9pc0dag91t40pg1c7vrlj/1659399825000/lantern/14390002900039546134/ACFrOgDI6RSdRcMBSo076_W4uZ2dUZ9C2noKZlApbkagKUPuKvGYVmK4PXLDNNRU5b5tLa83lVlXJbQN_rHs7QqfwfsvJN-3W6azsvQD3vE8lZQ41IEowSdSAVtXsZX-KY5YaCuIhv3PzvBpjl7F?print=true&amp;nonce=mlo7r04lupiqo&amp;user=14390002900039546134&amp;hash=bu5iv3i6oognqrmlkko7rhnouu5eockn</t>
  </si>
  <si>
    <t>planning@rc.mt.gov</t>
  </si>
  <si>
    <t>406-375-6530</t>
  </si>
  <si>
    <t>Called Ravalli County GIS department, they do not have shape files for Hamilton, Darby or Stevensville</t>
  </si>
  <si>
    <t>Stevensville</t>
  </si>
  <si>
    <t>https://library.municode.com/mt/stevensville/codes/code_of_ordinances?nodeId=COOR_CH10DECO</t>
  </si>
  <si>
    <t>https://www.townofstevensville.com/sites/default/files/fileattachments/building/page/1381/stevensville_zoning_2019_11x17_rev2.pdf</t>
  </si>
  <si>
    <t>info@townofstevensville.com</t>
  </si>
  <si>
    <t>(406) 777-5271</t>
  </si>
  <si>
    <t>Pinesdale</t>
  </si>
  <si>
    <t>Incorporated town but no zoning online. Follow up with county.</t>
  </si>
  <si>
    <t>Butte-Silver Bow (County/City)</t>
  </si>
  <si>
    <t>Silver Bow County</t>
  </si>
  <si>
    <t>https://library.municode.com/mt/butte-silver_bow_county/codes/code_of_ordinances?nodeId=TIT17ZO_CH17.06DIBOMA</t>
  </si>
  <si>
    <t>https://buttesilverbow.maps.arcgis.com/apps/View/index.html?appid=4ac12eed2b7041aa83cb08c067e7823d&amp;extent=-112.5699,45.9871,-112.4813,46.0206</t>
  </si>
  <si>
    <t>https://www.arcgis.com/apps/View/index.html?appid=b85ba5946d36448b866625a97210e546&amp;extent=-112.5801,45.9756,-112.4703,46.0296</t>
  </si>
  <si>
    <t>Elizabeth (Lila) Osborn</t>
  </si>
  <si>
    <t>eosborn@bsb.mt.gov</t>
  </si>
  <si>
    <t>(406) 497-6255</t>
  </si>
  <si>
    <t>The city &amp; county have implemented zoning jointly. Most of the county is not zoned, but much of the city is.</t>
  </si>
  <si>
    <t>Walkerville (City)</t>
  </si>
  <si>
    <t>Information is not available online. Contact the county.</t>
  </si>
  <si>
    <t>Townsend</t>
  </si>
  <si>
    <t>Broadwater</t>
  </si>
  <si>
    <t>https://townsend.municipalcodeonline.com/book?type=ordinances#name=13_ZONING_ORDINANCE</t>
  </si>
  <si>
    <t>Colleen Ward</t>
  </si>
  <si>
    <t>coleen@townsendmontana.net</t>
  </si>
  <si>
    <t>406-266-3911</t>
  </si>
  <si>
    <t xml:space="preserve">Broadwater County (Unincorporated Areas) </t>
  </si>
  <si>
    <t>Tacy Swanton</t>
  </si>
  <si>
    <t>(406) 266-9211</t>
  </si>
  <si>
    <t>Subdivisions do require approval of the county, but they are enforced via HOA's</t>
  </si>
  <si>
    <t>Livingston</t>
  </si>
  <si>
    <t>Park</t>
  </si>
  <si>
    <t>Kendall</t>
  </si>
  <si>
    <t>https://library.municode.com/mt/livingston/codes/code_of_ordinances?nodeId=CH30ZO</t>
  </si>
  <si>
    <t>https://parkcounty.maps.arcgis.com/apps/Viewer/index.html?appid=ddf636d803af411d9b3404a79f02bef7</t>
  </si>
  <si>
    <t>city offices</t>
  </si>
  <si>
    <t>(406) 222-2005</t>
  </si>
  <si>
    <t>Clyde Park</t>
  </si>
  <si>
    <t>Park County (unincorporated areas)</t>
  </si>
  <si>
    <t>https://www.parkcounty.org/uploads/files/pages/26/Cokedale-Zoning-Regulations-Resolution-Signed-10.25.99.pdf</t>
  </si>
  <si>
    <t>https://parkcounty.maps.arcgis.com/apps/webappviewer/index.html?id=1b0dfdb4deba412c80a9532ed8741edf</t>
  </si>
  <si>
    <t xml:space="preserve">Madison County (Unincorporated Areas) </t>
  </si>
  <si>
    <t>Madison</t>
  </si>
  <si>
    <t>planning@madisoncountymt.gov</t>
  </si>
  <si>
    <t>Ennis</t>
  </si>
  <si>
    <t>https://codelibrary.amlegal.com/codes/ennismt/latest/ennis_mt/0-0-0-2102</t>
  </si>
  <si>
    <t>http://www.ennismontana.org/wp-content/uploads/2014/12/Zoning-Map-for-web.pdf</t>
  </si>
  <si>
    <t>Susie Sprout</t>
  </si>
  <si>
    <t>susies@ennismontana.org</t>
  </si>
  <si>
    <t>contact the madison county planning office</t>
  </si>
  <si>
    <t>Sheridan</t>
  </si>
  <si>
    <t>Twin Bridges</t>
  </si>
  <si>
    <t>Virginia City</t>
  </si>
  <si>
    <t>Stillwater County (Unincorporated Areas)</t>
  </si>
  <si>
    <t>Stillwater</t>
  </si>
  <si>
    <t>https://www.stillwatercountymt.gov/wp-content/uploads/FINAL-Stillwater-County-Zoning-and-Development-Regulations-August-6-2021.pdf</t>
  </si>
  <si>
    <t>406-322-8050</t>
  </si>
  <si>
    <t>One district encompassing whole county</t>
  </si>
  <si>
    <t>Columbus</t>
  </si>
  <si>
    <t>https://library.municode.com/mt/columbus/codes/code_of_ordinances?nodeId=TIT17ZO_CH17.12ESDI</t>
  </si>
  <si>
    <t>Scott Caton</t>
  </si>
  <si>
    <t>406-322-4424</t>
  </si>
  <si>
    <t>Boulder</t>
  </si>
  <si>
    <t>Jefferson</t>
  </si>
  <si>
    <t>https://codelibrary.amlegal.com/codes/bouldermt/latest/boulder_mt/0-0-0-2821</t>
  </si>
  <si>
    <t>https://www.cityofbouldermt.com/city-of-boulder-zoning-map</t>
  </si>
  <si>
    <t>City Clerk</t>
  </si>
  <si>
    <t>cityclerk@cityofbouldermt.com</t>
  </si>
  <si>
    <t>406-225-3381</t>
  </si>
  <si>
    <t>Whitehall</t>
  </si>
  <si>
    <t xml:space="preserve">Thor </t>
  </si>
  <si>
    <t>https://library.municode.com/mt/whitehall/codes/code_of_ordinances?nodeId=COOR_CH42ZO</t>
  </si>
  <si>
    <t>https://secureservercdn.net/198.71.233.206/d8h.78d.myftpupload.com/wp-content/uploads/Whitehall-zoning-map.pdf</t>
  </si>
  <si>
    <t>Jefferson County (Unincorporated Areas)</t>
  </si>
  <si>
    <t>http://www.jeffersoncounty-mt.gov/documents/planning/NorthZoningRegulations.pdf</t>
  </si>
  <si>
    <t>https://www.arcgis.com/home/webmap/viewer.html?webmap=cdbc0474158543e9b84928a4fb067f17&amp;extent=-113.8156,45.3504,-110.3494,46.9073</t>
  </si>
  <si>
    <t>III.A</t>
  </si>
  <si>
    <t>III.B</t>
  </si>
  <si>
    <t>IV.A.1</t>
  </si>
  <si>
    <t>IV.A.2</t>
  </si>
  <si>
    <t>IV.A.3</t>
  </si>
  <si>
    <t>IV.B.1</t>
  </si>
  <si>
    <t>IV.B.2</t>
  </si>
  <si>
    <t>IV.B.3</t>
  </si>
  <si>
    <t>IV.B.4</t>
  </si>
  <si>
    <t>IV.C.1</t>
  </si>
  <si>
    <t>IV.C.3</t>
  </si>
  <si>
    <t>IV.C.4</t>
  </si>
  <si>
    <t>IV.C.5</t>
  </si>
  <si>
    <t>IV.D.1</t>
  </si>
  <si>
    <t>IV.D.2</t>
  </si>
  <si>
    <t>IV.D.3</t>
  </si>
  <si>
    <t>IV.C.2</t>
  </si>
  <si>
    <t>IV.C.6</t>
  </si>
  <si>
    <t>IV.D.4</t>
  </si>
  <si>
    <t>IV.D.5</t>
  </si>
  <si>
    <t>IV.B.5.</t>
  </si>
  <si>
    <t>IV.B.6.</t>
  </si>
  <si>
    <t>IV.B.7.</t>
  </si>
  <si>
    <t>IV.</t>
  </si>
  <si>
    <t>V.A</t>
  </si>
  <si>
    <t>Jurisdiction</t>
  </si>
  <si>
    <t>Abbreviated District Name</t>
  </si>
  <si>
    <t>Full District or Sub-District Name</t>
  </si>
  <si>
    <t>District Mapped</t>
  </si>
  <si>
    <t>District Mapped But Extinct</t>
  </si>
  <si>
    <t>Overlay</t>
  </si>
  <si>
    <t>Type of Zoning District</t>
  </si>
  <si>
    <t>Affordable Housing District</t>
  </si>
  <si>
    <t>Elderly Housing District</t>
  </si>
  <si>
    <t>1-Family Treatment</t>
  </si>
  <si>
    <t>2-Family Treatment</t>
  </si>
  <si>
    <t>3-Family Treatment</t>
  </si>
  <si>
    <t>4+-Family Treatment</t>
  </si>
  <si>
    <t>1-Family Min. Lot (ACRES)</t>
  </si>
  <si>
    <t>1-Family Front Setback (# of feet)</t>
  </si>
  <si>
    <t xml:space="preserve">1-Family Side Setback (# of feet) </t>
  </si>
  <si>
    <t xml:space="preserve">1-Family Rear Setback (# of feet) </t>
  </si>
  <si>
    <t>1-Family Max. Lot Coverage - Buildings (%)</t>
  </si>
  <si>
    <t>1-Family Max. Lot Coverage - Buildings &amp; Impervious Surface (%)</t>
  </si>
  <si>
    <t>1-Family Min. # Parking Spaces</t>
  </si>
  <si>
    <t>1-Family Max. Height (# of stories) (Frontier is using 12ft as standard storey height based on https://missingmiddlehousing.com/types/duplex-stacked#idealized)</t>
  </si>
  <si>
    <t>1-Family Max. Height (# of feet)</t>
  </si>
  <si>
    <t>1-Family Floor to Area Ratio</t>
  </si>
  <si>
    <t>1-Family Min. Unit Size (SF)</t>
  </si>
  <si>
    <t>2-Family Affordable Housing Only</t>
  </si>
  <si>
    <t>2-Family Elderly Housing Only</t>
  </si>
  <si>
    <t>2-Family Min. Lot (ACRES)</t>
  </si>
  <si>
    <t>2-Family Max. Density (UNITS/ACRE)</t>
  </si>
  <si>
    <t>2-Family Front Setback (# of feet)</t>
  </si>
  <si>
    <t xml:space="preserve">2-Family Side Setback (# of feet) </t>
  </si>
  <si>
    <t xml:space="preserve">2-Family Rear Setback (# of feet) </t>
  </si>
  <si>
    <t>2-Family Max. Lot Coverage - Buildings (%)</t>
  </si>
  <si>
    <t>2-Family Max. Lot Coverage - Buildings &amp; Impervious Surface (%)</t>
  </si>
  <si>
    <t>2-Family Min. # Parking Spaces Per Studio or 1BR</t>
  </si>
  <si>
    <t>2-Family Min. # Parking Spaces Per 2+ BR</t>
  </si>
  <si>
    <t>2-Family Max. Height (# of stories)</t>
  </si>
  <si>
    <t>2-Family Max. Height (# of feet)</t>
  </si>
  <si>
    <t>2-Family Floor to Area Ratio</t>
  </si>
  <si>
    <t>2-Family Min. Unit Size (SF)</t>
  </si>
  <si>
    <t>3-Family Affordable Housing Only</t>
  </si>
  <si>
    <t>3-Family Elderly Housing Only</t>
  </si>
  <si>
    <t>3-Family Min. Lot (ACRES)</t>
  </si>
  <si>
    <t>3-Family Max. Density (UNITS/ACRE)</t>
  </si>
  <si>
    <t>3-Family Front Setback (# of feet)</t>
  </si>
  <si>
    <t xml:space="preserve">3-Family Side Setback (# of feet) </t>
  </si>
  <si>
    <t xml:space="preserve">3-Family Rear Setback (# of feet) </t>
  </si>
  <si>
    <t>3-Family Max. Lot Coverage - Buildings (%)</t>
  </si>
  <si>
    <t>3-Family Max. Lot Coverage - Buildings &amp; Impervious Surface (%)</t>
  </si>
  <si>
    <t>3-Family Min. # Parking Spaces Per Studio or 1BR</t>
  </si>
  <si>
    <t>3-Family Min. # Parking Spaces Per 2+ BR</t>
  </si>
  <si>
    <t>3-Family Connection to Sewer and/or Water Required</t>
  </si>
  <si>
    <t>3-Family Connection or Proximity to Public Transit Required</t>
  </si>
  <si>
    <t>3-Family Max. Height (# of stories)</t>
  </si>
  <si>
    <t>3-Family Max. Height (# of feet)</t>
  </si>
  <si>
    <t>3-Family Floor to Area Ratio</t>
  </si>
  <si>
    <t>3-Family Min. Unit Size (SF)</t>
  </si>
  <si>
    <t>3-Family Max. # Bedrooms Per Unit</t>
  </si>
  <si>
    <t>4+-Family Affordable Housing Only</t>
  </si>
  <si>
    <t>4+-Family Elderly Housing Only</t>
  </si>
  <si>
    <t>4+-Family Min. Lot (ACRES)</t>
  </si>
  <si>
    <t>4+-Family Max. Density (UNITS/ACRE)</t>
  </si>
  <si>
    <t>4+-Family Front Setback (# of feet)</t>
  </si>
  <si>
    <t xml:space="preserve">4+-Family Side Setback (# of feet) </t>
  </si>
  <si>
    <t xml:space="preserve">4+-Family Rear Setback (# of feet) </t>
  </si>
  <si>
    <t>4+-Family Max. Lot Coverage - Buildings (%)</t>
  </si>
  <si>
    <t>4+-Family Max. Lot Coverage - Buildings &amp; Impervious Surface (%)</t>
  </si>
  <si>
    <t>4+-Family Min. # Parking Spaces Per Studio or 1BR</t>
  </si>
  <si>
    <t>4+-Family Min. # Parking Spaces Per 2+ BR</t>
  </si>
  <si>
    <t>4+-Family Connection to Sewer and/or Water Required</t>
  </si>
  <si>
    <t>4+-Family Connection or Proximity to Public Transit Required</t>
  </si>
  <si>
    <t>4+-Family Max. Height (# of stories)</t>
  </si>
  <si>
    <t>4+-Family Max. Height (# of feet)</t>
  </si>
  <si>
    <t>4+-Family Floor to Area Ratio</t>
  </si>
  <si>
    <t>4+-Family Min. Unit Size (SF)</t>
  </si>
  <si>
    <t>4+-Family Max. # Bedrooms Per Unit</t>
  </si>
  <si>
    <t>4+-Family Max. # Units Per Building</t>
  </si>
  <si>
    <t>Affordable Housing (AH) Treatment</t>
  </si>
  <si>
    <t>AH - Definition</t>
  </si>
  <si>
    <t>AH - Elderly Housing Only</t>
  </si>
  <si>
    <t>AH Min. Lot (ACRES)</t>
  </si>
  <si>
    <t>AH Max. Density (UNITS/ACRE)</t>
  </si>
  <si>
    <t>AH Min. # Parking Spaces Per Studio or 1BR</t>
  </si>
  <si>
    <t>AH Min. # Parking Spaces Per 2+ BR</t>
  </si>
  <si>
    <t>AH Connection to Sewer and/or Water Required</t>
  </si>
  <si>
    <t>AH Connection or Proximity to Public Transit Required</t>
  </si>
  <si>
    <t>AH Min. Unit Size (SF)</t>
  </si>
  <si>
    <t>AH Max. # Bedrooms Per Unit</t>
  </si>
  <si>
    <t>AH Max. # Units Per  Building</t>
  </si>
  <si>
    <t>Accessory Dwelling Unit (ADU) Treatment</t>
  </si>
  <si>
    <t>ADU Employee or Family Occupancy Required</t>
  </si>
  <si>
    <t>ADU Renter Occupancy Prohibited</t>
  </si>
  <si>
    <t>ADU Owner Occupancy Required</t>
  </si>
  <si>
    <t>ADU Elderly Housing Only</t>
  </si>
  <si>
    <t>ADU Min. Lot (acres)</t>
  </si>
  <si>
    <t>ADU Min. # Parking Spaces (Additional to Main Unit)</t>
  </si>
  <si>
    <t>ADU Restricted to Only Primary Structure (i.e., No Outbuildings like Garages)</t>
  </si>
  <si>
    <t>ADU Max. Size (% of Main Unit)</t>
  </si>
  <si>
    <t>ADU Max. Size (SF)</t>
  </si>
  <si>
    <t>ADU Max. # Bedrooms Per Unit</t>
  </si>
  <si>
    <t>Planned Residential Development (PRD) Treatment</t>
  </si>
  <si>
    <t>Mobile or Manufactured Home Park (Y/N)</t>
  </si>
  <si>
    <t>PRD Min. Lot (Acres)</t>
  </si>
  <si>
    <t>PRD Max. Density (Units/Acre)</t>
  </si>
  <si>
    <t>PRD Max. # Units Per Development</t>
  </si>
  <si>
    <t>Special Notes</t>
  </si>
  <si>
    <t>Tooltip Notes</t>
  </si>
  <si>
    <t>ND</t>
  </si>
  <si>
    <t>Newman</t>
  </si>
  <si>
    <t>Mixed with Residential</t>
  </si>
  <si>
    <t>Prohibited</t>
  </si>
  <si>
    <t>Allowed/Conditional</t>
  </si>
  <si>
    <t>Not Mentioned</t>
  </si>
  <si>
    <t>Public Hearing</t>
  </si>
  <si>
    <t>ARC</t>
  </si>
  <si>
    <t>Agricultural Residential Conservation</t>
  </si>
  <si>
    <t>Primarily Residential</t>
  </si>
  <si>
    <t>OSR</t>
  </si>
  <si>
    <t>Open Space/Residential</t>
  </si>
  <si>
    <t>PUD allows for increased density of 20% over main district</t>
  </si>
  <si>
    <t>R-U</t>
  </si>
  <si>
    <t>Residential-Urban</t>
  </si>
  <si>
    <t>R-1</t>
  </si>
  <si>
    <t>Residential District - Large Lot</t>
  </si>
  <si>
    <t>R-2</t>
  </si>
  <si>
    <t>Residential District</t>
  </si>
  <si>
    <t>R-3</t>
  </si>
  <si>
    <t>R-4</t>
  </si>
  <si>
    <t>Residential Office</t>
  </si>
  <si>
    <t>R-O</t>
  </si>
  <si>
    <t>TR</t>
  </si>
  <si>
    <t>Transitional Residential</t>
  </si>
  <si>
    <t>DT</t>
  </si>
  <si>
    <t>Downtown</t>
  </si>
  <si>
    <t>B-1</t>
  </si>
  <si>
    <t>Neighborhood Business</t>
  </si>
  <si>
    <t>B-2</t>
  </si>
  <si>
    <t>General Commercial</t>
  </si>
  <si>
    <t>B-3</t>
  </si>
  <si>
    <t>Central Business</t>
  </si>
  <si>
    <t>CLM</t>
  </si>
  <si>
    <t>Commericial Light Manufacturing</t>
  </si>
  <si>
    <t>Nonresidential</t>
  </si>
  <si>
    <t>MI</t>
  </si>
  <si>
    <t>Manufacturing and Industrial</t>
  </si>
  <si>
    <t>PLI</t>
  </si>
  <si>
    <t>Public Lands and Institutions</t>
  </si>
  <si>
    <t>AP</t>
  </si>
  <si>
    <t>Airport</t>
  </si>
  <si>
    <t>PUD</t>
  </si>
  <si>
    <t>Planned Unit Development</t>
  </si>
  <si>
    <t>Existing PD, See PD Agreement for additional property development standards</t>
  </si>
  <si>
    <t>A</t>
  </si>
  <si>
    <t>Agricultural Suburban District</t>
  </si>
  <si>
    <t>Not mapped yet, for future use</t>
  </si>
  <si>
    <t>R</t>
  </si>
  <si>
    <t>Residential Zoning District</t>
  </si>
  <si>
    <t>C</t>
  </si>
  <si>
    <t>Commercial Zoning District</t>
  </si>
  <si>
    <t>DC</t>
  </si>
  <si>
    <t>Downtown Commercial Zoning District</t>
  </si>
  <si>
    <t>HM</t>
  </si>
  <si>
    <t>Highland Meadows</t>
  </si>
  <si>
    <t>I</t>
  </si>
  <si>
    <t>Industrial Zoning District</t>
  </si>
  <si>
    <t>UR</t>
  </si>
  <si>
    <t>Urban Residential Mixed-Use Zone District</t>
  </si>
  <si>
    <t xml:space="preserve">No zoning regualtions exist yet, future adoption tbd public hearing on 12.20.22: https://www.lccountymt.gov/cdp/zoning/part-2-zoning-amendments.html </t>
  </si>
  <si>
    <t>Possible amendments subject to public hearing on 12.20.22: https://www.lccountymt.gov/cdp/zoning/part-2-zoning-amendments.html</t>
  </si>
  <si>
    <t>SR</t>
  </si>
  <si>
    <t>Suburban Residential Mixed-Use Zone District</t>
  </si>
  <si>
    <t>PD allows densities beyond what are normally allowed and permits more flexibility in the use of such properties in the RR District and SR-10 Zones</t>
  </si>
  <si>
    <t>RR</t>
  </si>
  <si>
    <t>Rural Residential Mixed-Use Zone District</t>
  </si>
  <si>
    <t>FHUGA</t>
  </si>
  <si>
    <t>Fort Harrison Urban Growth Area Zone District</t>
  </si>
  <si>
    <r>
      <rPr/>
      <t xml:space="preserve">Has own zoning requirements at: </t>
    </r>
    <r>
      <rPr>
        <color rgb="FF1155CC"/>
        <u/>
      </rPr>
      <t>https://www.lccountymt.gov/fileadmin/user_upload/BoCC/Resolution_Index/2019/Resolution_2019-21.pdf</t>
    </r>
  </si>
  <si>
    <t>FHRGA</t>
  </si>
  <si>
    <t>Fort Harrison Rural Growth Area Zone District</t>
  </si>
  <si>
    <r>
      <rPr/>
      <t xml:space="preserve">Has own zoning requirements at: </t>
    </r>
    <r>
      <rPr>
        <color rgb="FF1155CC"/>
        <u/>
      </rPr>
      <t>https://www.lccountymt.gov/fileadmin/user_upload/BoCC/Resolution_Index/2019/Resolution_2019-20.pdf</t>
    </r>
  </si>
  <si>
    <t>AR</t>
  </si>
  <si>
    <t>Agricultural and Rural Residential District</t>
  </si>
  <si>
    <t>NC</t>
  </si>
  <si>
    <t>Neighborhood Commercial</t>
  </si>
  <si>
    <t>Commercial</t>
  </si>
  <si>
    <t>NR</t>
  </si>
  <si>
    <t>Natural Resources</t>
  </si>
  <si>
    <t>Agricultural and Rural Residential</t>
  </si>
  <si>
    <t>WR</t>
  </si>
  <si>
    <t>Deer Winter Range Overlay Area</t>
  </si>
  <si>
    <t>NGC</t>
  </si>
  <si>
    <t>RR-40</t>
  </si>
  <si>
    <t>Rural Residential District</t>
  </si>
  <si>
    <t>AR-80</t>
  </si>
  <si>
    <t>RW-160</t>
  </si>
  <si>
    <t>Rural Residential and Wildlife Corridor District</t>
  </si>
  <si>
    <t>NB</t>
  </si>
  <si>
    <t>Neighborhood Business District</t>
  </si>
  <si>
    <t>PL</t>
  </si>
  <si>
    <t>Public Lands District</t>
  </si>
  <si>
    <t>RR/A</t>
  </si>
  <si>
    <t>Rural Residential and Agricultural Sub-District</t>
  </si>
  <si>
    <t># of lots is based on gross average density and not a minimum size. 20' "buffer required between residential lots took to mean min. yard setbacks</t>
  </si>
  <si>
    <t>LDRR/A</t>
  </si>
  <si>
    <t>Low Density Rural Residential and Agricultural Sub-District</t>
  </si>
  <si>
    <t>MU</t>
  </si>
  <si>
    <t>Mixed Use District</t>
  </si>
  <si>
    <t>20' "buffer required between residential lots took to mean min. yard setbacks</t>
  </si>
  <si>
    <t>Commercial District</t>
  </si>
  <si>
    <t>Gallatin County/Bozeman Area Donut</t>
  </si>
  <si>
    <t>AS</t>
  </si>
  <si>
    <t>Agriculture Suburban</t>
  </si>
  <si>
    <t>RS</t>
  </si>
  <si>
    <t>Residential Suburban</t>
  </si>
  <si>
    <t>RX-MD</t>
  </si>
  <si>
    <t>Residential Existing - Medium Density</t>
  </si>
  <si>
    <t>min lot same as recorded subdivision plat</t>
  </si>
  <si>
    <t>RX-HD</t>
  </si>
  <si>
    <t>Residential Existing - High Density</t>
  </si>
  <si>
    <t>R-MH</t>
  </si>
  <si>
    <t>Residential Mobile Home</t>
  </si>
  <si>
    <t>RO</t>
  </si>
  <si>
    <t>N-S</t>
  </si>
  <si>
    <t>Neighborhood Service</t>
  </si>
  <si>
    <t>M-I</t>
  </si>
  <si>
    <t>R-1 RESIDENTIAL--SINGLE-FAMILY--LOW DENSITY</t>
  </si>
  <si>
    <t>R-2 RESIDENTIAL--SINGLE-FAMILY--MEDIUM DENSITY</t>
  </si>
  <si>
    <t>R-3 RESIDENTIAL--MEDIUM DENSITY</t>
  </si>
  <si>
    <t>R-4 RESIDENTIAL--MEDIUM DENSITY APARTMENTS</t>
  </si>
  <si>
    <t>R-MH RESIDENTIAL--MOBILE HOME DISTRICT</t>
  </si>
  <si>
    <t>B-2 COMMUNITY BUSINESS DISTRICT</t>
  </si>
  <si>
    <t>B-3 CENTRAL BUSINESS DISTRICT</t>
  </si>
  <si>
    <t>B-4</t>
  </si>
  <si>
    <t>B-4 EXPANDED BUSINESS DISTRICT</t>
  </si>
  <si>
    <t>M-1</t>
  </si>
  <si>
    <t>M-1 COMMERCIAL--LIGHT MANUFACTURING</t>
  </si>
  <si>
    <t>E-2</t>
  </si>
  <si>
    <t>E-2 ENTERTAINMENT DISTRICT</t>
  </si>
  <si>
    <t>PLI PUBLIC LAND AND INSTITUTIONS</t>
  </si>
  <si>
    <t>T</t>
  </si>
  <si>
    <t>T TRANSITIONAL DISTRICT</t>
  </si>
  <si>
    <t>This district is subject to all rules placed on it by the city council at the time of adoption</t>
  </si>
  <si>
    <t>AG</t>
  </si>
  <si>
    <t>Agricultural district</t>
  </si>
  <si>
    <t>Rural residential district</t>
  </si>
  <si>
    <t>Low density residential district</t>
  </si>
  <si>
    <t>two family dwellings are only allowed on corner lots</t>
  </si>
  <si>
    <t>Medium density residential district</t>
  </si>
  <si>
    <t>RT</t>
  </si>
  <si>
    <t>Residential transition district</t>
  </si>
  <si>
    <t>CBD</t>
  </si>
  <si>
    <t>Central business district</t>
  </si>
  <si>
    <t>NHB</t>
  </si>
  <si>
    <t>Neighborhood highway business district</t>
  </si>
  <si>
    <t>residential uses allowed above ground floor of business or at back of business, took to mean 1 or 2 family dwellings only</t>
  </si>
  <si>
    <t>L-1</t>
  </si>
  <si>
    <t>Light industrial district</t>
  </si>
  <si>
    <t>caretaker facility allowed conditionally, put building requirements under ADU</t>
  </si>
  <si>
    <t>P&amp;O</t>
  </si>
  <si>
    <t>Parks and open space district</t>
  </si>
  <si>
    <t>R-S</t>
  </si>
  <si>
    <t>Residential Suburban District</t>
  </si>
  <si>
    <t>0.45:1</t>
  </si>
  <si>
    <r>
      <rPr>
        <color rgb="FF000000"/>
        <sz val="10.0"/>
      </rPr>
      <t>A dwelling for purchase by an owner-occupant that requires no more than 33 percent of a household's income for housing payments and meets the definition of a lower-priced home or moderate-priced home. For purposes of</t>
    </r>
    <r>
      <rPr>
        <color rgb="FF000000"/>
        <sz val="10.0"/>
      </rPr>
      <t xml:space="preserve"> 38.380</t>
    </r>
    <r>
      <rPr>
        <color rgb="FF000000"/>
        <sz val="10.0"/>
      </rPr>
      <t>, "affordable housing" or "affordable home" does not include condominium units.</t>
    </r>
  </si>
  <si>
    <t>no</t>
  </si>
  <si>
    <t>1-2 family AH allowed</t>
  </si>
  <si>
    <t>Residential Low Density District</t>
  </si>
  <si>
    <t>0.5:1</t>
  </si>
  <si>
    <t>A dwelling for purchase by an owner-occupant that requires no more than 33 percent of a household's income for housing payments and meets the definition of a lower-priced home or moderate-priced home. For purposes of 38.380, "affordable housing" or "affordable home" does not include condominium units.</t>
  </si>
  <si>
    <t>Residential Moderate Density District</t>
  </si>
  <si>
    <t>0.75:1</t>
  </si>
  <si>
    <t>1-2 family AH allowed, single family lot size used in sheet, 2500 sqf/dwelling lot size for 2 family lot</t>
  </si>
  <si>
    <t>Residential Medium Density District</t>
  </si>
  <si>
    <t>1:1</t>
  </si>
  <si>
    <t>1-4 family AH allowed, single family lot size used in sheet, 2500 sqf/dwelling lot size for 2 family lot, 3000 sqf/dwelling for 3-4 family lot</t>
  </si>
  <si>
    <t>Residential High Density District</t>
  </si>
  <si>
    <t>1.5:1</t>
  </si>
  <si>
    <t>R-5</t>
  </si>
  <si>
    <t>Residential Mixed-Use High Density District</t>
  </si>
  <si>
    <t>Residential-Office District</t>
  </si>
  <si>
    <t>RMH</t>
  </si>
  <si>
    <t>Residential Manufactured Home Community District</t>
  </si>
  <si>
    <t>Apartments allowed in district, took to mean anything greater than single-dwelling unit</t>
  </si>
  <si>
    <t>Community Business District</t>
  </si>
  <si>
    <t>B-2M</t>
  </si>
  <si>
    <t>Community Business District - Mixed</t>
  </si>
  <si>
    <t>Downtown Business District</t>
  </si>
  <si>
    <t>UMU</t>
  </si>
  <si>
    <t>Urban Mixed-Use District</t>
  </si>
  <si>
    <t>Light Manufacturing District</t>
  </si>
  <si>
    <t>M-2</t>
  </si>
  <si>
    <t>Manufacturing and Industrial District</t>
  </si>
  <si>
    <t>BP</t>
  </si>
  <si>
    <t>Business Park District</t>
  </si>
  <si>
    <t>Public Lands and Institutions District</t>
  </si>
  <si>
    <t>NEHMU</t>
  </si>
  <si>
    <t>Northeast Historic Mixed-Use District</t>
  </si>
  <si>
    <t>REMU</t>
  </si>
  <si>
    <t>Residential Emphasis Mixed-Use District</t>
  </si>
  <si>
    <t>4:1</t>
  </si>
  <si>
    <t>Agricultural suburban</t>
  </si>
  <si>
    <t>max lot size of 10 acres, no minimum mentioned</t>
  </si>
  <si>
    <t>Residential suburban</t>
  </si>
  <si>
    <t>RSM</t>
  </si>
  <si>
    <t>Residential suburban and manufactured home</t>
  </si>
  <si>
    <t>R1</t>
  </si>
  <si>
    <t>Residential, single-family</t>
  </si>
  <si>
    <t>R2</t>
  </si>
  <si>
    <t>R2D</t>
  </si>
  <si>
    <t>Residential, one and two-family</t>
  </si>
  <si>
    <t>R2M</t>
  </si>
  <si>
    <t>Residential, single-family and manufactured homes</t>
  </si>
  <si>
    <t>R3</t>
  </si>
  <si>
    <t>Residential</t>
  </si>
  <si>
    <t>R4</t>
  </si>
  <si>
    <t>Residential, apartment</t>
  </si>
  <si>
    <t>B1</t>
  </si>
  <si>
    <t>Neighborhood business</t>
  </si>
  <si>
    <t>zoning codes did not specify if residential uses were permitted in businesses above ground floor as "accessory" or otherwise</t>
  </si>
  <si>
    <t>B2</t>
  </si>
  <si>
    <t>Highway business</t>
  </si>
  <si>
    <t>B3</t>
  </si>
  <si>
    <t>Central business</t>
  </si>
  <si>
    <t>Business Park</t>
  </si>
  <si>
    <t>B10</t>
  </si>
  <si>
    <t>townhouses and condominiums are permitted and taken to mean multi-family dwellings. building max height is lower for building without a greater than 3/12 pitch</t>
  </si>
  <si>
    <t>M1</t>
  </si>
  <si>
    <t>Commercial, light manufacturing</t>
  </si>
  <si>
    <t>owner or caretaker allowed in ADU</t>
  </si>
  <si>
    <t>M2</t>
  </si>
  <si>
    <t>Public lands and institutions</t>
  </si>
  <si>
    <t>Agricultural District</t>
  </si>
  <si>
    <t>single-family dwelling for agricultural purposes is permitted, single-family dwelling for non-agricultural purposes is conditional</t>
  </si>
  <si>
    <t>Agricultural/Residential District</t>
  </si>
  <si>
    <t>min. lot is 5 acres except for a single-family dwelling only lot in which case it is 1 acre</t>
  </si>
  <si>
    <t>R-AI</t>
  </si>
  <si>
    <t>Residential/Airport Influence District</t>
  </si>
  <si>
    <t>R-MD</t>
  </si>
  <si>
    <t>RM district no longer utilized by city, all permitted uses that were in this district are now conditional uses in the R district</t>
  </si>
  <si>
    <t>Neighborhood Highway Business District</t>
  </si>
  <si>
    <t>caretaker dwelling conditionaly allowed (put under ADU), work-live spaces also conditionaly allowed, # of dwellings wasn't specified</t>
  </si>
  <si>
    <t>Central Business District</t>
  </si>
  <si>
    <t>a min. 15' front yard required on all streets but main street</t>
  </si>
  <si>
    <t>GI</t>
  </si>
  <si>
    <t>General Industrial District</t>
  </si>
  <si>
    <t>Single-family residential district</t>
  </si>
  <si>
    <t>ADU's only allowed on lots with a single family house</t>
  </si>
  <si>
    <t>RM</t>
  </si>
  <si>
    <t>Multiple-family residential district</t>
  </si>
  <si>
    <t>Max height is 3 stories or 45' whichever is less (45' is 3.75 stories using our methodology). ADU's only allowed on lots with a single family house.</t>
  </si>
  <si>
    <t>RH</t>
  </si>
  <si>
    <t>High density multiple-family residential district</t>
  </si>
  <si>
    <t>HD</t>
  </si>
  <si>
    <t>Historical district Reserved</t>
  </si>
  <si>
    <t>no information found on district in zoning codes</t>
  </si>
  <si>
    <t>MHP</t>
  </si>
  <si>
    <t>Mobile home park residential district</t>
  </si>
  <si>
    <t>Max height is 3 stories or 45' whichever is less (45' is 3.75 stories using our methodology)</t>
  </si>
  <si>
    <t>RVP</t>
  </si>
  <si>
    <t>Recreational vehicle park district</t>
  </si>
  <si>
    <t>Only dwelling allowed is for manager/owner of RV park. Max height is 3 stories or 45' whichever is less (45' is 3.75 stories using our methodology)</t>
  </si>
  <si>
    <t>PS</t>
  </si>
  <si>
    <t>Professional services business district</t>
  </si>
  <si>
    <t>Mobile homes and elderly housing allowed by-right in disctrict, no other regulations given for lots. Max height is 3 stories or 45' whichever is less (45' is 3.75 stories using our methodology)</t>
  </si>
  <si>
    <t>B</t>
  </si>
  <si>
    <t>Transitional neighborhood business district</t>
  </si>
  <si>
    <t>Residential uses in RS,RM,RH allowed if offstreet parking requirements can be met. ADU only allowed on lot with single-family dwelling</t>
  </si>
  <si>
    <t>Local business district</t>
  </si>
  <si>
    <t>Min # of 5 dwelling units per buildling. Residential uses permitted above commercial businesses in same building.</t>
  </si>
  <si>
    <t>Highway related business district</t>
  </si>
  <si>
    <t>Residential uses permitted above commercial businesses in same building.</t>
  </si>
  <si>
    <t>C/M</t>
  </si>
  <si>
    <t>Commercial/manufacturing district</t>
  </si>
  <si>
    <t>M/I</t>
  </si>
  <si>
    <t>Manufacturing/industrial district</t>
  </si>
  <si>
    <t>PI</t>
  </si>
  <si>
    <t>Public Institutional district</t>
  </si>
  <si>
    <t>Planned unit development</t>
  </si>
  <si>
    <t>One-Family Residential</t>
  </si>
  <si>
    <t>Multi-Family Residential</t>
  </si>
  <si>
    <t>mobile home park permitted with special permit</t>
  </si>
  <si>
    <t>C-1</t>
  </si>
  <si>
    <t>Light Industry</t>
  </si>
  <si>
    <t>Residential Low Density</t>
  </si>
  <si>
    <t>Residential Medium Density</t>
  </si>
  <si>
    <t>C-2</t>
  </si>
  <si>
    <t>Limited Commercial</t>
  </si>
  <si>
    <t>C-3</t>
  </si>
  <si>
    <t>Highway Commercial</t>
  </si>
  <si>
    <t>LI</t>
  </si>
  <si>
    <t>Light Industrial</t>
  </si>
  <si>
    <t>single-family dwelling only permitted for caretaker/manager of building, requirements put under ADU</t>
  </si>
  <si>
    <t>Public Lands/Institutional</t>
  </si>
  <si>
    <t>AG-80</t>
  </si>
  <si>
    <t>Agricultural</t>
  </si>
  <si>
    <t>AG-40</t>
  </si>
  <si>
    <t>AG-20</t>
  </si>
  <si>
    <t>SAG-10</t>
  </si>
  <si>
    <t>Suburban Agricultural</t>
  </si>
  <si>
    <t>SAG-5</t>
  </si>
  <si>
    <t>R-2.5</t>
  </si>
  <si>
    <t>Rural Residential</t>
  </si>
  <si>
    <t>Suburban Residential</t>
  </si>
  <si>
    <t>One-Family Limited Residential</t>
  </si>
  <si>
    <t xml:space="preserve">R-4 </t>
  </si>
  <si>
    <t>Two-Family Residential.</t>
  </si>
  <si>
    <t>Two-Family Residential</t>
  </si>
  <si>
    <t>RC-1</t>
  </si>
  <si>
    <t>Residential Cluster, Detached</t>
  </si>
  <si>
    <t>RA-1</t>
  </si>
  <si>
    <t>Residential Apartment</t>
  </si>
  <si>
    <t>RR-1</t>
  </si>
  <si>
    <t>Low-Denisty Resort Residential</t>
  </si>
  <si>
    <t>General Business</t>
  </si>
  <si>
    <t>Community Business</t>
  </si>
  <si>
    <t>Secondary Business</t>
  </si>
  <si>
    <t>BR-2</t>
  </si>
  <si>
    <t>Resort Business</t>
  </si>
  <si>
    <t>BR-4</t>
  </si>
  <si>
    <t>B-5</t>
  </si>
  <si>
    <t>B-6</t>
  </si>
  <si>
    <t>Rural Area Commercial</t>
  </si>
  <si>
    <t>BM-1</t>
  </si>
  <si>
    <t>Big Mountain Resort Residential</t>
  </si>
  <si>
    <t>BM-2</t>
  </si>
  <si>
    <t>Big Mountain Village</t>
  </si>
  <si>
    <t>BS</t>
  </si>
  <si>
    <t>Business Service District</t>
  </si>
  <si>
    <t>CVR</t>
  </si>
  <si>
    <t>Commercial Village Resort</t>
  </si>
  <si>
    <t>I-1</t>
  </si>
  <si>
    <t>I-1H</t>
  </si>
  <si>
    <t>Light Industrial-Highway</t>
  </si>
  <si>
    <t>I-2</t>
  </si>
  <si>
    <t>Heavy Industrial</t>
  </si>
  <si>
    <t>P</t>
  </si>
  <si>
    <t>Public</t>
  </si>
  <si>
    <r>
      <rPr/>
      <t xml:space="preserve">Existing PD, See PD Agreement for additional property development standards: </t>
    </r>
    <r>
      <rPr>
        <color rgb="FF1155CC"/>
        <u/>
      </rPr>
      <t>https://flathead.mt.gov/application/files/6716/5418/7789/PUD_Zoning_Regulations-10.8.21.pdf</t>
    </r>
  </si>
  <si>
    <r>
      <rPr/>
      <t xml:space="preserve">Existing PD, See PD Agreement for additional property development standards: </t>
    </r>
    <r>
      <rPr>
        <color rgb="FF1155CC"/>
        <u/>
      </rPr>
      <t>https://flathead.mt.gov/application/files/6716/5418/7789/PUD_Zoning_Regulations-10.8.21.pdf</t>
    </r>
  </si>
  <si>
    <t>SC</t>
  </si>
  <si>
    <t>Scenic Cooridor</t>
  </si>
  <si>
    <t>AL</t>
  </si>
  <si>
    <t>Ashely Lake</t>
  </si>
  <si>
    <t>Hubbart Damn</t>
  </si>
  <si>
    <t>LBL</t>
  </si>
  <si>
    <t>Little Bitterroot Lake</t>
  </si>
  <si>
    <t>LL</t>
  </si>
  <si>
    <t>Labrant/Lindsey Lane</t>
  </si>
  <si>
    <t>LS</t>
  </si>
  <si>
    <t>Lakeside</t>
  </si>
  <si>
    <t>NF</t>
  </si>
  <si>
    <t>North Fork</t>
  </si>
  <si>
    <t>Setbacks from public roadways and waterways: river, stream, or lake - 150 feet from high water line; North Fork Road - 150 feet from R/W line; other public roads - 100 feet from R/W line.</t>
  </si>
  <si>
    <t>RL</t>
  </si>
  <si>
    <t>Rogers Lake</t>
  </si>
  <si>
    <t>Maximum density: Lakefront lots - 1 lot/residence per 5 acres; view lots - 1 lot/residence per 10 acres, 1 lot/residence per 20 acres in Section 31, T27N, R23W</t>
  </si>
  <si>
    <t>WV</t>
  </si>
  <si>
    <t>West Valley</t>
  </si>
  <si>
    <t>EEO</t>
  </si>
  <si>
    <t>Evergreen Enterprise Overlay</t>
  </si>
  <si>
    <t>HO</t>
  </si>
  <si>
    <t xml:space="preserve">Highway Overlay </t>
  </si>
  <si>
    <t>AO</t>
  </si>
  <si>
    <t>Airport Overlay</t>
  </si>
  <si>
    <t>CALURS</t>
  </si>
  <si>
    <t>Canyon Area Land Use Regulatory System</t>
  </si>
  <si>
    <t>A bonus density of twice the number of eligible lots/structures per gross acre is permitted in areas hav ing minimum lot sizes of 10 acres or larger as an incentive to cluster.</t>
  </si>
  <si>
    <t>WA</t>
  </si>
  <si>
    <t>600 square feet for normal ADU, 800 square feet for limited deed-restricted ADU (5 years with 12 month rental leases, no more than 30 days vacancy); 1 parking space for normal ADU, 0 parking spaces for limited deed-restricted ADU</t>
  </si>
  <si>
    <t>601 square feet for normal ADU, 800 square feet for limited deed-restricted ADU (5 years with 12 month rental leases, no more than 30 days vacancy); 1 parking space for normal ADU, 0 parking spaces for limited deed-restricted ADU</t>
  </si>
  <si>
    <t>WCR</t>
  </si>
  <si>
    <t>Country Residential</t>
  </si>
  <si>
    <t>WCR/WPUD</t>
  </si>
  <si>
    <t>WSR</t>
  </si>
  <si>
    <t>WER</t>
  </si>
  <si>
    <t>Estate Residential</t>
  </si>
  <si>
    <t>WER/WPUD</t>
  </si>
  <si>
    <t>WLR</t>
  </si>
  <si>
    <t>WLR/WPUD</t>
  </si>
  <si>
    <t>WR-1</t>
  </si>
  <si>
    <t>WR-1/WPUD</t>
  </si>
  <si>
    <t>WR-2</t>
  </si>
  <si>
    <t>WR-2/WPUD</t>
  </si>
  <si>
    <t>WR-3</t>
  </si>
  <si>
    <t>Low Density Multi-Family Residential</t>
  </si>
  <si>
    <t>WR-3/WPUD</t>
  </si>
  <si>
    <t>WR-4</t>
  </si>
  <si>
    <t>High Density Multi-Family Residential</t>
  </si>
  <si>
    <t>WR-4/WPUD</t>
  </si>
  <si>
    <t>WB-1</t>
  </si>
  <si>
    <t>Limited Business</t>
  </si>
  <si>
    <t>Any structure &gt;/=4,000 square feet elevates to public hearing</t>
  </si>
  <si>
    <t>WB-2</t>
  </si>
  <si>
    <t>Multi-family dwellings, 100% deed restricted for long-term affordability</t>
  </si>
  <si>
    <t>WB-2/WPUD</t>
  </si>
  <si>
    <t>WB-3</t>
  </si>
  <si>
    <t>Any structure &gt;/=15,000 square feet elevates to public hearing</t>
  </si>
  <si>
    <t>WB-4</t>
  </si>
  <si>
    <t>WRR-1</t>
  </si>
  <si>
    <t>Low Density Resort Residential</t>
  </si>
  <si>
    <t>WRR-1/WPUD</t>
  </si>
  <si>
    <t>WRR-2</t>
  </si>
  <si>
    <t>Medium Density Resort Residential</t>
  </si>
  <si>
    <t>WRB-1</t>
  </si>
  <si>
    <t>Limited Resort Business</t>
  </si>
  <si>
    <t>WRB-1/WPUD</t>
  </si>
  <si>
    <t>WRB-2</t>
  </si>
  <si>
    <t>General Resort Business</t>
  </si>
  <si>
    <t>WRB-2/WPUD</t>
  </si>
  <si>
    <t>WI</t>
  </si>
  <si>
    <t>Industrial and Warehousing</t>
  </si>
  <si>
    <t>WBMV</t>
  </si>
  <si>
    <t>"Subject to compliance with the Big Mountain Neighborhood plan for general locations of density, land use, and transportation linkages."</t>
  </si>
  <si>
    <t>WBMRR</t>
  </si>
  <si>
    <t>WBSD</t>
  </si>
  <si>
    <t xml:space="preserve">Business Service  </t>
  </si>
  <si>
    <t>WT-3</t>
  </si>
  <si>
    <t>Neighborhood Mixed Use Transitional District</t>
  </si>
  <si>
    <t>Any structure &gt;/=3,500 square feet elevates to public hearing</t>
  </si>
  <si>
    <t>WT-3/WPUD</t>
  </si>
  <si>
    <t>WI-T</t>
  </si>
  <si>
    <t>Industrial Transitional District</t>
  </si>
  <si>
    <t>CSAG-20</t>
  </si>
  <si>
    <t>Agriculture</t>
  </si>
  <si>
    <t>CSAG-10</t>
  </si>
  <si>
    <t>Suburban Agriculture</t>
  </si>
  <si>
    <t>CSAG-5</t>
  </si>
  <si>
    <t>CPUD/CSAG-5</t>
  </si>
  <si>
    <t>CR-1</t>
  </si>
  <si>
    <t>CR-2</t>
  </si>
  <si>
    <t>CPUD/CR-1,2,3</t>
  </si>
  <si>
    <t>CR-3</t>
  </si>
  <si>
    <t>CPUD/CR-3</t>
  </si>
  <si>
    <t>CR-4</t>
  </si>
  <si>
    <t>Urban Residential</t>
  </si>
  <si>
    <t>CR-5</t>
  </si>
  <si>
    <t>CPUD/CR-5</t>
  </si>
  <si>
    <t>CRA-1</t>
  </si>
  <si>
    <t>CPUD/CRA-1</t>
  </si>
  <si>
    <t>CB-1</t>
  </si>
  <si>
    <t>Neighborhood/Professional Business</t>
  </si>
  <si>
    <t>CB-2</t>
  </si>
  <si>
    <t>CPUD/CB-2</t>
  </si>
  <si>
    <t>CB-3</t>
  </si>
  <si>
    <t>CB-4</t>
  </si>
  <si>
    <t xml:space="preserve">Central Business  </t>
  </si>
  <si>
    <t>CPUD/CB-4</t>
  </si>
  <si>
    <t>CB-5</t>
  </si>
  <si>
    <t>CI-1</t>
  </si>
  <si>
    <t>CI-2</t>
  </si>
  <si>
    <t>CP-1</t>
  </si>
  <si>
    <t>MH</t>
  </si>
  <si>
    <t>Manufactured Home Overlay District</t>
  </si>
  <si>
    <t>Allowed in CSAG-20, CSAG-10, CSAG-5, CR-1, CR-2, CR-3, CR-4, CR-5, CRA-1; applies to areas at least 10 acres in size; permitted uses class B + underlying zoning, conditional uses underlying zoning</t>
  </si>
  <si>
    <t>CBR-4</t>
  </si>
  <si>
    <t>R-2/PUD</t>
  </si>
  <si>
    <t>R-3/PUD</t>
  </si>
  <si>
    <t>R-4/PUD</t>
  </si>
  <si>
    <t>Residential/Professional Office</t>
  </si>
  <si>
    <t>R-5/PUD</t>
  </si>
  <si>
    <t>RA-1/PUD</t>
  </si>
  <si>
    <t>RA-2</t>
  </si>
  <si>
    <t>Residential Apartment/Office</t>
  </si>
  <si>
    <t>RA-2/PUD</t>
  </si>
  <si>
    <t>H-1</t>
  </si>
  <si>
    <t>Health Care</t>
  </si>
  <si>
    <t>Unlimited height with CUP</t>
  </si>
  <si>
    <t>H-1/PUD</t>
  </si>
  <si>
    <t>B-1/PUD</t>
  </si>
  <si>
    <t>Core Area - Business</t>
  </si>
  <si>
    <t>Unlimited height with CUP, multi-family dwellings on 2nd floor are permitted</t>
  </si>
  <si>
    <t>Industrial Business</t>
  </si>
  <si>
    <t>P-1</t>
  </si>
  <si>
    <t>P-1/PUD</t>
  </si>
  <si>
    <t>N1</t>
  </si>
  <si>
    <t>First Neighborhood Residential</t>
  </si>
  <si>
    <t>Maximum ADU size is no more than 80% of the gross floor area of the principal dwelling unit or 750 square feet, whichever is less</t>
  </si>
  <si>
    <t>N2</t>
  </si>
  <si>
    <t>Mid-Century Neighborhood Residential</t>
  </si>
  <si>
    <t>N3</t>
  </si>
  <si>
    <t>Suburban Neighborhood Residential</t>
  </si>
  <si>
    <t>NX1</t>
  </si>
  <si>
    <t>Mixed Residential 1</t>
  </si>
  <si>
    <t>NX2</t>
  </si>
  <si>
    <t>Mixed Residential 2</t>
  </si>
  <si>
    <t>NX3</t>
  </si>
  <si>
    <t>Mixed Residential 3</t>
  </si>
  <si>
    <t>Residential Manufactured Home</t>
  </si>
  <si>
    <t>NO</t>
  </si>
  <si>
    <t>Neighborhood Office-Residential</t>
  </si>
  <si>
    <t>NMU</t>
  </si>
  <si>
    <t>Neighborhood Mixed-Use</t>
  </si>
  <si>
    <t>CMU1</t>
  </si>
  <si>
    <t>Corridor Mixed-Use 1</t>
  </si>
  <si>
    <t>CMU2</t>
  </si>
  <si>
    <t>Corridor Mixed-Use 2</t>
  </si>
  <si>
    <t>DX</t>
  </si>
  <si>
    <t>Downtown Support</t>
  </si>
  <si>
    <t>CX</t>
  </si>
  <si>
    <t>Heavy Commercial</t>
  </si>
  <si>
    <t>I1</t>
  </si>
  <si>
    <t>I2</t>
  </si>
  <si>
    <t>EBURD</t>
  </si>
  <si>
    <t>East Billings Urban Redevelopment District</t>
  </si>
  <si>
    <t>P1</t>
  </si>
  <si>
    <t>Parks and Open Space</t>
  </si>
  <si>
    <t>P2</t>
  </si>
  <si>
    <t>Public, Civic, and Institutional, Small</t>
  </si>
  <si>
    <t>P3</t>
  </si>
  <si>
    <t>Civic Campus</t>
  </si>
  <si>
    <t>Planned Development</t>
  </si>
  <si>
    <t>Agricultural-Open Space</t>
  </si>
  <si>
    <t>R-7500</t>
  </si>
  <si>
    <t>Residential-7500</t>
  </si>
  <si>
    <t>R-6000</t>
  </si>
  <si>
    <t>Residential-6000</t>
  </si>
  <si>
    <t>RLMF</t>
  </si>
  <si>
    <t>Residential Light Multifamily</t>
  </si>
  <si>
    <t>RMF</t>
  </si>
  <si>
    <t>Residential Multifamily</t>
  </si>
  <si>
    <t>Maximum density 9 units/acre</t>
  </si>
  <si>
    <t>RP</t>
  </si>
  <si>
    <t>Residential Professional</t>
  </si>
  <si>
    <t>CC</t>
  </si>
  <si>
    <t>Community Commercial</t>
  </si>
  <si>
    <t>HC</t>
  </si>
  <si>
    <t>HI</t>
  </si>
  <si>
    <t>FP</t>
  </si>
  <si>
    <t>Floodplain</t>
  </si>
  <si>
    <t>Suburban Residential Zone</t>
  </si>
  <si>
    <t>Residential Tracts Zone</t>
  </si>
  <si>
    <t>RE-22000</t>
  </si>
  <si>
    <t>Residential Estates-22000</t>
  </si>
  <si>
    <t>Residential Site Built and Modular Homes</t>
  </si>
  <si>
    <t xml:space="preserve">Commercial  </t>
  </si>
  <si>
    <t>Residential Manufactured/Mobile Home</t>
  </si>
  <si>
    <t>Maximum ADU size is no more than 80% of the gross floor area of the principal dwelling unit or 750 square feet (1,000 sqaure feet on lots &gt;20,000 square feet), whichever is less</t>
  </si>
  <si>
    <t>RR1</t>
  </si>
  <si>
    <t>Rural Residential 1</t>
  </si>
  <si>
    <t>RR3</t>
  </si>
  <si>
    <t>Rural Residential 3</t>
  </si>
  <si>
    <t>N4</t>
  </si>
  <si>
    <t>Large Lot Suburban Neighborhood Residential</t>
  </si>
  <si>
    <t>R-RMH</t>
  </si>
  <si>
    <t>Rural Residential Manufactured Home</t>
  </si>
  <si>
    <t>C3</t>
  </si>
  <si>
    <t>Public Campus</t>
  </si>
  <si>
    <t>PND required to use district in county</t>
  </si>
  <si>
    <t>R1S</t>
  </si>
  <si>
    <t>one-family suburban residence zone</t>
  </si>
  <si>
    <t>PUD modifications shall not exceed twenty-five percent of the general requirements of the zone in which the development is located.</t>
  </si>
  <si>
    <t>one-family residence zone</t>
  </si>
  <si>
    <t>two-family residence zone</t>
  </si>
  <si>
    <t>multi-family residence zone</t>
  </si>
  <si>
    <t>mobile home zone</t>
  </si>
  <si>
    <t>R4S</t>
  </si>
  <si>
    <t>mobile home suburban zone</t>
  </si>
  <si>
    <t>RC</t>
  </si>
  <si>
    <t>rural center zone</t>
  </si>
  <si>
    <t>C1</t>
  </si>
  <si>
    <t>local commercial zone</t>
  </si>
  <si>
    <t>C2</t>
  </si>
  <si>
    <t>community commercial zone</t>
  </si>
  <si>
    <t>central commercil zone</t>
  </si>
  <si>
    <t>CM</t>
  </si>
  <si>
    <t>commercial and light industrial zone</t>
  </si>
  <si>
    <t>light industrial zone</t>
  </si>
  <si>
    <t>Heavy industrial zone</t>
  </si>
  <si>
    <t>OSC</t>
  </si>
  <si>
    <t>Conservation open space</t>
  </si>
  <si>
    <t>OSD</t>
  </si>
  <si>
    <t>Developable open space</t>
  </si>
  <si>
    <t>RM2</t>
  </si>
  <si>
    <t>rural industrial zone</t>
  </si>
  <si>
    <t>E1</t>
  </si>
  <si>
    <t>public college zone</t>
  </si>
  <si>
    <t>Airport Zoning</t>
  </si>
  <si>
    <t>H</t>
  </si>
  <si>
    <t xml:space="preserve">Historical Overlay </t>
  </si>
  <si>
    <t>rural zone</t>
  </si>
  <si>
    <t>single-family residence zone</t>
  </si>
  <si>
    <t>RR2</t>
  </si>
  <si>
    <t>RC1</t>
  </si>
  <si>
    <t>general commercial zone</t>
  </si>
  <si>
    <t>RC2</t>
  </si>
  <si>
    <t>commercial zone</t>
  </si>
  <si>
    <t>Cascade County</t>
  </si>
  <si>
    <t>Single-Family Suburban</t>
  </si>
  <si>
    <t>Single-Family Medium Density</t>
  </si>
  <si>
    <t>Single-Family High Density</t>
  </si>
  <si>
    <t>Multi-Family Residential Medium Density</t>
  </si>
  <si>
    <t>R-6</t>
  </si>
  <si>
    <t>Multi-Family Residential High Density</t>
  </si>
  <si>
    <t>R-9</t>
  </si>
  <si>
    <t>Mixed Residential</t>
  </si>
  <si>
    <t>R-10</t>
  </si>
  <si>
    <t>Mobile Home Park</t>
  </si>
  <si>
    <t>C-4</t>
  </si>
  <si>
    <t>Central Business Core</t>
  </si>
  <si>
    <t>C-5</t>
  </si>
  <si>
    <t>Central Business Periphery</t>
  </si>
  <si>
    <t>Rear yard not less than 1/10th building height</t>
  </si>
  <si>
    <t>Mixed-Use</t>
  </si>
  <si>
    <t>Mixed-Use Transitional</t>
  </si>
  <si>
    <t>Public Lands and Institutional</t>
  </si>
  <si>
    <t>POS</t>
  </si>
  <si>
    <t>Al</t>
  </si>
  <si>
    <t>Airport Industrial</t>
  </si>
  <si>
    <t>only airport use permitted</t>
  </si>
  <si>
    <t>NCO</t>
  </si>
  <si>
    <t>Neighborhood Conservation Overlay</t>
  </si>
  <si>
    <t>GFIA</t>
  </si>
  <si>
    <t>Great Falls International Airport Overlay</t>
  </si>
  <si>
    <t>F</t>
  </si>
  <si>
    <t>Floodplain Overlay</t>
  </si>
  <si>
    <t>SSB</t>
  </si>
  <si>
    <t>Southside Business Overlay</t>
  </si>
  <si>
    <t>Zone A</t>
  </si>
  <si>
    <t>Zone B</t>
  </si>
  <si>
    <t>Multi-Family</t>
  </si>
  <si>
    <t>Zone C</t>
  </si>
  <si>
    <t>Zone D</t>
  </si>
  <si>
    <t>Industrial</t>
  </si>
  <si>
    <t>RR-5</t>
  </si>
  <si>
    <t>Rural Residential - 5</t>
  </si>
  <si>
    <t>SR-1</t>
  </si>
  <si>
    <t>Suburban Residential - 1</t>
  </si>
  <si>
    <t>SR-2</t>
  </si>
  <si>
    <t>Suburban Residential - 2</t>
  </si>
  <si>
    <t>Mixed Use</t>
  </si>
  <si>
    <t>MU-20</t>
  </si>
  <si>
    <t>Mixed Use - 20</t>
  </si>
  <si>
    <t>ADU only allowed on lots of 160-acres or greater, mobile home park allowed by public hearing</t>
  </si>
  <si>
    <t>Mobile Home</t>
  </si>
  <si>
    <t>Mobile home district only allows mobile homes, manufactured homes, modular homes and stick-built homes. Took to mean only single-family homes are allowed</t>
  </si>
  <si>
    <t>OS</t>
  </si>
  <si>
    <t>Open Space</t>
  </si>
  <si>
    <t>ADU only allowed by public hearing as a necessary and incendental use to a business</t>
  </si>
  <si>
    <t>MOD</t>
  </si>
  <si>
    <t>Military Overlay</t>
  </si>
  <si>
    <t>restricts the height of buildings around Malmstrom Airforce Base</t>
  </si>
  <si>
    <t>FOD</t>
  </si>
  <si>
    <t>Flood Road Overlay</t>
  </si>
  <si>
    <t>Missoula County (Unincorporated Areas)</t>
  </si>
  <si>
    <t>Resource and Open Lands</t>
  </si>
  <si>
    <t>AGR</t>
  </si>
  <si>
    <t>Agriculture, Reserve</t>
  </si>
  <si>
    <t>AGW-160</t>
  </si>
  <si>
    <t>Agriculture, Working-160</t>
  </si>
  <si>
    <t>AGW-80</t>
  </si>
  <si>
    <t>Agriculture, Working-80</t>
  </si>
  <si>
    <t>AGW-40</t>
  </si>
  <si>
    <t>Agriculture, Working-40</t>
  </si>
  <si>
    <t>AGRR-10</t>
  </si>
  <si>
    <t>Agriculture, Rural Residential</t>
  </si>
  <si>
    <t>AGRR-5</t>
  </si>
  <si>
    <t>AGRR-2</t>
  </si>
  <si>
    <t>RRS-1</t>
  </si>
  <si>
    <t>Rural Residential, Small Agriculture</t>
  </si>
  <si>
    <t>RRS-.5</t>
  </si>
  <si>
    <t>requires the construction of homes for homebuyers below 120% of the Area Median Income (AMI) and renter households below 80% AMI</t>
  </si>
  <si>
    <t>Density Bonuses Available for AH: https://missoulacounty.sharepoint.com/CommDev/CAPS/LRP/ZonCod/Zoning%20Regulations%20Effective%20July%201%202022/Chapter%209-%20Development%20Options,%20Incentives%20and%20Bonuses.pdf</t>
  </si>
  <si>
    <t>Residential, Medium</t>
  </si>
  <si>
    <t>LM</t>
  </si>
  <si>
    <t>Live / Make Neighborhood</t>
  </si>
  <si>
    <t>Neighborhood Residential</t>
  </si>
  <si>
    <t>Neighborhood Center</t>
  </si>
  <si>
    <t>Commercial Center</t>
  </si>
  <si>
    <t>CEC</t>
  </si>
  <si>
    <t>Civic Employment Center</t>
  </si>
  <si>
    <t>ICL</t>
  </si>
  <si>
    <t>Industrial Center, Light</t>
  </si>
  <si>
    <t>ICH</t>
  </si>
  <si>
    <t>Industrial Center, Heavy</t>
  </si>
  <si>
    <t>Clustered Rural Residential Area</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</si>
  <si>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</si>
  <si>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</si>
  <si>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Equestrian Area</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</si>
  <si>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</si>
  <si>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</si>
  <si>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Attached Homes Area</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</si>
  <si>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</si>
  <si>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</si>
  <si>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SD-GS</t>
  </si>
  <si>
    <t>Grove Street Special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</si>
  <si>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</si>
  <si>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</si>
  <si>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TR-WE</t>
  </si>
  <si>
    <t>Target Range West End Rural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</si>
  <si>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</si>
  <si>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</si>
  <si>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Resource Transition</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</si>
  <si>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</si>
  <si>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</si>
  <si>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</si>
  <si>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</si>
  <si>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Town Residential</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</si>
  <si>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</si>
  <si>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</si>
  <si>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</si>
  <si>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</si>
  <si>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TMU</t>
  </si>
  <si>
    <t>Town Mixed Use</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</si>
  <si>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</si>
  <si>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</si>
  <si>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PHZ</t>
  </si>
  <si>
    <t>Ponderosa Heights Subdivision</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</si>
  <si>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</si>
  <si>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</si>
  <si>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MDP</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</si>
  <si>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</si>
  <si>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</si>
  <si>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SD-WE</t>
  </si>
  <si>
    <t>Water's Edge Special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</si>
  <si>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</si>
  <si>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</si>
  <si>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GDPUD</t>
  </si>
  <si>
    <t>Grizzly Dens Planned Unit Development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</si>
  <si>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</si>
  <si>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</si>
  <si>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SD - Miller Creek Land</t>
  </si>
  <si>
    <t>MCDZ</t>
  </si>
  <si>
    <t>Miller Creek District - Land Sensitive Zoning</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</si>
  <si>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</si>
  <si>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</si>
  <si>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MCVPUD</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</si>
  <si>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</si>
  <si>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</si>
  <si>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SCE</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</si>
  <si>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</si>
  <si>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</si>
  <si>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R215</t>
  </si>
  <si>
    <t>Residential 215</t>
  </si>
  <si>
    <t>R80</t>
  </si>
  <si>
    <t>Residential 80</t>
  </si>
  <si>
    <t>R40</t>
  </si>
  <si>
    <t>Residential 40</t>
  </si>
  <si>
    <t>R20</t>
  </si>
  <si>
    <t>Residential 20</t>
  </si>
  <si>
    <t>RT10</t>
  </si>
  <si>
    <t xml:space="preserve">Residential 10 </t>
  </si>
  <si>
    <t>R8</t>
  </si>
  <si>
    <t>Residential 8</t>
  </si>
  <si>
    <t>R5.4</t>
  </si>
  <si>
    <t>Residential 5.4</t>
  </si>
  <si>
    <t>RT5.4</t>
  </si>
  <si>
    <t>Residential 3</t>
  </si>
  <si>
    <t>RT2.7</t>
  </si>
  <si>
    <t>Residential 2.7 (two-unit/townhouse)</t>
  </si>
  <si>
    <t>RM2.7</t>
  </si>
  <si>
    <t>Residential 2.7 (multi-dwelling)</t>
  </si>
  <si>
    <t>For the purposes of Title 20, affordable housing means a  development that has been approved by the Office of Housing and Community Development, as a Tier 1 or Tier 2 project within the  affordable housing incentive program established by the Office of Housing and Community Development.</t>
  </si>
  <si>
    <t>Residential 2</t>
  </si>
  <si>
    <t>RM1.5</t>
  </si>
  <si>
    <t>Residential 1.5</t>
  </si>
  <si>
    <t>RM1-35</t>
  </si>
  <si>
    <t>Residential 1-35</t>
  </si>
  <si>
    <t>RM1-45</t>
  </si>
  <si>
    <t>Residential 1-45</t>
  </si>
  <si>
    <t>RM0.5</t>
  </si>
  <si>
    <t>Residential 0.5</t>
  </si>
  <si>
    <t>Residential Manufactured Housing Park</t>
  </si>
  <si>
    <t>B1-1</t>
  </si>
  <si>
    <t>B1-3</t>
  </si>
  <si>
    <t>B2-1</t>
  </si>
  <si>
    <t>B2-2</t>
  </si>
  <si>
    <t>B3-2</t>
  </si>
  <si>
    <t>Business Mixed Use</t>
  </si>
  <si>
    <t>C1-1</t>
  </si>
  <si>
    <t>C1-2</t>
  </si>
  <si>
    <t>C1-3</t>
  </si>
  <si>
    <t>C1-4</t>
  </si>
  <si>
    <t>C2-2</t>
  </si>
  <si>
    <t>C2-4</t>
  </si>
  <si>
    <t>CBD-4</t>
  </si>
  <si>
    <t>M1R-2</t>
  </si>
  <si>
    <t>Limited Industrial - Residential</t>
  </si>
  <si>
    <t>M1-2</t>
  </si>
  <si>
    <t>Limited Industrial</t>
  </si>
  <si>
    <t>M2-4</t>
  </si>
  <si>
    <t>OP1</t>
  </si>
  <si>
    <t>Open Space / Public 1</t>
  </si>
  <si>
    <t>OP2</t>
  </si>
  <si>
    <t>Open Space / Public 2</t>
  </si>
  <si>
    <t>OP3</t>
  </si>
  <si>
    <t>Open Space / Public 3</t>
  </si>
  <si>
    <t>Aviation</t>
  </si>
  <si>
    <t>SD</t>
  </si>
  <si>
    <t>Special Districts</t>
  </si>
  <si>
    <r>
      <rPr/>
      <t xml:space="preserve">Extinct Special Districts adopted prior to 2009. Special regulations may apply: </t>
    </r>
    <r>
      <rPr>
        <color rgb="FF1155CC"/>
        <u/>
      </rPr>
      <t>https://library.municode.com/mt/missoula/codes/municipal_code?nodeId=TIT20ZO_CH20.01INPR_20.01.120SPDIOVDIESUNTI19</t>
    </r>
  </si>
  <si>
    <t>/PUD</t>
  </si>
  <si>
    <t>/DE-C-1</t>
  </si>
  <si>
    <t>Design Excellence - Corridor - Typology 1</t>
  </si>
  <si>
    <t>/DE-C-2</t>
  </si>
  <si>
    <t>Design Excellence - Corridor - Typology 2</t>
  </si>
  <si>
    <t>/DE-C-3</t>
  </si>
  <si>
    <t>Design Excellence - Corridor - Typology 3</t>
  </si>
  <si>
    <t>/DE-C-4</t>
  </si>
  <si>
    <t>Design Excellence - Corridor - Typology 4</t>
  </si>
  <si>
    <t>/DE-D-DN</t>
  </si>
  <si>
    <t>Design Excellence - Downtown - Downtown North</t>
  </si>
  <si>
    <t>/DE-D-G</t>
  </si>
  <si>
    <t>Design Excellence - Downtown - Gateway</t>
  </si>
  <si>
    <t>/DE-D-OC</t>
  </si>
  <si>
    <t>Design Excellence - Downtown - Outer Core</t>
  </si>
  <si>
    <t>/DE-D-IC</t>
  </si>
  <si>
    <t>Design Excellence - Downtown - Inner Core</t>
  </si>
  <si>
    <t>/DE-D-HS</t>
  </si>
  <si>
    <t>Design Excellence - Downtown - Hip Strip</t>
  </si>
  <si>
    <t>/HOZ</t>
  </si>
  <si>
    <t>Hillview Overlay Zone</t>
  </si>
  <si>
    <t>/NC-MDP</t>
  </si>
  <si>
    <t>Missoula Development Park Overlay</t>
  </si>
  <si>
    <t>/NC-B</t>
  </si>
  <si>
    <t>Boulevard Neighborhood Character Overlay</t>
  </si>
  <si>
    <t>/P</t>
  </si>
  <si>
    <t>Pedestrian Overlay</t>
  </si>
  <si>
    <t>/AR</t>
  </si>
  <si>
    <t>Adaptive Reuse Overlay</t>
  </si>
  <si>
    <t>/NC-SR</t>
  </si>
  <si>
    <t>Southside Riverfront Neighborhood Character Overlay</t>
  </si>
  <si>
    <t>/NC-HFM</t>
  </si>
  <si>
    <t>Historic Fort Missoula Neighborhood Character Overlay</t>
  </si>
  <si>
    <t>/NC-RG</t>
  </si>
  <si>
    <t>Rattlesnake Gardens Neighborhood Character Overlay</t>
  </si>
  <si>
    <t>/NC-UD</t>
  </si>
  <si>
    <t>University District Neighborhood Character Overlay</t>
  </si>
  <si>
    <t>/NC-HL</t>
  </si>
  <si>
    <t>Heron's Landing Neighborhood Character Overlay</t>
  </si>
  <si>
    <t>/NC-RF</t>
  </si>
  <si>
    <t>Remington Flats Neighborhood Character Overlay</t>
  </si>
  <si>
    <t>T2</t>
  </si>
  <si>
    <t>T2 Transect Zone</t>
  </si>
  <si>
    <r>
      <rPr/>
      <t xml:space="preserve">Form Based Code District. See regulations for more details: </t>
    </r>
    <r>
      <rPr>
        <color rgb="FF1155CC"/>
        <u/>
      </rPr>
      <t>https://www.missoulacounty.us/home/showpublisheddocument/74347/637600593363030000</t>
    </r>
  </si>
  <si>
    <t>Form Based Code District. See regulations for more details: https://www.missoulacounty.us/home/showpublisheddocument/74347/637600593363030001</t>
  </si>
  <si>
    <t>CRX-CTR</t>
  </si>
  <si>
    <t>Crossroads Center</t>
  </si>
  <si>
    <t>Form Based Code District. See regulations for more details: https://www.missoulacounty.us/home/showpublisheddocument/74347/637600593363030002</t>
  </si>
  <si>
    <t>TWN-CTR</t>
  </si>
  <si>
    <t>Town Center</t>
  </si>
  <si>
    <t>Form Based Code District. See regulations for more details: https://www.missoulacounty.us/home/showpublisheddocument/74347/637600593363030003</t>
  </si>
  <si>
    <t>COM-CTR</t>
  </si>
  <si>
    <t>Community Center</t>
  </si>
  <si>
    <t>Form Based Code District. See regulations for more details: https://www.missoulacounty.us/home/showpublisheddocument/74347/637600593363030004</t>
  </si>
  <si>
    <t>W</t>
  </si>
  <si>
    <t>Workplace</t>
  </si>
  <si>
    <t>Form Based Code District. See regulations for more details: https://www.missoulacounty.us/home/showpublisheddocument/74347/637600593363030005</t>
  </si>
  <si>
    <t>GPUD</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</si>
  <si>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</si>
  <si>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</si>
  <si>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TAPUD</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</si>
  <si>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</si>
  <si>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</si>
  <si>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OHPUD</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</si>
  <si>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</si>
  <si>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</si>
  <si>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VW</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</si>
  <si>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</si>
  <si>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</si>
  <si>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SD - JTL-A</t>
  </si>
  <si>
    <t>SD - JTL-Allen (Mullan Road) Special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</si>
  <si>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</si>
  <si>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</si>
  <si>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MTS</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</si>
  <si>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</si>
  <si>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</si>
  <si>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RZD-FMHD</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</si>
  <si>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</si>
  <si>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</si>
  <si>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SM</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</si>
  <si>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</si>
  <si>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</si>
  <si>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JTL</t>
  </si>
  <si>
    <t>RZD - JTL Wheeler Natural Resource Recovery and Processing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</si>
  <si>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</si>
  <si>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</si>
  <si>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PH</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</si>
  <si>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</si>
  <si>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</si>
  <si>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OD</t>
  </si>
  <si>
    <t>O'Keefe Ranch Rural Zoning District</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</si>
  <si>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</si>
  <si>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</si>
  <si>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OKR</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</si>
  <si>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</si>
  <si>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</si>
  <si>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RZD - WGC</t>
  </si>
  <si>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</si>
  <si>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r>
      <rPr>
        <rFont val="Roboto, RobotoDraft, Helvetica, Arial, sans-serif"/>
        <color rgb="FF000000"/>
      </rPr>
      <t xml:space="preserve">Extinct Legacy Districts adopted prior to 2017. Review legacy appendix for more details: </t>
    </r>
    <r>
      <rPr>
        <rFont val="Roboto, RobotoDraft, Helvetica, Arial, sans-serif"/>
        <color rgb="FF1155CC"/>
        <u/>
      </rPr>
      <t>https://missoulacounty.sharepoint.com/CommDev/CAPS/LRP/ZonCod/Zoning%20Regulations%20Effective%20July%201%202022/Appendix%20A-%20Legacy%20Districts.pdf</t>
    </r>
  </si>
  <si>
    <t>R-I</t>
  </si>
  <si>
    <t>Low Density Residential</t>
  </si>
  <si>
    <t>R-II</t>
  </si>
  <si>
    <t>Medium Density Residential</t>
  </si>
  <si>
    <t>R-II (MH)</t>
  </si>
  <si>
    <t>Medium Density Residential: Mobile Home</t>
  </si>
  <si>
    <t>R-III</t>
  </si>
  <si>
    <t>High Density Residential</t>
  </si>
  <si>
    <t>RMO</t>
  </si>
  <si>
    <t>Mobile Home Residential</t>
  </si>
  <si>
    <t>PZD</t>
  </si>
  <si>
    <t>Preservation Zoning District</t>
  </si>
  <si>
    <t xml:space="preserve">Historic District Overlay </t>
  </si>
  <si>
    <t>DRO</t>
  </si>
  <si>
    <t>Design Review Overlay</t>
  </si>
  <si>
    <t>Park County (Unincorporated Areas)</t>
  </si>
  <si>
    <t>CZD</t>
  </si>
  <si>
    <t>Cokedale Zoning District</t>
  </si>
  <si>
    <t>Low Density Residential District</t>
  </si>
  <si>
    <t>Medium Density Residential District</t>
  </si>
  <si>
    <t>Commercial – Light Manufacturing District</t>
  </si>
  <si>
    <t>Open Space/Residential District</t>
  </si>
  <si>
    <t>Agricultural/open space</t>
  </si>
  <si>
    <t>Residential, single-family (10,000 square feet)</t>
  </si>
  <si>
    <t>Residential, single-family (5,500 square feet)</t>
  </si>
  <si>
    <t>Residential, multi-family</t>
  </si>
  <si>
    <t>R-E</t>
  </si>
  <si>
    <t>Residential estates</t>
  </si>
  <si>
    <t>Residential manufactured homes</t>
  </si>
  <si>
    <t>Residential professional</t>
  </si>
  <si>
    <t>Highway commercial</t>
  </si>
  <si>
    <t>Light industrial</t>
  </si>
  <si>
    <t>Heavy industrial</t>
  </si>
  <si>
    <t>Special height limitations</t>
  </si>
  <si>
    <t>SOD</t>
  </si>
  <si>
    <t>Superfund Overlay District</t>
  </si>
  <si>
    <t xml:space="preserve">special building limitations </t>
  </si>
  <si>
    <t>Stillwater County (Unincorporated areas)</t>
  </si>
  <si>
    <t>SWC</t>
  </si>
  <si>
    <t>Stillwater County</t>
  </si>
  <si>
    <t>one district encompassing entire county</t>
  </si>
  <si>
    <t>AG-640</t>
  </si>
  <si>
    <t>Agricultural - 640</t>
  </si>
  <si>
    <t xml:space="preserve">zoning codes only mention "dwellings" and don't specify # of family units </t>
  </si>
  <si>
    <t>AG-160</t>
  </si>
  <si>
    <t>Agricultural - 160</t>
  </si>
  <si>
    <t>Agricultural - 80</t>
  </si>
  <si>
    <t>R-RD</t>
  </si>
  <si>
    <t>Residential - rural density</t>
  </si>
  <si>
    <t>R-LD</t>
  </si>
  <si>
    <t>Residential - low density</t>
  </si>
  <si>
    <t>Residential - medium density</t>
  </si>
  <si>
    <t>R-TD</t>
  </si>
  <si>
    <t>Residential - town density</t>
  </si>
  <si>
    <t>L-CR</t>
  </si>
  <si>
    <t>Local commercial - residential</t>
  </si>
  <si>
    <t>C-CR</t>
  </si>
  <si>
    <t>Core commercial - residential</t>
  </si>
  <si>
    <t>C-I</t>
  </si>
  <si>
    <t>Commercial/industrial</t>
  </si>
  <si>
    <t>P-I</t>
  </si>
  <si>
    <t>Planned industrial</t>
  </si>
  <si>
    <t>living quarter allowed for employee working more than half time on premises</t>
  </si>
  <si>
    <t>TND</t>
  </si>
  <si>
    <t>Traditional neighborhood development</t>
  </si>
  <si>
    <t>follow parameters of underlying district</t>
  </si>
  <si>
    <t>FPM</t>
  </si>
  <si>
    <t>Floodplain management</t>
  </si>
  <si>
    <t>no specific requirements in the zoning codes</t>
  </si>
  <si>
    <t>CS</t>
  </si>
  <si>
    <t>Community signage</t>
  </si>
  <si>
    <t>apartments allowed above ground floor of businesses</t>
  </si>
  <si>
    <t>GC</t>
  </si>
  <si>
    <t>General Commercial District</t>
  </si>
  <si>
    <t>HPOD</t>
  </si>
  <si>
    <t>Historic Preservation Overlay District</t>
  </si>
  <si>
    <t>all building in this zone will be reviewed by the zoning commission and have a public hearing</t>
  </si>
  <si>
    <t>Industrial District</t>
  </si>
  <si>
    <t>Residential - 1</t>
  </si>
  <si>
    <t>Residential - 2</t>
  </si>
  <si>
    <t>Residential - 3</t>
  </si>
  <si>
    <t>Residential - 4</t>
  </si>
  <si>
    <t>Residential - 5</t>
  </si>
  <si>
    <t>R/C</t>
  </si>
  <si>
    <t>Residential/Commercial Mixed</t>
  </si>
  <si>
    <t>lot area is minimum determined by DEQ</t>
  </si>
  <si>
    <t>BR</t>
  </si>
  <si>
    <t>Basic Resource</t>
  </si>
  <si>
    <t>farm/ranch employee housing allowed, put under ADU</t>
  </si>
  <si>
    <t>Conserved Space</t>
  </si>
  <si>
    <t>ƒgra</t>
  </si>
  <si>
    <r>
      <rPr>
        <rFont val="Arial"/>
        <b/>
      </rPr>
      <t xml:space="preserve">Type of Government (per US Census Census of Governments) </t>
    </r>
    <r>
      <rPr>
        <rFont val="Arial"/>
        <b/>
        <color rgb="FF1155CC"/>
        <u/>
      </rPr>
      <t>https://www2.census.gov/programs-surveys/gus/tables/1957/1957-vol1-no3-govt-org-statedesc.pdf</t>
    </r>
  </si>
  <si>
    <t>District 12</t>
  </si>
  <si>
    <t>Citizen Initiated Zoning District</t>
  </si>
  <si>
    <t>https://www.ci.billings.mt.us/DocumentCenter/View/1286/Special-Zoning-Districts-12?bidId=</t>
  </si>
  <si>
    <r>
      <rPr/>
      <t xml:space="preserve">quick reference guide: </t>
    </r>
    <r>
      <rPr>
        <color rgb="FF1155CC"/>
        <u/>
      </rPr>
      <t>https://ci.billings.mt.us/DocumentCenter/View/1285/Special-Zoning-Districts?bidId=</t>
    </r>
  </si>
  <si>
    <t>District 14</t>
  </si>
  <si>
    <t>https://ci.billings.mt.us/DocumentCenter/View/1287/Special-Zoning-Districts-14?bidId=</t>
  </si>
  <si>
    <r>
      <rPr/>
      <t xml:space="preserve">quick reference guide: </t>
    </r>
    <r>
      <rPr>
        <color rgb="FF1155CC"/>
        <u/>
      </rPr>
      <t>https://ci.billings.mt.us/DocumentCenter/View/1285/Special-Zoning-Districts?bidId=</t>
    </r>
  </si>
  <si>
    <t>District 15</t>
  </si>
  <si>
    <t>https://ci.billings.mt.us/DocumentCenter/View/1288/Special-Zoning-Districts-15?bidId=</t>
  </si>
  <si>
    <r>
      <rPr/>
      <t xml:space="preserve">quick reference guide: </t>
    </r>
    <r>
      <rPr>
        <color rgb="FF1155CC"/>
        <u/>
      </rPr>
      <t>https://ci.billings.mt.us/DocumentCenter/View/1285/Special-Zoning-Districts?bidId=</t>
    </r>
  </si>
  <si>
    <t>District 16</t>
  </si>
  <si>
    <t>https://ci.billings.mt.us/DocumentCenter/View/1289/Special-Zoning-Districts-16?bidId=</t>
  </si>
  <si>
    <r>
      <rPr/>
      <t xml:space="preserve">quick reference guide: </t>
    </r>
    <r>
      <rPr>
        <color rgb="FF1155CC"/>
        <u/>
      </rPr>
      <t>https://ci.billings.mt.us/DocumentCenter/View/1285/Special-Zoning-Districts?bidId=</t>
    </r>
  </si>
  <si>
    <t>District 17</t>
  </si>
  <si>
    <t>https://ci.billings.mt.us/DocumentCenter/View/1290/Special-Zoning-Districts-17?bidId=</t>
  </si>
  <si>
    <r>
      <rPr/>
      <t xml:space="preserve">quick reference guide: </t>
    </r>
    <r>
      <rPr>
        <color rgb="FF1155CC"/>
        <u/>
      </rPr>
      <t>https://ci.billings.mt.us/DocumentCenter/View/1285/Special-Zoning-Districts?bidId=</t>
    </r>
  </si>
  <si>
    <t>District 18</t>
  </si>
  <si>
    <t>https://ci.billings.mt.us/DocumentCenter/View/1291/Special-Zoning-Districts-18?bidId=</t>
  </si>
  <si>
    <r>
      <rPr/>
      <t xml:space="preserve">quick reference guide: </t>
    </r>
    <r>
      <rPr>
        <color rgb="FF1155CC"/>
        <u/>
      </rPr>
      <t>https://ci.billings.mt.us/DocumentCenter/View/1285/Special-Zoning-Districts?bidId=</t>
    </r>
  </si>
  <si>
    <t>District 20</t>
  </si>
  <si>
    <t>https://www.ci.billings.mt.us/DocumentCenter/View/6599/Special-Zoning-Districts-20?bidId=</t>
  </si>
  <si>
    <t>*only available in person</t>
  </si>
  <si>
    <r>
      <rPr/>
      <t xml:space="preserve">quick reference guide: </t>
    </r>
    <r>
      <rPr>
        <color rgb="FF1155CC"/>
        <u/>
      </rPr>
      <t>https://ci.billings.mt.us/DocumentCenter/View/1285/Special-Zoning-Districts?bidId=</t>
    </r>
  </si>
  <si>
    <t>ZD #4</t>
  </si>
  <si>
    <t>https://www.missoulacounty.us/home/showpublisheddocument/29712/636676979941500000</t>
  </si>
  <si>
    <t>https://www.missoulacounty.us/home/showpublisheddocument/29764/636676981309670000</t>
  </si>
  <si>
    <t>*Some of the "Full doc" only include resolutions. Look to summaries for specifics. If information can't be found follow up with the county.</t>
  </si>
  <si>
    <t>ZD #6</t>
  </si>
  <si>
    <t>https://www.missoulacounty.us/home/showpublisheddocument/29676/636676979447270000</t>
  </si>
  <si>
    <t>https://www.missoulacounty.us/home/showpublisheddocument/29766/636676981315900000</t>
  </si>
  <si>
    <t>ZD #7</t>
  </si>
  <si>
    <r>
      <rPr/>
      <t xml:space="preserve">Full doc: </t>
    </r>
    <r>
      <rPr>
        <color rgb="FF1155CC"/>
        <u/>
      </rPr>
      <t xml:space="preserve">https://www.missoulacounty.us/home/showpublisheddocument/29684/636676979858670000
</t>
    </r>
    <r>
      <rPr/>
      <t xml:space="preserve">Summary: </t>
    </r>
    <r>
      <rPr>
        <color rgb="FF1155CC"/>
        <u/>
      </rPr>
      <t>https://www.missoulacounty.us/home/showpublisheddocument/29770/636676981331870000</t>
    </r>
  </si>
  <si>
    <t>https://www.missoulacounty.us/home/showpublisheddocument/29768/636676981322630000</t>
  </si>
  <si>
    <t>ZD #8</t>
  </si>
  <si>
    <r>
      <rPr/>
      <t xml:space="preserve">Full Doc: </t>
    </r>
    <r>
      <rPr>
        <color rgb="FF1155CC"/>
        <u/>
      </rPr>
      <t xml:space="preserve">https://www.missoulacounty.us/home/showpublisheddocument/29688/636676979872270000
</t>
    </r>
    <r>
      <rPr/>
      <t xml:space="preserve">Summary: </t>
    </r>
    <r>
      <rPr>
        <color rgb="FF1155CC"/>
        <u/>
      </rPr>
      <t>https://www.missoulacounty.us/home/showpublisheddocument/29776/636676981355770000</t>
    </r>
  </si>
  <si>
    <t>https://www.missoulacounty.us/home/showpublisheddocument/29772/636676981340600000</t>
  </si>
  <si>
    <t>ZD #8A</t>
  </si>
  <si>
    <t>https://www.missoulacounty.us/home/showpublisheddocument/29730/636676980472730000</t>
  </si>
  <si>
    <t>https://www.missoulacounty.us/home/showpublisheddocument/29774/636676981346370000</t>
  </si>
  <si>
    <t>ZD #9</t>
  </si>
  <si>
    <t>https://www.missoulacounty.us/home/showpublisheddocument/29722/636676980447100000</t>
  </si>
  <si>
    <t>https://www.missoulacounty.us/home/showpublisheddocument/29778/636676981366870000</t>
  </si>
  <si>
    <t>ZD #10</t>
  </si>
  <si>
    <r>
      <rPr/>
      <t xml:space="preserve">Full doc: </t>
    </r>
    <r>
      <rPr>
        <color rgb="FF1155CC"/>
        <u/>
      </rPr>
      <t xml:space="preserve">https://www.missoulacounty.us/home/showpublisheddocument/29686/636676979865070000
</t>
    </r>
    <r>
      <rPr/>
      <t>Summary:</t>
    </r>
    <r>
      <rPr>
        <color rgb="FF000000"/>
      </rPr>
      <t xml:space="preserve">
</t>
    </r>
    <r>
      <rPr>
        <color rgb="FF1155CC"/>
        <u/>
      </rPr>
      <t xml:space="preserve"> https://www.missoulacounty.us/home/showpublisheddocument/29748/636676981261370000</t>
    </r>
  </si>
  <si>
    <t>https://www.missoulacounty.us/home/showpublisheddocument/29746/636676981255270000</t>
  </si>
  <si>
    <t>ZD #12</t>
  </si>
  <si>
    <r>
      <rPr/>
      <t xml:space="preserve">Full doc: https://www.missoulacounty.us/home/showpublisheddocument/29668/636676979424600000
Summary: </t>
    </r>
    <r>
      <rPr>
        <color rgb="FF1155CC"/>
        <u/>
      </rPr>
      <t>https://www.missoulacounty.us/home/showpublisheddocument/29756/636676981282930000</t>
    </r>
  </si>
  <si>
    <t>https://www.missoulacounty.us/home/showpublisheddocument/29750/636676981267130000</t>
  </si>
  <si>
    <t>ZD #12A</t>
  </si>
  <si>
    <r>
      <rPr/>
      <t xml:space="preserve">Main Text: https://www.missoulacounty.us/home/showpublisheddocument/29708/636676979925570000
Lot size amendment: https://www.missoulacounty.us/home/showpublisheddocument/29674/636676979442900000
Summary: </t>
    </r>
    <r>
      <rPr>
        <color rgb="FF1155CC"/>
        <u/>
      </rPr>
      <t>https://www.missoulacounty.us/home/showpublisheddocument/29754/636676981278400000</t>
    </r>
  </si>
  <si>
    <t>https://www.missoulacounty.us/home/showpublisheddocument/29752/636676981274030000</t>
  </si>
  <si>
    <t>ZD #13</t>
  </si>
  <si>
    <t>https://www.missoulacounty.us/home/showpublisheddocument/29724/636676980455400000</t>
  </si>
  <si>
    <t>https://www.missoulacounty.us/home/showpublisheddocument/29758/636676981288700000</t>
  </si>
  <si>
    <t>ZD #14</t>
  </si>
  <si>
    <t>https://www.missoulacounty.us/home/showpublisheddocument/29726/636676980461800000</t>
  </si>
  <si>
    <t>https://www.missoulacounty.us/home/showpublisheddocument/29760/636676981296200000</t>
  </si>
  <si>
    <t>ZD #18</t>
  </si>
  <si>
    <r>
      <rPr>
        <color rgb="FF000000"/>
      </rPr>
      <t xml:space="preserve">Full text: https://www.missoulacounty.us/home/showpublisheddocument/29690/636676979875700000
Summary: </t>
    </r>
    <r>
      <rPr>
        <color rgb="FF1155CC"/>
        <u/>
      </rPr>
      <t>https://www.missoulacounty.us/home/showpublisheddocument/29782/636676981671330000</t>
    </r>
  </si>
  <si>
    <t>https://www.missoulacounty.us/home/showpublisheddocument/29780/636676981663370000</t>
  </si>
  <si>
    <t>ZD #25A</t>
  </si>
  <si>
    <t>https://www.missoulacounty.us/home/showpublisheddocument/29710/636676979934130000</t>
  </si>
  <si>
    <t>https://www.missoulacounty.us/home/showpublisheddocument/29784/636676981677600000</t>
  </si>
  <si>
    <t>ZD #26</t>
  </si>
  <si>
    <t>https://www.missoulacounty.us/home/showpublisheddocument/29788/636676981689470000</t>
  </si>
  <si>
    <t>https://www.missoulacounty.us/home/showpublisheddocument/29786/636676981683700000</t>
  </si>
  <si>
    <t>ZD #31</t>
  </si>
  <si>
    <r>
      <rPr/>
      <t xml:space="preserve">Full text: https://www.missoulacounty.us/home/showpublisheddocument/29692/636676979881330000
Summary: </t>
    </r>
    <r>
      <rPr>
        <color rgb="FF1155CC"/>
        <u/>
      </rPr>
      <t>https://www.missoulacounty.us/home/showpublisheddocument/29792/636676981702270000</t>
    </r>
  </si>
  <si>
    <t>https://www.missoulacounty.us/home/showpublisheddocument/29790/636676981696200000</t>
  </si>
  <si>
    <t>ZD #32</t>
  </si>
  <si>
    <r>
      <rPr/>
      <t xml:space="preserve">Full text: https://www.missoulacounty.us/home/showpublisheddocument/29694/636676979885230000
Summary: </t>
    </r>
    <r>
      <rPr>
        <color rgb="FF1155CC"/>
        <u/>
      </rPr>
      <t>https://www.missoulacounty.us/home/showpublisheddocument/29796/636676981717900000</t>
    </r>
  </si>
  <si>
    <t>https://www.missoulacounty.us/home/showpublisheddocument/29794/636676981710400000</t>
  </si>
  <si>
    <t>ZD #33</t>
  </si>
  <si>
    <t>Full Text:https://www.missoulacounty.us/home/showpublisheddocument/29696/636676979888200000
Summary: https://www.missoulacounty.us/home/showpublisheddocument/29800/636676981730730000</t>
  </si>
  <si>
    <t>https://www.missoulacounty.us/home/showpublisheddocument/29798/636676981725430000</t>
  </si>
  <si>
    <t>ZD #34</t>
  </si>
  <si>
    <r>
      <rPr/>
      <t xml:space="preserve">Full Text: https://www.missoulacounty.us/home/showpublisheddocument/29698/636676979893830000
Summary: </t>
    </r>
    <r>
      <rPr>
        <color rgb="FF1155CC"/>
        <u/>
      </rPr>
      <t>https://www.missoulacounty.us/home/showpublisheddocument/29804/636676981742470000</t>
    </r>
  </si>
  <si>
    <t>https://www.missoulacounty.us/home/showpublisheddocument/29802/636676981736670000</t>
  </si>
  <si>
    <t>ZD #35</t>
  </si>
  <si>
    <r>
      <rPr/>
      <t xml:space="preserve">Full Text: https://www.missoulacounty.us/home/showpublisheddocument/29700/636676979901330000
Summary: </t>
    </r>
    <r>
      <rPr>
        <color rgb="FF1155CC"/>
        <u/>
      </rPr>
      <t>https://www.missoulacounty.us/home/showpublisheddocument/29808/636676981759170000</t>
    </r>
  </si>
  <si>
    <t>https://www.missoulacounty.us/home/showpublisheddocument/29806/636676981750900000</t>
  </si>
  <si>
    <t>ZD #36</t>
  </si>
  <si>
    <r>
      <rPr/>
      <t xml:space="preserve">Full Text: https://www.missoulacounty.us/home/showpublisheddocument/29702/636676979907570000
Summary: </t>
    </r>
    <r>
      <rPr>
        <color rgb="FF1155CC"/>
        <u/>
      </rPr>
      <t>https://www.missoulacounty.us/home/showpublisheddocument/29812/636676981773400000</t>
    </r>
  </si>
  <si>
    <t>https://www.missoulacounty.us/home/showpublisheddocument/29810/636676981764970000</t>
  </si>
  <si>
    <t>ZD #37</t>
  </si>
  <si>
    <r>
      <rPr/>
      <t xml:space="preserve">Full Text: https://www.missoulacounty.us/home/showpublisheddocument/29706/636676979919470000
Summary: </t>
    </r>
    <r>
      <rPr>
        <color rgb="FF1155CC"/>
        <u/>
      </rPr>
      <t>https://www.missoulacounty.us/home/showpublisheddocument/29816/636676981789370000</t>
    </r>
  </si>
  <si>
    <t>https://www.missoulacounty.us/home/showpublisheddocument/29814/636676981780770000</t>
  </si>
  <si>
    <t>ZD #38</t>
  </si>
  <si>
    <r>
      <rPr/>
      <t xml:space="preserve">Full Text: https://www.missoulacounty.us/home/showpublisheddocument/29704/636676979913370000
Summary: </t>
    </r>
    <r>
      <rPr>
        <color rgb="FF1155CC"/>
        <u/>
      </rPr>
      <t>https://www.missoulacounty.us/home/showpublisheddocument/29820/636676982021930000</t>
    </r>
  </si>
  <si>
    <t>https://www.missoulacounty.us/home/showpublisheddocument/29818/636676982016130000</t>
  </si>
  <si>
    <t>ZD #39</t>
  </si>
  <si>
    <r>
      <rPr/>
      <t xml:space="preserve">Full text: https://www.missoulacounty.us/home/showpublisheddocument/29670/636676979430570000
Summary: </t>
    </r>
    <r>
      <rPr>
        <color rgb="FF1155CC"/>
        <u/>
      </rPr>
      <t>https://www.missoulacounty.us/home/showpublisheddocument/29824/636676982032870000</t>
    </r>
  </si>
  <si>
    <t>https://www.missoulacounty.us/home/showpublisheddocument/29822/636676982027570000</t>
  </si>
  <si>
    <t>ZD #40</t>
  </si>
  <si>
    <t>https://www.missoulacounty.us/home/showpublisheddocument/29672/636676979436970000</t>
  </si>
  <si>
    <t>https://www.missoulacounty.us/home/showpublisheddocument/29826/636676982038800000</t>
  </si>
  <si>
    <t>ZD #41</t>
  </si>
  <si>
    <r>
      <rPr/>
      <t xml:space="preserve">Part a: https://www.missoulacounty.us/home/showpublisheddocument/29678/636676979452270000
Part b: </t>
    </r>
    <r>
      <rPr>
        <color rgb="FF1155CC"/>
        <u/>
      </rPr>
      <t>https://www.missoulacounty.us/home/showpublisheddocument/24557/636226619257770000</t>
    </r>
  </si>
  <si>
    <t>No map available</t>
  </si>
  <si>
    <t>ZD #41A</t>
  </si>
  <si>
    <r>
      <rPr/>
      <t xml:space="preserve">Part a: https://www.missoulacounty.us/home/showpublisheddocument/29680/636676979459130000
Part b: https://www.missoulacounty.us/home/showpublisheddocument/24559/636226619260100000
Summary: </t>
    </r>
    <r>
      <rPr>
        <color rgb="FF1155CC"/>
        <u/>
      </rPr>
      <t>https://www.missoulacounty.us/home/showpublisheddocument/29830/636676982051000000</t>
    </r>
  </si>
  <si>
    <t>https://www.missoulacounty.us/home/showpublisheddocument/29828/636676982044900000</t>
  </si>
  <si>
    <t>ZD #41B</t>
  </si>
  <si>
    <r>
      <rPr/>
      <t xml:space="preserve">Full text: https://www.missoulacounty.us/home/showpublisheddocument/29682/636676979466170000
Summary: </t>
    </r>
    <r>
      <rPr>
        <color rgb="FF1155CC"/>
        <u/>
      </rPr>
      <t>https://www.missoulacounty.us/home/showpublisheddocument/29834/636676982062400000</t>
    </r>
  </si>
  <si>
    <t>https://www.missoulacounty.us/home/showpublisheddocument/29832/636676982056630000</t>
  </si>
  <si>
    <t>ZD #42</t>
  </si>
  <si>
    <t>https://www.missoulacounty.us/home/showpublisheddocument/29714/636676979948670000</t>
  </si>
  <si>
    <t>https://www.missoulacounty.us/home/showpublisheddocument/29836/636676982067870000</t>
  </si>
  <si>
    <t>ZD #43</t>
  </si>
  <si>
    <t>https://www.missoulacounty.us/home/showpublisheddocument/29716/636676980427900000</t>
  </si>
  <si>
    <t>ZD #44</t>
  </si>
  <si>
    <r>
      <rPr/>
      <t xml:space="preserve">Original: https://www.missoulacounty.us/home/showpublisheddocument/29662/636676979407570000
Amended: </t>
    </r>
    <r>
      <rPr>
        <color rgb="FF1155CC"/>
        <u/>
      </rPr>
      <t>https://www.missoulacounty.us/home/showpublisheddocument/29664/636676979414000000</t>
    </r>
  </si>
  <si>
    <t>https://www.missoulacounty.us/home/showpublisheddocument/29840/636676982080230000</t>
  </si>
  <si>
    <t>ZD #46</t>
  </si>
  <si>
    <t>https://www.missoulacounty.us/home/showpublisheddocument/29728/636676980467730000</t>
  </si>
  <si>
    <t>https://www.missoulacounty.us/home/showpublisheddocument/29844/636676982088670000</t>
  </si>
  <si>
    <t>Bear Canyon</t>
  </si>
  <si>
    <t>https://gallatincomt.virtualtownhall.net/sites/g/files/vyhlif606/f/pages/br_02_22.pdf</t>
  </si>
  <si>
    <t>https://gallatincomt.virtualtownhall.net/sites/g/files/vyhlif606/f/pages/bear_canyon_map.pdf</t>
  </si>
  <si>
    <t>Bozeman Pass</t>
  </si>
  <si>
    <t>https://gallatincomt.virtualtownhall.net/sites/g/files/vyhlif606/f/pages/bp_02_22.pdf</t>
  </si>
  <si>
    <t>https://gallatincomt.virtualtownhall.net/sites/g/files/vyhlif606/f/pages/bp_zd-09map.pdf</t>
  </si>
  <si>
    <t>Bridger Canyon</t>
  </si>
  <si>
    <t>https://gallatincomt.virtualtownhall.net/sites/g/files/vyhlif606/f/pages/bc_02_22_0.pdf</t>
  </si>
  <si>
    <t>https://gallatincomt.virtualtownhall.net/sites/g/files/vyhlif606/f/pages/brc_zd-09map.pdf</t>
  </si>
  <si>
    <t>Gallatin Canyon/Big Sky</t>
  </si>
  <si>
    <t>https://gallatincomt.virtualtownhall.net/sites/g/files/vyhlif606/f/pages/bs_02_22.pdf</t>
  </si>
  <si>
    <t>https://gallatincomt.virtualtownhall.net/sites/g/files/vyhlif606/f/pages/bs_zd_map2017.pdf</t>
  </si>
  <si>
    <t>Hebgen Lake</t>
  </si>
  <si>
    <t>https://gallatincomt.virtualtownhall.net/sites/g/files/vyhlif606/f/pages/hl_02_22.pdf</t>
  </si>
  <si>
    <t>https://gallatincomt.virtualtownhall.net/sites/g/files/vyhlif606/f/pages/hlzd_map2017.pdf</t>
  </si>
  <si>
    <t>Hyalite</t>
  </si>
  <si>
    <t>https://gallatincomt.virtualtownhall.net/sites/g/files/vyhlif606/f/pages/hy_02_22.pdf</t>
  </si>
  <si>
    <t>https://gallatincomt.virtualtownhall.net/sites/g/files/vyhlif606/f/pages/hy_zd-09map.pdf</t>
  </si>
  <si>
    <t>River Rock (Royal Village)</t>
  </si>
  <si>
    <t>https://gallatincomt.virtualtownhall.net/sites/g/files/vyhlif606/f/pages/rv_02_22.pdf</t>
  </si>
  <si>
    <t>https://gallatincomt.virtualtownhall.net/sites/g/files/vyhlif606/f/pages/rr_zd-09map.pdf</t>
  </si>
  <si>
    <t>South Gallatin</t>
  </si>
  <si>
    <t>https://gallatincomt.virtualtownhall.net/sites/g/files/vyhlif606/f/pages/sg_02_22.pdf</t>
  </si>
  <si>
    <t>https://gallatincomt.virtualtownhall.net/sites/g/files/vyhlif606/f/pages/bw_20090211_south_gallatin_101_zd_final.pdf</t>
  </si>
  <si>
    <t>Springhill</t>
  </si>
  <si>
    <t>https://gallatincomt.virtualtownhall.net/sites/g/files/vyhlif606/f/pages/sh_02_22.pdf</t>
  </si>
  <si>
    <t>https://gallatincomt.virtualtownhall.net/sites/g/files/vyhlif606/f/pages/springhill_zoning_district_map.pdf</t>
  </si>
  <si>
    <t>Sypes Canyon #1</t>
  </si>
  <si>
    <t>https://gallatincomt.virtualtownhall.net/sites/g/files/vyhlif606/f/pages/s1_02_22.pdf</t>
  </si>
  <si>
    <t>https://gallatincomt.virtualtownhall.net/sites/g/files/vyhlif606/f/pages/syc1_zd-09map.pdf</t>
  </si>
  <si>
    <t>Sypes Canyon #2</t>
  </si>
  <si>
    <t>https://gallatincomt.virtualtownhall.net/sites/g/files/vyhlif606/f/pages/s2_02_22.pdf</t>
  </si>
  <si>
    <t>https://gallatincomt.virtualtownhall.net/sites/g/files/vyhlif606/f/pages/syc2_zd09map.pdf</t>
  </si>
  <si>
    <t>Trail Creek</t>
  </si>
  <si>
    <t>https://gallatincomt.virtualtownhall.net/sites/g/files/vyhlif606/f/pages/tc_02_22.pdf</t>
  </si>
  <si>
    <t>https://gallatincomt.virtualtownhall.net/sites/g/files/vyhlif606/f/pages/tc_zd-09map.pdf</t>
  </si>
  <si>
    <t>Wheatland Hills</t>
  </si>
  <si>
    <t>https://gallatincomt.virtualtownhall.net/sites/g/files/vyhlif606/f/pages/wh_02_22.pdf</t>
  </si>
  <si>
    <t>https://gallatincomt.virtualtownhall.net/sites/g/files/vyhlif606/f/pages/wh_zd-09map.pdf</t>
  </si>
  <si>
    <t>Zoning District #1</t>
  </si>
  <si>
    <t>https://gallatincomt.virtualtownhall.net/sites/g/files/vyhlif606/f/pages/z1_02_22_0.pdf</t>
  </si>
  <si>
    <t>https://gallatincomt.virtualtownhall.net/sites/g/files/vyhlif606/f/pages/z1_zd-09map.pdf</t>
  </si>
  <si>
    <t>Zoning District #6</t>
  </si>
  <si>
    <t>https://gallatincomt.virtualtownhall.net/sites/g/files/vyhlif606/f/pages/z6_02_22_0.pdf</t>
  </si>
  <si>
    <t>https://gallatincomt.virtualtownhall.net/sites/g/files/vyhlif606/f/pages/z6-zd-09map.pdf</t>
  </si>
  <si>
    <t>Egan Slough</t>
  </si>
  <si>
    <t>https://flathead.mt.gov/application/files/5616/5418/7760/Egan_Slough_Res_1594A_12302002.pdf</t>
  </si>
  <si>
    <t>(406) 751-8199</t>
  </si>
  <si>
    <t>SZD A</t>
  </si>
  <si>
    <t>https://drive.google.com/drive/folders/1HqF7xZLj5qt8BCLJLTrnIsPFGDXo_BED</t>
  </si>
  <si>
    <t>Lindsay Morgan</t>
  </si>
  <si>
    <t>LMorgan@lccountymt.gov</t>
  </si>
  <si>
    <t>(406) 799-0872</t>
  </si>
  <si>
    <t>SZD #2</t>
  </si>
  <si>
    <t>SZD #3</t>
  </si>
  <si>
    <t>SZD #5-A</t>
  </si>
  <si>
    <t>SZD #7</t>
  </si>
  <si>
    <t>SZD #9</t>
  </si>
  <si>
    <t>SZD #13-A</t>
  </si>
  <si>
    <t>SZD #14</t>
  </si>
  <si>
    <t>SZD #15-A</t>
  </si>
  <si>
    <t>SZD #18</t>
  </si>
  <si>
    <t>SZD #19</t>
  </si>
  <si>
    <t>SZD #21</t>
  </si>
  <si>
    <t>SZD #22</t>
  </si>
  <si>
    <t>SZD #23</t>
  </si>
  <si>
    <t>SZD #24</t>
  </si>
  <si>
    <t>SZD #25</t>
  </si>
  <si>
    <t>SZD #28</t>
  </si>
  <si>
    <t>SZD #29</t>
  </si>
  <si>
    <t>SZD #31</t>
  </si>
  <si>
    <t>SZD #32</t>
  </si>
  <si>
    <t>SZD #33</t>
  </si>
  <si>
    <t>SZD #34</t>
  </si>
  <si>
    <t>SZD #35</t>
  </si>
  <si>
    <t>SZD #37</t>
  </si>
  <si>
    <t>SZD #38</t>
  </si>
  <si>
    <t>SZD #39</t>
  </si>
  <si>
    <t>SZD #40</t>
  </si>
  <si>
    <t>SZD #41</t>
  </si>
  <si>
    <t>SZD #42</t>
  </si>
  <si>
    <t>SZD #43</t>
  </si>
  <si>
    <t>SZD #44</t>
  </si>
  <si>
    <t>SZD #45</t>
  </si>
  <si>
    <t>SZD #48</t>
  </si>
  <si>
    <t>SZD #49</t>
  </si>
  <si>
    <t>SZD #50</t>
  </si>
  <si>
    <t>SZD #51</t>
  </si>
  <si>
    <t>Alvista/Bowman Road</t>
  </si>
  <si>
    <t>https://ravalli.us/DocumentCenter/View/296/Alvista--Bowman-RoadPF--7560?bidId=</t>
  </si>
  <si>
    <t>https://ravalli.us/DocumentCenter/View/294/CIZD-Map-of-Ravalli-County?bidId=</t>
  </si>
  <si>
    <r>
      <rPr/>
      <t xml:space="preserve">*some of these CIZD include amendments. The most up to date text is attached, however some info may remain in the original docs. You can reference the original documents here: </t>
    </r>
    <r>
      <rPr>
        <color rgb="FF1155CC"/>
        <u/>
      </rPr>
      <t>https://ravalli.us/179/Zoning</t>
    </r>
  </si>
  <si>
    <t>Canton</t>
  </si>
  <si>
    <t>https://ravalli.us/DocumentCenter/View/287/Canton-583370?bidId=</t>
  </si>
  <si>
    <t>Canyon Paradise Heights</t>
  </si>
  <si>
    <t>https://ravalli.us/DocumentCenter/View/325/Canyon-Paradise-Heights-PF-7746?bidId=</t>
  </si>
  <si>
    <t>Curlew</t>
  </si>
  <si>
    <t>https://ravalli.us/DocumentCenter/View/298/Curlew-PF-6310?bidId=</t>
  </si>
  <si>
    <t>Doran Addition</t>
  </si>
  <si>
    <t>https://ravalli.us/DocumentCenter/View/316/Doran-Addition-PF-6403?bidId=</t>
  </si>
  <si>
    <t>Eage Watch</t>
  </si>
  <si>
    <t>https://ravalli.us/DocumentCenter/View/323/Eage-Watch-PF-7636?bidId=</t>
  </si>
  <si>
    <t>Florence Area</t>
  </si>
  <si>
    <t>https://ravalli.us/DocumentCenter/View/297/Florence-Area-PF-6218?bidId=</t>
  </si>
  <si>
    <t>Fricke Property</t>
  </si>
  <si>
    <t>https://ravalli.us/DocumentCenter/View/306/Fricke-Property-PF-6368?bidId=</t>
  </si>
  <si>
    <t>Fruitland Farms</t>
  </si>
  <si>
    <t>https://ravalli.us/DocumentCenter/View/299/Fruitland-Farms-PF-6311?bidId=</t>
  </si>
  <si>
    <t>Hawk Property</t>
  </si>
  <si>
    <t>https://ravalli.us/DocumentCenter/View/315/Hawk-Property-PF-6402?bidId=</t>
  </si>
  <si>
    <t>Hensler Property</t>
  </si>
  <si>
    <t>https://ravalli.us/DocumentCenter/View/308/Hensler-Property-PF-6385?bidId=</t>
  </si>
  <si>
    <t>Hensler Property No. 2</t>
  </si>
  <si>
    <t>https://ravalli.us/DocumentCenter/View/313/Hensler-Property-No-2-PF-6393?bidId=</t>
  </si>
  <si>
    <t>Holly Lane</t>
  </si>
  <si>
    <t>https://ravalli.us/DocumentCenter/View/321/Holly-Lane-PF-7122?bidId=</t>
  </si>
  <si>
    <t>Joost, et al</t>
  </si>
  <si>
    <t>https://ravalli.us/DocumentCenter/View/281/Joost-et-al-469201?bidId=</t>
  </si>
  <si>
    <t>Kennedy Pines</t>
  </si>
  <si>
    <t>https://ravalli.us/DocumentCenter/View/301/KIennedy-Pines-PF-6320?bidId=</t>
  </si>
  <si>
    <t>Lay Property</t>
  </si>
  <si>
    <t>https://ravalli.us/DocumentCenter/View/311/Lay-Property-PF-6391?bidId=</t>
  </si>
  <si>
    <t>Lower Lost Horse</t>
  </si>
  <si>
    <t>https://ravalli.us/DocumentCenter/View/335/Lower-Lost-Horse-PF-7987?bidId=</t>
  </si>
  <si>
    <t>Lower Sunset Bench</t>
  </si>
  <si>
    <t>https://ravalli.us/DocumentCenter/View/326/Lower-Sunset-Bench-PF-7760?bidId=</t>
  </si>
  <si>
    <t>Mittower Road &amp; HWY 93</t>
  </si>
  <si>
    <t>https://ravalli.us/DocumentCenter/View/327/Mittower-Road--HWY-93-PF-7785?bidId=</t>
  </si>
  <si>
    <t>Mountain View Orchards</t>
  </si>
  <si>
    <t>https://ravalli.us/DocumentCenter/View/331/Mountain-View-Orchards-PF-7943?bidId=</t>
  </si>
  <si>
    <t>North Illinois Bench</t>
  </si>
  <si>
    <t>https://ravalli.us/DocumentCenter/View/282/-North-Illinois-Bench-485664?bidId=</t>
  </si>
  <si>
    <t>Old Corvallis RD-Eastside HWY</t>
  </si>
  <si>
    <t>https://ravalli.us/DocumentCenter/View/302/Old-Corvallis-RD---Eastside-HWY-PF-6342?bidId=</t>
  </si>
  <si>
    <t>Ravalli County Airport
Voluntary Zoning District</t>
  </si>
  <si>
    <t>https://ravalli.us/DocumentCenter/View/2321/Resolution-3281-Doc-693218-RCAA-VCD-Regulations?bidId=</t>
  </si>
  <si>
    <t>https://ravalli.us/DocumentCenter/View/2322/Resolution-3280-Doc-693217-RCAA-VCD-boundary?bidId=</t>
  </si>
  <si>
    <t>Ricketts Meadows</t>
  </si>
  <si>
    <t>https://ravalli.us/DocumentCenter/View/292/Rickets-Road-611910?bidId=</t>
  </si>
  <si>
    <t>Ricketts Road</t>
  </si>
  <si>
    <t>https://ravalli.us/DocumentCenter/View/286/Rippling-Woods-583369?bidId=</t>
  </si>
  <si>
    <t>Rippling Woods</t>
  </si>
  <si>
    <t>Riverview Orchards</t>
  </si>
  <si>
    <t>https://ravalli.us/DocumentCenter/View/305/Riverview-Orchards-PF-6355?bidId=</t>
  </si>
  <si>
    <t>Roaring Lion</t>
  </si>
  <si>
    <t>https://ravalli.us/DocumentCenter/View/310/Roaring-Lion-PF-6390?bidId=</t>
  </si>
  <si>
    <t>Rossi, et al</t>
  </si>
  <si>
    <t>https://ravalli.us/DocumentCenter/View/309/Rossi-et-al-PF-6386?bidId=</t>
  </si>
  <si>
    <t>Sawtooth Creek Ranch</t>
  </si>
  <si>
    <t>https://ravalli.us/DocumentCenter/View/333/Sawtooth-Creek-Ranch-PF-7956?bidId=</t>
  </si>
  <si>
    <t>Sheafman Creek</t>
  </si>
  <si>
    <t>https://ravalli.us/DocumentCenter/View/329/Sheafman-Creek-PF-7892?bidId=</t>
  </si>
  <si>
    <t>South Shoshone Loop</t>
  </si>
  <si>
    <t>https://ravalli.us/DocumentCenter/View/328/South-Shoshone-Loop-PF-7839?bidId=</t>
  </si>
  <si>
    <t>Stewart Property</t>
  </si>
  <si>
    <t>https://ravalli.us/DocumentCenter/View/307/Stewart-Property-PF-6384?bidId=</t>
  </si>
  <si>
    <t>Stevensville Outside</t>
  </si>
  <si>
    <t>https://ravalli.us/DocumentCenter/View/336/Stevensville-Outside-PF-8327?bidId=</t>
  </si>
  <si>
    <t>Sunset Orchards No. 4</t>
  </si>
  <si>
    <t>https://ravalli.us/DocumentCenter/View/318/Sunset-Orchards-No-4-PF-6407?bidId=</t>
  </si>
  <si>
    <t>Torp &amp; Norgaard</t>
  </si>
  <si>
    <t>https://ravalli.us/DocumentCenter/View/314/Torp--Norgaard-PF-6397?bidId=</t>
  </si>
  <si>
    <t>Upper Mill Creek</t>
  </si>
  <si>
    <t>https://ravalli.us/DocumentCenter/View/338/Upper-Mill-Creek-PF-8592?bidId=</t>
  </si>
  <si>
    <t>Wagner Lane</t>
  </si>
  <si>
    <t>https://ravalli.us/DocumentCenter/View/320/Wagner-Lane-PF-6933?bidId=</t>
  </si>
  <si>
    <t>Willow Creek Area</t>
  </si>
  <si>
    <t>https://ravalli.us/DocumentCenter/View/312/Willow-Creek-Area-PF-6392?bidId=</t>
  </si>
  <si>
    <t>Willow Creek Zoning No. 2</t>
  </si>
  <si>
    <t>https://ravalli.us/DocumentCenter/View/319/Willow-Creek-Zoning-No-2-PF-6431?bidId=</t>
  </si>
  <si>
    <t>Yerian-Mihara</t>
  </si>
  <si>
    <t>https://ravalli.us/DocumentCenter/View/288/Yerian-Mihara-584855?bidId=</t>
  </si>
  <si>
    <t>Cooke City - Silver Gate - Colter Pass District</t>
  </si>
  <si>
    <t>https://www.parkcounty.org/uploads/files/pages/26/1550857604_Final-Adopted-Update-September-18-2018.pdf</t>
  </si>
  <si>
    <t>East Yellowstone District</t>
  </si>
  <si>
    <t>https://www.parkcounty.org/uploads/files/pages/26/East-Yellowston-Zoning-Regulations-Resolution-Signed-11.13.97.pdf</t>
  </si>
  <si>
    <t>O-Rea Creek District</t>
  </si>
  <si>
    <t>https://www.parkcounty.org/uploads/files/pages/26/Orea-Zoning-Regulations-Signed-8.12.02.pdf</t>
  </si>
  <si>
    <t>Paradise Valley District</t>
  </si>
  <si>
    <t>https://www.parkcounty.org/uploads/files/pages/26/Paradise-Valley-Zoning-District-Regulations-Signed-6.1.04.pdf</t>
  </si>
  <si>
    <t>US Hwy 89 S - East River Rd - Old Yellowstone Trail District</t>
  </si>
  <si>
    <t>https://www.parkcounty.org/uploads/files/pages/26/Regulations-and-Map-1.25.19.pdf</t>
  </si>
  <si>
    <t>Abbreviated Sub-District Name</t>
  </si>
  <si>
    <t>Colorado Gulch Special Zoning District</t>
  </si>
  <si>
    <t>Single Family Residential</t>
  </si>
  <si>
    <t>Single Family Residential, Medium Density</t>
  </si>
  <si>
    <t>Single Family Residential, High Density</t>
  </si>
  <si>
    <t>living space minimum of 1000 sqf</t>
  </si>
  <si>
    <t>A-1</t>
  </si>
  <si>
    <t>Agricultural Transition District</t>
  </si>
  <si>
    <t>B-2 District</t>
  </si>
  <si>
    <t>Housing regulations same as SZD #2 R-1</t>
  </si>
  <si>
    <t>LCLM</t>
  </si>
  <si>
    <t>Limited Commercial and Light Manufacturing</t>
  </si>
  <si>
    <t>Housing is only allowed as accessory to whatever business is on the property for the owner/caretaker only</t>
  </si>
  <si>
    <t>R-2 10M</t>
  </si>
  <si>
    <t>70' or 75' minimum lot widths depending on water hookup</t>
  </si>
  <si>
    <t>B-1 Zone</t>
  </si>
  <si>
    <t>Minimum parking based on size of structure (1 per 150sqft), no side or rear setbacks unless abutting residential zone</t>
  </si>
  <si>
    <t>Signle Family Residential District</t>
  </si>
  <si>
    <t>Multi Family Residential</t>
  </si>
  <si>
    <t>Single family residence only permitted for owner or manager of business, business parameters entered into 1-family section</t>
  </si>
  <si>
    <t>Fort Harrison</t>
  </si>
  <si>
    <t>only a lot area requirement</t>
  </si>
  <si>
    <t>Single Family</t>
  </si>
  <si>
    <t>Special Flood Hazard Area</t>
  </si>
  <si>
    <t>Zoning codes to make sure buildings are flood resistent in area, all structures first need approved permit</t>
  </si>
  <si>
    <t>Single-Family Residential</t>
  </si>
  <si>
    <t>R-2 Zone</t>
  </si>
  <si>
    <t>NCZ</t>
  </si>
  <si>
    <t>Neighborhood Commercial Zone</t>
  </si>
  <si>
    <t>single family residence allowed for owner or manager of business on lot</t>
  </si>
  <si>
    <t>Sunny Vista</t>
  </si>
  <si>
    <t>modular homes permitted on solid foundation</t>
  </si>
  <si>
    <t>PPE</t>
  </si>
  <si>
    <t>Public and Private Education District</t>
  </si>
  <si>
    <t>single family residence only allowed for caretaker/manager of property</t>
  </si>
  <si>
    <t>RRA</t>
  </si>
  <si>
    <t>Rural Residential and Agricultural District</t>
  </si>
  <si>
    <t>Single Family Residential District</t>
  </si>
  <si>
    <t>R-2A</t>
  </si>
  <si>
    <t>Single Family Residentia</t>
  </si>
  <si>
    <t>no more than 1 dwelling per existing lot in district. modular homes permitted on solid foundation</t>
  </si>
  <si>
    <t>minimum lot of 1-acre if having private water and wastewater instead of public. modular homes permitted on solid foundation</t>
  </si>
  <si>
    <t>R-1/R-2</t>
  </si>
  <si>
    <t>cluster development minimum of 5 acres</t>
  </si>
  <si>
    <t>UGA</t>
  </si>
  <si>
    <t>Urban Growth Area</t>
  </si>
  <si>
    <t>10 acre minimum lot inside special hazard flood area</t>
  </si>
  <si>
    <t>TGA</t>
  </si>
  <si>
    <t>Transitional Growth Area</t>
  </si>
  <si>
    <t>Residential 1-Unit per acre</t>
  </si>
  <si>
    <t>https://gallatincomt.virtualtownhall.net/sites/g/files/vyhlif606/f/uploads/a-1_flatiron_cup_application.pdf</t>
  </si>
  <si>
    <t>PRD reqs. found under PRD section</t>
  </si>
  <si>
    <t>Residential 1 Unit per 5 acre</t>
  </si>
  <si>
    <t>R-5s</t>
  </si>
  <si>
    <t>Residential 1 Unit per 5 acre (slope)</t>
  </si>
  <si>
    <t>Light Manufacturing</t>
  </si>
  <si>
    <t>AR40</t>
  </si>
  <si>
    <t>AGRICULTURAL AND RURAL RESIDENTIAL SUB-DISTRICT: 40-ACRE DENSITY</t>
  </si>
  <si>
    <t>AR80</t>
  </si>
  <si>
    <t>AGRICULTURAL AND RURAL RESIDENTIAL SUB-DISTRICT: 80-ACRE DENSITY</t>
  </si>
  <si>
    <t>PL640</t>
  </si>
  <si>
    <t>PUBLIC LANDS SUB-DISTRICT: 640-ACRE DENSITY</t>
  </si>
  <si>
    <t xml:space="preserve">Bridger Canyon </t>
  </si>
  <si>
    <t>AE</t>
  </si>
  <si>
    <t>AGRICULTURE EXCLUSIVE</t>
  </si>
  <si>
    <t>PUD allowed. See PUD specifics</t>
  </si>
  <si>
    <t>RF</t>
  </si>
  <si>
    <t>RECREATION AND FORESTRY</t>
  </si>
  <si>
    <t>NEIGHBORHOOD BUSINESS DISTRICT</t>
  </si>
  <si>
    <t>BASE AREA BUSINESS DISTRICT</t>
  </si>
  <si>
    <t xml:space="preserve">Employee Housing: An efficiency or studio residential unit that is part of a primary
residential structure located in the Base Area, is restricted by covenant for use by persons
employed in the Base Area and their families, and has living sleeping, cooking and sanitary
facilities. </t>
  </si>
  <si>
    <t>RECREATIONAL BUSINESS</t>
  </si>
  <si>
    <t>BASE AREA RECREATION AND FORESTRY DISTRICT</t>
  </si>
  <si>
    <t>PUBLIC LANDS AND INSTITUTIONS</t>
  </si>
  <si>
    <t>PLANNED UNIT DEVELOPMENT</t>
  </si>
  <si>
    <t>This overlay district is conditionally allowed in all districts but PL within Bridger Canyon district. Developers propose their own restrictions in line with the county's growth code.</t>
  </si>
  <si>
    <t>R-MF-2000</t>
  </si>
  <si>
    <t>RESIDENTIAL MULTI-FAMILY 2,000</t>
  </si>
  <si>
    <t>Workforce Housing, Single-family: Single-family Dwelling Units that shall be occupied by Employees (and their family, if applicable).
Workforce Housing, Multi-family: Multi-family Dwelling Units that shall be
occupied by Employees (and their family, if applicable).</t>
  </si>
  <si>
    <t>See Planned Unit Development overlay for PRD specifics</t>
  </si>
  <si>
    <t>R-MF-3,500</t>
  </si>
  <si>
    <t>RESIDENTIAL MULTI-FAMILY 3,500</t>
  </si>
  <si>
    <t>R-MH-6,000</t>
  </si>
  <si>
    <t>RESIDENTIAL MOBILE HOME 6,000</t>
  </si>
  <si>
    <t>Workforce Housing, Single-family: Single-family Dwelling Units that shall be
occupied by Employees (and their family, if applicable).</t>
  </si>
  <si>
    <t>Mobile home park</t>
  </si>
  <si>
    <t>R-MF-6,500</t>
  </si>
  <si>
    <t>RESIDENTIAL MULTI-FAMILY 6,500</t>
  </si>
  <si>
    <t>R-SF-7,500</t>
  </si>
  <si>
    <t>RESIDENTIAL SINGLE-FAMILY 7,500</t>
  </si>
  <si>
    <t>Workforce Housing, Single-family: Single-family Dwelling Units that shall be occupied by Employees (and their family, if applicable).</t>
  </si>
  <si>
    <t>R-SF-11,000</t>
  </si>
  <si>
    <t>RESIDENTIAL SINGLE-FAMILY 11,000</t>
  </si>
  <si>
    <t>RC-SF-1</t>
  </si>
  <si>
    <t>RESIDENTIAL CLUSTER SINGLE FAMILY</t>
  </si>
  <si>
    <t>RC-SF-2.5</t>
  </si>
  <si>
    <t>RESIDENTIAL CLUSTER SINGLE FAMILY 1</t>
  </si>
  <si>
    <t>RC-SF-5</t>
  </si>
  <si>
    <t>RESIDENTIAL CLUSTER SINGLE FAMILY 5</t>
  </si>
  <si>
    <t>RC-SF-10</t>
  </si>
  <si>
    <t>RESIDENTIAL CLUSTER SINGLE FAMILY 10</t>
  </si>
  <si>
    <t>RC-SF-20</t>
  </si>
  <si>
    <t>RESIDENTIAL CLUSTER SINGLE FAMILY 20</t>
  </si>
  <si>
    <t>RC-SF-40</t>
  </si>
  <si>
    <t>RESIDENTIAL CLUSTER SINGLE FAMILY 40</t>
  </si>
  <si>
    <t>COMMERCIAL AND INDUSTRIAL MIXED USE</t>
  </si>
  <si>
    <t>Workforce Housing Commercial: Dwelling Units that are either attached, above, or on subsequent stories of a commercial Structure that shall only be occupied by Employees (and their family if applicable) of an Employer.</t>
  </si>
  <si>
    <t>COMMUNITY COMMERCIAL</t>
  </si>
  <si>
    <t>MC</t>
  </si>
  <si>
    <t>MEADOW CENTER</t>
  </si>
  <si>
    <t>TCC</t>
  </si>
  <si>
    <t>TOWN CENTER COMMERCIAL</t>
  </si>
  <si>
    <t>-Workforce Housing Dormitory: A Structure with Dwelling Units providing shared sleeping, eating, cooking, and sanitation accommodations only for Employees of one or more Employers. Individual sleeping rooms may or may not have a private
bathroom, and shall not have private kitchen facilities.
-Workforce Housing Mixed Use: A Hotel owned or leased by the Employer with specific areas designated as a Workforce Housing Dormitory. The dormitory portion shall meet the development standards for Workforce Housing Dormitory. The Employer must have an agreement with the Hotel management company in order to designate areas of the Hotel as a Workforce Housing Dormitory.
-Workforce Housing Commercial: Dwelling Units that are either attached, above, or on subsequent stories of a commercial Structure that shall only be occupied by Employees (and their family if applicable) of an Employer.
-Workforce Housing, Single-family: Single-family Dwelling Units that shall be occupied by Employees (and their family, if applicable).
-Workforce Housing, Multi-family: Multi-family Dwelling Units that shall be occupied by Employees (and their family, if applicable).</t>
  </si>
  <si>
    <t>TCR</t>
  </si>
  <si>
    <t>TOWN CENTER RESIDENTIAL</t>
  </si>
  <si>
    <t>RB</t>
  </si>
  <si>
    <t>RESORT</t>
  </si>
  <si>
    <t>Workforce Housing, Single-family: Single-family Dwelling Units that shall be occupied by Employees (and their family, if applicable).
Workforce Housing, Multi-family: Multi-family Dwelling Units that shall be
occupied by Employees (and their family, if applicable).
Workforce Housing Commercial: Dwelling Units that are either attached, above, or on subsequent stories of a commercial Structure that shall only be occupied
by Employees (and their family if applicable) of an Employer.</t>
  </si>
  <si>
    <t>CF</t>
  </si>
  <si>
    <t>COMMUNITY FACILITIES</t>
  </si>
  <si>
    <t>CR</t>
  </si>
  <si>
    <t>COMMUNITY RECREATION</t>
  </si>
  <si>
    <t>OSP</t>
  </si>
  <si>
    <t>OPEN SPACE PRESERVE</t>
  </si>
  <si>
    <t>PUBLIC LANDS</t>
  </si>
  <si>
    <t>PLANNED UNIT DEVELOPMENT OVERLAY DISTRICT</t>
  </si>
  <si>
    <t>This overlay district is conditionally allowed in all districts but PL within Gallatin Canyon/Big Sky district. Dvelopers propose their own restrictions in line with the counties growth code.</t>
  </si>
  <si>
    <t>RX</t>
  </si>
  <si>
    <t>Existing Residential</t>
  </si>
  <si>
    <t>COS-X</t>
  </si>
  <si>
    <t xml:space="preserve">Existing Residential Certificate of Survey </t>
  </si>
  <si>
    <t>PUD-X</t>
  </si>
  <si>
    <t>Existing Planned Unit Development District</t>
  </si>
  <si>
    <t>This district is PUD district, the code reflect minimums but PUD proposals can make them more strict</t>
  </si>
  <si>
    <t>HLE</t>
  </si>
  <si>
    <t>Hebgen Lake Estates</t>
  </si>
  <si>
    <t>While the district does allow for multifamily by right, it limits it to only a few lots. The majority of the district does not allow multifamily.</t>
  </si>
  <si>
    <t>RD</t>
  </si>
  <si>
    <t>Resource Development</t>
  </si>
  <si>
    <t>Rainbow Point</t>
  </si>
  <si>
    <t>Hyalite 1</t>
  </si>
  <si>
    <t>River Rock (Royal Village) 1</t>
  </si>
  <si>
    <t>South Gallatin 1</t>
  </si>
  <si>
    <t>Springhill 1</t>
  </si>
  <si>
    <t>Sypes Canyon #1 1</t>
  </si>
  <si>
    <t>Sypes Canyon #2 1</t>
  </si>
  <si>
    <t>Trail Creek 1</t>
  </si>
  <si>
    <t>Wheatland Hills 1</t>
  </si>
  <si>
    <t>Zoning District #1 1</t>
  </si>
  <si>
    <t>Zoning District #6 1</t>
  </si>
  <si>
    <t>Bowman Road/Alvista</t>
  </si>
  <si>
    <t>no information in zoning text besides land boundary information</t>
  </si>
  <si>
    <t>minimum lot size of 10 acres in parts of the district, the smalles minimum was recorded in the sheet</t>
  </si>
  <si>
    <t>Dorian Addition</t>
  </si>
  <si>
    <t>minimum lot size of 1 acre if not on public water</t>
  </si>
  <si>
    <t>Eagle Watch</t>
  </si>
  <si>
    <t>Hensler Property #2</t>
  </si>
  <si>
    <t>Joost, ET AL</t>
  </si>
  <si>
    <t>"Guest houses" or "summer cottages" allowed, no further regulations mentioned</t>
  </si>
  <si>
    <t>Mittower Road &amp; Highway 93</t>
  </si>
  <si>
    <t>Northern Illinois Bench</t>
  </si>
  <si>
    <t>Old Corvallis Rd-Eastside Hwy</t>
  </si>
  <si>
    <t>Ravalli County Airport</t>
  </si>
  <si>
    <t>Only dwellings associated with a business/employee housing is permitted</t>
  </si>
  <si>
    <t>all lots already exist and none shall be subdivided</t>
  </si>
  <si>
    <t>zoning codes only specified "residential purposes" didn't specify how many family dwellings per structure</t>
  </si>
  <si>
    <t>Rossi, ET AL</t>
  </si>
  <si>
    <t>Egan Slough Zoning District</t>
  </si>
  <si>
    <t>Special Zoning District #20 Elk River Road</t>
  </si>
  <si>
    <t>Maximum density: 1 dwelling unit/20,000 square feet</t>
  </si>
  <si>
    <t>District 18 - Agricultural Zone</t>
  </si>
  <si>
    <t>ADU size not more than 25% of gross floor area of the building nor more than 1,000 square feet, whichever is less</t>
  </si>
  <si>
    <t>District 18 - Suburban Zone</t>
  </si>
  <si>
    <t>District 18 - Residential Zone</t>
  </si>
  <si>
    <t>District 18 - Recreational Zone</t>
  </si>
  <si>
    <t>District 18 - Commercial Zone</t>
  </si>
  <si>
    <t>District 17 - Agricultural - Residential</t>
  </si>
  <si>
    <t>District 17 - Residential - 10</t>
  </si>
  <si>
    <t>District 17 - Residential - 5</t>
  </si>
  <si>
    <t>Zoning District #16</t>
  </si>
  <si>
    <t>Zoning District #15</t>
  </si>
  <si>
    <t>District 14 - Agricultural-Open Space</t>
  </si>
  <si>
    <t>A-O</t>
  </si>
  <si>
    <t>District 14 - Residential Suburban</t>
  </si>
  <si>
    <t>District 14- Residential Mobile Home</t>
  </si>
  <si>
    <t>District 14 - Public</t>
  </si>
  <si>
    <t>Zoning District #12</t>
  </si>
  <si>
    <t>Missoula (County)</t>
  </si>
  <si>
    <t>ZD4</t>
  </si>
  <si>
    <t>Zoning District No. 4</t>
  </si>
  <si>
    <t xml:space="preserve">Presumably prohibits ADUs, but says 'accessory buildings and home occupations allowed according to XXX' but it is from an old zoning code, so can't be sure </t>
  </si>
  <si>
    <t>ZD6</t>
  </si>
  <si>
    <t>Zoning District No. 6</t>
  </si>
  <si>
    <t>Doesn't have anything to do with housing</t>
  </si>
  <si>
    <t>ZD7</t>
  </si>
  <si>
    <t>Zoning District No. 7</t>
  </si>
  <si>
    <t>Doesn't have much to do with housing other than it doesn't allow for commercial activity in the district and makes Trailer Courts effectivelly illegal by  making it unloawful to place more than one trailer house on a plot of ground area of 12,000 sq / ft or less</t>
  </si>
  <si>
    <t>ZD8</t>
  </si>
  <si>
    <t>Zoning District No. 8</t>
  </si>
  <si>
    <t>Making commercial activity illegal, nothing really to do with housing</t>
  </si>
  <si>
    <t>ZD8A</t>
  </si>
  <si>
    <t>Zoning District No. 8A</t>
  </si>
  <si>
    <t>ZD9</t>
  </si>
  <si>
    <t>Zoning District No. 9</t>
  </si>
  <si>
    <t>ZD10</t>
  </si>
  <si>
    <t>Zoning District No. 10</t>
  </si>
  <si>
    <t>ZD12</t>
  </si>
  <si>
    <t>Zoning District No. 12</t>
  </si>
  <si>
    <t>ZD12A</t>
  </si>
  <si>
    <t>Zoning District No. 12A</t>
  </si>
  <si>
    <t>ZD13</t>
  </si>
  <si>
    <t>Zoning District No. 13</t>
  </si>
  <si>
    <t>ZD14</t>
  </si>
  <si>
    <t>Zoning District No. 14</t>
  </si>
  <si>
    <t>ZD18</t>
  </si>
  <si>
    <t>Zoning District No. 18</t>
  </si>
  <si>
    <t>There is a requirement that any house that is build must cost more than $20,000 to build</t>
  </si>
  <si>
    <t>ZD25A</t>
  </si>
  <si>
    <t>Zoning District No. 25A</t>
  </si>
  <si>
    <t xml:space="preserve">Only mobile homes manufactured after June 15, 1976 - with specific 'earth toned' appearance  and permanently fixed to a foundation </t>
  </si>
  <si>
    <t>ZD26</t>
  </si>
  <si>
    <t>Zoning District No. 26</t>
  </si>
  <si>
    <t>ADU cannot contain plumbed kitchen</t>
  </si>
  <si>
    <t>ZD31</t>
  </si>
  <si>
    <t>Zoning District No. 31</t>
  </si>
  <si>
    <t>ZD32</t>
  </si>
  <si>
    <t>Zoning District No. 32</t>
  </si>
  <si>
    <t>1500 for a one bedroom, 2000 for a two bedroom</t>
  </si>
  <si>
    <t>ZD33</t>
  </si>
  <si>
    <t>Zoning District No. 33</t>
  </si>
  <si>
    <t>ZD34</t>
  </si>
  <si>
    <t>Zoning District No. 34</t>
  </si>
  <si>
    <t>ZD35</t>
  </si>
  <si>
    <t>Zoning District No. 35</t>
  </si>
  <si>
    <t>ZD36</t>
  </si>
  <si>
    <t>Zoning District No. 36</t>
  </si>
  <si>
    <t>ZD37</t>
  </si>
  <si>
    <t>Zoning District No. 37</t>
  </si>
  <si>
    <t>ZD38</t>
  </si>
  <si>
    <t>Zoning District No. 38</t>
  </si>
  <si>
    <t>ZD39</t>
  </si>
  <si>
    <t>Zoning District No. 39</t>
  </si>
  <si>
    <t>ZD40</t>
  </si>
  <si>
    <t>Zoning District No. 40</t>
  </si>
  <si>
    <t>ZD41</t>
  </si>
  <si>
    <t>Zoning District No. 41</t>
  </si>
  <si>
    <t>Map not in ZD41 folder, but in 41A and B folders. Might be useful to combine these into two sub-districts</t>
  </si>
  <si>
    <t>ZD41A</t>
  </si>
  <si>
    <t>Zoning District No. 41A</t>
  </si>
  <si>
    <t>ZD41B</t>
  </si>
  <si>
    <t>Zoning District No. 41B</t>
  </si>
  <si>
    <t>ZD42</t>
  </si>
  <si>
    <t>OR</t>
  </si>
  <si>
    <t>Open and Resource</t>
  </si>
  <si>
    <t>16/1</t>
  </si>
  <si>
    <t>ZD43</t>
  </si>
  <si>
    <t>Commercial Sub-district</t>
  </si>
  <si>
    <t>Residential Sub-District</t>
  </si>
  <si>
    <t>Agricultural Sub-District</t>
  </si>
  <si>
    <t>ZD44</t>
  </si>
  <si>
    <t>Region One</t>
  </si>
  <si>
    <t>Region Two</t>
  </si>
  <si>
    <t>Region Three</t>
  </si>
  <si>
    <t>Region Four</t>
  </si>
  <si>
    <t>R5</t>
  </si>
  <si>
    <t>Region Five</t>
  </si>
  <si>
    <t>R6</t>
  </si>
  <si>
    <t>Region Six</t>
  </si>
  <si>
    <t>ZD46</t>
  </si>
  <si>
    <t>Zoning District No. 46</t>
  </si>
  <si>
    <t>Acres of Land in the District</t>
  </si>
  <si>
    <t>% of Town Area in the District</t>
  </si>
  <si>
    <t>Full District Name</t>
  </si>
  <si>
    <t>1-Family Max. Height (# of stories)</t>
  </si>
  <si>
    <t xml:space="preserve">No housing </t>
  </si>
  <si>
    <t>RZD - Olde Dairy (seems like spot zoning, extremely small parcel)</t>
  </si>
  <si>
    <t>RZD - MT Suds (seems like spot zoning, extremely small parcel)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</si>
</sst>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
    <numFmt numFmtId="166" formatCode="m/d"/>
  </numFmts>
  <fonts count="37">
    <font>
      <sz val="10.0"/>
      <color rgb="FF000000"/>
      <name val="Arial"/>
      <scheme val="minor"/>
    </font>
    <font>
      <b/>
      <color theme="1"/>
      <name val="Arial"/>
    </font>
    <font>
      <color theme="1"/>
      <name val="Arial"/>
    </font>
    <font>
      <b/>
      <u/>
      <color rgb="FF0000FF"/>
      <name val="Arial"/>
    </font>
    <font>
      <u/>
      <color rgb="FF1155CC"/>
      <name val="Arial"/>
    </font>
    <font>
      <color theme="1"/>
      <name val="Arial"/>
      <scheme val="minor"/>
    </font>
    <font>
      <u/>
      <color rgb="FF0000FF"/>
    </font>
    <font>
      <u/>
      <color rgb="FF0000FF"/>
    </font>
    <font>
      <sz val="12.0"/>
      <color rgb="FF007BFF"/>
      <name val="Arial"/>
    </font>
    <font>
      <sz val="11.0"/>
      <color rgb="FF333333"/>
      <name val="Calibri"/>
    </font>
    <font>
      <color rgb="FF000000"/>
      <name val="Roboto"/>
    </font>
    <font>
      <u/>
      <color rgb="FF1155CC"/>
    </font>
    <font>
      <color rgb="FF000000"/>
      <name val="Arial"/>
    </font>
    <font>
      <u/>
      <sz val="13.0"/>
      <color rgb="FF2C3590"/>
      <name val="Roboto"/>
    </font>
    <font>
      <sz val="12.0"/>
      <color rgb="FF5E5E5E"/>
      <name val="&quot;Open Sans&quot;"/>
    </font>
    <font>
      <sz val="12.0"/>
      <color rgb="FF007BFF"/>
      <name val="-apple-system"/>
    </font>
    <font>
      <sz val="12.0"/>
      <color rgb="FF212529"/>
      <name val="Arial"/>
    </font>
    <font>
      <u/>
      <sz val="12.0"/>
      <color rgb="FF007BFF"/>
      <name val="-apple-system"/>
    </font>
    <font>
      <sz val="12.0"/>
      <color rgb="FF212529"/>
      <name val="-apple-system"/>
    </font>
    <font>
      <sz val="12.0"/>
      <color rgb="FF000000"/>
      <name val="Arial"/>
    </font>
    <font>
      <u/>
      <color rgb="FF67733B"/>
      <name val="Arial"/>
    </font>
    <font>
      <u/>
      <color rgb="FF0645AD"/>
      <name val="Roboto"/>
    </font>
    <font>
      <sz val="13.0"/>
      <color rgb="FF000000"/>
      <name val="Roboto"/>
    </font>
    <font>
      <sz val="14.0"/>
      <color rgb="FF3C4858"/>
      <name val="Roboto"/>
    </font>
    <font>
      <sz val="11.0"/>
      <color rgb="FF333333"/>
      <name val="&quot;Open Sans&quot;"/>
    </font>
    <font>
      <sz val="12.0"/>
      <color rgb="FF666666"/>
      <name val="Roboto"/>
    </font>
    <font>
      <sz val="12.0"/>
      <color rgb="FF081B33"/>
      <name val="Arial"/>
    </font>
    <font>
      <sz val="12.0"/>
      <color rgb="FF081B33"/>
      <name val="Futura-pt"/>
    </font>
    <font>
      <u/>
      <color rgb="FF0000FF"/>
    </font>
    <font>
      <sz val="10.0"/>
      <color rgb="FF000000"/>
    </font>
    <font>
      <u/>
      <color rgb="FF000000"/>
      <name val="Roboto"/>
    </font>
    <font>
      <color rgb="FF000000"/>
      <name val="Calibri"/>
    </font>
    <font>
      <color rgb="FF000000"/>
      <name val="Arial"/>
      <scheme val="minor"/>
    </font>
    <font>
      <color rgb="FF423931"/>
      <name val="Arial"/>
    </font>
    <font>
      <u/>
      <color rgb="FF67733B"/>
      <name val="Arial"/>
    </font>
    <font>
      <color rgb="FFFF0000"/>
      <name val="Arial"/>
      <scheme val="minor"/>
    </font>
    <font>
      <b/>
      <color theme="1"/>
      <name val="Arial"/>
      <scheme val="minor"/>
    </font>
  </fonts>
  <fills count="20">
    <fill>
      <patternFill patternType="none"/>
    </fill>
    <fill>
      <patternFill patternType="lightGray"/>
    </fill>
    <fill>
      <patternFill patternType="solid">
        <fgColor rgb="FFE7E6E6"/>
        <bgColor rgb="FFE7E6E6"/>
      </patternFill>
    </fill>
    <fill>
      <patternFill patternType="solid">
        <fgColor rgb="FF92D050"/>
        <bgColor rgb="FF92D050"/>
      </patternFill>
    </fill>
    <fill>
      <patternFill patternType="solid">
        <fgColor rgb="FFDDEBF7"/>
        <bgColor rgb="FFDDEBF7"/>
      </patternFill>
    </fill>
    <fill>
      <patternFill patternType="solid">
        <fgColor rgb="FFFFFFFF"/>
        <bgColor rgb="FFFFFFFF"/>
      </patternFill>
    </fill>
    <fill>
      <patternFill patternType="solid">
        <fgColor rgb="FFFEFEFE"/>
        <bgColor rgb="FFFEFEFE"/>
      </patternFill>
    </fill>
    <fill>
      <patternFill patternType="solid">
        <fgColor rgb="FFEEEEEE"/>
        <bgColor rgb="FFEEEEEE"/>
      </patternFill>
    </fill>
    <fill>
      <patternFill patternType="solid">
        <fgColor rgb="FFF5F5F5"/>
        <bgColor rgb="FFF5F5F5"/>
      </patternFill>
    </fill>
    <fill>
      <patternFill patternType="solid">
        <fgColor rgb="FFFAFAFA"/>
        <bgColor rgb="FFFAFAFA"/>
      </patternFill>
    </fill>
    <fill>
      <patternFill patternType="solid">
        <fgColor rgb="FFF2F2F2"/>
        <bgColor rgb="FFF2F2F2"/>
      </patternFill>
    </fill>
    <fill>
      <patternFill patternType="solid">
        <fgColor rgb="FFD9D2E9"/>
        <bgColor rgb="FFD9D2E9"/>
      </patternFill>
    </fill>
    <fill>
      <patternFill patternType="solid">
        <fgColor rgb="FFE6B8AF"/>
        <bgColor rgb="FFE6B8AF"/>
      </patternFill>
    </fill>
    <fill>
      <patternFill patternType="solid">
        <fgColor rgb="FFF4CCCC"/>
        <bgColor rgb="FFF4CCCC"/>
      </patternFill>
    </fill>
    <fill>
      <patternFill patternType="solid">
        <fgColor rgb="FFFCE4D6"/>
        <bgColor rgb="FFFCE4D6"/>
      </patternFill>
    </fill>
    <fill>
      <patternFill patternType="solid">
        <fgColor rgb="FFFFF2CC"/>
        <bgColor rgb="FFFFF2CC"/>
      </patternFill>
    </fill>
    <fill>
      <patternFill patternType="solid">
        <fgColor rgb="FFD0CECE"/>
        <bgColor rgb="FFD0CECE"/>
      </patternFill>
    </fill>
    <fill>
      <patternFill patternType="solid">
        <fgColor rgb="FFD9EAD3"/>
        <bgColor rgb="FFD9EAD3"/>
      </patternFill>
    </fill>
    <fill>
      <patternFill patternType="solid">
        <fgColor theme="0"/>
        <bgColor theme="0"/>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1" fillId="2" fontId="1" numFmtId="0" xfId="0" applyAlignment="1" applyBorder="1" applyFont="1">
      <alignment shrinkToFit="0" vertical="bottom" wrapText="1"/>
    </xf>
    <xf borderId="1" fillId="2" fontId="1" numFmtId="0" xfId="0" applyAlignment="1" applyBorder="1" applyFont="1">
      <alignment shrinkToFit="0" vertical="bottom" wrapText="0"/>
    </xf>
    <xf borderId="0" fillId="0" fontId="2" numFmtId="0" xfId="0" applyAlignment="1" applyFont="1">
      <alignment shrinkToFit="0" vertical="bottom" wrapText="1"/>
    </xf>
    <xf borderId="1" fillId="3" fontId="1" numFmtId="0" xfId="0" applyAlignment="1" applyBorder="1" applyFill="1" applyFont="1">
      <alignment readingOrder="0" shrinkToFit="0" vertical="bottom" wrapText="1"/>
    </xf>
    <xf borderId="1" fillId="3" fontId="1" numFmtId="0" xfId="0" applyAlignment="1" applyBorder="1" applyFont="1">
      <alignment shrinkToFit="0" vertical="bottom" wrapText="1"/>
    </xf>
    <xf borderId="1" fillId="3" fontId="3" numFmtId="0" xfId="0" applyAlignment="1" applyBorder="1" applyFont="1">
      <alignment readingOrder="0" shrinkToFit="0" vertical="bottom" wrapText="1"/>
    </xf>
    <xf borderId="0" fillId="4" fontId="2" numFmtId="0" xfId="0" applyAlignment="1" applyFill="1" applyFont="1">
      <alignment shrinkToFit="0" vertical="bottom" wrapText="1"/>
    </xf>
    <xf borderId="0" fillId="4" fontId="2" numFmtId="0" xfId="0" applyAlignment="1" applyFont="1">
      <alignment shrinkToFit="0" vertical="bottom" wrapText="1"/>
    </xf>
    <xf borderId="0" fillId="4" fontId="2" numFmtId="0" xfId="0" applyAlignment="1" applyFont="1">
      <alignment readingOrder="0" shrinkToFit="0" vertical="bottom" wrapText="1"/>
    </xf>
    <xf borderId="0" fillId="4" fontId="2" numFmtId="0" xfId="0" applyAlignment="1" applyFont="1">
      <alignment horizontal="right" shrinkToFit="0" vertical="bottom" wrapText="1"/>
    </xf>
    <xf borderId="0" fillId="4" fontId="4" numFmtId="0" xfId="0" applyAlignment="1" applyFont="1">
      <alignment shrinkToFit="0" vertical="bottom" wrapText="0"/>
    </xf>
    <xf borderId="0" fillId="4" fontId="2" numFmtId="0" xfId="0" applyAlignment="1" applyFont="1">
      <alignment shrinkToFit="0" vertical="bottom" wrapText="0"/>
    </xf>
    <xf borderId="0" fillId="0" fontId="5" numFmtId="0" xfId="0" applyAlignment="1" applyFont="1">
      <alignment shrinkToFit="0" wrapText="1"/>
    </xf>
    <xf borderId="0" fillId="0" fontId="5" numFmtId="0" xfId="0" applyAlignment="1" applyFont="1">
      <alignment readingOrder="0" shrinkToFit="0" wrapText="1"/>
    </xf>
    <xf borderId="0" fillId="0" fontId="2" numFmtId="0" xfId="0" applyAlignment="1" applyFont="1">
      <alignment readingOrder="0" shrinkToFit="0" vertical="bottom" wrapText="1"/>
    </xf>
    <xf borderId="0" fillId="0" fontId="6" numFmtId="0" xfId="0" applyAlignment="1" applyFont="1">
      <alignment readingOrder="0" shrinkToFit="0" wrapText="0"/>
    </xf>
    <xf borderId="0" fillId="0" fontId="7" numFmtId="0" xfId="0" applyAlignment="1" applyFont="1">
      <alignment readingOrder="0" shrinkToFit="0" wrapText="0"/>
    </xf>
    <xf borderId="0" fillId="5" fontId="8" numFmtId="0" xfId="0" applyAlignment="1" applyFill="1" applyFont="1">
      <alignment horizontal="left" readingOrder="0" shrinkToFit="0" wrapText="0"/>
    </xf>
    <xf borderId="0" fillId="5" fontId="9" numFmtId="0" xfId="0" applyAlignment="1" applyFont="1">
      <alignment horizontal="left" readingOrder="0"/>
    </xf>
    <xf borderId="0" fillId="0" fontId="5" numFmtId="0" xfId="0" applyAlignment="1" applyFont="1">
      <alignment readingOrder="0" shrinkToFit="0" wrapText="0"/>
    </xf>
    <xf borderId="0" fillId="5" fontId="8" numFmtId="0" xfId="0" applyAlignment="1" applyFont="1">
      <alignment horizontal="left" readingOrder="0"/>
    </xf>
    <xf borderId="0" fillId="5" fontId="10" numFmtId="0" xfId="0" applyAlignment="1" applyFont="1">
      <alignment readingOrder="0"/>
    </xf>
    <xf borderId="0" fillId="0" fontId="5" numFmtId="0" xfId="0" applyAlignment="1" applyFont="1">
      <alignment readingOrder="0" shrinkToFit="0" wrapText="0"/>
    </xf>
    <xf borderId="0" fillId="0" fontId="5" numFmtId="0" xfId="0" applyAlignment="1" applyFont="1">
      <alignment shrinkToFit="0" wrapText="0"/>
    </xf>
    <xf borderId="0" fillId="0" fontId="11" numFmtId="0" xfId="0" applyAlignment="1" applyFont="1">
      <alignment readingOrder="0" shrinkToFit="0" wrapText="0"/>
    </xf>
    <xf borderId="0" fillId="5" fontId="12" numFmtId="0" xfId="0" applyAlignment="1" applyFont="1">
      <alignment horizontal="left" readingOrder="0"/>
    </xf>
    <xf borderId="0" fillId="0" fontId="8" numFmtId="0" xfId="0" applyAlignment="1" applyFont="1">
      <alignment horizontal="left" readingOrder="0" shrinkToFit="0" wrapText="0"/>
    </xf>
    <xf borderId="0" fillId="0" fontId="9" numFmtId="0" xfId="0" applyAlignment="1" applyFont="1">
      <alignment horizontal="left" readingOrder="0"/>
    </xf>
    <xf borderId="0" fillId="6" fontId="13" numFmtId="0" xfId="0" applyAlignment="1" applyFill="1" applyFont="1">
      <alignment horizontal="left" readingOrder="0"/>
    </xf>
    <xf borderId="0" fillId="7" fontId="14" numFmtId="0" xfId="0" applyAlignment="1" applyFill="1" applyFont="1">
      <alignment readingOrder="0"/>
    </xf>
    <xf borderId="0" fillId="0" fontId="5" numFmtId="0" xfId="0" applyAlignment="1" applyFont="1">
      <alignment readingOrder="0"/>
    </xf>
    <xf borderId="0" fillId="5" fontId="15" numFmtId="0" xfId="0" applyAlignment="1" applyFont="1">
      <alignment horizontal="left" readingOrder="0" shrinkToFit="0" wrapText="0"/>
    </xf>
    <xf borderId="0" fillId="5" fontId="16" numFmtId="0" xfId="0" applyAlignment="1" applyFont="1">
      <alignment horizontal="left" readingOrder="0"/>
    </xf>
    <xf borderId="0" fillId="5" fontId="17" numFmtId="0" xfId="0" applyAlignment="1" applyFont="1">
      <alignment horizontal="left" readingOrder="0" shrinkToFit="0" wrapText="0"/>
    </xf>
    <xf borderId="0" fillId="5" fontId="18" numFmtId="0" xfId="0" applyAlignment="1" applyFont="1">
      <alignment horizontal="left" readingOrder="0"/>
    </xf>
    <xf borderId="0" fillId="5" fontId="19" numFmtId="0" xfId="0" applyAlignment="1" applyFont="1">
      <alignment readingOrder="0"/>
    </xf>
    <xf borderId="0" fillId="0" fontId="20" numFmtId="0" xfId="0" applyAlignment="1" applyFont="1">
      <alignment horizontal="left" readingOrder="0"/>
    </xf>
    <xf borderId="0" fillId="0" fontId="19" numFmtId="0" xfId="0" applyAlignment="1" applyFont="1">
      <alignment readingOrder="0"/>
    </xf>
    <xf borderId="0" fillId="0" fontId="21" numFmtId="0" xfId="0" applyAlignment="1" applyFont="1">
      <alignment readingOrder="0" shrinkToFit="0" wrapText="0"/>
    </xf>
    <xf borderId="0" fillId="8" fontId="22" numFmtId="0" xfId="0" applyAlignment="1" applyFill="1" applyFont="1">
      <alignment readingOrder="0"/>
    </xf>
    <xf borderId="0" fillId="0" fontId="23" numFmtId="0" xfId="0" applyAlignment="1" applyFont="1">
      <alignment readingOrder="0" shrinkToFit="0" wrapText="0"/>
    </xf>
    <xf borderId="0" fillId="0" fontId="23" numFmtId="0" xfId="0" applyAlignment="1" applyFont="1">
      <alignment readingOrder="0"/>
    </xf>
    <xf borderId="0" fillId="6" fontId="22" numFmtId="0" xfId="0" applyAlignment="1" applyFont="1">
      <alignment readingOrder="0"/>
    </xf>
    <xf borderId="0" fillId="9" fontId="24" numFmtId="0" xfId="0" applyAlignment="1" applyFill="1" applyFont="1">
      <alignment readingOrder="0"/>
    </xf>
    <xf borderId="0" fillId="5" fontId="25" numFmtId="0" xfId="0" applyAlignment="1" applyFont="1">
      <alignment readingOrder="0"/>
    </xf>
    <xf borderId="0" fillId="10" fontId="26" numFmtId="0" xfId="0" applyAlignment="1" applyFill="1" applyFont="1">
      <alignment readingOrder="0" shrinkToFit="0" wrapText="0"/>
    </xf>
    <xf borderId="0" fillId="10" fontId="27" numFmtId="0" xfId="0" applyAlignment="1" applyFont="1">
      <alignment readingOrder="0"/>
    </xf>
    <xf borderId="0" fillId="2" fontId="1" numFmtId="0" xfId="0" applyAlignment="1" applyFont="1">
      <alignment shrinkToFit="0" vertical="bottom" wrapText="1"/>
    </xf>
    <xf borderId="1" fillId="11" fontId="1" numFmtId="0" xfId="0" applyAlignment="1" applyBorder="1" applyFill="1" applyFont="1">
      <alignment readingOrder="0" shrinkToFit="0" vertical="bottom" wrapText="1"/>
    </xf>
    <xf borderId="1" fillId="12" fontId="1" numFmtId="0" xfId="0" applyAlignment="1" applyBorder="1" applyFill="1" applyFont="1">
      <alignment readingOrder="0" shrinkToFit="0" vertical="bottom" wrapText="1"/>
    </xf>
    <xf borderId="1" fillId="13" fontId="1" numFmtId="0" xfId="0" applyAlignment="1" applyBorder="1" applyFill="1" applyFont="1">
      <alignment readingOrder="0" shrinkToFit="0" vertical="bottom" wrapText="1"/>
    </xf>
    <xf borderId="1" fillId="14" fontId="1" numFmtId="0" xfId="0" applyAlignment="1" applyBorder="1" applyFill="1" applyFont="1">
      <alignment readingOrder="0" shrinkToFit="0" vertical="bottom" wrapText="1"/>
    </xf>
    <xf borderId="1" fillId="15" fontId="1" numFmtId="0" xfId="0" applyAlignment="1" applyBorder="1" applyFill="1" applyFont="1">
      <alignment readingOrder="0" shrinkToFit="0" vertical="bottom" wrapText="1"/>
    </xf>
    <xf borderId="1" fillId="16" fontId="1" numFmtId="0" xfId="0" applyAlignment="1" applyBorder="1" applyFill="1" applyFont="1">
      <alignment readingOrder="0" shrinkToFit="0" vertical="bottom" wrapText="1"/>
    </xf>
    <xf borderId="1" fillId="17" fontId="1" numFmtId="0" xfId="0" applyAlignment="1" applyBorder="1" applyFill="1" applyFont="1">
      <alignment readingOrder="0" shrinkToFit="0" vertical="bottom" wrapText="1"/>
    </xf>
    <xf borderId="1" fillId="0" fontId="1" numFmtId="0" xfId="0" applyAlignment="1" applyBorder="1" applyFont="1">
      <alignment shrinkToFit="0" vertical="bottom" wrapText="1"/>
    </xf>
    <xf borderId="1" fillId="18" fontId="1" numFmtId="4" xfId="0" applyAlignment="1" applyBorder="1" applyFill="1" applyFont="1" applyNumberFormat="1">
      <alignment shrinkToFit="0" vertical="bottom" wrapText="1"/>
    </xf>
    <xf borderId="1" fillId="0" fontId="1" numFmtId="4" xfId="0" applyAlignment="1" applyBorder="1" applyFont="1" applyNumberFormat="1">
      <alignment shrinkToFit="0" vertical="bottom" wrapText="1"/>
    </xf>
    <xf borderId="1" fillId="0" fontId="1" numFmtId="0" xfId="0" applyAlignment="1" applyBorder="1" applyFont="1">
      <alignment readingOrder="0" shrinkToFit="0" vertical="bottom" wrapText="1"/>
    </xf>
    <xf borderId="0" fillId="4" fontId="2" numFmtId="0" xfId="0" applyAlignment="1" applyFont="1">
      <alignment vertical="bottom"/>
    </xf>
    <xf borderId="0" fillId="4" fontId="2" numFmtId="4" xfId="0" applyAlignment="1" applyFont="1" applyNumberFormat="1">
      <alignment vertical="bottom"/>
    </xf>
    <xf borderId="0" fillId="4" fontId="2" numFmtId="0" xfId="0" applyAlignment="1" applyFont="1">
      <alignment readingOrder="0" vertical="bottom"/>
    </xf>
    <xf borderId="0" fillId="4" fontId="2" numFmtId="3" xfId="0" applyAlignment="1" applyFont="1" applyNumberFormat="1">
      <alignment horizontal="right"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5" numFmtId="0" xfId="0" applyFont="1"/>
    <xf borderId="0" fillId="0" fontId="28" numFmtId="0" xfId="0" applyAlignment="1" applyFont="1">
      <alignment readingOrder="0"/>
    </xf>
    <xf borderId="0" fillId="0" fontId="5" numFmtId="9" xfId="0" applyAlignment="1" applyFont="1" applyNumberFormat="1">
      <alignment readingOrder="0"/>
    </xf>
    <xf borderId="0" fillId="0" fontId="5" numFmtId="3" xfId="0" applyAlignment="1" applyFont="1" applyNumberFormat="1">
      <alignment readingOrder="0"/>
    </xf>
    <xf borderId="0" fillId="5" fontId="29" numFmtId="0" xfId="0" applyAlignment="1" applyFont="1">
      <alignment horizontal="left" readingOrder="0"/>
    </xf>
    <xf borderId="0" fillId="5" fontId="29" numFmtId="0" xfId="0" applyAlignment="1" applyFont="1">
      <alignment horizontal="left" readingOrder="0"/>
    </xf>
    <xf borderId="0" fillId="0" fontId="2" numFmtId="0" xfId="0" applyAlignment="1" applyFont="1">
      <alignment horizontal="right" vertical="bottom"/>
    </xf>
    <xf borderId="0" fillId="5" fontId="0" numFmtId="0" xfId="0" applyAlignment="1" applyFont="1">
      <alignment horizontal="left" readingOrder="0"/>
    </xf>
    <xf borderId="0" fillId="0" fontId="5" numFmtId="2" xfId="0" applyAlignment="1" applyFont="1" applyNumberFormat="1">
      <alignment readingOrder="0"/>
    </xf>
    <xf borderId="0" fillId="0" fontId="5" numFmtId="2" xfId="0" applyFont="1" applyNumberFormat="1"/>
    <xf borderId="0" fillId="0" fontId="2" numFmtId="2" xfId="0" applyAlignment="1" applyFont="1" applyNumberFormat="1">
      <alignment readingOrder="0" vertical="bottom"/>
    </xf>
    <xf borderId="0" fillId="0" fontId="2" numFmtId="0" xfId="0" applyAlignment="1" applyFont="1">
      <alignment horizontal="right" readingOrder="0" vertical="bottom"/>
    </xf>
    <xf borderId="0" fillId="0" fontId="2" numFmtId="2" xfId="0" applyAlignment="1" applyFont="1" applyNumberFormat="1">
      <alignment vertical="bottom"/>
    </xf>
    <xf borderId="0" fillId="19" fontId="5" numFmtId="0" xfId="0" applyFill="1" applyFont="1"/>
    <xf borderId="0" fillId="16" fontId="5" numFmtId="0" xfId="0" applyFont="1"/>
    <xf borderId="0" fillId="0" fontId="5" numFmtId="164" xfId="0" applyFont="1" applyNumberFormat="1"/>
    <xf borderId="0" fillId="0" fontId="5" numFmtId="165" xfId="0" applyAlignment="1" applyFont="1" applyNumberFormat="1">
      <alignment readingOrder="0"/>
    </xf>
    <xf borderId="0" fillId="0" fontId="5" numFmtId="164" xfId="0" applyAlignment="1" applyFont="1" applyNumberFormat="1">
      <alignment readingOrder="0"/>
    </xf>
    <xf borderId="0" fillId="0" fontId="5" numFmtId="1" xfId="0" applyAlignment="1" applyFont="1" applyNumberFormat="1">
      <alignment readingOrder="0"/>
    </xf>
    <xf borderId="0" fillId="0" fontId="5" numFmtId="0" xfId="0" applyAlignment="1" applyFont="1">
      <alignment readingOrder="0"/>
    </xf>
    <xf borderId="0" fillId="5" fontId="30" numFmtId="0" xfId="0" applyAlignment="1" applyFont="1">
      <alignment readingOrder="0"/>
    </xf>
    <xf borderId="0" fillId="0" fontId="31" numFmtId="0" xfId="0" applyAlignment="1" applyFont="1">
      <alignment horizontal="left" readingOrder="0" shrinkToFit="0" wrapText="1"/>
    </xf>
    <xf borderId="0" fillId="0" fontId="12" numFmtId="0" xfId="0" applyAlignment="1" applyFont="1">
      <alignment horizontal="left" readingOrder="0" shrinkToFit="0" wrapText="1"/>
    </xf>
    <xf borderId="0" fillId="0" fontId="32" numFmtId="0" xfId="0" applyAlignment="1" applyFont="1">
      <alignment readingOrder="0"/>
    </xf>
    <xf borderId="0" fillId="0" fontId="2" numFmtId="0" xfId="0" applyAlignment="1" applyFont="1">
      <alignment readingOrder="0"/>
    </xf>
    <xf borderId="0" fillId="0" fontId="32" numFmtId="0" xfId="0" applyAlignment="1" applyFont="1">
      <alignment horizontal="left" readingOrder="0" shrinkToFit="0" wrapText="1"/>
    </xf>
    <xf borderId="0" fillId="0" fontId="5" numFmtId="0" xfId="0" applyAlignment="1" applyFont="1">
      <alignment readingOrder="0" shrinkToFit="0" wrapText="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5" numFmtId="0" xfId="0" applyAlignment="1" applyFont="1">
      <alignment readingOrder="0"/>
    </xf>
    <xf borderId="0" fillId="0" fontId="5" numFmtId="0" xfId="0" applyAlignment="1" applyFont="1">
      <alignment readingOrder="0" shrinkToFit="0" wrapText="1"/>
    </xf>
    <xf borderId="0" fillId="0" fontId="33" numFmtId="0" xfId="0" applyAlignment="1" applyFont="1">
      <alignment horizontal="left" readingOrder="0"/>
    </xf>
    <xf borderId="0" fillId="0" fontId="34" numFmtId="0" xfId="0" applyAlignment="1" applyFont="1">
      <alignment horizontal="left" readingOrder="0"/>
    </xf>
    <xf borderId="0" fillId="0" fontId="5" numFmtId="165" xfId="0" applyAlignment="1" applyFont="1" applyNumberFormat="1">
      <alignment horizontal="left" readingOrder="0" shrinkToFit="0" wrapText="1"/>
    </xf>
    <xf borderId="0" fillId="0" fontId="5" numFmtId="4" xfId="0" applyAlignment="1" applyFont="1" applyNumberFormat="1">
      <alignment readingOrder="0"/>
    </xf>
    <xf borderId="0" fillId="0" fontId="12" numFmtId="0" xfId="0" applyAlignment="1" applyFont="1">
      <alignment horizontal="left" readingOrder="0"/>
    </xf>
    <xf borderId="0" fillId="0" fontId="5" numFmtId="0" xfId="0" applyAlignment="1" applyFont="1">
      <alignment horizontal="left" readingOrder="0"/>
    </xf>
    <xf borderId="0" fillId="0" fontId="35" numFmtId="0" xfId="0" applyAlignment="1" applyFont="1">
      <alignment readingOrder="0"/>
    </xf>
    <xf borderId="0" fillId="0" fontId="5" numFmtId="166" xfId="0" applyAlignment="1" applyFont="1" applyNumberFormat="1">
      <alignment readingOrder="0"/>
    </xf>
    <xf borderId="0" fillId="0" fontId="36" numFmtId="0" xfId="0" applyAlignment="1" applyFont="1">
      <alignment readingOrder="0"/>
    </xf>
    <xf borderId="0" fillId="3" fontId="1" numFmtId="0" xfId="0" applyAlignment="1" applyFont="1">
      <alignment readingOrder="0" shrinkToFit="0" vertical="bottom" wrapText="1"/>
    </xf>
  </cellXfs>
  <cellStyles count="1">
    <cellStyle xfId="0" name="Normal" builtinId="0"/>
  </cellStyles>
  <dxfs count="2">
    <dxf>
      <font/>
      <fill>
        <patternFill patternType="solid">
          <fgColor rgb="FFD9D9D9"/>
          <bgColor rgb="FFD9D9D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issoulacounty.us/home/showpublisheddocument/29658/636676979394600000" TargetMode="External"/><Relationship Id="rId42" Type="http://schemas.openxmlformats.org/officeDocument/2006/relationships/hyperlink" Target="https://www.missoulacounty.us/home/showpublisheddocument/28605/636602585549970000" TargetMode="External"/><Relationship Id="rId41" Type="http://schemas.openxmlformats.org/officeDocument/2006/relationships/hyperlink" Target="https://mc-zoning-update-mcgis.hub.arcgis.com/documents/missoula-county-zoning-pdf-reference-map-/explore" TargetMode="External"/><Relationship Id="rId44" Type="http://schemas.openxmlformats.org/officeDocument/2006/relationships/hyperlink" Target="https://mc-zoning-update-mcgis.hub.arcgis.com/documents/missoula-county-zoning-pdf-reference-map-/explore" TargetMode="External"/><Relationship Id="rId43" Type="http://schemas.openxmlformats.org/officeDocument/2006/relationships/hyperlink" Target="https://mc-zoning-update-mcgis.hub.arcgis.com/documents/missoula-county-zoning-pdf-reference-map-/explore" TargetMode="External"/><Relationship Id="rId46" Type="http://schemas.openxmlformats.org/officeDocument/2006/relationships/hyperlink" Target="https://mc-zoning-update-mcgis.hub.arcgis.com/documents/missoula-county-zoning-pdf-reference-map-/explore" TargetMode="External"/><Relationship Id="rId45" Type="http://schemas.openxmlformats.org/officeDocument/2006/relationships/hyperlink" Target="https://mc-zoning-update-mcgis.hub.arcgis.com/documents/missoula-county-zoning-pdf-reference-map-/explore" TargetMode="External"/><Relationship Id="rId107" Type="http://schemas.openxmlformats.org/officeDocument/2006/relationships/hyperlink" Target="https://www.arcgis.com/apps/webappviewer/index.html?id=f3a1e1b758ca4bd0b62e9cf3e1f49b3a&amp;marker=-12458316.8051,5875414.2748,102100,City%20of%20East%20Helena%20City%20Hall,,City%20of%20East%20Helena%20City%20Hall&amp;level=14&amp;showLayers=ParkingForProd_9425_1;Transportation_571;Transportation_571_3;Transportation_571_5;Transportation_571_7;Trails_7050_1;Trails_7050_2;Trails_7050_5;Trails_7050_7;Trails_7050_8;Trails_7050_9;Trails_7050_10;Trails_7050_11;Addresses_549_0;Addresses_549_2;Parcels_571_0;LCSimple_5834;LCSimple_5834_1;LCSimple_5834_2;LCSimple_5834_10;LCSimple_5834_11;LCSimple_5834_12;LCSimple_5834_15;LCSimple_5834_20;LCSimple_5834_22;LCSimple_5834_34;World_Imagery_860" TargetMode="External"/><Relationship Id="rId106" Type="http://schemas.openxmlformats.org/officeDocument/2006/relationships/hyperlink" Target="https://easthelenamt.us/PDF/CityofEastHelena2021_36x48.pdf" TargetMode="External"/><Relationship Id="rId105" Type="http://schemas.openxmlformats.org/officeDocument/2006/relationships/hyperlink" Target="https://easthelenamt.us/PDF/COEH_%20ZoningOrd_20220413.pdf" TargetMode="External"/><Relationship Id="rId104" Type="http://schemas.openxmlformats.org/officeDocument/2006/relationships/hyperlink" Target="https://helenamtmaps.maps.arcgis.com/apps/webappviewer/index.html?id=12489e18b01b42dab6cc2a0a679b1689" TargetMode="External"/><Relationship Id="rId109" Type="http://schemas.openxmlformats.org/officeDocument/2006/relationships/hyperlink" Target="https://www.helenamt.gov/fileadmin/user_upload/Community_Development/Planning/Current_Planning/Zoning/CityofHelenaZoning2021.pdf" TargetMode="External"/><Relationship Id="rId108" Type="http://schemas.openxmlformats.org/officeDocument/2006/relationships/hyperlink" Target="https://codelibrary.amlegal.com/codes/helenamt/latest/helena_mt/0-0-0-1" TargetMode="External"/><Relationship Id="rId48" Type="http://schemas.openxmlformats.org/officeDocument/2006/relationships/hyperlink" Target="https://mc-zoning-update-mcgis.hub.arcgis.com/documents/missoula-county-zoning-pdf-reference-map-/explore" TargetMode="External"/><Relationship Id="rId47" Type="http://schemas.openxmlformats.org/officeDocument/2006/relationships/hyperlink" Target="https://www.missoulacounty.us/home/showpublisheddocument/25202/636280340493570000" TargetMode="External"/><Relationship Id="rId49" Type="http://schemas.openxmlformats.org/officeDocument/2006/relationships/hyperlink" Target="https://www.missoulacounty.us/home/showpublisheddocument/25175/636275952812100000" TargetMode="External"/><Relationship Id="rId103" Type="http://schemas.openxmlformats.org/officeDocument/2006/relationships/hyperlink" Target="https://www.lccountymt.gov/fileadmin/user_upload/County_Com_Dev/Documents/HVPA_Zoning_Regs_7-12-2022__Final_.pdf" TargetMode="External"/><Relationship Id="rId102" Type="http://schemas.openxmlformats.org/officeDocument/2006/relationships/hyperlink" Target="http://www.cascademontana.com/wp-content/uploads/2021/11/zoning-map.pdf" TargetMode="External"/><Relationship Id="rId101" Type="http://schemas.openxmlformats.org/officeDocument/2006/relationships/hyperlink" Target="http://www.cascademontana.com/ordinances/" TargetMode="External"/><Relationship Id="rId100" Type="http://schemas.openxmlformats.org/officeDocument/2006/relationships/hyperlink" Target="https://www.cityofbelt.com/" TargetMode="External"/><Relationship Id="rId31" Type="http://schemas.openxmlformats.org/officeDocument/2006/relationships/hyperlink" Target="https://mc-zoning-update-mcgis.hub.arcgis.com/documents/missoula-county-zoning-pdf-reference-map-/explore" TargetMode="External"/><Relationship Id="rId30" Type="http://schemas.openxmlformats.org/officeDocument/2006/relationships/hyperlink" Target="https://mc-zoning-update-mcgis.hub.arcgis.com/documents/missoula-county-zoning-pdf-reference-map-/explore" TargetMode="External"/><Relationship Id="rId33" Type="http://schemas.openxmlformats.org/officeDocument/2006/relationships/hyperlink" Target="https://mc-zoning-update-mcgis.hub.arcgis.com/documents/missoula-county-zoning-pdf-reference-map-/explore" TargetMode="External"/><Relationship Id="rId32" Type="http://schemas.openxmlformats.org/officeDocument/2006/relationships/hyperlink" Target="https://www.missoulacounty.us/home/showpublisheddocument/29742/636676980507570000" TargetMode="External"/><Relationship Id="rId35" Type="http://schemas.openxmlformats.org/officeDocument/2006/relationships/hyperlink" Target="https://mc-zoning-update-mcgis.hub.arcgis.com/documents/missoula-county-zoning-pdf-reference-map-/explore" TargetMode="External"/><Relationship Id="rId34" Type="http://schemas.openxmlformats.org/officeDocument/2006/relationships/hyperlink" Target="https://mc-zoning-update-mcgis.hub.arcgis.com/documents/missoula-county-zoning-pdf-reference-map-/explore" TargetMode="External"/><Relationship Id="rId37" Type="http://schemas.openxmlformats.org/officeDocument/2006/relationships/hyperlink" Target="https://mc-zoning-update-mcgis.hub.arcgis.com/documents/missoula-county-zoning-pdf-reference-map-/explore" TargetMode="External"/><Relationship Id="rId36" Type="http://schemas.openxmlformats.org/officeDocument/2006/relationships/hyperlink" Target="https://mc-zoning-update-mcgis.hub.arcgis.com/documents/missoula-county-zoning-pdf-reference-map-/explore" TargetMode="External"/><Relationship Id="rId39" Type="http://schemas.openxmlformats.org/officeDocument/2006/relationships/hyperlink" Target="https://mc-zoning-update-mcgis.hub.arcgis.com/documents/missoula-county-zoning-pdf-reference-map-/explore" TargetMode="External"/><Relationship Id="rId38" Type="http://schemas.openxmlformats.org/officeDocument/2006/relationships/hyperlink" Target="https://mc-zoning-update-mcgis.hub.arcgis.com/documents/missoula-county-zoning-pdf-reference-map-/explore" TargetMode="External"/><Relationship Id="rId20" Type="http://schemas.openxmlformats.org/officeDocument/2006/relationships/hyperlink" Target="https://mcgis.maps.arcgis.com/apps/instant/minimalist/index.html?appid=aa87917c734e42c7a2fc41a100efd233" TargetMode="External"/><Relationship Id="rId22" Type="http://schemas.openxmlformats.org/officeDocument/2006/relationships/hyperlink" Target="https://mc-zoning-update-mcgis.hub.arcgis.com/documents/missoula-county-zoning-pdf-reference-map-/explore" TargetMode="External"/><Relationship Id="rId21" Type="http://schemas.openxmlformats.org/officeDocument/2006/relationships/hyperlink" Target="https://www.missoulacounty.us/government/community-development/community-planning-services/regulations/zoning-regulations" TargetMode="External"/><Relationship Id="rId24" Type="http://schemas.openxmlformats.org/officeDocument/2006/relationships/hyperlink" Target="https://www.missoulacounty.us/home/showpublisheddocument/21722/636074657405970000" TargetMode="External"/><Relationship Id="rId23" Type="http://schemas.openxmlformats.org/officeDocument/2006/relationships/hyperlink" Target="https://www.missoulacounty.us/home/showpublisheddocument/21722/636074657405970000" TargetMode="External"/><Relationship Id="rId129" Type="http://schemas.openxmlformats.org/officeDocument/2006/relationships/hyperlink" Target="https://www.stillwatercountymt.gov/wp-content/uploads/FINAL-Stillwater-County-Zoning-and-Development-Regulations-August-6-2021.pdf" TargetMode="External"/><Relationship Id="rId128" Type="http://schemas.openxmlformats.org/officeDocument/2006/relationships/hyperlink" Target="http://www.ennismontana.org/wp-content/uploads/2014/12/Zoning-Map-for-web.pdf" TargetMode="External"/><Relationship Id="rId127" Type="http://schemas.openxmlformats.org/officeDocument/2006/relationships/hyperlink" Target="https://codelibrary.amlegal.com/codes/ennismt/latest/ennis_mt/0-0-0-2102" TargetMode="External"/><Relationship Id="rId126" Type="http://schemas.openxmlformats.org/officeDocument/2006/relationships/hyperlink" Target="https://parkcounty.maps.arcgis.com/apps/webappviewer/index.html?id=1b0dfdb4deba412c80a9532ed8741edf" TargetMode="External"/><Relationship Id="rId26" Type="http://schemas.openxmlformats.org/officeDocument/2006/relationships/hyperlink" Target="https://www.missoulacounty.us/home/showpublisheddocument/29848/636677006315930000" TargetMode="External"/><Relationship Id="rId121" Type="http://schemas.openxmlformats.org/officeDocument/2006/relationships/hyperlink" Target="https://www.arcgis.com/apps/View/index.html?appid=b85ba5946d36448b866625a97210e546&amp;extent=-112.5801,45.9756,-112.4703,46.0296" TargetMode="External"/><Relationship Id="rId25" Type="http://schemas.openxmlformats.org/officeDocument/2006/relationships/hyperlink" Target="https://mc-zoning-update-mcgis.hub.arcgis.com/documents/missoula-county-zoning-pdf-reference-map-/explore" TargetMode="External"/><Relationship Id="rId120" Type="http://schemas.openxmlformats.org/officeDocument/2006/relationships/hyperlink" Target="https://buttesilverbow.maps.arcgis.com/apps/View/index.html?appid=4ac12eed2b7041aa83cb08c067e7823d&amp;extent=-112.5699,45.9871,-112.4813,46.0206" TargetMode="External"/><Relationship Id="rId28" Type="http://schemas.openxmlformats.org/officeDocument/2006/relationships/hyperlink" Target="https://mc-zoning-update-mcgis.hub.arcgis.com/documents/missoula-county-zoning-pdf-reference-map-/explore" TargetMode="External"/><Relationship Id="rId27" Type="http://schemas.openxmlformats.org/officeDocument/2006/relationships/hyperlink" Target="https://mc-zoning-update-mcgis.hub.arcgis.com/documents/missoula-county-zoning-pdf-reference-map-/explore" TargetMode="External"/><Relationship Id="rId125" Type="http://schemas.openxmlformats.org/officeDocument/2006/relationships/hyperlink" Target="https://www.parkcounty.org/uploads/files/pages/26/Cokedale-Zoning-Regulations-Resolution-Signed-10.25.99.pdf" TargetMode="External"/><Relationship Id="rId29" Type="http://schemas.openxmlformats.org/officeDocument/2006/relationships/hyperlink" Target="https://mc-zoning-update-mcgis.hub.arcgis.com/documents/missoula-county-zoning-pdf-reference-map-/explore" TargetMode="External"/><Relationship Id="rId124" Type="http://schemas.openxmlformats.org/officeDocument/2006/relationships/hyperlink" Target="https://parkcounty.maps.arcgis.com/apps/Viewer/index.html?appid=ddf636d803af411d9b3404a79f02bef7" TargetMode="External"/><Relationship Id="rId123" Type="http://schemas.openxmlformats.org/officeDocument/2006/relationships/hyperlink" Target="https://library.municode.com/mt/livingston/codes/code_of_ordinances?nodeId=CH30ZO" TargetMode="External"/><Relationship Id="rId122" Type="http://schemas.openxmlformats.org/officeDocument/2006/relationships/hyperlink" Target="https://townsend.municipalcodeonline.com/book?type=ordinances" TargetMode="External"/><Relationship Id="rId95" Type="http://schemas.openxmlformats.org/officeDocument/2006/relationships/hyperlink" Target="https://maps.flathead.mt.gov/portal/apps/webappviewer/index.html?id=a0f8edf25599410a8e8ddc993fecbb0e" TargetMode="External"/><Relationship Id="rId94" Type="http://schemas.openxmlformats.org/officeDocument/2006/relationships/hyperlink" Target="https://codelibrary.amlegal.com/codes/whitefishmt/latest/whitefish_mt/0-0-0-3494" TargetMode="External"/><Relationship Id="rId97" Type="http://schemas.openxmlformats.org/officeDocument/2006/relationships/hyperlink" Target="https://www.cascadecountymt.gov/271/Zoning-Information" TargetMode="External"/><Relationship Id="rId96" Type="http://schemas.openxmlformats.org/officeDocument/2006/relationships/hyperlink" Target="https://www.cascadecountymt.gov/DocumentCenter/View/541/Zoning-Regulations-PDF" TargetMode="External"/><Relationship Id="rId11" Type="http://schemas.openxmlformats.org/officeDocument/2006/relationships/hyperlink" Target="https://ci.billings.mt.us/DocumentCenter/View/1317/Special-Zoning-District-Map" TargetMode="External"/><Relationship Id="rId99" Type="http://schemas.openxmlformats.org/officeDocument/2006/relationships/hyperlink" Target="https://greatfallsmt.net/planning/interactive-zoning-map" TargetMode="External"/><Relationship Id="rId10" Type="http://schemas.openxmlformats.org/officeDocument/2006/relationships/hyperlink" Target="https://www.ci.billings.mt.us/DocumentCenter/View/1292/Broadview1?bidId=" TargetMode="External"/><Relationship Id="rId98" Type="http://schemas.openxmlformats.org/officeDocument/2006/relationships/hyperlink" Target="https://library.municode.com/mt/great_falls_/codes/code_of_ordinances?nodeId=TIT17LADECO_CH20LAUS" TargetMode="External"/><Relationship Id="rId13" Type="http://schemas.openxmlformats.org/officeDocument/2006/relationships/hyperlink" Target="https://ci.billings.mt.us/DocumentCenter/View/43770/-BMCC-City-Zoning-Code-2021" TargetMode="External"/><Relationship Id="rId12" Type="http://schemas.openxmlformats.org/officeDocument/2006/relationships/hyperlink" Target="https://ci.billings.mt.us/DocumentCenter/View/1285/Special-Zoning-Districts?bidId=" TargetMode="External"/><Relationship Id="rId91" Type="http://schemas.openxmlformats.org/officeDocument/2006/relationships/hyperlink" Target="https://columbiafalls.municipalcodeonline.com/book?type=ordinances" TargetMode="External"/><Relationship Id="rId90" Type="http://schemas.openxmlformats.org/officeDocument/2006/relationships/hyperlink" Target="https://cityofkalispell.maps.arcgis.com/apps/webappviewer/index.html?id=15ffcee230954486a69a29fffe2990b5" TargetMode="External"/><Relationship Id="rId93" Type="http://schemas.openxmlformats.org/officeDocument/2006/relationships/hyperlink" Target="mailto:nicosias@cityofcolumbiafalls.com" TargetMode="External"/><Relationship Id="rId92" Type="http://schemas.openxmlformats.org/officeDocument/2006/relationships/hyperlink" Target="https://maps.flathead.mt.gov/portal/apps/webappviewer/index.html?id=a0f8edf25599410a8e8ddc993fecbb0e" TargetMode="External"/><Relationship Id="rId118" Type="http://schemas.openxmlformats.org/officeDocument/2006/relationships/hyperlink" Target="mailto:info@townofstevensville.com" TargetMode="External"/><Relationship Id="rId117" Type="http://schemas.openxmlformats.org/officeDocument/2006/relationships/hyperlink" Target="https://www.townofstevensville.com/sites/default/files/fileattachments/building/page/1381/stevensville_zoning_2019_11x17_rev2.pdf" TargetMode="External"/><Relationship Id="rId116" Type="http://schemas.openxmlformats.org/officeDocument/2006/relationships/hyperlink" Target="https://library.municode.com/mt/stevensville/codes/code_of_ordinances?nodeId=COOR_CH10DECO" TargetMode="External"/><Relationship Id="rId115" Type="http://schemas.openxmlformats.org/officeDocument/2006/relationships/hyperlink" Target="mailto:planning@rc.mt.gov" TargetMode="External"/><Relationship Id="rId119" Type="http://schemas.openxmlformats.org/officeDocument/2006/relationships/hyperlink" Target="https://library.municode.com/mt/butte-silver_bow_county/codes/code_of_ordinances?nodeId=TIT17ZO_CH17.06DIBOMA" TargetMode="External"/><Relationship Id="rId15" Type="http://schemas.openxmlformats.org/officeDocument/2006/relationships/hyperlink" Target="https://billings.maps.arcgis.com/apps/webappviewer/index.html?id=a85b2d6e205b4569af1539a68b563c95" TargetMode="External"/><Relationship Id="rId110" Type="http://schemas.openxmlformats.org/officeDocument/2006/relationships/hyperlink" Target="https://www.helenamt.gov/government/departments/community-development/planning" TargetMode="External"/><Relationship Id="rId14" Type="http://schemas.openxmlformats.org/officeDocument/2006/relationships/hyperlink" Target="https://billings.maps.arcgis.com/apps/webappviewer/index.html?id=a85b2d6e205b4569af1539a68b563c95" TargetMode="External"/><Relationship Id="rId17" Type="http://schemas.openxmlformats.org/officeDocument/2006/relationships/hyperlink" Target="https://ci.billings.mt.us/DocumentCenter/View/1317/Special-Zoning-District-Map" TargetMode="External"/><Relationship Id="rId16" Type="http://schemas.openxmlformats.org/officeDocument/2006/relationships/hyperlink" Target="https://library.municode.com/mt/laurel/codes/code_of_ordinances?nodeId=TIT17ZO" TargetMode="External"/><Relationship Id="rId19" Type="http://schemas.openxmlformats.org/officeDocument/2006/relationships/hyperlink" Target="https://mc-zoning-update-mcgis.hub.arcgis.com/documents/missoula-county-zoning-pdf-reference-map-/explore" TargetMode="External"/><Relationship Id="rId114" Type="http://schemas.openxmlformats.org/officeDocument/2006/relationships/hyperlink" Target="https://doc-0o-0g-apps-viewer.googleusercontent.com/viewer/secure/pdf/1hqraabeptuar5gndlsihm8s9orpeuqc/mtk90rmjlag9pc0dag91t40pg1c7vrlj/1659399825000/lantern/14390002900039546134/ACFrOgDI6RSdRcMBSo076_W4uZ2dUZ9C2noKZlApbkagKUPuKvGYVmK4PXLDNNRU5b5tLa83lVlXJbQN_rHs7QqfwfsvJN-3W6azsvQD3vE8lZQ41IEowSdSAVtXsZX-KY5YaCuIhv3PzvBpjl7F?print=true&amp;nonce=mlo7r04lupiqo&amp;user=14390002900039546134&amp;hash=bu5iv3i6oognqrmlkko7rhnouu5eockn" TargetMode="External"/><Relationship Id="rId18" Type="http://schemas.openxmlformats.org/officeDocument/2006/relationships/hyperlink" Target="https://www.missoulacounty.us/government/community-development/community-planning-services/regulations/zoning-regulations" TargetMode="External"/><Relationship Id="rId113" Type="http://schemas.openxmlformats.org/officeDocument/2006/relationships/hyperlink" Target="https://cms3.revize.com/revize/hamilton/living/maps/docs/Hamilton%20Zoning%20Map_January%202021_8.5x11.pdf" TargetMode="External"/><Relationship Id="rId112" Type="http://schemas.openxmlformats.org/officeDocument/2006/relationships/hyperlink" Target="https://library.municode.com/mt/hamilton/codes/code_of_ordinances?nodeId=TIT17ZO" TargetMode="External"/><Relationship Id="rId111" Type="http://schemas.openxmlformats.org/officeDocument/2006/relationships/hyperlink" Target="mailto:citycommunitydevelopment@helenamt.gov" TargetMode="External"/><Relationship Id="rId84" Type="http://schemas.openxmlformats.org/officeDocument/2006/relationships/hyperlink" Target="https://drive.google.com/drive/folders/1v92OhVOAuvtJFicqE6x_cXKTF-TJhlaV" TargetMode="External"/><Relationship Id="rId83" Type="http://schemas.openxmlformats.org/officeDocument/2006/relationships/hyperlink" Target="https://www.codepublishing.com/MT/WestYellowstone/" TargetMode="External"/><Relationship Id="rId86" Type="http://schemas.openxmlformats.org/officeDocument/2006/relationships/hyperlink" Target="https://maps.flathead.mt.gov/portal/apps/webappviewer/index.html?id=a0f8edf25599410a8e8ddc993fecbb0e" TargetMode="External"/><Relationship Id="rId85" Type="http://schemas.openxmlformats.org/officeDocument/2006/relationships/hyperlink" Target="https://flathead.mt.gov/application/files/4716/5418/7005/FINAL_FCZR_4.19.22.pdf" TargetMode="External"/><Relationship Id="rId88" Type="http://schemas.openxmlformats.org/officeDocument/2006/relationships/hyperlink" Target="https://library.qcode.us/lib/kalispell_mt/pub/city_code/item/chapter_27" TargetMode="External"/><Relationship Id="rId87" Type="http://schemas.openxmlformats.org/officeDocument/2006/relationships/hyperlink" Target="https://maps.flathead.mt.gov/portal/apps/webappviewer/index.html?id=a0f8edf25599410a8e8ddc993fecbb0e" TargetMode="External"/><Relationship Id="rId89" Type="http://schemas.openxmlformats.org/officeDocument/2006/relationships/hyperlink" Target="https://maps.flathead.mt.gov/portal/apps/webappviewer/index.html?id=a0f8edf25599410a8e8ddc993fecbb0e" TargetMode="External"/><Relationship Id="rId80" Type="http://schemas.openxmlformats.org/officeDocument/2006/relationships/hyperlink" Target="http://ci.belgrade.mt.us/administration/code/Title-10-Zoning-Regulations-1.pdf" TargetMode="External"/><Relationship Id="rId82" Type="http://schemas.openxmlformats.org/officeDocument/2006/relationships/hyperlink" Target="https://cob-pb.maps.arcgis.com/apps/webappviewer/index.html?id=c36e5d3856a842a2b360065d3f9183ee" TargetMode="External"/><Relationship Id="rId81" Type="http://schemas.openxmlformats.org/officeDocument/2006/relationships/hyperlink" Target="https://cob-pb.maps.arcgis.com/apps/webappviewer/index.html?id=c36e5d3856a842a2b360065d3f9183ee" TargetMode="External"/><Relationship Id="rId1" Type="http://schemas.openxmlformats.org/officeDocument/2006/relationships/comments" Target="../comments1.xml"/><Relationship Id="rId2" Type="http://schemas.openxmlformats.org/officeDocument/2006/relationships/hyperlink" Target="https://www2.census.gov/programs-surveys/gus/tables/1957/1957-vol1-no3-govt-org-statedesc.pdf" TargetMode="External"/><Relationship Id="rId3" Type="http://schemas.openxmlformats.org/officeDocument/2006/relationships/hyperlink" Target="https://ecode360.com/8393835" TargetMode="External"/><Relationship Id="rId4" Type="http://schemas.openxmlformats.org/officeDocument/2006/relationships/hyperlink" Target="http://www.cityofithaca.org/DocumentCenter/View/1436/City-of-Ithaca-Official-Zoning-Map-PDF?bidId=" TargetMode="External"/><Relationship Id="rId9" Type="http://schemas.openxmlformats.org/officeDocument/2006/relationships/hyperlink" Target="https://maps.yellowstonecountymt.gov/mapping/" TargetMode="External"/><Relationship Id="rId5" Type="http://schemas.openxmlformats.org/officeDocument/2006/relationships/hyperlink" Target="https://www.cortland-co.org/DocumentCenter/View/2068" TargetMode="External"/><Relationship Id="rId6" Type="http://schemas.openxmlformats.org/officeDocument/2006/relationships/hyperlink" Target="https://www.axisgis.com/Cortland_CountyNY/" TargetMode="External"/><Relationship Id="rId7" Type="http://schemas.openxmlformats.org/officeDocument/2006/relationships/hyperlink" Target="https://ci.billings.mt.us/DocumentCenter/View/43784/YC-Zoning-Code-Final-Code-Dec-15-2020" TargetMode="External"/><Relationship Id="rId8" Type="http://schemas.openxmlformats.org/officeDocument/2006/relationships/hyperlink" Target="https://maps.yellowstonecountymt.gov/mapping/" TargetMode="External"/><Relationship Id="rId73" Type="http://schemas.openxmlformats.org/officeDocument/2006/relationships/hyperlink" Target="https://gallatincomt.virtualtownhall.net/sites/g/files/vyhlif606/f/pages/scc_map1.pdf" TargetMode="External"/><Relationship Id="rId72" Type="http://schemas.openxmlformats.org/officeDocument/2006/relationships/hyperlink" Target="https://gallatincomt.virtualtownhall.net/sites/g/files/vyhlif606/f/pages/scc_02_22.pdf" TargetMode="External"/><Relationship Id="rId75" Type="http://schemas.openxmlformats.org/officeDocument/2006/relationships/hyperlink" Target="https://gisweb.bozeman.net/Html5Viewer/?viewer=planning" TargetMode="External"/><Relationship Id="rId74" Type="http://schemas.openxmlformats.org/officeDocument/2006/relationships/hyperlink" Target="https://www.bozeman.net/Home/ShowDocument?id=2976" TargetMode="External"/><Relationship Id="rId77" Type="http://schemas.openxmlformats.org/officeDocument/2006/relationships/hyperlink" Target="https://static1.squarespace.com/static/57fd10961b631b05cf5bee3e/t/58f68567d1758e4e9eb05571/1492551021221/4.12.17+Manhattan+Zone+Map.png" TargetMode="External"/><Relationship Id="rId76" Type="http://schemas.openxmlformats.org/officeDocument/2006/relationships/hyperlink" Target="https://codelibrary.amlegal.com/codes/manhattanmt/latest/manhattan_mt/0-0-0-3063" TargetMode="External"/><Relationship Id="rId79" Type="http://schemas.openxmlformats.org/officeDocument/2006/relationships/hyperlink" Target="https://www.threeforksmontana.us/maps" TargetMode="External"/><Relationship Id="rId78" Type="http://schemas.openxmlformats.org/officeDocument/2006/relationships/hyperlink" Target="https://codelibrary.amlegal.com/codes/threeforksmt/latest/threeforks_mt/0-0-0-2614" TargetMode="External"/><Relationship Id="rId71" Type="http://schemas.openxmlformats.org/officeDocument/2006/relationships/hyperlink" Target="https://gallatincomt.virtualtownhall.net/sites/g/files/vyhlif606/f/pages/ngc_zoning_district_20121115_fd.pdf" TargetMode="External"/><Relationship Id="rId70" Type="http://schemas.openxmlformats.org/officeDocument/2006/relationships/hyperlink" Target="https://gallatincomt.virtualtownhall.net/sites/g/files/vyhlif606/f/pages/ngc_02_22.pdf" TargetMode="External"/><Relationship Id="rId138" Type="http://schemas.openxmlformats.org/officeDocument/2006/relationships/vmlDrawing" Target="../drawings/vmlDrawing1.vml"/><Relationship Id="rId137" Type="http://schemas.openxmlformats.org/officeDocument/2006/relationships/drawing" Target="../drawings/drawing1.xml"/><Relationship Id="rId132" Type="http://schemas.openxmlformats.org/officeDocument/2006/relationships/hyperlink" Target="https://www.cityofbouldermt.com/city-of-boulder-zoning-map" TargetMode="External"/><Relationship Id="rId131" Type="http://schemas.openxmlformats.org/officeDocument/2006/relationships/hyperlink" Target="https://codelibrary.amlegal.com/codes/bouldermt/latest/boulder_mt/0-0-0-2821" TargetMode="External"/><Relationship Id="rId130" Type="http://schemas.openxmlformats.org/officeDocument/2006/relationships/hyperlink" Target="https://library.municode.com/mt/columbus/codes/code_of_ordinances?nodeId=TIT17ZO_CH17.12ESDI" TargetMode="External"/><Relationship Id="rId136" Type="http://schemas.openxmlformats.org/officeDocument/2006/relationships/hyperlink" Target="https://www.arcgis.com/home/webmap/viewer.html?webmap=cdbc0474158543e9b84928a4fb067f17&amp;extent=-113.8156,45.3504,-110.3494,46.9073" TargetMode="External"/><Relationship Id="rId135" Type="http://schemas.openxmlformats.org/officeDocument/2006/relationships/hyperlink" Target="http://www.jeffersoncounty-mt.gov/documents/planning/NorthZoningRegulations.pdf" TargetMode="External"/><Relationship Id="rId134" Type="http://schemas.openxmlformats.org/officeDocument/2006/relationships/hyperlink" Target="https://secureservercdn.net/198.71.233.206/d8h.78d.myftpupload.com/wp-content/uploads/Whitehall-zoning-map.pdf" TargetMode="External"/><Relationship Id="rId133" Type="http://schemas.openxmlformats.org/officeDocument/2006/relationships/hyperlink" Target="https://library.municode.com/mt/whitehall/codes/code_of_ordinances?nodeId=COOR_CH42ZO" TargetMode="External"/><Relationship Id="rId62" Type="http://schemas.openxmlformats.org/officeDocument/2006/relationships/hyperlink" Target="https://gallatincomt.virtualtownhall.net/sites/g/files/vyhlif606/f/pages/east_gallatin_reg.fn_.06.20.06_hyperlink.pdf" TargetMode="External"/><Relationship Id="rId61" Type="http://schemas.openxmlformats.org/officeDocument/2006/relationships/hyperlink" Target="https://gallatincomt.virtualtownhall.net/sites/g/files/vyhlif606/f/pages/do_zoning_map_11.20.18.pdf" TargetMode="External"/><Relationship Id="rId64" Type="http://schemas.openxmlformats.org/officeDocument/2006/relationships/hyperlink" Target="https://gallatincomt.virtualtownhall.net/sites/g/files/vyhlif606/f/pages/4c_02_22.pdf" TargetMode="External"/><Relationship Id="rId63" Type="http://schemas.openxmlformats.org/officeDocument/2006/relationships/hyperlink" Target="https://gallatincomt.virtualtownhall.net/sites/g/files/vyhlif606/f/pages/eg_zonemap_final.pdf" TargetMode="External"/><Relationship Id="rId66" Type="http://schemas.openxmlformats.org/officeDocument/2006/relationships/hyperlink" Target="https://gallatincomt.virtualtownhall.net/sites/g/files/vyhlif606/f/pages/mc_02_22.pdf" TargetMode="External"/><Relationship Id="rId65" Type="http://schemas.openxmlformats.org/officeDocument/2006/relationships/hyperlink" Target="https://gallatincomt.virtualtownhall.net/sites/g/files/vyhlif606/f/pages/4c_map_new.pdf" TargetMode="External"/><Relationship Id="rId68" Type="http://schemas.openxmlformats.org/officeDocument/2006/relationships/hyperlink" Target="https://gallatincomt.virtualtownhall.net/sites/g/files/vyhlif606/f/pages/rc_02_22.pdf" TargetMode="External"/><Relationship Id="rId67" Type="http://schemas.openxmlformats.org/officeDocument/2006/relationships/hyperlink" Target="https://gallatincomt.virtualtownhall.net/sites/g/files/vyhlif606/f/pages/mc_zoningmaps.pdf" TargetMode="External"/><Relationship Id="rId60" Type="http://schemas.openxmlformats.org/officeDocument/2006/relationships/hyperlink" Target="https://gallatincomt.virtualtownhall.net/sites/g/files/vyhlif606/f/pages/do_02_22.pdf" TargetMode="External"/><Relationship Id="rId69" Type="http://schemas.openxmlformats.org/officeDocument/2006/relationships/hyperlink" Target="https://gallatincomt.virtualtownhall.net/sites/g/files/vyhlif606/f/pages/rc_map.pdf" TargetMode="External"/><Relationship Id="rId51" Type="http://schemas.openxmlformats.org/officeDocument/2006/relationships/hyperlink" Target="https://www.missoulacounty.us/home/showpublisheddocument/25200/636280308768330000" TargetMode="External"/><Relationship Id="rId50" Type="http://schemas.openxmlformats.org/officeDocument/2006/relationships/hyperlink" Target="https://mc-zoning-update-mcgis.hub.arcgis.com/documents/missoula-county-zoning-pdf-reference-map-/explore" TargetMode="External"/><Relationship Id="rId53" Type="http://schemas.openxmlformats.org/officeDocument/2006/relationships/hyperlink" Target="https://www.missoulacounty.us/home/showpublisheddocument/25167/636275918820070000" TargetMode="External"/><Relationship Id="rId52" Type="http://schemas.openxmlformats.org/officeDocument/2006/relationships/hyperlink" Target="https://mc-zoning-update-mcgis.hub.arcgis.com/documents/missoula-county-zoning-pdf-reference-map-/explore" TargetMode="External"/><Relationship Id="rId55" Type="http://schemas.openxmlformats.org/officeDocument/2006/relationships/hyperlink" Target="https://mc-zoning-update-mcgis.hub.arcgis.com/documents/missoula-county-zoning-pdf-reference-map-/explore" TargetMode="External"/><Relationship Id="rId54" Type="http://schemas.openxmlformats.org/officeDocument/2006/relationships/hyperlink" Target="https://www.missoulacounty.us/home/showpublisheddocument/25167/636275918820070000" TargetMode="External"/><Relationship Id="rId57" Type="http://schemas.openxmlformats.org/officeDocument/2006/relationships/hyperlink" Target="https://mc-zoning-update-mcgis.hub.arcgis.com/documents/missoula-county-zoning-pdf-reference-map-/explore" TargetMode="External"/><Relationship Id="rId56" Type="http://schemas.openxmlformats.org/officeDocument/2006/relationships/hyperlink" Target="https://www.missoulacounty.us/home/showpublisheddocument/27568/636511794870270000" TargetMode="External"/><Relationship Id="rId59" Type="http://schemas.openxmlformats.org/officeDocument/2006/relationships/hyperlink" Target="https://missoulamaps-cityofmissoula.hub.arcgis.com/apps/whats-my-zoning-2021/explore" TargetMode="External"/><Relationship Id="rId58" Type="http://schemas.openxmlformats.org/officeDocument/2006/relationships/hyperlink" Target="https://library.municode.com/mt/missoula/codes/municipal_code?nodeId=TIT20ZO"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missoulacounty.sharepoint.com/CommDev/CAPS/LRP/ZonCod/Zoning%20Regulations%20Effective%20July%201%202022/Appendix%20A-%20Legacy%20Districts.pdf" TargetMode="External"/><Relationship Id="rId42" Type="http://schemas.openxmlformats.org/officeDocument/2006/relationships/hyperlink" Target="https://missoulacounty.sharepoint.com/CommDev/CAPS/LRP/ZonCod/Zoning%20Regulations%20Effective%20July%201%202022/Appendix%20A-%20Legacy%20Districts.pdf" TargetMode="External"/><Relationship Id="rId41" Type="http://schemas.openxmlformats.org/officeDocument/2006/relationships/hyperlink" Target="https://missoulacounty.sharepoint.com/CommDev/CAPS/LRP/ZonCod/Zoning%20Regulations%20Effective%20July%201%202022/Appendix%20A-%20Legacy%20Districts.pdf" TargetMode="External"/><Relationship Id="rId44" Type="http://schemas.openxmlformats.org/officeDocument/2006/relationships/hyperlink" Target="https://missoulacounty.sharepoint.com/CommDev/CAPS/LRP/ZonCod/Zoning%20Regulations%20Effective%20July%201%202022/Appendix%20A-%20Legacy%20Districts.pdf" TargetMode="External"/><Relationship Id="rId43" Type="http://schemas.openxmlformats.org/officeDocument/2006/relationships/hyperlink" Target="https://missoulacounty.sharepoint.com/CommDev/CAPS/LRP/ZonCod/Zoning%20Regulations%20Effective%20July%201%202022/Appendix%20A-%20Legacy%20Districts.pdf" TargetMode="External"/><Relationship Id="rId46" Type="http://schemas.openxmlformats.org/officeDocument/2006/relationships/hyperlink" Target="https://missoulacounty.sharepoint.com/CommDev/CAPS/LRP/ZonCod/Zoning%20Regulations%20Effective%20July%201%202022/Appendix%20A-%20Legacy%20Districts.pdf" TargetMode="External"/><Relationship Id="rId45" Type="http://schemas.openxmlformats.org/officeDocument/2006/relationships/hyperlink" Target="https://missoulacounty.sharepoint.com/CommDev/CAPS/LRP/ZonCod/Zoning%20Regulations%20Effective%20July%201%202022/Appendix%20A-%20Legacy%20Districts.pdf" TargetMode="External"/><Relationship Id="rId48" Type="http://schemas.openxmlformats.org/officeDocument/2006/relationships/hyperlink" Target="https://missoulacounty.sharepoint.com/CommDev/CAPS/LRP/ZonCod/Zoning%20Regulations%20Effective%20July%201%202022/Appendix%20A-%20Legacy%20Districts.pdf" TargetMode="External"/><Relationship Id="rId47" Type="http://schemas.openxmlformats.org/officeDocument/2006/relationships/hyperlink" Target="https://missoulacounty.sharepoint.com/CommDev/CAPS/LRP/ZonCod/Zoning%20Regulations%20Effective%20July%201%202022/Appendix%20A-%20Legacy%20Districts.pdf" TargetMode="External"/><Relationship Id="rId49" Type="http://schemas.openxmlformats.org/officeDocument/2006/relationships/hyperlink" Target="https://missoulacounty.sharepoint.com/CommDev/CAPS/LRP/ZonCod/Zoning%20Regulations%20Effective%20July%201%202022/Appendix%20A-%20Legacy%20Districts.pdf" TargetMode="External"/><Relationship Id="rId31" Type="http://schemas.openxmlformats.org/officeDocument/2006/relationships/hyperlink" Target="https://missoulacounty.sharepoint.com/CommDev/CAPS/LRP/ZonCod/Zoning%20Regulations%20Effective%20July%201%202022/Appendix%20A-%20Legacy%20Districts.pdf" TargetMode="External"/><Relationship Id="rId30" Type="http://schemas.openxmlformats.org/officeDocument/2006/relationships/hyperlink" Target="https://missoulacounty.sharepoint.com/CommDev/CAPS/LRP/ZonCod/Zoning%20Regulations%20Effective%20July%201%202022/Appendix%20A-%20Legacy%20Districts.pdf" TargetMode="External"/><Relationship Id="rId33" Type="http://schemas.openxmlformats.org/officeDocument/2006/relationships/hyperlink" Target="https://missoulacounty.sharepoint.com/CommDev/CAPS/LRP/ZonCod/Zoning%20Regulations%20Effective%20July%201%202022/Appendix%20A-%20Legacy%20Districts.pdf" TargetMode="External"/><Relationship Id="rId32" Type="http://schemas.openxmlformats.org/officeDocument/2006/relationships/hyperlink" Target="https://missoulacounty.sharepoint.com/CommDev/CAPS/LRP/ZonCod/Zoning%20Regulations%20Effective%20July%201%202022/Appendix%20A-%20Legacy%20Districts.pdf" TargetMode="External"/><Relationship Id="rId35" Type="http://schemas.openxmlformats.org/officeDocument/2006/relationships/hyperlink" Target="https://missoulacounty.sharepoint.com/CommDev/CAPS/LRP/ZonCod/Zoning%20Regulations%20Effective%20July%201%202022/Appendix%20A-%20Legacy%20Districts.pdf" TargetMode="External"/><Relationship Id="rId34" Type="http://schemas.openxmlformats.org/officeDocument/2006/relationships/hyperlink" Target="https://missoulacounty.sharepoint.com/CommDev/CAPS/LRP/ZonCod/Zoning%20Regulations%20Effective%20July%201%202022/Appendix%20A-%20Legacy%20Districts.pdf" TargetMode="External"/><Relationship Id="rId37" Type="http://schemas.openxmlformats.org/officeDocument/2006/relationships/hyperlink" Target="https://missoulacounty.sharepoint.com/CommDev/CAPS/LRP/ZonCod/Zoning%20Regulations%20Effective%20July%201%202022/Appendix%20A-%20Legacy%20Districts.pdf" TargetMode="External"/><Relationship Id="rId36" Type="http://schemas.openxmlformats.org/officeDocument/2006/relationships/hyperlink" Target="https://missoulacounty.sharepoint.com/CommDev/CAPS/LRP/ZonCod/Zoning%20Regulations%20Effective%20July%201%202022/Appendix%20A-%20Legacy%20Districts.pdf" TargetMode="External"/><Relationship Id="rId39" Type="http://schemas.openxmlformats.org/officeDocument/2006/relationships/hyperlink" Target="https://missoulacounty.sharepoint.com/CommDev/CAPS/LRP/ZonCod/Zoning%20Regulations%20Effective%20July%201%202022/Appendix%20A-%20Legacy%20Districts.pdf" TargetMode="External"/><Relationship Id="rId38" Type="http://schemas.openxmlformats.org/officeDocument/2006/relationships/hyperlink" Target="https://missoulacounty.sharepoint.com/CommDev/CAPS/LRP/ZonCod/Zoning%20Regulations%20Effective%20July%201%202022/Appendix%20A-%20Legacy%20Districts.pdf" TargetMode="External"/><Relationship Id="rId20" Type="http://schemas.openxmlformats.org/officeDocument/2006/relationships/hyperlink" Target="https://missoulacounty.sharepoint.com/CommDev/CAPS/LRP/ZonCod/Zoning%20Regulations%20Effective%20July%201%202022/Appendix%20A-%20Legacy%20Districts.pdf" TargetMode="External"/><Relationship Id="rId22" Type="http://schemas.openxmlformats.org/officeDocument/2006/relationships/hyperlink" Target="https://missoulacounty.sharepoint.com/CommDev/CAPS/LRP/ZonCod/Zoning%20Regulations%20Effective%20July%201%202022/Appendix%20A-%20Legacy%20Districts.pdf" TargetMode="External"/><Relationship Id="rId21" Type="http://schemas.openxmlformats.org/officeDocument/2006/relationships/hyperlink" Target="https://missoulacounty.sharepoint.com/CommDev/CAPS/LRP/ZonCod/Zoning%20Regulations%20Effective%20July%201%202022/Appendix%20A-%20Legacy%20Districts.pdf" TargetMode="External"/><Relationship Id="rId24" Type="http://schemas.openxmlformats.org/officeDocument/2006/relationships/hyperlink" Target="https://missoulacounty.sharepoint.com/CommDev/CAPS/LRP/ZonCod/Zoning%20Regulations%20Effective%20July%201%202022/Appendix%20A-%20Legacy%20Districts.pdf" TargetMode="External"/><Relationship Id="rId23" Type="http://schemas.openxmlformats.org/officeDocument/2006/relationships/hyperlink" Target="https://missoulacounty.sharepoint.com/CommDev/CAPS/LRP/ZonCod/Zoning%20Regulations%20Effective%20July%201%202022/Appendix%20A-%20Legacy%20Districts.pdf" TargetMode="External"/><Relationship Id="rId26" Type="http://schemas.openxmlformats.org/officeDocument/2006/relationships/hyperlink" Target="https://missoulacounty.sharepoint.com/CommDev/CAPS/LRP/ZonCod/Zoning%20Regulations%20Effective%20July%201%202022/Appendix%20A-%20Legacy%20Districts.pdf" TargetMode="External"/><Relationship Id="rId25" Type="http://schemas.openxmlformats.org/officeDocument/2006/relationships/hyperlink" Target="https://missoulacounty.sharepoint.com/CommDev/CAPS/LRP/ZonCod/Zoning%20Regulations%20Effective%20July%201%202022/Appendix%20A-%20Legacy%20Districts.pdf" TargetMode="External"/><Relationship Id="rId28" Type="http://schemas.openxmlformats.org/officeDocument/2006/relationships/hyperlink" Target="https://missoulacounty.sharepoint.com/CommDev/CAPS/LRP/ZonCod/Zoning%20Regulations%20Effective%20July%201%202022/Appendix%20A-%20Legacy%20Districts.pdf" TargetMode="External"/><Relationship Id="rId27" Type="http://schemas.openxmlformats.org/officeDocument/2006/relationships/hyperlink" Target="https://missoulacounty.sharepoint.com/CommDev/CAPS/LRP/ZonCod/Zoning%20Regulations%20Effective%20July%201%202022/Appendix%20A-%20Legacy%20Districts.pdf" TargetMode="External"/><Relationship Id="rId29" Type="http://schemas.openxmlformats.org/officeDocument/2006/relationships/hyperlink" Target="https://missoulacounty.sharepoint.com/CommDev/CAPS/LRP/ZonCod/Zoning%20Regulations%20Effective%20July%201%202022/Appendix%20A-%20Legacy%20Districts.pdf" TargetMode="External"/><Relationship Id="rId11" Type="http://schemas.openxmlformats.org/officeDocument/2006/relationships/hyperlink" Target="https://library.municode.com/mt/bozeman/codes/code_of_ordinances?nodeId=PTIICOOR_CH38UNDECO_ART3ZODILAUS_DIV38.380AFHO" TargetMode="External"/><Relationship Id="rId10" Type="http://schemas.openxmlformats.org/officeDocument/2006/relationships/hyperlink" Target="https://library.municode.com/mt/bozeman/codes/code_of_ordinances?nodeId=PTIICOOR_CH38UNDECO_ART3ZODILAUS_DIV38.380AFHO" TargetMode="External"/><Relationship Id="rId13" Type="http://schemas.openxmlformats.org/officeDocument/2006/relationships/hyperlink" Target="https://library.municode.com/mt/bozeman/codes/code_of_ordinances?nodeId=PTIICOOR_CH38UNDECO_ART3ZODILAUS_DIV38.380AFHO" TargetMode="External"/><Relationship Id="rId12" Type="http://schemas.openxmlformats.org/officeDocument/2006/relationships/hyperlink" Target="https://library.municode.com/mt/bozeman/codes/code_of_ordinances?nodeId=PTIICOOR_CH38UNDECO_ART3ZODILAUS_DIV38.380AFHO" TargetMode="External"/><Relationship Id="rId15" Type="http://schemas.openxmlformats.org/officeDocument/2006/relationships/hyperlink" Target="https://library.municode.com/mt/bozeman/codes/code_of_ordinances?nodeId=PTIICOOR_CH38UNDECO_ART3ZODILAUS_DIV38.380AFHO" TargetMode="External"/><Relationship Id="rId14" Type="http://schemas.openxmlformats.org/officeDocument/2006/relationships/hyperlink" Target="https://library.municode.com/mt/bozeman/codes/code_of_ordinances?nodeId=PTIICOOR_CH38UNDECO_ART3ZODILAUS_DIV38.380AFHO" TargetMode="External"/><Relationship Id="rId17" Type="http://schemas.openxmlformats.org/officeDocument/2006/relationships/hyperlink" Target="https://library.municode.com/mt/bozeman/codes/code_of_ordinances?nodeId=PTIICOOR_CH38UNDECO_ART3ZODILAUS_DIV38.380AFHO" TargetMode="External"/><Relationship Id="rId16" Type="http://schemas.openxmlformats.org/officeDocument/2006/relationships/hyperlink" Target="https://library.municode.com/mt/bozeman/codes/code_of_ordinances?nodeId=PTIICOOR_CH38UNDECO_ART3ZODILAUS_DIV38.380AFHO" TargetMode="External"/><Relationship Id="rId19" Type="http://schemas.openxmlformats.org/officeDocument/2006/relationships/hyperlink" Target="https://flathead.mt.gov/application/files/6716/5418/7789/PUD_Zoning_Regulations-10.8.21.pdf" TargetMode="External"/><Relationship Id="rId18" Type="http://schemas.openxmlformats.org/officeDocument/2006/relationships/hyperlink" Target="https://flathead.mt.gov/application/files/6716/5418/7789/PUD_Zoning_Regulations-10.8.21.pdf" TargetMode="External"/><Relationship Id="rId83" Type="http://schemas.openxmlformats.org/officeDocument/2006/relationships/vmlDrawing" Target="../drawings/vmlDrawing2.vml"/><Relationship Id="rId80" Type="http://schemas.openxmlformats.org/officeDocument/2006/relationships/hyperlink" Target="https://missoulacounty.sharepoint.com/CommDev/CAPS/LRP/ZonCod/Zoning%20Regulations%20Effective%20July%201%202022/Appendix%20A-%20Legacy%20Districts.pdf" TargetMode="External"/><Relationship Id="rId82" Type="http://schemas.openxmlformats.org/officeDocument/2006/relationships/drawing" Target="../drawings/drawing2.xml"/><Relationship Id="rId81" Type="http://schemas.openxmlformats.org/officeDocument/2006/relationships/hyperlink" Target="https://missoulacounty.sharepoint.com/CommDev/CAPS/LRP/ZonCod/Zoning%20Regulations%20Effective%20July%201%202022/Appendix%20A-%20Legacy%20Districts.pdf" TargetMode="External"/><Relationship Id="rId1" Type="http://schemas.openxmlformats.org/officeDocument/2006/relationships/comments" Target="../comments2.xml"/><Relationship Id="rId2" Type="http://schemas.openxmlformats.org/officeDocument/2006/relationships/hyperlink" Target="https://www.lccountymt.gov/fileadmin/user_upload/BoCC/Resolution_Index/2019/Resolution_2019-21.pdf" TargetMode="External"/><Relationship Id="rId3" Type="http://schemas.openxmlformats.org/officeDocument/2006/relationships/hyperlink" Target="https://www.lccountymt.gov/fileadmin/user_upload/BoCC/Resolution_Index/2019/Resolution_2019-20.pdf" TargetMode="External"/><Relationship Id="rId4" Type="http://schemas.openxmlformats.org/officeDocument/2006/relationships/hyperlink" Target="https://library.municode.com/mt/bozeman/codes/code_of_ordinances?nodeId=PTIICOOR_CH38UNDECO_ART3ZODILAUS_DIV38.380AFHO" TargetMode="External"/><Relationship Id="rId9" Type="http://schemas.openxmlformats.org/officeDocument/2006/relationships/hyperlink" Target="https://library.municode.com/mt/bozeman/codes/code_of_ordinances?nodeId=PTIICOOR_CH38UNDECO_ART3ZODILAUS_DIV38.380AFHO" TargetMode="External"/><Relationship Id="rId5" Type="http://schemas.openxmlformats.org/officeDocument/2006/relationships/hyperlink" Target="https://library.municode.com/mt/bozeman/codes/code_of_ordinances?nodeId=PTIICOOR_CH38UNDECO_ART3ZODILAUS_DIV38.380AFHO" TargetMode="External"/><Relationship Id="rId6" Type="http://schemas.openxmlformats.org/officeDocument/2006/relationships/hyperlink" Target="https://library.municode.com/mt/bozeman/codes/code_of_ordinances?nodeId=PTIICOOR_CH38UNDECO_ART3ZODILAUS_DIV38.380AFHO" TargetMode="External"/><Relationship Id="rId7" Type="http://schemas.openxmlformats.org/officeDocument/2006/relationships/hyperlink" Target="https://library.municode.com/mt/bozeman/codes/code_of_ordinances?nodeId=PTIICOOR_CH38UNDECO_ART3ZODILAUS_DIV38.380AFHO" TargetMode="External"/><Relationship Id="rId8" Type="http://schemas.openxmlformats.org/officeDocument/2006/relationships/hyperlink" Target="https://library.municode.com/mt/bozeman/codes/code_of_ordinances?nodeId=PTIICOOR_CH38UNDECO_ART3ZODILAUS_DIV38.380AFHO" TargetMode="External"/><Relationship Id="rId73" Type="http://schemas.openxmlformats.org/officeDocument/2006/relationships/hyperlink" Target="https://missoulacounty.sharepoint.com/CommDev/CAPS/LRP/ZonCod/Zoning%20Regulations%20Effective%20July%201%202022/Appendix%20A-%20Legacy%20Districts.pdf" TargetMode="External"/><Relationship Id="rId72" Type="http://schemas.openxmlformats.org/officeDocument/2006/relationships/hyperlink" Target="https://missoulacounty.sharepoint.com/CommDev/CAPS/LRP/ZonCod/Zoning%20Regulations%20Effective%20July%201%202022/Appendix%20A-%20Legacy%20Districts.pdf" TargetMode="External"/><Relationship Id="rId75" Type="http://schemas.openxmlformats.org/officeDocument/2006/relationships/hyperlink" Target="https://missoulacounty.sharepoint.com/CommDev/CAPS/LRP/ZonCod/Zoning%20Regulations%20Effective%20July%201%202022/Appendix%20A-%20Legacy%20Districts.pdf" TargetMode="External"/><Relationship Id="rId74" Type="http://schemas.openxmlformats.org/officeDocument/2006/relationships/hyperlink" Target="https://missoulacounty.sharepoint.com/CommDev/CAPS/LRP/ZonCod/Zoning%20Regulations%20Effective%20July%201%202022/Appendix%20A-%20Legacy%20Districts.pdf" TargetMode="External"/><Relationship Id="rId77" Type="http://schemas.openxmlformats.org/officeDocument/2006/relationships/hyperlink" Target="https://missoulacounty.sharepoint.com/CommDev/CAPS/LRP/ZonCod/Zoning%20Regulations%20Effective%20July%201%202022/Appendix%20A-%20Legacy%20Districts.pdf" TargetMode="External"/><Relationship Id="rId76" Type="http://schemas.openxmlformats.org/officeDocument/2006/relationships/hyperlink" Target="https://missoulacounty.sharepoint.com/CommDev/CAPS/LRP/ZonCod/Zoning%20Regulations%20Effective%20July%201%202022/Appendix%20A-%20Legacy%20Districts.pdf" TargetMode="External"/><Relationship Id="rId79" Type="http://schemas.openxmlformats.org/officeDocument/2006/relationships/hyperlink" Target="https://missoulacounty.sharepoint.com/CommDev/CAPS/LRP/ZonCod/Zoning%20Regulations%20Effective%20July%201%202022/Appendix%20A-%20Legacy%20Districts.pdf" TargetMode="External"/><Relationship Id="rId78" Type="http://schemas.openxmlformats.org/officeDocument/2006/relationships/hyperlink" Target="https://missoulacounty.sharepoint.com/CommDev/CAPS/LRP/ZonCod/Zoning%20Regulations%20Effective%20July%201%202022/Appendix%20A-%20Legacy%20Districts.pdf" TargetMode="External"/><Relationship Id="rId71" Type="http://schemas.openxmlformats.org/officeDocument/2006/relationships/hyperlink" Target="https://missoulacounty.sharepoint.com/CommDev/CAPS/LRP/ZonCod/Zoning%20Regulations%20Effective%20July%201%202022/Appendix%20A-%20Legacy%20Districts.pdf" TargetMode="External"/><Relationship Id="rId70" Type="http://schemas.openxmlformats.org/officeDocument/2006/relationships/hyperlink" Target="https://missoulacounty.sharepoint.com/CommDev/CAPS/LRP/ZonCod/Zoning%20Regulations%20Effective%20July%201%202022/Appendix%20A-%20Legacy%20Districts.pdf" TargetMode="External"/><Relationship Id="rId62" Type="http://schemas.openxmlformats.org/officeDocument/2006/relationships/hyperlink" Target="https://missoulacounty.sharepoint.com/CommDev/CAPS/LRP/ZonCod/Zoning%20Regulations%20Effective%20July%201%202022/Appendix%20A-%20Legacy%20Districts.pdf" TargetMode="External"/><Relationship Id="rId61" Type="http://schemas.openxmlformats.org/officeDocument/2006/relationships/hyperlink" Target="https://missoulacounty.sharepoint.com/CommDev/CAPS/LRP/ZonCod/Zoning%20Regulations%20Effective%20July%201%202022/Appendix%20A-%20Legacy%20Districts.pdf" TargetMode="External"/><Relationship Id="rId64" Type="http://schemas.openxmlformats.org/officeDocument/2006/relationships/hyperlink" Target="https://missoulacounty.sharepoint.com/CommDev/CAPS/LRP/ZonCod/Zoning%20Regulations%20Effective%20July%201%202022/Appendix%20A-%20Legacy%20Districts.pdf" TargetMode="External"/><Relationship Id="rId63" Type="http://schemas.openxmlformats.org/officeDocument/2006/relationships/hyperlink" Target="https://missoulacounty.sharepoint.com/CommDev/CAPS/LRP/ZonCod/Zoning%20Regulations%20Effective%20July%201%202022/Appendix%20A-%20Legacy%20Districts.pdf" TargetMode="External"/><Relationship Id="rId66" Type="http://schemas.openxmlformats.org/officeDocument/2006/relationships/hyperlink" Target="https://missoulacounty.sharepoint.com/CommDev/CAPS/LRP/ZonCod/Zoning%20Regulations%20Effective%20July%201%202022/Appendix%20A-%20Legacy%20Districts.pdf" TargetMode="External"/><Relationship Id="rId65" Type="http://schemas.openxmlformats.org/officeDocument/2006/relationships/hyperlink" Target="https://missoulacounty.sharepoint.com/CommDev/CAPS/LRP/ZonCod/Zoning%20Regulations%20Effective%20July%201%202022/Appendix%20A-%20Legacy%20Districts.pdf" TargetMode="External"/><Relationship Id="rId68" Type="http://schemas.openxmlformats.org/officeDocument/2006/relationships/hyperlink" Target="https://missoulacounty.sharepoint.com/CommDev/CAPS/LRP/ZonCod/Zoning%20Regulations%20Effective%20July%201%202022/Appendix%20A-%20Legacy%20Districts.pdf" TargetMode="External"/><Relationship Id="rId67" Type="http://schemas.openxmlformats.org/officeDocument/2006/relationships/hyperlink" Target="https://missoulacounty.sharepoint.com/CommDev/CAPS/LRP/ZonCod/Zoning%20Regulations%20Effective%20July%201%202022/Appendix%20A-%20Legacy%20Districts.pdf" TargetMode="External"/><Relationship Id="rId60" Type="http://schemas.openxmlformats.org/officeDocument/2006/relationships/hyperlink" Target="https://missoulacounty.sharepoint.com/CommDev/CAPS/LRP/ZonCod/Zoning%20Regulations%20Effective%20July%201%202022/Appendix%20A-%20Legacy%20Districts.pdf" TargetMode="External"/><Relationship Id="rId69" Type="http://schemas.openxmlformats.org/officeDocument/2006/relationships/hyperlink" Target="https://missoulacounty.sharepoint.com/CommDev/CAPS/LRP/ZonCod/Zoning%20Regulations%20Effective%20July%201%202022/Appendix%20A-%20Legacy%20Districts.pdf" TargetMode="External"/><Relationship Id="rId51" Type="http://schemas.openxmlformats.org/officeDocument/2006/relationships/hyperlink" Target="https://missoulacounty.sharepoint.com/CommDev/CAPS/LRP/ZonCod/Zoning%20Regulations%20Effective%20July%201%202022/Appendix%20A-%20Legacy%20Districts.pdf" TargetMode="External"/><Relationship Id="rId50" Type="http://schemas.openxmlformats.org/officeDocument/2006/relationships/hyperlink" Target="https://missoulacounty.sharepoint.com/CommDev/CAPS/LRP/ZonCod/Zoning%20Regulations%20Effective%20July%201%202022/Appendix%20A-%20Legacy%20Districts.pdf" TargetMode="External"/><Relationship Id="rId53" Type="http://schemas.openxmlformats.org/officeDocument/2006/relationships/hyperlink" Target="https://missoulacounty.sharepoint.com/CommDev/CAPS/LRP/ZonCod/Zoning%20Regulations%20Effective%20July%201%202022/Appendix%20A-%20Legacy%20Districts.pdf" TargetMode="External"/><Relationship Id="rId52" Type="http://schemas.openxmlformats.org/officeDocument/2006/relationships/hyperlink" Target="https://missoulacounty.sharepoint.com/CommDev/CAPS/LRP/ZonCod/Zoning%20Regulations%20Effective%20July%201%202022/Appendix%20A-%20Legacy%20Districts.pdf" TargetMode="External"/><Relationship Id="rId55" Type="http://schemas.openxmlformats.org/officeDocument/2006/relationships/hyperlink" Target="https://www.missoulacounty.us/home/showpublisheddocument/74347/637600593363030000" TargetMode="External"/><Relationship Id="rId54" Type="http://schemas.openxmlformats.org/officeDocument/2006/relationships/hyperlink" Target="https://library.municode.com/mt/missoula/codes/municipal_code?nodeId=TIT20ZO_CH20.01INPR_20.01.120SPDIOVDIESUNTI19" TargetMode="External"/><Relationship Id="rId57" Type="http://schemas.openxmlformats.org/officeDocument/2006/relationships/hyperlink" Target="https://missoulacounty.sharepoint.com/CommDev/CAPS/LRP/ZonCod/Zoning%20Regulations%20Effective%20July%201%202022/Appendix%20A-%20Legacy%20Districts.pdf" TargetMode="External"/><Relationship Id="rId56" Type="http://schemas.openxmlformats.org/officeDocument/2006/relationships/hyperlink" Target="https://missoulacounty.sharepoint.com/CommDev/CAPS/LRP/ZonCod/Zoning%20Regulations%20Effective%20July%201%202022/Appendix%20A-%20Legacy%20Districts.pdf" TargetMode="External"/><Relationship Id="rId59" Type="http://schemas.openxmlformats.org/officeDocument/2006/relationships/hyperlink" Target="https://missoulacounty.sharepoint.com/CommDev/CAPS/LRP/ZonCod/Zoning%20Regulations%20Effective%20July%201%202022/Appendix%20A-%20Legacy%20Districts.pdf" TargetMode="External"/><Relationship Id="rId58" Type="http://schemas.openxmlformats.org/officeDocument/2006/relationships/hyperlink" Target="https://missoulacounty.sharepoint.com/CommDev/CAPS/LRP/ZonCod/Zoning%20Regulations%20Effective%20July%201%202022/Appendix%20A-%20Legacy%20Districts.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issoulacounty.us/home/showpublisheddocument/29746/636676981255270000" TargetMode="External"/><Relationship Id="rId190" Type="http://schemas.openxmlformats.org/officeDocument/2006/relationships/hyperlink" Target="https://drive.google.com/drive/folders/1HqF7xZLj5qt8BCLJLTrnIsPFGDXo_BED" TargetMode="External"/><Relationship Id="rId42" Type="http://schemas.openxmlformats.org/officeDocument/2006/relationships/hyperlink" Target="https://www.missoulacounty.us/home/showpublisheddocument/29750/636676981267130000" TargetMode="External"/><Relationship Id="rId41" Type="http://schemas.openxmlformats.org/officeDocument/2006/relationships/hyperlink" Target="https://www.missoulacounty.us/home/showpublisheddocument/29756/636676981282930000" TargetMode="External"/><Relationship Id="rId44" Type="http://schemas.openxmlformats.org/officeDocument/2006/relationships/hyperlink" Target="https://www.missoulacounty.us/home/showpublisheddocument/29752/636676981274030000" TargetMode="External"/><Relationship Id="rId194" Type="http://schemas.openxmlformats.org/officeDocument/2006/relationships/hyperlink" Target="https://helenamtmaps.maps.arcgis.com/apps/webappviewer/index.html?id=12489e18b01b42dab6cc2a0a679b1689" TargetMode="External"/><Relationship Id="rId43" Type="http://schemas.openxmlformats.org/officeDocument/2006/relationships/hyperlink" Target="https://www.missoulacounty.us/home/showpublisheddocument/29754/636676981278400000" TargetMode="External"/><Relationship Id="rId193" Type="http://schemas.openxmlformats.org/officeDocument/2006/relationships/hyperlink" Target="https://drive.google.com/drive/folders/1HqF7xZLj5qt8BCLJLTrnIsPFGDXo_BED" TargetMode="External"/><Relationship Id="rId46" Type="http://schemas.openxmlformats.org/officeDocument/2006/relationships/hyperlink" Target="https://www.missoulacounty.us/home/showpublisheddocument/29758/636676981288700000" TargetMode="External"/><Relationship Id="rId192" Type="http://schemas.openxmlformats.org/officeDocument/2006/relationships/hyperlink" Target="https://helenamtmaps.maps.arcgis.com/apps/webappviewer/index.html?id=12489e18b01b42dab6cc2a0a679b1689" TargetMode="External"/><Relationship Id="rId45" Type="http://schemas.openxmlformats.org/officeDocument/2006/relationships/hyperlink" Target="https://www.missoulacounty.us/home/showpublisheddocument/29724/636676980455400000" TargetMode="External"/><Relationship Id="rId191" Type="http://schemas.openxmlformats.org/officeDocument/2006/relationships/hyperlink" Target="https://helenamtmaps.maps.arcgis.com/apps/webappviewer/index.html?id=12489e18b01b42dab6cc2a0a679b1689" TargetMode="External"/><Relationship Id="rId48" Type="http://schemas.openxmlformats.org/officeDocument/2006/relationships/hyperlink" Target="https://www.missoulacounty.us/home/showpublisheddocument/29760/636676981296200000" TargetMode="External"/><Relationship Id="rId187" Type="http://schemas.openxmlformats.org/officeDocument/2006/relationships/hyperlink" Target="https://drive.google.com/drive/folders/1HqF7xZLj5qt8BCLJLTrnIsPFGDXo_BED" TargetMode="External"/><Relationship Id="rId47" Type="http://schemas.openxmlformats.org/officeDocument/2006/relationships/hyperlink" Target="https://www.missoulacounty.us/home/showpublisheddocument/29726/636676980461800000" TargetMode="External"/><Relationship Id="rId186" Type="http://schemas.openxmlformats.org/officeDocument/2006/relationships/hyperlink" Target="https://helenamtmaps.maps.arcgis.com/apps/webappviewer/index.html?id=12489e18b01b42dab6cc2a0a679b1689" TargetMode="External"/><Relationship Id="rId185" Type="http://schemas.openxmlformats.org/officeDocument/2006/relationships/hyperlink" Target="https://helenamtmaps.maps.arcgis.com/apps/webappviewer/index.html?id=12489e18b01b42dab6cc2a0a679b1689" TargetMode="External"/><Relationship Id="rId49" Type="http://schemas.openxmlformats.org/officeDocument/2006/relationships/hyperlink" Target="https://www.missoulacounty.us/home/showpublisheddocument/29782/636676981671330000" TargetMode="External"/><Relationship Id="rId184" Type="http://schemas.openxmlformats.org/officeDocument/2006/relationships/hyperlink" Target="https://drive.google.com/drive/folders/1HqF7xZLj5qt8BCLJLTrnIsPFGDXo_BED" TargetMode="External"/><Relationship Id="rId189" Type="http://schemas.openxmlformats.org/officeDocument/2006/relationships/hyperlink" Target="https://helenamtmaps.maps.arcgis.com/apps/webappviewer/index.html?id=12489e18b01b42dab6cc2a0a679b1689" TargetMode="External"/><Relationship Id="rId188" Type="http://schemas.openxmlformats.org/officeDocument/2006/relationships/hyperlink" Target="https://helenamtmaps.maps.arcgis.com/apps/webappviewer/index.html?id=12489e18b01b42dab6cc2a0a679b1689" TargetMode="External"/><Relationship Id="rId31" Type="http://schemas.openxmlformats.org/officeDocument/2006/relationships/hyperlink" Target="https://www.missoulacounty.us/home/showpublisheddocument/29684/636676979858670000" TargetMode="External"/><Relationship Id="rId30" Type="http://schemas.openxmlformats.org/officeDocument/2006/relationships/hyperlink" Target="https://www.missoulacounty.us/home/showpublisheddocument/29766/636676981315900000" TargetMode="External"/><Relationship Id="rId33" Type="http://schemas.openxmlformats.org/officeDocument/2006/relationships/hyperlink" Target="https://www.missoulacounty.us/home/showpublisheddocument/29688/636676979872270000" TargetMode="External"/><Relationship Id="rId183" Type="http://schemas.openxmlformats.org/officeDocument/2006/relationships/hyperlink" Target="https://helenamtmaps.maps.arcgis.com/apps/webappviewer/index.html?id=12489e18b01b42dab6cc2a0a679b1689" TargetMode="External"/><Relationship Id="rId32" Type="http://schemas.openxmlformats.org/officeDocument/2006/relationships/hyperlink" Target="https://www.missoulacounty.us/home/showpublisheddocument/29768/636676981322630000" TargetMode="External"/><Relationship Id="rId182" Type="http://schemas.openxmlformats.org/officeDocument/2006/relationships/hyperlink" Target="https://helenamtmaps.maps.arcgis.com/apps/webappviewer/index.html?id=12489e18b01b42dab6cc2a0a679b1689" TargetMode="External"/><Relationship Id="rId35" Type="http://schemas.openxmlformats.org/officeDocument/2006/relationships/hyperlink" Target="https://www.missoulacounty.us/home/showpublisheddocument/29730/636676980472730000" TargetMode="External"/><Relationship Id="rId181" Type="http://schemas.openxmlformats.org/officeDocument/2006/relationships/hyperlink" Target="https://drive.google.com/drive/folders/1HqF7xZLj5qt8BCLJLTrnIsPFGDXo_BED" TargetMode="External"/><Relationship Id="rId34" Type="http://schemas.openxmlformats.org/officeDocument/2006/relationships/hyperlink" Target="https://www.missoulacounty.us/home/showpublisheddocument/29772/636676981340600000" TargetMode="External"/><Relationship Id="rId180" Type="http://schemas.openxmlformats.org/officeDocument/2006/relationships/hyperlink" Target="https://helenamtmaps.maps.arcgis.com/apps/webappviewer/index.html?id=12489e18b01b42dab6cc2a0a679b1689" TargetMode="External"/><Relationship Id="rId37" Type="http://schemas.openxmlformats.org/officeDocument/2006/relationships/hyperlink" Target="https://www.missoulacounty.us/home/showpublisheddocument/29722/636676980447100000" TargetMode="External"/><Relationship Id="rId176" Type="http://schemas.openxmlformats.org/officeDocument/2006/relationships/hyperlink" Target="https://helenamtmaps.maps.arcgis.com/apps/webappviewer/index.html?id=12489e18b01b42dab6cc2a0a679b1689" TargetMode="External"/><Relationship Id="rId297" Type="http://schemas.openxmlformats.org/officeDocument/2006/relationships/hyperlink" Target="https://ravalli.us/DocumentCenter/View/292/Rickets-Road-611910?bidId=" TargetMode="External"/><Relationship Id="rId36" Type="http://schemas.openxmlformats.org/officeDocument/2006/relationships/hyperlink" Target="https://www.missoulacounty.us/home/showpublisheddocument/29774/636676981346370000" TargetMode="External"/><Relationship Id="rId175" Type="http://schemas.openxmlformats.org/officeDocument/2006/relationships/hyperlink" Target="https://drive.google.com/drive/folders/1HqF7xZLj5qt8BCLJLTrnIsPFGDXo_BED" TargetMode="External"/><Relationship Id="rId296" Type="http://schemas.openxmlformats.org/officeDocument/2006/relationships/hyperlink" Target="https://ravalli.us/DocumentCenter/View/292/Rickets-Road-611910?bidId=" TargetMode="External"/><Relationship Id="rId39" Type="http://schemas.openxmlformats.org/officeDocument/2006/relationships/hyperlink" Target="https://www.missoulacounty.us/home/showpublisheddocument/29686/636676979865070000" TargetMode="External"/><Relationship Id="rId174" Type="http://schemas.openxmlformats.org/officeDocument/2006/relationships/hyperlink" Target="https://helenamtmaps.maps.arcgis.com/apps/webappviewer/index.html?id=12489e18b01b42dab6cc2a0a679b1689" TargetMode="External"/><Relationship Id="rId295" Type="http://schemas.openxmlformats.org/officeDocument/2006/relationships/hyperlink" Target="mailto:planning@rc.mt.gov" TargetMode="External"/><Relationship Id="rId38" Type="http://schemas.openxmlformats.org/officeDocument/2006/relationships/hyperlink" Target="https://www.missoulacounty.us/home/showpublisheddocument/29778/636676981366870000" TargetMode="External"/><Relationship Id="rId173" Type="http://schemas.openxmlformats.org/officeDocument/2006/relationships/hyperlink" Target="https://helenamtmaps.maps.arcgis.com/apps/webappviewer/index.html?id=12489e18b01b42dab6cc2a0a679b1689" TargetMode="External"/><Relationship Id="rId294" Type="http://schemas.openxmlformats.org/officeDocument/2006/relationships/hyperlink" Target="https://ravalli.us/DocumentCenter/View/2322/Resolution-3280-Doc-693217-RCAA-VCD-boundary?bidId=" TargetMode="External"/><Relationship Id="rId179" Type="http://schemas.openxmlformats.org/officeDocument/2006/relationships/hyperlink" Target="https://helenamtmaps.maps.arcgis.com/apps/webappviewer/index.html?id=12489e18b01b42dab6cc2a0a679b1689" TargetMode="External"/><Relationship Id="rId178" Type="http://schemas.openxmlformats.org/officeDocument/2006/relationships/hyperlink" Target="https://drive.google.com/drive/folders/1HqF7xZLj5qt8BCLJLTrnIsPFGDXo_BED" TargetMode="External"/><Relationship Id="rId299" Type="http://schemas.openxmlformats.org/officeDocument/2006/relationships/hyperlink" Target="https://ravalli.us/DocumentCenter/View/286/Rippling-Woods-583369?bidId=" TargetMode="External"/><Relationship Id="rId177" Type="http://schemas.openxmlformats.org/officeDocument/2006/relationships/hyperlink" Target="https://helenamtmaps.maps.arcgis.com/apps/webappviewer/index.html?id=12489e18b01b42dab6cc2a0a679b1689" TargetMode="External"/><Relationship Id="rId298" Type="http://schemas.openxmlformats.org/officeDocument/2006/relationships/hyperlink" Target="mailto:planning@rc.mt.gov" TargetMode="External"/><Relationship Id="rId20" Type="http://schemas.openxmlformats.org/officeDocument/2006/relationships/hyperlink" Target="https://ci.billings.mt.us/DocumentCenter/View/1317/Special-Zoning-District-Map" TargetMode="External"/><Relationship Id="rId22" Type="http://schemas.openxmlformats.org/officeDocument/2006/relationships/hyperlink" Target="https://ci.billings.mt.us/DocumentCenter/View/1291/Special-Zoning-Districts-18?bidId=" TargetMode="External"/><Relationship Id="rId21" Type="http://schemas.openxmlformats.org/officeDocument/2006/relationships/hyperlink" Target="https://ci.billings.mt.us/DocumentCenter/View/1285/Special-Zoning-Districts?bidId=" TargetMode="External"/><Relationship Id="rId24" Type="http://schemas.openxmlformats.org/officeDocument/2006/relationships/hyperlink" Target="https://ci.billings.mt.us/DocumentCenter/View/1285/Special-Zoning-Districts?bidId=" TargetMode="External"/><Relationship Id="rId23" Type="http://schemas.openxmlformats.org/officeDocument/2006/relationships/hyperlink" Target="https://ci.billings.mt.us/DocumentCenter/View/1317/Special-Zoning-District-Map" TargetMode="External"/><Relationship Id="rId26" Type="http://schemas.openxmlformats.org/officeDocument/2006/relationships/hyperlink" Target="https://ci.billings.mt.us/DocumentCenter/View/1285/Special-Zoning-Districts?bidId=" TargetMode="External"/><Relationship Id="rId25" Type="http://schemas.openxmlformats.org/officeDocument/2006/relationships/hyperlink" Target="https://www.ci.billings.mt.us/DocumentCenter/View/6599/Special-Zoning-Districts-20?bidId=" TargetMode="External"/><Relationship Id="rId28" Type="http://schemas.openxmlformats.org/officeDocument/2006/relationships/hyperlink" Target="https://www.missoulacounty.us/home/showpublisheddocument/29764/636676981309670000" TargetMode="External"/><Relationship Id="rId27" Type="http://schemas.openxmlformats.org/officeDocument/2006/relationships/hyperlink" Target="https://www.missoulacounty.us/home/showpublisheddocument/29712/636676979941500000" TargetMode="External"/><Relationship Id="rId29" Type="http://schemas.openxmlformats.org/officeDocument/2006/relationships/hyperlink" Target="https://www.missoulacounty.us/home/showpublisheddocument/29676/636676979447270000" TargetMode="External"/><Relationship Id="rId11" Type="http://schemas.openxmlformats.org/officeDocument/2006/relationships/hyperlink" Target="https://ci.billings.mt.us/DocumentCenter/View/1317/Special-Zoning-District-Map" TargetMode="External"/><Relationship Id="rId10" Type="http://schemas.openxmlformats.org/officeDocument/2006/relationships/hyperlink" Target="https://ci.billings.mt.us/DocumentCenter/View/1287/Special-Zoning-Districts-14?bidId=" TargetMode="External"/><Relationship Id="rId13" Type="http://schemas.openxmlformats.org/officeDocument/2006/relationships/hyperlink" Target="https://ci.billings.mt.us/DocumentCenter/View/1288/Special-Zoning-Districts-15?bidId=" TargetMode="External"/><Relationship Id="rId12" Type="http://schemas.openxmlformats.org/officeDocument/2006/relationships/hyperlink" Target="https://ci.billings.mt.us/DocumentCenter/View/1285/Special-Zoning-Districts?bidId=" TargetMode="External"/><Relationship Id="rId15" Type="http://schemas.openxmlformats.org/officeDocument/2006/relationships/hyperlink" Target="https://ci.billings.mt.us/DocumentCenter/View/1285/Special-Zoning-Districts?bidId=" TargetMode="External"/><Relationship Id="rId198" Type="http://schemas.openxmlformats.org/officeDocument/2006/relationships/hyperlink" Target="https://helenamtmaps.maps.arcgis.com/apps/webappviewer/index.html?id=12489e18b01b42dab6cc2a0a679b1689" TargetMode="External"/><Relationship Id="rId14" Type="http://schemas.openxmlformats.org/officeDocument/2006/relationships/hyperlink" Target="https://ci.billings.mt.us/DocumentCenter/View/1317/Special-Zoning-District-Map" TargetMode="External"/><Relationship Id="rId197" Type="http://schemas.openxmlformats.org/officeDocument/2006/relationships/hyperlink" Target="https://helenamtmaps.maps.arcgis.com/apps/webappviewer/index.html?id=12489e18b01b42dab6cc2a0a679b1689" TargetMode="External"/><Relationship Id="rId17" Type="http://schemas.openxmlformats.org/officeDocument/2006/relationships/hyperlink" Target="https://ci.billings.mt.us/DocumentCenter/View/1317/Special-Zoning-District-Map" TargetMode="External"/><Relationship Id="rId196" Type="http://schemas.openxmlformats.org/officeDocument/2006/relationships/hyperlink" Target="https://drive.google.com/drive/folders/1HqF7xZLj5qt8BCLJLTrnIsPFGDXo_BED" TargetMode="External"/><Relationship Id="rId16" Type="http://schemas.openxmlformats.org/officeDocument/2006/relationships/hyperlink" Target="https://ci.billings.mt.us/DocumentCenter/View/1289/Special-Zoning-Districts-16?bidId=" TargetMode="External"/><Relationship Id="rId195" Type="http://schemas.openxmlformats.org/officeDocument/2006/relationships/hyperlink" Target="https://helenamtmaps.maps.arcgis.com/apps/webappviewer/index.html?id=12489e18b01b42dab6cc2a0a679b1689" TargetMode="External"/><Relationship Id="rId19" Type="http://schemas.openxmlformats.org/officeDocument/2006/relationships/hyperlink" Target="https://ci.billings.mt.us/DocumentCenter/View/1290/Special-Zoning-Districts-17?bidId=" TargetMode="External"/><Relationship Id="rId18" Type="http://schemas.openxmlformats.org/officeDocument/2006/relationships/hyperlink" Target="https://ci.billings.mt.us/DocumentCenter/View/1285/Special-Zoning-Districts?bidId=" TargetMode="External"/><Relationship Id="rId199" Type="http://schemas.openxmlformats.org/officeDocument/2006/relationships/hyperlink" Target="https://drive.google.com/drive/folders/1HqF7xZLj5qt8BCLJLTrnIsPFGDXo_BED" TargetMode="External"/><Relationship Id="rId84" Type="http://schemas.openxmlformats.org/officeDocument/2006/relationships/hyperlink" Target="https://www.missoulacounty.us/home/showpublisheddocument/29840/636676982080230000" TargetMode="External"/><Relationship Id="rId83" Type="http://schemas.openxmlformats.org/officeDocument/2006/relationships/hyperlink" Target="https://www.missoulacounty.us/home/showpublisheddocument/29664/636676979414000000" TargetMode="External"/><Relationship Id="rId86" Type="http://schemas.openxmlformats.org/officeDocument/2006/relationships/hyperlink" Target="https://www.missoulacounty.us/home/showpublisheddocument/29844/636676982088670000" TargetMode="External"/><Relationship Id="rId85" Type="http://schemas.openxmlformats.org/officeDocument/2006/relationships/hyperlink" Target="https://www.missoulacounty.us/home/showpublisheddocument/29728/636676980467730000" TargetMode="External"/><Relationship Id="rId88" Type="http://schemas.openxmlformats.org/officeDocument/2006/relationships/hyperlink" Target="https://gallatincomt.virtualtownhall.net/sites/g/files/vyhlif606/f/pages/bear_canyon_map.pdf" TargetMode="External"/><Relationship Id="rId150" Type="http://schemas.openxmlformats.org/officeDocument/2006/relationships/hyperlink" Target="https://helenamtmaps.maps.arcgis.com/apps/webappviewer/index.html?id=12489e18b01b42dab6cc2a0a679b1689" TargetMode="External"/><Relationship Id="rId271" Type="http://schemas.openxmlformats.org/officeDocument/2006/relationships/hyperlink" Target="mailto:planning@rc.mt.gov" TargetMode="External"/><Relationship Id="rId87" Type="http://schemas.openxmlformats.org/officeDocument/2006/relationships/hyperlink" Target="https://gallatincomt.virtualtownhall.net/sites/g/files/vyhlif606/f/pages/br_02_22.pdf" TargetMode="External"/><Relationship Id="rId270" Type="http://schemas.openxmlformats.org/officeDocument/2006/relationships/hyperlink" Target="https://ravalli.us/DocumentCenter/View/301/KIennedy-Pines-PF-6320?bidId=" TargetMode="External"/><Relationship Id="rId89" Type="http://schemas.openxmlformats.org/officeDocument/2006/relationships/hyperlink" Target="https://gallatincomt.virtualtownhall.net/sites/g/files/vyhlif606/f/pages/bp_02_22.pdf" TargetMode="External"/><Relationship Id="rId80" Type="http://schemas.openxmlformats.org/officeDocument/2006/relationships/hyperlink" Target="https://www.missoulacounty.us/home/showpublisheddocument/29836/636676982067870000" TargetMode="External"/><Relationship Id="rId82" Type="http://schemas.openxmlformats.org/officeDocument/2006/relationships/hyperlink" Target="https://www.missoulacounty.us/home/showpublisheddocument/29836/636676982067870000" TargetMode="External"/><Relationship Id="rId81" Type="http://schemas.openxmlformats.org/officeDocument/2006/relationships/hyperlink" Target="https://www.missoulacounty.us/home/showpublisheddocument/29716/636676980427900000" TargetMode="External"/><Relationship Id="rId1" Type="http://schemas.openxmlformats.org/officeDocument/2006/relationships/comments" Target="../comments3.xml"/><Relationship Id="rId2" Type="http://schemas.openxmlformats.org/officeDocument/2006/relationships/hyperlink" Target="https://www2.census.gov/programs-surveys/gus/tables/1957/1957-vol1-no3-govt-org-statedesc.pdf" TargetMode="External"/><Relationship Id="rId3" Type="http://schemas.openxmlformats.org/officeDocument/2006/relationships/hyperlink" Target="https://ecode360.com/8393835" TargetMode="External"/><Relationship Id="rId149" Type="http://schemas.openxmlformats.org/officeDocument/2006/relationships/hyperlink" Target="https://helenamtmaps.maps.arcgis.com/apps/webappviewer/index.html?id=12489e18b01b42dab6cc2a0a679b1689" TargetMode="External"/><Relationship Id="rId4" Type="http://schemas.openxmlformats.org/officeDocument/2006/relationships/hyperlink" Target="http://www.cityofithaca.org/DocumentCenter/View/1436/City-of-Ithaca-Official-Zoning-Map-PDF?bidId=" TargetMode="External"/><Relationship Id="rId148" Type="http://schemas.openxmlformats.org/officeDocument/2006/relationships/hyperlink" Target="https://drive.google.com/drive/folders/1HqF7xZLj5qt8BCLJLTrnIsPFGDXo_BED" TargetMode="External"/><Relationship Id="rId269" Type="http://schemas.openxmlformats.org/officeDocument/2006/relationships/hyperlink" Target="https://ravalli.us/DocumentCenter/View/301/KIennedy-Pines-PF-6320?bidId=" TargetMode="External"/><Relationship Id="rId9" Type="http://schemas.openxmlformats.org/officeDocument/2006/relationships/hyperlink" Target="https://ci.billings.mt.us/DocumentCenter/View/1285/Special-Zoning-Districts?bidId=" TargetMode="External"/><Relationship Id="rId143" Type="http://schemas.openxmlformats.org/officeDocument/2006/relationships/hyperlink" Target="https://helenamtmaps.maps.arcgis.com/apps/webappviewer/index.html?id=12489e18b01b42dab6cc2a0a679b1689" TargetMode="External"/><Relationship Id="rId264" Type="http://schemas.openxmlformats.org/officeDocument/2006/relationships/hyperlink" Target="https://ravalli.us/DocumentCenter/View/321/Holly-Lane-PF-7122?bidId=" TargetMode="External"/><Relationship Id="rId142" Type="http://schemas.openxmlformats.org/officeDocument/2006/relationships/hyperlink" Target="https://drive.google.com/drive/folders/1HqF7xZLj5qt8BCLJLTrnIsPFGDXo_BED" TargetMode="External"/><Relationship Id="rId263" Type="http://schemas.openxmlformats.org/officeDocument/2006/relationships/hyperlink" Target="https://ravalli.us/DocumentCenter/View/321/Holly-Lane-PF-7122?bidId=" TargetMode="External"/><Relationship Id="rId141" Type="http://schemas.openxmlformats.org/officeDocument/2006/relationships/hyperlink" Target="https://helenamtmaps.maps.arcgis.com/apps/webappviewer/index.html?id=12489e18b01b42dab6cc2a0a679b1689" TargetMode="External"/><Relationship Id="rId262" Type="http://schemas.openxmlformats.org/officeDocument/2006/relationships/hyperlink" Target="mailto:planning@rc.mt.gov" TargetMode="External"/><Relationship Id="rId140" Type="http://schemas.openxmlformats.org/officeDocument/2006/relationships/hyperlink" Target="https://helenamtmaps.maps.arcgis.com/apps/webappviewer/index.html?id=12489e18b01b42dab6cc2a0a679b1689" TargetMode="External"/><Relationship Id="rId261" Type="http://schemas.openxmlformats.org/officeDocument/2006/relationships/hyperlink" Target="https://ravalli.us/DocumentCenter/View/313/Hensler-Property-No-2-PF-6393?bidId=" TargetMode="External"/><Relationship Id="rId5" Type="http://schemas.openxmlformats.org/officeDocument/2006/relationships/hyperlink" Target="https://www.cortland-co.org/DocumentCenter/View/2068" TargetMode="External"/><Relationship Id="rId147" Type="http://schemas.openxmlformats.org/officeDocument/2006/relationships/hyperlink" Target="https://helenamtmaps.maps.arcgis.com/apps/webappviewer/index.html?id=12489e18b01b42dab6cc2a0a679b1689" TargetMode="External"/><Relationship Id="rId268" Type="http://schemas.openxmlformats.org/officeDocument/2006/relationships/hyperlink" Target="mailto:planning@rc.mt.gov" TargetMode="External"/><Relationship Id="rId6" Type="http://schemas.openxmlformats.org/officeDocument/2006/relationships/hyperlink" Target="https://www.axisgis.com/Cortland_CountyNY/" TargetMode="External"/><Relationship Id="rId146" Type="http://schemas.openxmlformats.org/officeDocument/2006/relationships/hyperlink" Target="https://helenamtmaps.maps.arcgis.com/apps/webappviewer/index.html?id=12489e18b01b42dab6cc2a0a679b1689" TargetMode="External"/><Relationship Id="rId267" Type="http://schemas.openxmlformats.org/officeDocument/2006/relationships/hyperlink" Target="https://ravalli.us/DocumentCenter/View/281/Joost-et-al-469201?bidId=" TargetMode="External"/><Relationship Id="rId7" Type="http://schemas.openxmlformats.org/officeDocument/2006/relationships/hyperlink" Target="https://www.ci.billings.mt.us/DocumentCenter/View/1286/Special-Zoning-Districts-12?bidId=" TargetMode="External"/><Relationship Id="rId145" Type="http://schemas.openxmlformats.org/officeDocument/2006/relationships/hyperlink" Target="https://drive.google.com/drive/folders/1HqF7xZLj5qt8BCLJLTrnIsPFGDXo_BED" TargetMode="External"/><Relationship Id="rId266" Type="http://schemas.openxmlformats.org/officeDocument/2006/relationships/hyperlink" Target="https://ravalli.us/DocumentCenter/View/281/Joost-et-al-469201?bidId=" TargetMode="External"/><Relationship Id="rId8" Type="http://schemas.openxmlformats.org/officeDocument/2006/relationships/hyperlink" Target="https://ci.billings.mt.us/DocumentCenter/View/1317/Special-Zoning-District-Map" TargetMode="External"/><Relationship Id="rId144" Type="http://schemas.openxmlformats.org/officeDocument/2006/relationships/hyperlink" Target="https://helenamtmaps.maps.arcgis.com/apps/webappviewer/index.html?id=12489e18b01b42dab6cc2a0a679b1689" TargetMode="External"/><Relationship Id="rId265" Type="http://schemas.openxmlformats.org/officeDocument/2006/relationships/hyperlink" Target="mailto:planning@rc.mt.gov" TargetMode="External"/><Relationship Id="rId73" Type="http://schemas.openxmlformats.org/officeDocument/2006/relationships/hyperlink" Target="https://www.missoulacounty.us/home/showpublisheddocument/29826/636676982038800000" TargetMode="External"/><Relationship Id="rId72" Type="http://schemas.openxmlformats.org/officeDocument/2006/relationships/hyperlink" Target="https://www.missoulacounty.us/home/showpublisheddocument/29672/636676979436970000" TargetMode="External"/><Relationship Id="rId75" Type="http://schemas.openxmlformats.org/officeDocument/2006/relationships/hyperlink" Target="https://www.missoulacounty.us/home/showpublisheddocument/29830/636676982051000000" TargetMode="External"/><Relationship Id="rId74" Type="http://schemas.openxmlformats.org/officeDocument/2006/relationships/hyperlink" Target="https://www.missoulacounty.us/home/showpublisheddocument/24557/636226619257770000" TargetMode="External"/><Relationship Id="rId77" Type="http://schemas.openxmlformats.org/officeDocument/2006/relationships/hyperlink" Target="https://www.missoulacounty.us/home/showpublisheddocument/29834/636676982062400000" TargetMode="External"/><Relationship Id="rId260" Type="http://schemas.openxmlformats.org/officeDocument/2006/relationships/hyperlink" Target="https://ravalli.us/DocumentCenter/View/313/Hensler-Property-No-2-PF-6393?bidId=" TargetMode="External"/><Relationship Id="rId76" Type="http://schemas.openxmlformats.org/officeDocument/2006/relationships/hyperlink" Target="https://www.missoulacounty.us/home/showpublisheddocument/29828/636676982044900000" TargetMode="External"/><Relationship Id="rId79" Type="http://schemas.openxmlformats.org/officeDocument/2006/relationships/hyperlink" Target="https://www.missoulacounty.us/home/showpublisheddocument/29714/636676979948670000" TargetMode="External"/><Relationship Id="rId78" Type="http://schemas.openxmlformats.org/officeDocument/2006/relationships/hyperlink" Target="https://www.missoulacounty.us/home/showpublisheddocument/29832/636676982056630000" TargetMode="External"/><Relationship Id="rId71" Type="http://schemas.openxmlformats.org/officeDocument/2006/relationships/hyperlink" Target="https://www.missoulacounty.us/home/showpublisheddocument/29822/636676982027570000" TargetMode="External"/><Relationship Id="rId70" Type="http://schemas.openxmlformats.org/officeDocument/2006/relationships/hyperlink" Target="https://www.missoulacounty.us/home/showpublisheddocument/29824/636676982032870000" TargetMode="External"/><Relationship Id="rId139" Type="http://schemas.openxmlformats.org/officeDocument/2006/relationships/hyperlink" Target="https://drive.google.com/drive/folders/1HqF7xZLj5qt8BCLJLTrnIsPFGDXo_BED" TargetMode="External"/><Relationship Id="rId138" Type="http://schemas.openxmlformats.org/officeDocument/2006/relationships/hyperlink" Target="https://helenamtmaps.maps.arcgis.com/apps/webappviewer/index.html?id=12489e18b01b42dab6cc2a0a679b1689" TargetMode="External"/><Relationship Id="rId259" Type="http://schemas.openxmlformats.org/officeDocument/2006/relationships/hyperlink" Target="mailto:planning@rc.mt.gov" TargetMode="External"/><Relationship Id="rId137" Type="http://schemas.openxmlformats.org/officeDocument/2006/relationships/hyperlink" Target="https://helenamtmaps.maps.arcgis.com/apps/webappviewer/index.html?id=12489e18b01b42dab6cc2a0a679b1689" TargetMode="External"/><Relationship Id="rId258" Type="http://schemas.openxmlformats.org/officeDocument/2006/relationships/hyperlink" Target="https://ravalli.us/DocumentCenter/View/308/Hensler-Property-PF-6385?bidId=" TargetMode="External"/><Relationship Id="rId132" Type="http://schemas.openxmlformats.org/officeDocument/2006/relationships/hyperlink" Target="https://helenamtmaps.maps.arcgis.com/apps/webappviewer/index.html?id=12489e18b01b42dab6cc2a0a679b1689" TargetMode="External"/><Relationship Id="rId253" Type="http://schemas.openxmlformats.org/officeDocument/2006/relationships/hyperlink" Target="mailto:planning@rc.mt.gov" TargetMode="External"/><Relationship Id="rId131" Type="http://schemas.openxmlformats.org/officeDocument/2006/relationships/hyperlink" Target="https://helenamtmaps.maps.arcgis.com/apps/webappviewer/index.html?id=12489e18b01b42dab6cc2a0a679b1689" TargetMode="External"/><Relationship Id="rId252" Type="http://schemas.openxmlformats.org/officeDocument/2006/relationships/hyperlink" Target="https://ravalli.us/DocumentCenter/View/299/Fruitland-Farms-PF-6311?bidId=" TargetMode="External"/><Relationship Id="rId130" Type="http://schemas.openxmlformats.org/officeDocument/2006/relationships/hyperlink" Target="https://drive.google.com/drive/folders/1HqF7xZLj5qt8BCLJLTrnIsPFGDXo_BED" TargetMode="External"/><Relationship Id="rId251" Type="http://schemas.openxmlformats.org/officeDocument/2006/relationships/hyperlink" Target="https://ravalli.us/DocumentCenter/View/299/Fruitland-Farms-PF-6311?bidId=" TargetMode="External"/><Relationship Id="rId250" Type="http://schemas.openxmlformats.org/officeDocument/2006/relationships/hyperlink" Target="mailto:planning@rc.mt.gov" TargetMode="External"/><Relationship Id="rId136" Type="http://schemas.openxmlformats.org/officeDocument/2006/relationships/hyperlink" Target="https://drive.google.com/drive/folders/1HqF7xZLj5qt8BCLJLTrnIsPFGDXo_BED" TargetMode="External"/><Relationship Id="rId257" Type="http://schemas.openxmlformats.org/officeDocument/2006/relationships/hyperlink" Target="https://ravalli.us/DocumentCenter/View/308/Hensler-Property-PF-6385?bidId=" TargetMode="External"/><Relationship Id="rId135" Type="http://schemas.openxmlformats.org/officeDocument/2006/relationships/hyperlink" Target="https://helenamtmaps.maps.arcgis.com/apps/webappviewer/index.html?id=12489e18b01b42dab6cc2a0a679b1689" TargetMode="External"/><Relationship Id="rId256" Type="http://schemas.openxmlformats.org/officeDocument/2006/relationships/hyperlink" Target="mailto:planning@rc.mt.gov" TargetMode="External"/><Relationship Id="rId134" Type="http://schemas.openxmlformats.org/officeDocument/2006/relationships/hyperlink" Target="https://helenamtmaps.maps.arcgis.com/apps/webappviewer/index.html?id=12489e18b01b42dab6cc2a0a679b1689" TargetMode="External"/><Relationship Id="rId255" Type="http://schemas.openxmlformats.org/officeDocument/2006/relationships/hyperlink" Target="https://ravalli.us/DocumentCenter/View/315/Hawk-Property-PF-6402?bidId=" TargetMode="External"/><Relationship Id="rId133" Type="http://schemas.openxmlformats.org/officeDocument/2006/relationships/hyperlink" Target="https://drive.google.com/drive/folders/1HqF7xZLj5qt8BCLJLTrnIsPFGDXo_BED" TargetMode="External"/><Relationship Id="rId254" Type="http://schemas.openxmlformats.org/officeDocument/2006/relationships/hyperlink" Target="https://ravalli.us/DocumentCenter/View/315/Hawk-Property-PF-6402?bidId=" TargetMode="External"/><Relationship Id="rId62" Type="http://schemas.openxmlformats.org/officeDocument/2006/relationships/hyperlink" Target="https://www.missoulacounty.us/home/showpublisheddocument/29808/636676981759170000" TargetMode="External"/><Relationship Id="rId61" Type="http://schemas.openxmlformats.org/officeDocument/2006/relationships/hyperlink" Target="https://www.missoulacounty.us/home/showpublisheddocument/29802/636676981736670000" TargetMode="External"/><Relationship Id="rId64" Type="http://schemas.openxmlformats.org/officeDocument/2006/relationships/hyperlink" Target="https://www.missoulacounty.us/home/showpublisheddocument/29812/636676981773400000" TargetMode="External"/><Relationship Id="rId63" Type="http://schemas.openxmlformats.org/officeDocument/2006/relationships/hyperlink" Target="https://www.missoulacounty.us/home/showpublisheddocument/29806/636676981750900000" TargetMode="External"/><Relationship Id="rId66" Type="http://schemas.openxmlformats.org/officeDocument/2006/relationships/hyperlink" Target="https://www.missoulacounty.us/home/showpublisheddocument/29816/636676981789370000" TargetMode="External"/><Relationship Id="rId172" Type="http://schemas.openxmlformats.org/officeDocument/2006/relationships/hyperlink" Target="https://drive.google.com/drive/folders/1HqF7xZLj5qt8BCLJLTrnIsPFGDXo_BED" TargetMode="External"/><Relationship Id="rId293" Type="http://schemas.openxmlformats.org/officeDocument/2006/relationships/hyperlink" Target="https://ravalli.us/DocumentCenter/View/2321/Resolution-3281-Doc-693218-RCAA-VCD-Regulations?bidId=" TargetMode="External"/><Relationship Id="rId65" Type="http://schemas.openxmlformats.org/officeDocument/2006/relationships/hyperlink" Target="https://www.missoulacounty.us/home/showpublisheddocument/29810/636676981764970000" TargetMode="External"/><Relationship Id="rId171" Type="http://schemas.openxmlformats.org/officeDocument/2006/relationships/hyperlink" Target="https://helenamtmaps.maps.arcgis.com/apps/webappviewer/index.html?id=12489e18b01b42dab6cc2a0a679b1689" TargetMode="External"/><Relationship Id="rId292" Type="http://schemas.openxmlformats.org/officeDocument/2006/relationships/hyperlink" Target="mailto:planning@rc.mt.gov" TargetMode="External"/><Relationship Id="rId68" Type="http://schemas.openxmlformats.org/officeDocument/2006/relationships/hyperlink" Target="https://www.missoulacounty.us/home/showpublisheddocument/29820/636676982021930000" TargetMode="External"/><Relationship Id="rId170" Type="http://schemas.openxmlformats.org/officeDocument/2006/relationships/hyperlink" Target="https://helenamtmaps.maps.arcgis.com/apps/webappviewer/index.html?id=12489e18b01b42dab6cc2a0a679b1689" TargetMode="External"/><Relationship Id="rId291" Type="http://schemas.openxmlformats.org/officeDocument/2006/relationships/hyperlink" Target="https://ravalli.us/DocumentCenter/View/302/Old-Corvallis-RD---Eastside-HWY-PF-6342?bidId=" TargetMode="External"/><Relationship Id="rId67" Type="http://schemas.openxmlformats.org/officeDocument/2006/relationships/hyperlink" Target="https://www.missoulacounty.us/home/showpublisheddocument/29814/636676981780770000" TargetMode="External"/><Relationship Id="rId290" Type="http://schemas.openxmlformats.org/officeDocument/2006/relationships/hyperlink" Target="https://ravalli.us/DocumentCenter/View/302/Old-Corvallis-RD---Eastside-HWY-PF-6342?bidId=" TargetMode="External"/><Relationship Id="rId60" Type="http://schemas.openxmlformats.org/officeDocument/2006/relationships/hyperlink" Target="https://www.missoulacounty.us/home/showpublisheddocument/29804/636676981742470000" TargetMode="External"/><Relationship Id="rId165" Type="http://schemas.openxmlformats.org/officeDocument/2006/relationships/hyperlink" Target="https://helenamtmaps.maps.arcgis.com/apps/webappviewer/index.html?id=12489e18b01b42dab6cc2a0a679b1689" TargetMode="External"/><Relationship Id="rId286" Type="http://schemas.openxmlformats.org/officeDocument/2006/relationships/hyperlink" Target="mailto:planning@rc.mt.gov" TargetMode="External"/><Relationship Id="rId69" Type="http://schemas.openxmlformats.org/officeDocument/2006/relationships/hyperlink" Target="https://www.missoulacounty.us/home/showpublisheddocument/29818/636676982016130000" TargetMode="External"/><Relationship Id="rId164" Type="http://schemas.openxmlformats.org/officeDocument/2006/relationships/hyperlink" Target="https://helenamtmaps.maps.arcgis.com/apps/webappviewer/index.html?id=12489e18b01b42dab6cc2a0a679b1689" TargetMode="External"/><Relationship Id="rId285" Type="http://schemas.openxmlformats.org/officeDocument/2006/relationships/hyperlink" Target="https://ravalli.us/DocumentCenter/View/331/Mountain-View-Orchards-PF-7943?bidId=" TargetMode="External"/><Relationship Id="rId163" Type="http://schemas.openxmlformats.org/officeDocument/2006/relationships/hyperlink" Target="https://drive.google.com/drive/folders/1HqF7xZLj5qt8BCLJLTrnIsPFGDXo_BED" TargetMode="External"/><Relationship Id="rId284" Type="http://schemas.openxmlformats.org/officeDocument/2006/relationships/hyperlink" Target="https://ravalli.us/DocumentCenter/View/331/Mountain-View-Orchards-PF-7943?bidId=" TargetMode="External"/><Relationship Id="rId162" Type="http://schemas.openxmlformats.org/officeDocument/2006/relationships/hyperlink" Target="https://helenamtmaps.maps.arcgis.com/apps/webappviewer/index.html?id=12489e18b01b42dab6cc2a0a679b1689" TargetMode="External"/><Relationship Id="rId283" Type="http://schemas.openxmlformats.org/officeDocument/2006/relationships/hyperlink" Target="mailto:planning@rc.mt.gov" TargetMode="External"/><Relationship Id="rId169" Type="http://schemas.openxmlformats.org/officeDocument/2006/relationships/hyperlink" Target="https://drive.google.com/drive/folders/1HqF7xZLj5qt8BCLJLTrnIsPFGDXo_BED" TargetMode="External"/><Relationship Id="rId168" Type="http://schemas.openxmlformats.org/officeDocument/2006/relationships/hyperlink" Target="https://helenamtmaps.maps.arcgis.com/apps/webappviewer/index.html?id=12489e18b01b42dab6cc2a0a679b1689" TargetMode="External"/><Relationship Id="rId289" Type="http://schemas.openxmlformats.org/officeDocument/2006/relationships/hyperlink" Target="mailto:planning@rc.mt.gov" TargetMode="External"/><Relationship Id="rId167" Type="http://schemas.openxmlformats.org/officeDocument/2006/relationships/hyperlink" Target="https://helenamtmaps.maps.arcgis.com/apps/webappviewer/index.html?id=12489e18b01b42dab6cc2a0a679b1689" TargetMode="External"/><Relationship Id="rId288" Type="http://schemas.openxmlformats.org/officeDocument/2006/relationships/hyperlink" Target="https://ravalli.us/DocumentCenter/View/282/-North-Illinois-Bench-485664?bidId=" TargetMode="External"/><Relationship Id="rId166" Type="http://schemas.openxmlformats.org/officeDocument/2006/relationships/hyperlink" Target="https://drive.google.com/drive/folders/1HqF7xZLj5qt8BCLJLTrnIsPFGDXo_BED" TargetMode="External"/><Relationship Id="rId287" Type="http://schemas.openxmlformats.org/officeDocument/2006/relationships/hyperlink" Target="https://ravalli.us/DocumentCenter/View/282/-North-Illinois-Bench-485664?bidId=" TargetMode="External"/><Relationship Id="rId51" Type="http://schemas.openxmlformats.org/officeDocument/2006/relationships/hyperlink" Target="https://www.missoulacounty.us/home/showpublisheddocument/29710/636676979934130000" TargetMode="External"/><Relationship Id="rId50" Type="http://schemas.openxmlformats.org/officeDocument/2006/relationships/hyperlink" Target="https://www.missoulacounty.us/home/showpublisheddocument/29780/636676981663370000" TargetMode="External"/><Relationship Id="rId53" Type="http://schemas.openxmlformats.org/officeDocument/2006/relationships/hyperlink" Target="https://www.missoulacounty.us/home/showpublisheddocument/29788/636676981689470000" TargetMode="External"/><Relationship Id="rId52" Type="http://schemas.openxmlformats.org/officeDocument/2006/relationships/hyperlink" Target="https://www.missoulacounty.us/home/showpublisheddocument/29784/636676981677600000" TargetMode="External"/><Relationship Id="rId55" Type="http://schemas.openxmlformats.org/officeDocument/2006/relationships/hyperlink" Target="https://www.missoulacounty.us/home/showpublisheddocument/29792/636676981702270000" TargetMode="External"/><Relationship Id="rId161" Type="http://schemas.openxmlformats.org/officeDocument/2006/relationships/hyperlink" Target="https://helenamtmaps.maps.arcgis.com/apps/webappviewer/index.html?id=12489e18b01b42dab6cc2a0a679b1689" TargetMode="External"/><Relationship Id="rId282" Type="http://schemas.openxmlformats.org/officeDocument/2006/relationships/hyperlink" Target="https://ravalli.us/DocumentCenter/View/327/Mittower-Road--HWY-93-PF-7785?bidId=" TargetMode="External"/><Relationship Id="rId54" Type="http://schemas.openxmlformats.org/officeDocument/2006/relationships/hyperlink" Target="https://www.missoulacounty.us/home/showpublisheddocument/29786/636676981683700000" TargetMode="External"/><Relationship Id="rId160" Type="http://schemas.openxmlformats.org/officeDocument/2006/relationships/hyperlink" Target="https://drive.google.com/drive/folders/1HqF7xZLj5qt8BCLJLTrnIsPFGDXo_BED" TargetMode="External"/><Relationship Id="rId281" Type="http://schemas.openxmlformats.org/officeDocument/2006/relationships/hyperlink" Target="https://ravalli.us/DocumentCenter/View/327/Mittower-Road--HWY-93-PF-7785?bidId=" TargetMode="External"/><Relationship Id="rId57" Type="http://schemas.openxmlformats.org/officeDocument/2006/relationships/hyperlink" Target="https://www.missoulacounty.us/home/showpublisheddocument/29796/636676981717900000" TargetMode="External"/><Relationship Id="rId280" Type="http://schemas.openxmlformats.org/officeDocument/2006/relationships/hyperlink" Target="mailto:planning@rc.mt.gov" TargetMode="External"/><Relationship Id="rId56" Type="http://schemas.openxmlformats.org/officeDocument/2006/relationships/hyperlink" Target="https://www.missoulacounty.us/home/showpublisheddocument/29790/636676981696200000" TargetMode="External"/><Relationship Id="rId159" Type="http://schemas.openxmlformats.org/officeDocument/2006/relationships/hyperlink" Target="https://helenamtmaps.maps.arcgis.com/apps/webappviewer/index.html?id=12489e18b01b42dab6cc2a0a679b1689" TargetMode="External"/><Relationship Id="rId59" Type="http://schemas.openxmlformats.org/officeDocument/2006/relationships/hyperlink" Target="https://www.missoulacounty.us/home/showpublisheddocument/29798/636676981725430000" TargetMode="External"/><Relationship Id="rId154" Type="http://schemas.openxmlformats.org/officeDocument/2006/relationships/hyperlink" Target="https://drive.google.com/drive/folders/1HqF7xZLj5qt8BCLJLTrnIsPFGDXo_BED" TargetMode="External"/><Relationship Id="rId275" Type="http://schemas.openxmlformats.org/officeDocument/2006/relationships/hyperlink" Target="https://ravalli.us/DocumentCenter/View/335/Lower-Lost-Horse-PF-7987?bidId=" TargetMode="External"/><Relationship Id="rId58" Type="http://schemas.openxmlformats.org/officeDocument/2006/relationships/hyperlink" Target="https://www.missoulacounty.us/home/showpublisheddocument/29794/636676981710400000" TargetMode="External"/><Relationship Id="rId153" Type="http://schemas.openxmlformats.org/officeDocument/2006/relationships/hyperlink" Target="https://helenamtmaps.maps.arcgis.com/apps/webappviewer/index.html?id=12489e18b01b42dab6cc2a0a679b1689" TargetMode="External"/><Relationship Id="rId274" Type="http://schemas.openxmlformats.org/officeDocument/2006/relationships/hyperlink" Target="mailto:planning@rc.mt.gov" TargetMode="External"/><Relationship Id="rId152" Type="http://schemas.openxmlformats.org/officeDocument/2006/relationships/hyperlink" Target="https://helenamtmaps.maps.arcgis.com/apps/webappviewer/index.html?id=12489e18b01b42dab6cc2a0a679b1689" TargetMode="External"/><Relationship Id="rId273" Type="http://schemas.openxmlformats.org/officeDocument/2006/relationships/hyperlink" Target="https://ravalli.us/DocumentCenter/View/311/Lay-Property-PF-6391?bidId=" TargetMode="External"/><Relationship Id="rId151" Type="http://schemas.openxmlformats.org/officeDocument/2006/relationships/hyperlink" Target="https://drive.google.com/drive/folders/1HqF7xZLj5qt8BCLJLTrnIsPFGDXo_BED" TargetMode="External"/><Relationship Id="rId272" Type="http://schemas.openxmlformats.org/officeDocument/2006/relationships/hyperlink" Target="https://ravalli.us/DocumentCenter/View/311/Lay-Property-PF-6391?bidId=" TargetMode="External"/><Relationship Id="rId158" Type="http://schemas.openxmlformats.org/officeDocument/2006/relationships/hyperlink" Target="https://helenamtmaps.maps.arcgis.com/apps/webappviewer/index.html?id=12489e18b01b42dab6cc2a0a679b1689" TargetMode="External"/><Relationship Id="rId279" Type="http://schemas.openxmlformats.org/officeDocument/2006/relationships/hyperlink" Target="https://ravalli.us/DocumentCenter/View/326/Lower-Sunset-Bench-PF-7760?bidId=" TargetMode="External"/><Relationship Id="rId157" Type="http://schemas.openxmlformats.org/officeDocument/2006/relationships/hyperlink" Target="https://drive.google.com/drive/folders/1HqF7xZLj5qt8BCLJLTrnIsPFGDXo_BED" TargetMode="External"/><Relationship Id="rId278" Type="http://schemas.openxmlformats.org/officeDocument/2006/relationships/hyperlink" Target="https://ravalli.us/DocumentCenter/View/326/Lower-Sunset-Bench-PF-7760?bidId=" TargetMode="External"/><Relationship Id="rId156" Type="http://schemas.openxmlformats.org/officeDocument/2006/relationships/hyperlink" Target="https://helenamtmaps.maps.arcgis.com/apps/webappviewer/index.html?id=12489e18b01b42dab6cc2a0a679b1689" TargetMode="External"/><Relationship Id="rId277" Type="http://schemas.openxmlformats.org/officeDocument/2006/relationships/hyperlink" Target="mailto:planning@rc.mt.gov" TargetMode="External"/><Relationship Id="rId155" Type="http://schemas.openxmlformats.org/officeDocument/2006/relationships/hyperlink" Target="https://helenamtmaps.maps.arcgis.com/apps/webappviewer/index.html?id=12489e18b01b42dab6cc2a0a679b1689" TargetMode="External"/><Relationship Id="rId276" Type="http://schemas.openxmlformats.org/officeDocument/2006/relationships/hyperlink" Target="https://ravalli.us/DocumentCenter/View/335/Lower-Lost-Horse-PF-7987?bidId=" TargetMode="External"/><Relationship Id="rId107" Type="http://schemas.openxmlformats.org/officeDocument/2006/relationships/hyperlink" Target="https://gallatincomt.virtualtownhall.net/sites/g/files/vyhlif606/f/pages/s2_02_22.pdf" TargetMode="External"/><Relationship Id="rId228" Type="http://schemas.openxmlformats.org/officeDocument/2006/relationships/hyperlink" Target="mailto:planning@rc.mt.gov" TargetMode="External"/><Relationship Id="rId349" Type="http://schemas.openxmlformats.org/officeDocument/2006/relationships/hyperlink" Target="mailto:planning@rc.mt.gov" TargetMode="External"/><Relationship Id="rId106" Type="http://schemas.openxmlformats.org/officeDocument/2006/relationships/hyperlink" Target="https://gallatincomt.virtualtownhall.net/sites/g/files/vyhlif606/f/pages/syc1_zd-09map.pdf" TargetMode="External"/><Relationship Id="rId227" Type="http://schemas.openxmlformats.org/officeDocument/2006/relationships/hyperlink" Target="https://ravalli.us/DocumentCenter/View/294/CIZD-Map-of-Ravalli-County?bidId=" TargetMode="External"/><Relationship Id="rId348" Type="http://schemas.openxmlformats.org/officeDocument/2006/relationships/hyperlink" Target="https://ravalli.us/DocumentCenter/View/288/Yerian-Mihara-584855?bidId=" TargetMode="External"/><Relationship Id="rId105" Type="http://schemas.openxmlformats.org/officeDocument/2006/relationships/hyperlink" Target="https://gallatincomt.virtualtownhall.net/sites/g/files/vyhlif606/f/pages/s1_02_22.pdf" TargetMode="External"/><Relationship Id="rId226" Type="http://schemas.openxmlformats.org/officeDocument/2006/relationships/hyperlink" Target="https://ravalli.us/DocumentCenter/View/296/Alvista--Bowman-RoadPF--7560?bidId=" TargetMode="External"/><Relationship Id="rId347" Type="http://schemas.openxmlformats.org/officeDocument/2006/relationships/hyperlink" Target="https://ravalli.us/DocumentCenter/View/288/Yerian-Mihara-584855?bidId=" TargetMode="External"/><Relationship Id="rId104" Type="http://schemas.openxmlformats.org/officeDocument/2006/relationships/hyperlink" Target="https://gallatincomt.virtualtownhall.net/sites/g/files/vyhlif606/f/pages/springhill_zoning_district_map.pdf" TargetMode="External"/><Relationship Id="rId225" Type="http://schemas.openxmlformats.org/officeDocument/2006/relationships/hyperlink" Target="https://helenamtmaps.maps.arcgis.com/apps/webappviewer/index.html?id=12489e18b01b42dab6cc2a0a679b1689" TargetMode="External"/><Relationship Id="rId346" Type="http://schemas.openxmlformats.org/officeDocument/2006/relationships/hyperlink" Target="mailto:planning@rc.mt.gov" TargetMode="External"/><Relationship Id="rId109" Type="http://schemas.openxmlformats.org/officeDocument/2006/relationships/hyperlink" Target="https://gallatincomt.virtualtownhall.net/sites/g/files/vyhlif606/f/pages/tc_02_22.pdf" TargetMode="External"/><Relationship Id="rId108" Type="http://schemas.openxmlformats.org/officeDocument/2006/relationships/hyperlink" Target="https://gallatincomt.virtualtownhall.net/sites/g/files/vyhlif606/f/pages/syc2_zd09map.pdf" TargetMode="External"/><Relationship Id="rId229" Type="http://schemas.openxmlformats.org/officeDocument/2006/relationships/hyperlink" Target="https://ravalli.us/179/Zoning" TargetMode="External"/><Relationship Id="rId220" Type="http://schemas.openxmlformats.org/officeDocument/2006/relationships/hyperlink" Target="https://drive.google.com/drive/folders/1HqF7xZLj5qt8BCLJLTrnIsPFGDXo_BED" TargetMode="External"/><Relationship Id="rId341" Type="http://schemas.openxmlformats.org/officeDocument/2006/relationships/hyperlink" Target="https://ravalli.us/DocumentCenter/View/312/Willow-Creek-Area-PF-6392?bidId=" TargetMode="External"/><Relationship Id="rId340" Type="http://schemas.openxmlformats.org/officeDocument/2006/relationships/hyperlink" Target="mailto:planning@rc.mt.gov" TargetMode="External"/><Relationship Id="rId103" Type="http://schemas.openxmlformats.org/officeDocument/2006/relationships/hyperlink" Target="https://gallatincomt.virtualtownhall.net/sites/g/files/vyhlif606/f/pages/sh_02_22.pdf" TargetMode="External"/><Relationship Id="rId224" Type="http://schemas.openxmlformats.org/officeDocument/2006/relationships/hyperlink" Target="https://helenamtmaps.maps.arcgis.com/apps/webappviewer/index.html?id=12489e18b01b42dab6cc2a0a679b1689" TargetMode="External"/><Relationship Id="rId345" Type="http://schemas.openxmlformats.org/officeDocument/2006/relationships/hyperlink" Target="https://ravalli.us/DocumentCenter/View/319/Willow-Creek-Zoning-No-2-PF-6431?bidId=" TargetMode="External"/><Relationship Id="rId102" Type="http://schemas.openxmlformats.org/officeDocument/2006/relationships/hyperlink" Target="https://gallatincomt.virtualtownhall.net/sites/g/files/vyhlif606/f/pages/bw_20090211_south_gallatin_101_zd_final.pdf" TargetMode="External"/><Relationship Id="rId223" Type="http://schemas.openxmlformats.org/officeDocument/2006/relationships/hyperlink" Target="https://drive.google.com/drive/folders/1HqF7xZLj5qt8BCLJLTrnIsPFGDXo_BED" TargetMode="External"/><Relationship Id="rId344" Type="http://schemas.openxmlformats.org/officeDocument/2006/relationships/hyperlink" Target="https://ravalli.us/DocumentCenter/View/319/Willow-Creek-Zoning-No-2-PF-6431?bidId=" TargetMode="External"/><Relationship Id="rId101" Type="http://schemas.openxmlformats.org/officeDocument/2006/relationships/hyperlink" Target="https://gallatincomt.virtualtownhall.net/sites/g/files/vyhlif606/f/pages/sg_02_22.pdf" TargetMode="External"/><Relationship Id="rId222" Type="http://schemas.openxmlformats.org/officeDocument/2006/relationships/hyperlink" Target="https://helenamtmaps.maps.arcgis.com/apps/webappviewer/index.html?id=12489e18b01b42dab6cc2a0a679b1689" TargetMode="External"/><Relationship Id="rId343" Type="http://schemas.openxmlformats.org/officeDocument/2006/relationships/hyperlink" Target="mailto:planning@rc.mt.gov" TargetMode="External"/><Relationship Id="rId100" Type="http://schemas.openxmlformats.org/officeDocument/2006/relationships/hyperlink" Target="https://gallatincomt.virtualtownhall.net/sites/g/files/vyhlif606/f/pages/rr_zd-09map.pdf" TargetMode="External"/><Relationship Id="rId221" Type="http://schemas.openxmlformats.org/officeDocument/2006/relationships/hyperlink" Target="https://helenamtmaps.maps.arcgis.com/apps/webappviewer/index.html?id=12489e18b01b42dab6cc2a0a679b1689" TargetMode="External"/><Relationship Id="rId342" Type="http://schemas.openxmlformats.org/officeDocument/2006/relationships/hyperlink" Target="https://ravalli.us/DocumentCenter/View/312/Willow-Creek-Area-PF-6392?bidId=" TargetMode="External"/><Relationship Id="rId217" Type="http://schemas.openxmlformats.org/officeDocument/2006/relationships/hyperlink" Target="https://drive.google.com/drive/folders/1HqF7xZLj5qt8BCLJLTrnIsPFGDXo_BED" TargetMode="External"/><Relationship Id="rId338" Type="http://schemas.openxmlformats.org/officeDocument/2006/relationships/hyperlink" Target="https://ravalli.us/DocumentCenter/View/320/Wagner-Lane-PF-6933?bidId=" TargetMode="External"/><Relationship Id="rId216" Type="http://schemas.openxmlformats.org/officeDocument/2006/relationships/hyperlink" Target="https://helenamtmaps.maps.arcgis.com/apps/webappviewer/index.html?id=12489e18b01b42dab6cc2a0a679b1689" TargetMode="External"/><Relationship Id="rId337" Type="http://schemas.openxmlformats.org/officeDocument/2006/relationships/hyperlink" Target="mailto:planning@rc.mt.gov" TargetMode="External"/><Relationship Id="rId215" Type="http://schemas.openxmlformats.org/officeDocument/2006/relationships/hyperlink" Target="https://helenamtmaps.maps.arcgis.com/apps/webappviewer/index.html?id=12489e18b01b42dab6cc2a0a679b1689" TargetMode="External"/><Relationship Id="rId336" Type="http://schemas.openxmlformats.org/officeDocument/2006/relationships/hyperlink" Target="https://ravalli.us/DocumentCenter/View/338/Upper-Mill-Creek-PF-8592?bidId=" TargetMode="External"/><Relationship Id="rId214" Type="http://schemas.openxmlformats.org/officeDocument/2006/relationships/hyperlink" Target="https://drive.google.com/drive/folders/1HqF7xZLj5qt8BCLJLTrnIsPFGDXo_BED" TargetMode="External"/><Relationship Id="rId335" Type="http://schemas.openxmlformats.org/officeDocument/2006/relationships/hyperlink" Target="https://ravalli.us/DocumentCenter/View/338/Upper-Mill-Creek-PF-8592?bidId=" TargetMode="External"/><Relationship Id="rId219" Type="http://schemas.openxmlformats.org/officeDocument/2006/relationships/hyperlink" Target="https://helenamtmaps.maps.arcgis.com/apps/webappviewer/index.html?id=12489e18b01b42dab6cc2a0a679b1689" TargetMode="External"/><Relationship Id="rId218" Type="http://schemas.openxmlformats.org/officeDocument/2006/relationships/hyperlink" Target="https://helenamtmaps.maps.arcgis.com/apps/webappviewer/index.html?id=12489e18b01b42dab6cc2a0a679b1689" TargetMode="External"/><Relationship Id="rId339" Type="http://schemas.openxmlformats.org/officeDocument/2006/relationships/hyperlink" Target="https://ravalli.us/DocumentCenter/View/320/Wagner-Lane-PF-6933?bidId=" TargetMode="External"/><Relationship Id="rId330" Type="http://schemas.openxmlformats.org/officeDocument/2006/relationships/hyperlink" Target="https://ravalli.us/DocumentCenter/View/318/Sunset-Orchards-No-4-PF-6407?bidId=" TargetMode="External"/><Relationship Id="rId213" Type="http://schemas.openxmlformats.org/officeDocument/2006/relationships/hyperlink" Target="https://helenamtmaps.maps.arcgis.com/apps/webappviewer/index.html?id=12489e18b01b42dab6cc2a0a679b1689" TargetMode="External"/><Relationship Id="rId334" Type="http://schemas.openxmlformats.org/officeDocument/2006/relationships/hyperlink" Target="mailto:planning@rc.mt.gov" TargetMode="External"/><Relationship Id="rId212" Type="http://schemas.openxmlformats.org/officeDocument/2006/relationships/hyperlink" Target="https://helenamtmaps.maps.arcgis.com/apps/webappviewer/index.html?id=12489e18b01b42dab6cc2a0a679b1689" TargetMode="External"/><Relationship Id="rId333" Type="http://schemas.openxmlformats.org/officeDocument/2006/relationships/hyperlink" Target="https://ravalli.us/DocumentCenter/View/314/Torp--Norgaard-PF-6397?bidId=" TargetMode="External"/><Relationship Id="rId211" Type="http://schemas.openxmlformats.org/officeDocument/2006/relationships/hyperlink" Target="https://drive.google.com/drive/folders/1HqF7xZLj5qt8BCLJLTrnIsPFGDXo_BED" TargetMode="External"/><Relationship Id="rId332" Type="http://schemas.openxmlformats.org/officeDocument/2006/relationships/hyperlink" Target="https://ravalli.us/DocumentCenter/View/314/Torp--Norgaard-PF-6397?bidId=" TargetMode="External"/><Relationship Id="rId210" Type="http://schemas.openxmlformats.org/officeDocument/2006/relationships/hyperlink" Target="https://helenamtmaps.maps.arcgis.com/apps/webappviewer/index.html?id=12489e18b01b42dab6cc2a0a679b1689" TargetMode="External"/><Relationship Id="rId331" Type="http://schemas.openxmlformats.org/officeDocument/2006/relationships/hyperlink" Target="mailto:planning@rc.mt.gov" TargetMode="External"/><Relationship Id="rId129" Type="http://schemas.openxmlformats.org/officeDocument/2006/relationships/hyperlink" Target="https://helenamtmaps.maps.arcgis.com/apps/webappviewer/index.html?id=12489e18b01b42dab6cc2a0a679b1689" TargetMode="External"/><Relationship Id="rId128" Type="http://schemas.openxmlformats.org/officeDocument/2006/relationships/hyperlink" Target="https://helenamtmaps.maps.arcgis.com/apps/webappviewer/index.html?id=12489e18b01b42dab6cc2a0a679b1689" TargetMode="External"/><Relationship Id="rId249" Type="http://schemas.openxmlformats.org/officeDocument/2006/relationships/hyperlink" Target="https://ravalli.us/DocumentCenter/View/306/Fricke-Property-PF-6368?bidId=" TargetMode="External"/><Relationship Id="rId127" Type="http://schemas.openxmlformats.org/officeDocument/2006/relationships/hyperlink" Target="https://drive.google.com/drive/folders/1HqF7xZLj5qt8BCLJLTrnIsPFGDXo_BED" TargetMode="External"/><Relationship Id="rId248" Type="http://schemas.openxmlformats.org/officeDocument/2006/relationships/hyperlink" Target="https://ravalli.us/DocumentCenter/View/306/Fricke-Property-PF-6368?bidId=" TargetMode="External"/><Relationship Id="rId126" Type="http://schemas.openxmlformats.org/officeDocument/2006/relationships/hyperlink" Target="https://helenamtmaps.maps.arcgis.com/apps/webappviewer/index.html?id=12489e18b01b42dab6cc2a0a679b1689" TargetMode="External"/><Relationship Id="rId247" Type="http://schemas.openxmlformats.org/officeDocument/2006/relationships/hyperlink" Target="mailto:planning@rc.mt.gov" TargetMode="External"/><Relationship Id="rId121" Type="http://schemas.openxmlformats.org/officeDocument/2006/relationships/hyperlink" Target="https://drive.google.com/drive/folders/1HqF7xZLj5qt8BCLJLTrnIsPFGDXo_BED" TargetMode="External"/><Relationship Id="rId242" Type="http://schemas.openxmlformats.org/officeDocument/2006/relationships/hyperlink" Target="https://ravalli.us/DocumentCenter/View/323/Eage-Watch-PF-7636?bidId=" TargetMode="External"/><Relationship Id="rId120" Type="http://schemas.openxmlformats.org/officeDocument/2006/relationships/hyperlink" Target="https://helenamtmaps.maps.arcgis.com/apps/webappviewer/index.html?id=12489e18b01b42dab6cc2a0a679b1689" TargetMode="External"/><Relationship Id="rId241" Type="http://schemas.openxmlformats.org/officeDocument/2006/relationships/hyperlink" Target="mailto:planning@rc.mt.gov" TargetMode="External"/><Relationship Id="rId240" Type="http://schemas.openxmlformats.org/officeDocument/2006/relationships/hyperlink" Target="https://ravalli.us/DocumentCenter/View/316/Doran-Addition-PF-6403?bidId=" TargetMode="External"/><Relationship Id="rId361" Type="http://schemas.openxmlformats.org/officeDocument/2006/relationships/vmlDrawing" Target="../drawings/vmlDrawing3.vml"/><Relationship Id="rId360" Type="http://schemas.openxmlformats.org/officeDocument/2006/relationships/drawing" Target="../drawings/drawing3.xml"/><Relationship Id="rId125" Type="http://schemas.openxmlformats.org/officeDocument/2006/relationships/hyperlink" Target="https://helenamtmaps.maps.arcgis.com/apps/webappviewer/index.html?id=12489e18b01b42dab6cc2a0a679b1689" TargetMode="External"/><Relationship Id="rId246" Type="http://schemas.openxmlformats.org/officeDocument/2006/relationships/hyperlink" Target="https://ravalli.us/DocumentCenter/View/297/Florence-Area-PF-6218?bidId=" TargetMode="External"/><Relationship Id="rId124" Type="http://schemas.openxmlformats.org/officeDocument/2006/relationships/hyperlink" Target="https://drive.google.com/drive/folders/1HqF7xZLj5qt8BCLJLTrnIsPFGDXo_BED" TargetMode="External"/><Relationship Id="rId245" Type="http://schemas.openxmlformats.org/officeDocument/2006/relationships/hyperlink" Target="https://ravalli.us/DocumentCenter/View/297/Florence-Area-PF-6218?bidId=" TargetMode="External"/><Relationship Id="rId123" Type="http://schemas.openxmlformats.org/officeDocument/2006/relationships/hyperlink" Target="https://helenamtmaps.maps.arcgis.com/apps/webappviewer/index.html?id=12489e18b01b42dab6cc2a0a679b1689" TargetMode="External"/><Relationship Id="rId244" Type="http://schemas.openxmlformats.org/officeDocument/2006/relationships/hyperlink" Target="mailto:planning@rc.mt.gov" TargetMode="External"/><Relationship Id="rId122" Type="http://schemas.openxmlformats.org/officeDocument/2006/relationships/hyperlink" Target="https://helenamtmaps.maps.arcgis.com/apps/webappviewer/index.html?id=12489e18b01b42dab6cc2a0a679b1689" TargetMode="External"/><Relationship Id="rId243" Type="http://schemas.openxmlformats.org/officeDocument/2006/relationships/hyperlink" Target="https://ravalli.us/DocumentCenter/View/323/Eage-Watch-PF-7636?bidId=" TargetMode="External"/><Relationship Id="rId95" Type="http://schemas.openxmlformats.org/officeDocument/2006/relationships/hyperlink" Target="https://gallatincomt.virtualtownhall.net/sites/g/files/vyhlif606/f/pages/hl_02_22.pdf" TargetMode="External"/><Relationship Id="rId94" Type="http://schemas.openxmlformats.org/officeDocument/2006/relationships/hyperlink" Target="https://gallatincomt.virtualtownhall.net/sites/g/files/vyhlif606/f/pages/bs_zd_map2017.pdf" TargetMode="External"/><Relationship Id="rId97" Type="http://schemas.openxmlformats.org/officeDocument/2006/relationships/hyperlink" Target="https://gallatincomt.virtualtownhall.net/sites/g/files/vyhlif606/f/pages/hy_02_22.pdf" TargetMode="External"/><Relationship Id="rId96" Type="http://schemas.openxmlformats.org/officeDocument/2006/relationships/hyperlink" Target="https://gallatincomt.virtualtownhall.net/sites/g/files/vyhlif606/f/pages/hlzd_map2017.pdf" TargetMode="External"/><Relationship Id="rId99" Type="http://schemas.openxmlformats.org/officeDocument/2006/relationships/hyperlink" Target="https://gallatincomt.virtualtownhall.net/sites/g/files/vyhlif606/f/pages/rv_02_22.pdf" TargetMode="External"/><Relationship Id="rId98" Type="http://schemas.openxmlformats.org/officeDocument/2006/relationships/hyperlink" Target="https://gallatincomt.virtualtownhall.net/sites/g/files/vyhlif606/f/pages/hy_zd-09map.pdf" TargetMode="External"/><Relationship Id="rId91" Type="http://schemas.openxmlformats.org/officeDocument/2006/relationships/hyperlink" Target="https://gallatincomt.virtualtownhall.net/sites/g/files/vyhlif606/f/pages/bc_02_22_0.pdf" TargetMode="External"/><Relationship Id="rId90" Type="http://schemas.openxmlformats.org/officeDocument/2006/relationships/hyperlink" Target="https://gallatincomt.virtualtownhall.net/sites/g/files/vyhlif606/f/pages/bp_zd-09map.pdf" TargetMode="External"/><Relationship Id="rId93" Type="http://schemas.openxmlformats.org/officeDocument/2006/relationships/hyperlink" Target="https://gallatincomt.virtualtownhall.net/sites/g/files/vyhlif606/f/pages/bs_02_22.pdf" TargetMode="External"/><Relationship Id="rId92" Type="http://schemas.openxmlformats.org/officeDocument/2006/relationships/hyperlink" Target="https://gallatincomt.virtualtownhall.net/sites/g/files/vyhlif606/f/pages/brc_zd-09map.pdf" TargetMode="External"/><Relationship Id="rId118" Type="http://schemas.openxmlformats.org/officeDocument/2006/relationships/hyperlink" Target="https://maps.flathead.mt.gov/portal/apps/webappviewer/index.html?id=a0f8edf25599410a8e8ddc993fecbb0e" TargetMode="External"/><Relationship Id="rId239" Type="http://schemas.openxmlformats.org/officeDocument/2006/relationships/hyperlink" Target="https://ravalli.us/DocumentCenter/View/316/Doran-Addition-PF-6403?bidId=" TargetMode="External"/><Relationship Id="rId117" Type="http://schemas.openxmlformats.org/officeDocument/2006/relationships/hyperlink" Target="https://flathead.mt.gov/application/files/5616/5418/7760/Egan_Slough_Res_1594A_12302002.pdf" TargetMode="External"/><Relationship Id="rId238" Type="http://schemas.openxmlformats.org/officeDocument/2006/relationships/hyperlink" Target="mailto:planning@rc.mt.gov" TargetMode="External"/><Relationship Id="rId359" Type="http://schemas.openxmlformats.org/officeDocument/2006/relationships/hyperlink" Target="https://parkcounty.maps.arcgis.com/apps/webappviewer/index.html?id=1b0dfdb4deba412c80a9532ed8741edf" TargetMode="External"/><Relationship Id="rId116" Type="http://schemas.openxmlformats.org/officeDocument/2006/relationships/hyperlink" Target="https://gallatincomt.virtualtownhall.net/sites/g/files/vyhlif606/f/pages/z6-zd-09map.pdf" TargetMode="External"/><Relationship Id="rId237" Type="http://schemas.openxmlformats.org/officeDocument/2006/relationships/hyperlink" Target="https://ravalli.us/DocumentCenter/View/298/Curlew-PF-6310?bidId=" TargetMode="External"/><Relationship Id="rId358" Type="http://schemas.openxmlformats.org/officeDocument/2006/relationships/hyperlink" Target="https://www.parkcounty.org/uploads/files/pages/26/Regulations-and-Map-1.25.19.pdf" TargetMode="External"/><Relationship Id="rId115" Type="http://schemas.openxmlformats.org/officeDocument/2006/relationships/hyperlink" Target="https://gallatincomt.virtualtownhall.net/sites/g/files/vyhlif606/f/pages/z6_02_22_0.pdf" TargetMode="External"/><Relationship Id="rId236" Type="http://schemas.openxmlformats.org/officeDocument/2006/relationships/hyperlink" Target="https://ravalli.us/DocumentCenter/View/298/Curlew-PF-6310?bidId=" TargetMode="External"/><Relationship Id="rId357" Type="http://schemas.openxmlformats.org/officeDocument/2006/relationships/hyperlink" Target="https://parkcounty.maps.arcgis.com/apps/webappviewer/index.html?id=1b0dfdb4deba412c80a9532ed8741edf" TargetMode="External"/><Relationship Id="rId119" Type="http://schemas.openxmlformats.org/officeDocument/2006/relationships/hyperlink" Target="https://drive.google.com/drive/folders/1HqF7xZLj5qt8BCLJLTrnIsPFGDXo_BED" TargetMode="External"/><Relationship Id="rId110" Type="http://schemas.openxmlformats.org/officeDocument/2006/relationships/hyperlink" Target="https://gallatincomt.virtualtownhall.net/sites/g/files/vyhlif606/f/pages/tc_zd-09map.pdf" TargetMode="External"/><Relationship Id="rId231" Type="http://schemas.openxmlformats.org/officeDocument/2006/relationships/hyperlink" Target="https://ravalli.us/DocumentCenter/View/287/Canton-583370?bidId=" TargetMode="External"/><Relationship Id="rId352" Type="http://schemas.openxmlformats.org/officeDocument/2006/relationships/hyperlink" Target="https://www.parkcounty.org/uploads/files/pages/26/East-Yellowston-Zoning-Regulations-Resolution-Signed-11.13.97.pdf" TargetMode="External"/><Relationship Id="rId230" Type="http://schemas.openxmlformats.org/officeDocument/2006/relationships/hyperlink" Target="https://ravalli.us/DocumentCenter/View/287/Canton-583370?bidId=" TargetMode="External"/><Relationship Id="rId351" Type="http://schemas.openxmlformats.org/officeDocument/2006/relationships/hyperlink" Target="https://parkcounty.maps.arcgis.com/apps/webappviewer/index.html?id=1b0dfdb4deba412c80a9532ed8741edf" TargetMode="External"/><Relationship Id="rId350" Type="http://schemas.openxmlformats.org/officeDocument/2006/relationships/hyperlink" Target="https://www.parkcounty.org/uploads/files/pages/26/1550857604_Final-Adopted-Update-September-18-2018.pdf" TargetMode="External"/><Relationship Id="rId114" Type="http://schemas.openxmlformats.org/officeDocument/2006/relationships/hyperlink" Target="https://gallatincomt.virtualtownhall.net/sites/g/files/vyhlif606/f/pages/z1_zd-09map.pdf" TargetMode="External"/><Relationship Id="rId235" Type="http://schemas.openxmlformats.org/officeDocument/2006/relationships/hyperlink" Target="mailto:planning@rc.mt.gov" TargetMode="External"/><Relationship Id="rId356" Type="http://schemas.openxmlformats.org/officeDocument/2006/relationships/hyperlink" Target="https://www.parkcounty.org/uploads/files/pages/26/Paradise-Valley-Zoning-District-Regulations-Signed-6.1.04.pdf" TargetMode="External"/><Relationship Id="rId113" Type="http://schemas.openxmlformats.org/officeDocument/2006/relationships/hyperlink" Target="https://gallatincomt.virtualtownhall.net/sites/g/files/vyhlif606/f/pages/z1_02_22_0.pdf" TargetMode="External"/><Relationship Id="rId234" Type="http://schemas.openxmlformats.org/officeDocument/2006/relationships/hyperlink" Target="https://ravalli.us/DocumentCenter/View/325/Canyon-Paradise-Heights-PF-7746?bidId=" TargetMode="External"/><Relationship Id="rId355" Type="http://schemas.openxmlformats.org/officeDocument/2006/relationships/hyperlink" Target="https://parkcounty.maps.arcgis.com/apps/webappviewer/index.html?id=1b0dfdb4deba412c80a9532ed8741edf" TargetMode="External"/><Relationship Id="rId112" Type="http://schemas.openxmlformats.org/officeDocument/2006/relationships/hyperlink" Target="https://gallatincomt.virtualtownhall.net/sites/g/files/vyhlif606/f/pages/wh_zd-09map.pdf" TargetMode="External"/><Relationship Id="rId233" Type="http://schemas.openxmlformats.org/officeDocument/2006/relationships/hyperlink" Target="https://ravalli.us/DocumentCenter/View/325/Canyon-Paradise-Heights-PF-7746?bidId=" TargetMode="External"/><Relationship Id="rId354" Type="http://schemas.openxmlformats.org/officeDocument/2006/relationships/hyperlink" Target="https://www.parkcounty.org/uploads/files/pages/26/Orea-Zoning-Regulations-Signed-8.12.02.pdf" TargetMode="External"/><Relationship Id="rId111" Type="http://schemas.openxmlformats.org/officeDocument/2006/relationships/hyperlink" Target="https://gallatincomt.virtualtownhall.net/sites/g/files/vyhlif606/f/pages/wh_02_22.pdf" TargetMode="External"/><Relationship Id="rId232" Type="http://schemas.openxmlformats.org/officeDocument/2006/relationships/hyperlink" Target="mailto:planning@rc.mt.gov" TargetMode="External"/><Relationship Id="rId353" Type="http://schemas.openxmlformats.org/officeDocument/2006/relationships/hyperlink" Target="https://parkcounty.maps.arcgis.com/apps/webappviewer/index.html?id=1b0dfdb4deba412c80a9532ed8741edf" TargetMode="External"/><Relationship Id="rId305" Type="http://schemas.openxmlformats.org/officeDocument/2006/relationships/hyperlink" Target="https://ravalli.us/DocumentCenter/View/305/Riverview-Orchards-PF-6355?bidId=" TargetMode="External"/><Relationship Id="rId304" Type="http://schemas.openxmlformats.org/officeDocument/2006/relationships/hyperlink" Target="mailto:planning@rc.mt.gov" TargetMode="External"/><Relationship Id="rId303" Type="http://schemas.openxmlformats.org/officeDocument/2006/relationships/hyperlink" Target="https://ravalli.us/DocumentCenter/View/286/Rippling-Woods-583369?bidId=" TargetMode="External"/><Relationship Id="rId302" Type="http://schemas.openxmlformats.org/officeDocument/2006/relationships/hyperlink" Target="https://ravalli.us/DocumentCenter/View/286/Rippling-Woods-583369?bidId=" TargetMode="External"/><Relationship Id="rId309" Type="http://schemas.openxmlformats.org/officeDocument/2006/relationships/hyperlink" Target="https://ravalli.us/DocumentCenter/View/310/Roaring-Lion-PF-6390?bidId=" TargetMode="External"/><Relationship Id="rId308" Type="http://schemas.openxmlformats.org/officeDocument/2006/relationships/hyperlink" Target="https://ravalli.us/DocumentCenter/View/310/Roaring-Lion-PF-6390?bidId=" TargetMode="External"/><Relationship Id="rId307" Type="http://schemas.openxmlformats.org/officeDocument/2006/relationships/hyperlink" Target="mailto:planning@rc.mt.gov" TargetMode="External"/><Relationship Id="rId306" Type="http://schemas.openxmlformats.org/officeDocument/2006/relationships/hyperlink" Target="https://ravalli.us/DocumentCenter/View/305/Riverview-Orchards-PF-6355?bidId=" TargetMode="External"/><Relationship Id="rId301" Type="http://schemas.openxmlformats.org/officeDocument/2006/relationships/hyperlink" Target="mailto:planning@rc.mt.gov" TargetMode="External"/><Relationship Id="rId300" Type="http://schemas.openxmlformats.org/officeDocument/2006/relationships/hyperlink" Target="https://ravalli.us/DocumentCenter/View/286/Rippling-Woods-583369?bidId=" TargetMode="External"/><Relationship Id="rId206" Type="http://schemas.openxmlformats.org/officeDocument/2006/relationships/hyperlink" Target="https://helenamtmaps.maps.arcgis.com/apps/webappviewer/index.html?id=12489e18b01b42dab6cc2a0a679b1689" TargetMode="External"/><Relationship Id="rId327" Type="http://schemas.openxmlformats.org/officeDocument/2006/relationships/hyperlink" Target="https://ravalli.us/DocumentCenter/View/336/Stevensville-Outside-PF-8327?bidId=" TargetMode="External"/><Relationship Id="rId205" Type="http://schemas.openxmlformats.org/officeDocument/2006/relationships/hyperlink" Target="https://drive.google.com/drive/folders/1HqF7xZLj5qt8BCLJLTrnIsPFGDXo_BED" TargetMode="External"/><Relationship Id="rId326" Type="http://schemas.openxmlformats.org/officeDocument/2006/relationships/hyperlink" Target="https://ravalli.us/DocumentCenter/View/336/Stevensville-Outside-PF-8327?bidId=" TargetMode="External"/><Relationship Id="rId204" Type="http://schemas.openxmlformats.org/officeDocument/2006/relationships/hyperlink" Target="https://helenamtmaps.maps.arcgis.com/apps/webappviewer/index.html?id=12489e18b01b42dab6cc2a0a679b1689" TargetMode="External"/><Relationship Id="rId325" Type="http://schemas.openxmlformats.org/officeDocument/2006/relationships/hyperlink" Target="mailto:planning@rc.mt.gov" TargetMode="External"/><Relationship Id="rId203" Type="http://schemas.openxmlformats.org/officeDocument/2006/relationships/hyperlink" Target="https://helenamtmaps.maps.arcgis.com/apps/webappviewer/index.html?id=12489e18b01b42dab6cc2a0a679b1689" TargetMode="External"/><Relationship Id="rId324" Type="http://schemas.openxmlformats.org/officeDocument/2006/relationships/hyperlink" Target="https://ravalli.us/DocumentCenter/View/307/Stewart-Property-PF-6384?bidId=" TargetMode="External"/><Relationship Id="rId209" Type="http://schemas.openxmlformats.org/officeDocument/2006/relationships/hyperlink" Target="https://helenamtmaps.maps.arcgis.com/apps/webappviewer/index.html?id=12489e18b01b42dab6cc2a0a679b1689" TargetMode="External"/><Relationship Id="rId208" Type="http://schemas.openxmlformats.org/officeDocument/2006/relationships/hyperlink" Target="https://drive.google.com/drive/folders/1HqF7xZLj5qt8BCLJLTrnIsPFGDXo_BED" TargetMode="External"/><Relationship Id="rId329" Type="http://schemas.openxmlformats.org/officeDocument/2006/relationships/hyperlink" Target="https://ravalli.us/DocumentCenter/View/318/Sunset-Orchards-No-4-PF-6407?bidId=" TargetMode="External"/><Relationship Id="rId207" Type="http://schemas.openxmlformats.org/officeDocument/2006/relationships/hyperlink" Target="https://helenamtmaps.maps.arcgis.com/apps/webappviewer/index.html?id=12489e18b01b42dab6cc2a0a679b1689" TargetMode="External"/><Relationship Id="rId328" Type="http://schemas.openxmlformats.org/officeDocument/2006/relationships/hyperlink" Target="mailto:planning@rc.mt.gov" TargetMode="External"/><Relationship Id="rId202" Type="http://schemas.openxmlformats.org/officeDocument/2006/relationships/hyperlink" Target="https://drive.google.com/drive/folders/1HqF7xZLj5qt8BCLJLTrnIsPFGDXo_BED" TargetMode="External"/><Relationship Id="rId323" Type="http://schemas.openxmlformats.org/officeDocument/2006/relationships/hyperlink" Target="https://ravalli.us/DocumentCenter/View/307/Stewart-Property-PF-6384?bidId=" TargetMode="External"/><Relationship Id="rId201" Type="http://schemas.openxmlformats.org/officeDocument/2006/relationships/hyperlink" Target="https://helenamtmaps.maps.arcgis.com/apps/webappviewer/index.html?id=12489e18b01b42dab6cc2a0a679b1689" TargetMode="External"/><Relationship Id="rId322" Type="http://schemas.openxmlformats.org/officeDocument/2006/relationships/hyperlink" Target="mailto:planning@rc.mt.gov" TargetMode="External"/><Relationship Id="rId200" Type="http://schemas.openxmlformats.org/officeDocument/2006/relationships/hyperlink" Target="https://helenamtmaps.maps.arcgis.com/apps/webappviewer/index.html?id=12489e18b01b42dab6cc2a0a679b1689" TargetMode="External"/><Relationship Id="rId321" Type="http://schemas.openxmlformats.org/officeDocument/2006/relationships/hyperlink" Target="https://ravalli.us/DocumentCenter/View/328/South-Shoshone-Loop-PF-7839?bidId=" TargetMode="External"/><Relationship Id="rId320" Type="http://schemas.openxmlformats.org/officeDocument/2006/relationships/hyperlink" Target="https://ravalli.us/DocumentCenter/View/328/South-Shoshone-Loop-PF-7839?bidId=" TargetMode="External"/><Relationship Id="rId316" Type="http://schemas.openxmlformats.org/officeDocument/2006/relationships/hyperlink" Target="mailto:planning@rc.mt.gov" TargetMode="External"/><Relationship Id="rId315" Type="http://schemas.openxmlformats.org/officeDocument/2006/relationships/hyperlink" Target="https://ravalli.us/DocumentCenter/View/333/Sawtooth-Creek-Ranch-PF-7956?bidId=" TargetMode="External"/><Relationship Id="rId314" Type="http://schemas.openxmlformats.org/officeDocument/2006/relationships/hyperlink" Target="https://ravalli.us/DocumentCenter/View/333/Sawtooth-Creek-Ranch-PF-7956?bidId=" TargetMode="External"/><Relationship Id="rId313" Type="http://schemas.openxmlformats.org/officeDocument/2006/relationships/hyperlink" Target="mailto:planning@rc.mt.gov" TargetMode="External"/><Relationship Id="rId319" Type="http://schemas.openxmlformats.org/officeDocument/2006/relationships/hyperlink" Target="mailto:planning@rc.mt.gov" TargetMode="External"/><Relationship Id="rId318" Type="http://schemas.openxmlformats.org/officeDocument/2006/relationships/hyperlink" Target="https://ravalli.us/DocumentCenter/View/329/Sheafman-Creek-PF-7892?bidId=" TargetMode="External"/><Relationship Id="rId317" Type="http://schemas.openxmlformats.org/officeDocument/2006/relationships/hyperlink" Target="https://ravalli.us/DocumentCenter/View/329/Sheafman-Creek-PF-7892?bidId=" TargetMode="External"/><Relationship Id="rId312" Type="http://schemas.openxmlformats.org/officeDocument/2006/relationships/hyperlink" Target="https://ravalli.us/DocumentCenter/View/309/Rossi-et-al-PF-6386?bidId=" TargetMode="External"/><Relationship Id="rId311" Type="http://schemas.openxmlformats.org/officeDocument/2006/relationships/hyperlink" Target="https://ravalli.us/DocumentCenter/View/309/Rossi-et-al-PF-6386?bidId=" TargetMode="External"/><Relationship Id="rId310" Type="http://schemas.openxmlformats.org/officeDocument/2006/relationships/hyperlink" Target="mailto:planning@rc.mt.go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allatincomt.virtualtownhall.net/sites/g/files/vyhlif606/f/uploads/a-1_flatiron_cup_application.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88"/>
    <col customWidth="1" min="5" max="5" width="19.13"/>
    <col customWidth="1" min="14" max="14" width="20.75"/>
  </cols>
  <sheetData>
    <row r="1">
      <c r="A1" s="1" t="s">
        <v>0</v>
      </c>
      <c r="B1" s="2" t="s">
        <v>1</v>
      </c>
      <c r="C1" s="2" t="s">
        <v>1</v>
      </c>
      <c r="D1" s="2" t="s">
        <v>1</v>
      </c>
      <c r="E1" s="2" t="s">
        <v>1</v>
      </c>
      <c r="F1" s="2" t="s">
        <v>1</v>
      </c>
      <c r="G1" s="2" t="s">
        <v>1</v>
      </c>
      <c r="H1" s="3" t="s">
        <v>1</v>
      </c>
      <c r="I1" s="3" t="s">
        <v>1</v>
      </c>
      <c r="J1" s="2" t="s">
        <v>1</v>
      </c>
      <c r="K1" s="2" t="s">
        <v>1</v>
      </c>
      <c r="L1" s="2" t="s">
        <v>1</v>
      </c>
      <c r="M1" s="2" t="s">
        <v>1</v>
      </c>
      <c r="N1" s="2" t="s">
        <v>1</v>
      </c>
      <c r="O1" s="4"/>
      <c r="P1" s="4"/>
      <c r="Q1" s="4"/>
      <c r="R1" s="4"/>
      <c r="S1" s="4"/>
      <c r="T1" s="4"/>
      <c r="U1" s="4"/>
      <c r="V1" s="4"/>
      <c r="W1" s="4"/>
      <c r="X1" s="4"/>
      <c r="Y1" s="4"/>
      <c r="Z1" s="4"/>
      <c r="AA1" s="4"/>
      <c r="AB1" s="4"/>
      <c r="AC1" s="4"/>
      <c r="AD1" s="4"/>
      <c r="AE1" s="4"/>
      <c r="AF1" s="4"/>
      <c r="AG1" s="4"/>
      <c r="AH1" s="4"/>
      <c r="AI1" s="4"/>
      <c r="AJ1" s="4"/>
    </row>
    <row r="2">
      <c r="A2" s="5" t="s">
        <v>2</v>
      </c>
      <c r="B2" s="6" t="s">
        <v>3</v>
      </c>
      <c r="C2" s="5" t="s">
        <v>4</v>
      </c>
      <c r="D2" s="5" t="s">
        <v>5</v>
      </c>
      <c r="E2" s="7" t="s">
        <v>6</v>
      </c>
      <c r="F2" s="5" t="s">
        <v>7</v>
      </c>
      <c r="G2" s="5" t="s">
        <v>8</v>
      </c>
      <c r="H2" s="5" t="s">
        <v>9</v>
      </c>
      <c r="I2" s="5" t="s">
        <v>10</v>
      </c>
      <c r="J2" s="5" t="s">
        <v>11</v>
      </c>
      <c r="K2" s="5" t="s">
        <v>12</v>
      </c>
      <c r="L2" s="6" t="s">
        <v>13</v>
      </c>
      <c r="M2" s="6" t="s">
        <v>14</v>
      </c>
      <c r="N2" s="6" t="s">
        <v>15</v>
      </c>
      <c r="O2" s="4"/>
      <c r="P2" s="4"/>
      <c r="Q2" s="4"/>
      <c r="R2" s="4"/>
      <c r="S2" s="4"/>
      <c r="T2" s="4"/>
      <c r="U2" s="4"/>
      <c r="V2" s="4"/>
      <c r="W2" s="4"/>
      <c r="X2" s="4"/>
      <c r="Y2" s="4"/>
      <c r="Z2" s="4"/>
      <c r="AA2" s="4"/>
      <c r="AB2" s="4"/>
      <c r="AC2" s="4"/>
      <c r="AD2" s="4"/>
      <c r="AE2" s="4"/>
      <c r="AF2" s="4"/>
      <c r="AG2" s="4"/>
      <c r="AH2" s="4"/>
      <c r="AI2" s="4"/>
      <c r="AJ2" s="4"/>
    </row>
    <row r="3">
      <c r="A3" s="8" t="s">
        <v>16</v>
      </c>
      <c r="B3" s="8" t="s">
        <v>17</v>
      </c>
      <c r="C3" s="9" t="s">
        <v>18</v>
      </c>
      <c r="D3" s="8" t="s">
        <v>19</v>
      </c>
      <c r="E3" s="10" t="s">
        <v>20</v>
      </c>
      <c r="F3" s="11">
        <v>174.0</v>
      </c>
      <c r="G3" s="11">
        <v>53.0</v>
      </c>
      <c r="H3" s="12" t="s">
        <v>21</v>
      </c>
      <c r="I3" s="12" t="s">
        <v>22</v>
      </c>
      <c r="J3" s="13"/>
      <c r="K3" s="8" t="s">
        <v>23</v>
      </c>
      <c r="L3" s="13"/>
      <c r="M3" s="8" t="s">
        <v>24</v>
      </c>
      <c r="N3" s="8"/>
      <c r="O3" s="4"/>
      <c r="P3" s="4"/>
      <c r="Q3" s="4"/>
      <c r="R3" s="4"/>
      <c r="S3" s="4"/>
      <c r="T3" s="4"/>
      <c r="U3" s="4"/>
      <c r="V3" s="4"/>
      <c r="W3" s="4"/>
      <c r="X3" s="4"/>
      <c r="Y3" s="4"/>
      <c r="Z3" s="4"/>
      <c r="AA3" s="4"/>
      <c r="AB3" s="4"/>
      <c r="AC3" s="4"/>
      <c r="AD3" s="4"/>
      <c r="AE3" s="4"/>
      <c r="AF3" s="4"/>
      <c r="AG3" s="4"/>
      <c r="AH3" s="4"/>
      <c r="AI3" s="4"/>
      <c r="AJ3" s="4"/>
    </row>
    <row r="4">
      <c r="A4" s="8" t="s">
        <v>25</v>
      </c>
      <c r="B4" s="8" t="s">
        <v>26</v>
      </c>
      <c r="C4" s="8" t="s">
        <v>27</v>
      </c>
      <c r="D4" s="8" t="s">
        <v>19</v>
      </c>
      <c r="E4" s="10" t="s">
        <v>20</v>
      </c>
      <c r="F4" s="11">
        <v>121.0</v>
      </c>
      <c r="G4" s="11">
        <v>7.0</v>
      </c>
      <c r="H4" s="12" t="s">
        <v>28</v>
      </c>
      <c r="I4" s="12" t="s">
        <v>29</v>
      </c>
      <c r="J4" s="13"/>
      <c r="K4" s="8"/>
      <c r="L4" s="13" t="s">
        <v>30</v>
      </c>
      <c r="M4" s="8" t="s">
        <v>31</v>
      </c>
      <c r="N4" s="8"/>
      <c r="O4" s="4"/>
      <c r="P4" s="4"/>
      <c r="Q4" s="4"/>
      <c r="R4" s="4"/>
      <c r="S4" s="4"/>
      <c r="T4" s="4"/>
      <c r="U4" s="4"/>
      <c r="V4" s="4"/>
      <c r="W4" s="4"/>
      <c r="X4" s="4"/>
      <c r="Y4" s="4"/>
      <c r="Z4" s="4"/>
      <c r="AA4" s="4"/>
      <c r="AB4" s="4"/>
      <c r="AC4" s="4"/>
      <c r="AD4" s="4"/>
      <c r="AE4" s="4"/>
      <c r="AF4" s="4"/>
      <c r="AG4" s="14"/>
      <c r="AH4" s="14"/>
      <c r="AI4" s="14"/>
      <c r="AJ4" s="14"/>
    </row>
    <row r="5">
      <c r="A5" s="15" t="s">
        <v>32</v>
      </c>
      <c r="B5" s="15" t="s">
        <v>33</v>
      </c>
      <c r="C5" s="15" t="s">
        <v>34</v>
      </c>
      <c r="D5" s="16" t="s">
        <v>19</v>
      </c>
      <c r="E5" s="16" t="s">
        <v>35</v>
      </c>
      <c r="F5" s="15">
        <v>359.0</v>
      </c>
      <c r="G5" s="15">
        <v>25.0</v>
      </c>
      <c r="H5" s="17" t="s">
        <v>36</v>
      </c>
      <c r="I5" s="18" t="s">
        <v>37</v>
      </c>
      <c r="J5" s="18" t="s">
        <v>37</v>
      </c>
      <c r="K5" s="15" t="s">
        <v>38</v>
      </c>
      <c r="L5" s="19" t="s">
        <v>39</v>
      </c>
      <c r="M5" s="20" t="s">
        <v>40</v>
      </c>
      <c r="N5" s="14"/>
      <c r="O5" s="14"/>
      <c r="P5" s="14"/>
      <c r="Q5" s="14"/>
      <c r="R5" s="14"/>
      <c r="S5" s="14"/>
      <c r="T5" s="14"/>
      <c r="U5" s="14"/>
      <c r="V5" s="14"/>
      <c r="W5" s="14"/>
      <c r="X5" s="14"/>
      <c r="Y5" s="14"/>
      <c r="Z5" s="14"/>
      <c r="AA5" s="14"/>
      <c r="AB5" s="14"/>
      <c r="AC5" s="14"/>
      <c r="AD5" s="14"/>
      <c r="AE5" s="14"/>
      <c r="AF5" s="14"/>
      <c r="AG5" s="14"/>
      <c r="AH5" s="14"/>
      <c r="AI5" s="14"/>
      <c r="AJ5" s="14"/>
    </row>
    <row r="6">
      <c r="A6" s="15" t="s">
        <v>41</v>
      </c>
      <c r="B6" s="15" t="s">
        <v>33</v>
      </c>
      <c r="C6" s="15" t="s">
        <v>34</v>
      </c>
      <c r="D6" s="16" t="s">
        <v>19</v>
      </c>
      <c r="E6" s="16" t="s">
        <v>20</v>
      </c>
      <c r="F6" s="15">
        <v>91.0</v>
      </c>
      <c r="G6" s="15">
        <v>2.0</v>
      </c>
      <c r="H6" s="17" t="s">
        <v>42</v>
      </c>
      <c r="I6" s="18" t="s">
        <v>43</v>
      </c>
      <c r="J6" s="21"/>
      <c r="K6" s="15" t="s">
        <v>38</v>
      </c>
      <c r="L6" s="19" t="s">
        <v>39</v>
      </c>
      <c r="M6" s="20" t="s">
        <v>40</v>
      </c>
      <c r="N6" s="18" t="s">
        <v>44</v>
      </c>
      <c r="O6" s="14"/>
      <c r="P6" s="14"/>
      <c r="Q6" s="14"/>
      <c r="R6" s="14"/>
      <c r="S6" s="14"/>
      <c r="T6" s="14"/>
      <c r="U6" s="14"/>
      <c r="V6" s="14"/>
      <c r="W6" s="14"/>
      <c r="X6" s="14"/>
      <c r="Y6" s="14"/>
      <c r="Z6" s="14"/>
      <c r="AA6" s="14"/>
      <c r="AB6" s="14"/>
      <c r="AC6" s="14"/>
      <c r="AD6" s="14"/>
      <c r="AE6" s="14"/>
      <c r="AF6" s="14"/>
      <c r="AG6" s="14"/>
      <c r="AH6" s="14"/>
      <c r="AI6" s="14"/>
      <c r="AJ6" s="14"/>
    </row>
    <row r="7">
      <c r="A7" s="15" t="s">
        <v>45</v>
      </c>
      <c r="B7" s="15" t="s">
        <v>33</v>
      </c>
      <c r="C7" s="15" t="s">
        <v>34</v>
      </c>
      <c r="D7" s="16" t="s">
        <v>19</v>
      </c>
      <c r="E7" s="16" t="s">
        <v>20</v>
      </c>
      <c r="F7" s="15">
        <v>424.0</v>
      </c>
      <c r="G7" s="15">
        <v>22.0</v>
      </c>
      <c r="H7" s="17" t="s">
        <v>46</v>
      </c>
      <c r="I7" s="18" t="s">
        <v>47</v>
      </c>
      <c r="J7" s="18" t="s">
        <v>47</v>
      </c>
      <c r="K7" s="15" t="s">
        <v>48</v>
      </c>
      <c r="L7" s="19" t="s">
        <v>49</v>
      </c>
      <c r="M7" s="20" t="s">
        <v>50</v>
      </c>
      <c r="N7" s="21"/>
      <c r="O7" s="14"/>
      <c r="P7" s="14"/>
      <c r="Q7" s="14"/>
      <c r="R7" s="14"/>
      <c r="S7" s="14"/>
      <c r="T7" s="14"/>
      <c r="U7" s="14"/>
      <c r="V7" s="14"/>
      <c r="W7" s="14"/>
      <c r="X7" s="14"/>
      <c r="Y7" s="14"/>
      <c r="Z7" s="14"/>
      <c r="AA7" s="14"/>
      <c r="AB7" s="14"/>
      <c r="AC7" s="14"/>
      <c r="AD7" s="14"/>
      <c r="AE7" s="14"/>
      <c r="AF7" s="14"/>
      <c r="AG7" s="14"/>
      <c r="AH7" s="14"/>
      <c r="AI7" s="14"/>
      <c r="AJ7" s="14"/>
    </row>
    <row r="8">
      <c r="A8" s="15" t="s">
        <v>51</v>
      </c>
      <c r="B8" s="15" t="s">
        <v>33</v>
      </c>
      <c r="C8" s="15" t="s">
        <v>34</v>
      </c>
      <c r="D8" s="16" t="s">
        <v>19</v>
      </c>
      <c r="E8" s="16" t="s">
        <v>20</v>
      </c>
      <c r="F8" s="15">
        <v>116.0</v>
      </c>
      <c r="G8" s="15">
        <v>20.0</v>
      </c>
      <c r="H8" s="17" t="s">
        <v>52</v>
      </c>
      <c r="I8" s="18" t="s">
        <v>43</v>
      </c>
      <c r="J8" s="21"/>
      <c r="K8" s="15"/>
      <c r="L8" s="19" t="s">
        <v>53</v>
      </c>
      <c r="M8" s="20" t="s">
        <v>54</v>
      </c>
      <c r="N8" s="21"/>
      <c r="O8" s="14"/>
      <c r="P8" s="14"/>
      <c r="Q8" s="14"/>
      <c r="R8" s="14"/>
      <c r="S8" s="14"/>
      <c r="T8" s="14"/>
      <c r="U8" s="14"/>
      <c r="V8" s="14"/>
      <c r="W8" s="14"/>
      <c r="X8" s="14"/>
      <c r="Y8" s="14"/>
      <c r="Z8" s="14"/>
      <c r="AA8" s="14"/>
      <c r="AB8" s="14"/>
      <c r="AC8" s="14"/>
      <c r="AD8" s="14"/>
      <c r="AE8" s="14"/>
      <c r="AF8" s="14"/>
      <c r="AG8" s="14"/>
      <c r="AH8" s="14"/>
      <c r="AI8" s="14"/>
      <c r="AJ8" s="14"/>
    </row>
    <row r="9">
      <c r="A9" s="15" t="s">
        <v>55</v>
      </c>
      <c r="B9" s="15" t="s">
        <v>56</v>
      </c>
      <c r="C9" s="15" t="s">
        <v>57</v>
      </c>
      <c r="D9" s="16" t="s">
        <v>19</v>
      </c>
      <c r="E9" s="16" t="s">
        <v>35</v>
      </c>
      <c r="F9" s="15">
        <v>381.0</v>
      </c>
      <c r="G9" s="15">
        <v>14.0</v>
      </c>
      <c r="H9" s="18" t="s">
        <v>58</v>
      </c>
      <c r="I9" s="18" t="s">
        <v>59</v>
      </c>
      <c r="J9" s="18" t="s">
        <v>60</v>
      </c>
      <c r="K9" s="15" t="s">
        <v>61</v>
      </c>
      <c r="L9" s="19" t="s">
        <v>62</v>
      </c>
      <c r="M9" s="22" t="s">
        <v>63</v>
      </c>
      <c r="N9" s="14"/>
      <c r="O9" s="14"/>
      <c r="P9" s="14"/>
      <c r="Q9" s="14"/>
      <c r="R9" s="14"/>
      <c r="S9" s="14"/>
      <c r="T9" s="14"/>
      <c r="U9" s="14"/>
      <c r="V9" s="14"/>
      <c r="W9" s="14"/>
      <c r="X9" s="14"/>
      <c r="Y9" s="14"/>
      <c r="Z9" s="14"/>
      <c r="AA9" s="14"/>
      <c r="AB9" s="14"/>
      <c r="AC9" s="14"/>
      <c r="AD9" s="14"/>
      <c r="AE9" s="14"/>
      <c r="AF9" s="14"/>
      <c r="AG9" s="14"/>
      <c r="AH9" s="14"/>
      <c r="AI9" s="14"/>
      <c r="AJ9" s="14"/>
    </row>
    <row r="10">
      <c r="A10" s="23" t="s">
        <v>64</v>
      </c>
      <c r="B10" s="15" t="s">
        <v>56</v>
      </c>
      <c r="C10" s="15" t="s">
        <v>57</v>
      </c>
      <c r="D10" s="16" t="s">
        <v>19</v>
      </c>
      <c r="E10" s="16" t="s">
        <v>35</v>
      </c>
      <c r="F10" s="15">
        <v>134.0</v>
      </c>
      <c r="G10" s="15">
        <v>8.0</v>
      </c>
      <c r="H10" s="18" t="s">
        <v>58</v>
      </c>
      <c r="I10" s="18" t="s">
        <v>59</v>
      </c>
      <c r="J10" s="21" t="s">
        <v>65</v>
      </c>
      <c r="K10" s="15" t="s">
        <v>61</v>
      </c>
      <c r="L10" s="19" t="s">
        <v>62</v>
      </c>
      <c r="M10" s="22" t="s">
        <v>66</v>
      </c>
      <c r="N10" s="14"/>
      <c r="O10" s="14"/>
      <c r="P10" s="14"/>
      <c r="Q10" s="14"/>
      <c r="R10" s="14"/>
      <c r="S10" s="14"/>
      <c r="T10" s="14"/>
      <c r="U10" s="14"/>
      <c r="V10" s="14"/>
      <c r="W10" s="14"/>
      <c r="X10" s="14"/>
      <c r="Y10" s="14"/>
      <c r="Z10" s="14"/>
      <c r="AA10" s="14"/>
      <c r="AB10" s="14"/>
      <c r="AC10" s="14"/>
      <c r="AD10" s="14"/>
      <c r="AE10" s="14"/>
      <c r="AF10" s="14"/>
      <c r="AG10" s="14"/>
      <c r="AH10" s="14"/>
      <c r="AI10" s="14"/>
      <c r="AJ10" s="14"/>
    </row>
    <row r="11">
      <c r="A11" s="15" t="s">
        <v>67</v>
      </c>
      <c r="B11" s="15" t="s">
        <v>56</v>
      </c>
      <c r="C11" s="15" t="s">
        <v>57</v>
      </c>
      <c r="D11" s="16" t="s">
        <v>19</v>
      </c>
      <c r="E11" s="16" t="s">
        <v>68</v>
      </c>
      <c r="F11" s="15">
        <v>20.0</v>
      </c>
      <c r="G11" s="15">
        <v>3.0</v>
      </c>
      <c r="H11" s="18" t="s">
        <v>69</v>
      </c>
      <c r="I11" s="18" t="s">
        <v>70</v>
      </c>
      <c r="J11" s="24"/>
      <c r="K11" s="15" t="s">
        <v>61</v>
      </c>
      <c r="L11" s="19" t="s">
        <v>62</v>
      </c>
      <c r="M11" s="22" t="s">
        <v>63</v>
      </c>
      <c r="N11" s="14"/>
      <c r="O11" s="14"/>
      <c r="P11" s="14"/>
      <c r="Q11" s="14"/>
      <c r="R11" s="14"/>
      <c r="S11" s="14"/>
      <c r="T11" s="14"/>
      <c r="U11" s="14"/>
      <c r="V11" s="14"/>
      <c r="W11" s="14"/>
      <c r="X11" s="14"/>
      <c r="Y11" s="14"/>
      <c r="Z11" s="14"/>
      <c r="AA11" s="14"/>
      <c r="AB11" s="14"/>
      <c r="AC11" s="14"/>
      <c r="AD11" s="14"/>
      <c r="AE11" s="14"/>
      <c r="AF11" s="14"/>
      <c r="AG11" s="14"/>
      <c r="AH11" s="14"/>
      <c r="AI11" s="14"/>
      <c r="AJ11" s="14"/>
    </row>
    <row r="12">
      <c r="A12" s="15" t="s">
        <v>71</v>
      </c>
      <c r="B12" s="15" t="s">
        <v>56</v>
      </c>
      <c r="C12" s="15" t="s">
        <v>57</v>
      </c>
      <c r="D12" s="16" t="s">
        <v>19</v>
      </c>
      <c r="E12" s="16" t="s">
        <v>68</v>
      </c>
      <c r="F12" s="15">
        <v>8.0</v>
      </c>
      <c r="G12" s="15">
        <v>1.0</v>
      </c>
      <c r="H12" s="24" t="s">
        <v>72</v>
      </c>
      <c r="I12" s="17" t="s">
        <v>59</v>
      </c>
      <c r="J12" s="24"/>
      <c r="K12" s="15" t="s">
        <v>61</v>
      </c>
      <c r="L12" s="19" t="s">
        <v>62</v>
      </c>
      <c r="M12" s="22" t="s">
        <v>73</v>
      </c>
      <c r="N12" s="14"/>
      <c r="O12" s="14"/>
      <c r="P12" s="14"/>
      <c r="Q12" s="14"/>
      <c r="R12" s="14"/>
      <c r="S12" s="14"/>
      <c r="T12" s="14"/>
      <c r="U12" s="14"/>
      <c r="V12" s="14"/>
      <c r="W12" s="14"/>
      <c r="X12" s="14"/>
      <c r="Y12" s="14"/>
      <c r="Z12" s="14"/>
      <c r="AA12" s="14"/>
      <c r="AB12" s="14"/>
      <c r="AC12" s="14"/>
      <c r="AD12" s="14"/>
      <c r="AE12" s="14"/>
      <c r="AF12" s="14"/>
      <c r="AG12" s="14"/>
      <c r="AH12" s="14"/>
      <c r="AI12" s="14"/>
      <c r="AJ12" s="14"/>
    </row>
    <row r="13">
      <c r="A13" s="15" t="s">
        <v>74</v>
      </c>
      <c r="B13" s="15" t="s">
        <v>56</v>
      </c>
      <c r="C13" s="15" t="s">
        <v>57</v>
      </c>
      <c r="D13" s="16" t="s">
        <v>19</v>
      </c>
      <c r="E13" s="16" t="s">
        <v>68</v>
      </c>
      <c r="F13" s="15">
        <v>8.0</v>
      </c>
      <c r="G13" s="15">
        <v>1.0</v>
      </c>
      <c r="H13" s="17" t="s">
        <v>75</v>
      </c>
      <c r="I13" s="17" t="s">
        <v>59</v>
      </c>
      <c r="J13" s="24"/>
      <c r="K13" s="15" t="s">
        <v>61</v>
      </c>
      <c r="L13" s="19" t="s">
        <v>62</v>
      </c>
      <c r="M13" s="22" t="s">
        <v>63</v>
      </c>
      <c r="N13" s="14"/>
      <c r="O13" s="14"/>
      <c r="P13" s="14"/>
      <c r="Q13" s="14"/>
      <c r="R13" s="14"/>
      <c r="S13" s="14"/>
      <c r="T13" s="14"/>
      <c r="U13" s="14"/>
      <c r="V13" s="14"/>
      <c r="W13" s="14"/>
      <c r="X13" s="14"/>
      <c r="Y13" s="14"/>
      <c r="Z13" s="14"/>
      <c r="AA13" s="14"/>
      <c r="AB13" s="14"/>
      <c r="AC13" s="14"/>
      <c r="AD13" s="14"/>
      <c r="AE13" s="14"/>
      <c r="AF13" s="14"/>
      <c r="AG13" s="14"/>
      <c r="AH13" s="14"/>
      <c r="AI13" s="14"/>
      <c r="AJ13" s="14"/>
    </row>
    <row r="14">
      <c r="A14" s="15" t="s">
        <v>76</v>
      </c>
      <c r="B14" s="15" t="s">
        <v>56</v>
      </c>
      <c r="C14" s="15" t="s">
        <v>57</v>
      </c>
      <c r="D14" s="16" t="s">
        <v>19</v>
      </c>
      <c r="E14" s="16" t="s">
        <v>68</v>
      </c>
      <c r="F14" s="15">
        <v>4.0</v>
      </c>
      <c r="G14" s="15">
        <v>1.0</v>
      </c>
      <c r="H14" s="24" t="s">
        <v>77</v>
      </c>
      <c r="I14" s="17" t="s">
        <v>59</v>
      </c>
      <c r="J14" s="24"/>
      <c r="K14" s="15" t="s">
        <v>61</v>
      </c>
      <c r="L14" s="19" t="s">
        <v>62</v>
      </c>
      <c r="M14" s="22" t="s">
        <v>78</v>
      </c>
      <c r="N14" s="14"/>
      <c r="O14" s="14"/>
      <c r="P14" s="14"/>
      <c r="Q14" s="14"/>
      <c r="R14" s="14"/>
      <c r="S14" s="14"/>
      <c r="T14" s="14"/>
      <c r="U14" s="14"/>
      <c r="V14" s="14"/>
      <c r="W14" s="14"/>
      <c r="X14" s="14"/>
      <c r="Y14" s="14"/>
      <c r="Z14" s="14"/>
      <c r="AA14" s="14"/>
      <c r="AB14" s="14"/>
      <c r="AC14" s="14"/>
      <c r="AD14" s="14"/>
      <c r="AE14" s="14"/>
      <c r="AF14" s="14"/>
      <c r="AG14" s="14"/>
      <c r="AH14" s="14"/>
      <c r="AI14" s="14"/>
      <c r="AJ14" s="14"/>
    </row>
    <row r="15">
      <c r="A15" s="15" t="s">
        <v>79</v>
      </c>
      <c r="B15" s="15" t="s">
        <v>56</v>
      </c>
      <c r="C15" s="15" t="s">
        <v>57</v>
      </c>
      <c r="D15" s="16" t="s">
        <v>19</v>
      </c>
      <c r="E15" s="16" t="s">
        <v>68</v>
      </c>
      <c r="F15" s="15">
        <v>4.0</v>
      </c>
      <c r="G15" s="15">
        <v>1.0</v>
      </c>
      <c r="H15" s="24" t="s">
        <v>80</v>
      </c>
      <c r="I15" s="17" t="s">
        <v>59</v>
      </c>
      <c r="J15" s="24"/>
      <c r="K15" s="15" t="s">
        <v>61</v>
      </c>
      <c r="L15" s="19" t="s">
        <v>62</v>
      </c>
      <c r="M15" s="22" t="s">
        <v>81</v>
      </c>
      <c r="N15" s="14"/>
      <c r="O15" s="14"/>
      <c r="P15" s="14"/>
      <c r="Q15" s="14"/>
      <c r="R15" s="14"/>
      <c r="S15" s="14"/>
      <c r="T15" s="14"/>
      <c r="U15" s="14"/>
      <c r="V15" s="14"/>
      <c r="W15" s="14"/>
      <c r="X15" s="14"/>
      <c r="Y15" s="14"/>
      <c r="Z15" s="14"/>
      <c r="AA15" s="14"/>
      <c r="AB15" s="14"/>
      <c r="AC15" s="14"/>
      <c r="AD15" s="14"/>
      <c r="AE15" s="14"/>
      <c r="AF15" s="14"/>
      <c r="AG15" s="14"/>
      <c r="AH15" s="14"/>
      <c r="AI15" s="14"/>
      <c r="AJ15" s="14"/>
    </row>
    <row r="16">
      <c r="A16" s="15" t="s">
        <v>82</v>
      </c>
      <c r="B16" s="15" t="s">
        <v>56</v>
      </c>
      <c r="C16" s="15" t="s">
        <v>57</v>
      </c>
      <c r="D16" s="16" t="s">
        <v>19</v>
      </c>
      <c r="E16" s="16" t="s">
        <v>68</v>
      </c>
      <c r="F16" s="15">
        <v>4.0</v>
      </c>
      <c r="G16" s="15">
        <v>1.0</v>
      </c>
      <c r="H16" s="24" t="s">
        <v>83</v>
      </c>
      <c r="I16" s="17" t="s">
        <v>59</v>
      </c>
      <c r="J16" s="24"/>
      <c r="K16" s="15" t="s">
        <v>61</v>
      </c>
      <c r="L16" s="19" t="s">
        <v>62</v>
      </c>
      <c r="M16" s="22" t="s">
        <v>84</v>
      </c>
      <c r="N16" s="14"/>
      <c r="O16" s="14"/>
      <c r="P16" s="14"/>
      <c r="Q16" s="14"/>
      <c r="R16" s="14"/>
      <c r="S16" s="14"/>
      <c r="T16" s="14"/>
      <c r="U16" s="14"/>
      <c r="V16" s="14"/>
      <c r="W16" s="14"/>
      <c r="X16" s="14"/>
      <c r="Y16" s="14"/>
      <c r="Z16" s="14"/>
      <c r="AA16" s="14"/>
      <c r="AB16" s="14"/>
      <c r="AC16" s="14"/>
      <c r="AD16" s="14"/>
      <c r="AE16" s="14"/>
      <c r="AF16" s="14"/>
      <c r="AG16" s="14"/>
      <c r="AH16" s="14"/>
      <c r="AI16" s="14"/>
      <c r="AJ16" s="14"/>
    </row>
    <row r="17">
      <c r="A17" s="15" t="s">
        <v>85</v>
      </c>
      <c r="B17" s="15" t="s">
        <v>56</v>
      </c>
      <c r="C17" s="15" t="s">
        <v>57</v>
      </c>
      <c r="D17" s="16" t="s">
        <v>19</v>
      </c>
      <c r="E17" s="16" t="s">
        <v>68</v>
      </c>
      <c r="F17" s="15">
        <v>4.0</v>
      </c>
      <c r="G17" s="15">
        <v>1.0</v>
      </c>
      <c r="H17" s="24" t="s">
        <v>86</v>
      </c>
      <c r="I17" s="17" t="s">
        <v>59</v>
      </c>
      <c r="J17" s="24"/>
      <c r="K17" s="15" t="s">
        <v>61</v>
      </c>
      <c r="L17" s="19" t="s">
        <v>62</v>
      </c>
      <c r="M17" s="22" t="s">
        <v>73</v>
      </c>
      <c r="N17" s="14"/>
      <c r="O17" s="14"/>
      <c r="P17" s="14"/>
      <c r="Q17" s="14"/>
      <c r="R17" s="14"/>
      <c r="S17" s="14"/>
      <c r="T17" s="14"/>
      <c r="U17" s="14"/>
      <c r="V17" s="14"/>
      <c r="W17" s="14"/>
      <c r="X17" s="14"/>
      <c r="Y17" s="14"/>
      <c r="Z17" s="14"/>
      <c r="AA17" s="14"/>
      <c r="AB17" s="14"/>
      <c r="AC17" s="14"/>
      <c r="AD17" s="14"/>
      <c r="AE17" s="14"/>
      <c r="AF17" s="14"/>
      <c r="AG17" s="14"/>
      <c r="AH17" s="14"/>
      <c r="AI17" s="14"/>
      <c r="AJ17" s="14"/>
    </row>
    <row r="18">
      <c r="A18" s="15" t="s">
        <v>87</v>
      </c>
      <c r="B18" s="15" t="s">
        <v>56</v>
      </c>
      <c r="C18" s="15" t="s">
        <v>57</v>
      </c>
      <c r="D18" s="16" t="s">
        <v>19</v>
      </c>
      <c r="E18" s="16" t="s">
        <v>68</v>
      </c>
      <c r="F18" s="15">
        <v>4.0</v>
      </c>
      <c r="G18" s="15">
        <v>1.0</v>
      </c>
      <c r="H18" s="17" t="s">
        <v>88</v>
      </c>
      <c r="I18" s="17" t="s">
        <v>59</v>
      </c>
      <c r="J18" s="24"/>
      <c r="K18" s="15" t="s">
        <v>61</v>
      </c>
      <c r="L18" s="19" t="s">
        <v>62</v>
      </c>
      <c r="M18" s="22" t="s">
        <v>63</v>
      </c>
      <c r="N18" s="14"/>
      <c r="O18" s="14"/>
      <c r="P18" s="14"/>
      <c r="Q18" s="14"/>
      <c r="R18" s="14"/>
      <c r="S18" s="14"/>
      <c r="T18" s="14"/>
      <c r="U18" s="14"/>
      <c r="V18" s="14"/>
      <c r="W18" s="14"/>
      <c r="X18" s="14"/>
      <c r="Y18" s="14"/>
      <c r="Z18" s="14"/>
      <c r="AA18" s="14"/>
      <c r="AB18" s="14"/>
      <c r="AC18" s="14"/>
      <c r="AD18" s="14"/>
      <c r="AE18" s="14"/>
      <c r="AF18" s="14"/>
      <c r="AG18" s="14"/>
      <c r="AH18" s="14"/>
      <c r="AI18" s="14"/>
      <c r="AJ18" s="14"/>
    </row>
    <row r="19">
      <c r="A19" s="15" t="s">
        <v>89</v>
      </c>
      <c r="B19" s="15" t="s">
        <v>56</v>
      </c>
      <c r="C19" s="15" t="s">
        <v>57</v>
      </c>
      <c r="D19" s="16" t="s">
        <v>19</v>
      </c>
      <c r="E19" s="16" t="s">
        <v>68</v>
      </c>
      <c r="F19" s="15">
        <v>4.0</v>
      </c>
      <c r="G19" s="15">
        <v>1.0</v>
      </c>
      <c r="H19" s="24" t="s">
        <v>86</v>
      </c>
      <c r="I19" s="17" t="s">
        <v>59</v>
      </c>
      <c r="J19" s="24"/>
      <c r="K19" s="15" t="s">
        <v>61</v>
      </c>
      <c r="L19" s="19" t="s">
        <v>62</v>
      </c>
      <c r="M19" s="22" t="s">
        <v>73</v>
      </c>
      <c r="N19" s="14"/>
      <c r="O19" s="14"/>
      <c r="P19" s="14"/>
      <c r="Q19" s="14"/>
      <c r="R19" s="14"/>
      <c r="S19" s="14"/>
      <c r="T19" s="14"/>
      <c r="U19" s="14"/>
      <c r="V19" s="14"/>
      <c r="W19" s="14"/>
      <c r="X19" s="14"/>
      <c r="Y19" s="14"/>
      <c r="Z19" s="14"/>
      <c r="AA19" s="14"/>
      <c r="AB19" s="14"/>
      <c r="AC19" s="14"/>
      <c r="AD19" s="14"/>
      <c r="AE19" s="14"/>
      <c r="AF19" s="14"/>
      <c r="AG19" s="14"/>
      <c r="AH19" s="14"/>
      <c r="AI19" s="14"/>
      <c r="AJ19" s="14"/>
    </row>
    <row r="20">
      <c r="A20" s="15" t="s">
        <v>90</v>
      </c>
      <c r="B20" s="15" t="s">
        <v>56</v>
      </c>
      <c r="C20" s="15" t="s">
        <v>57</v>
      </c>
      <c r="D20" s="16" t="s">
        <v>19</v>
      </c>
      <c r="E20" s="16" t="s">
        <v>68</v>
      </c>
      <c r="F20" s="15">
        <v>4.0</v>
      </c>
      <c r="G20" s="15">
        <v>1.0</v>
      </c>
      <c r="H20" s="24" t="s">
        <v>88</v>
      </c>
      <c r="I20" s="17" t="s">
        <v>59</v>
      </c>
      <c r="J20" s="24"/>
      <c r="K20" s="15" t="s">
        <v>61</v>
      </c>
      <c r="L20" s="19" t="s">
        <v>62</v>
      </c>
      <c r="M20" s="22" t="s">
        <v>63</v>
      </c>
      <c r="N20" s="14"/>
      <c r="O20" s="14"/>
      <c r="P20" s="14"/>
      <c r="Q20" s="14"/>
      <c r="R20" s="14"/>
      <c r="S20" s="14"/>
      <c r="T20" s="14"/>
      <c r="U20" s="14"/>
      <c r="V20" s="14"/>
      <c r="W20" s="14"/>
      <c r="X20" s="14"/>
      <c r="Y20" s="14"/>
      <c r="Z20" s="14"/>
      <c r="AA20" s="14"/>
      <c r="AB20" s="14"/>
      <c r="AC20" s="14"/>
      <c r="AD20" s="14"/>
      <c r="AE20" s="14"/>
      <c r="AF20" s="14"/>
      <c r="AG20" s="14"/>
      <c r="AH20" s="14"/>
      <c r="AI20" s="14"/>
      <c r="AJ20" s="14"/>
    </row>
    <row r="21">
      <c r="A21" s="15" t="s">
        <v>91</v>
      </c>
      <c r="B21" s="15" t="s">
        <v>56</v>
      </c>
      <c r="C21" s="15" t="s">
        <v>57</v>
      </c>
      <c r="D21" s="16" t="s">
        <v>19</v>
      </c>
      <c r="E21" s="16" t="s">
        <v>68</v>
      </c>
      <c r="F21" s="15">
        <v>4.0</v>
      </c>
      <c r="G21" s="15">
        <v>1.0</v>
      </c>
      <c r="H21" s="24" t="s">
        <v>92</v>
      </c>
      <c r="I21" s="17" t="s">
        <v>59</v>
      </c>
      <c r="J21" s="24"/>
      <c r="K21" s="15" t="s">
        <v>61</v>
      </c>
      <c r="L21" s="19" t="s">
        <v>62</v>
      </c>
      <c r="M21" s="22" t="s">
        <v>66</v>
      </c>
      <c r="N21" s="14"/>
      <c r="O21" s="14"/>
      <c r="P21" s="14"/>
      <c r="Q21" s="14"/>
      <c r="R21" s="14"/>
      <c r="S21" s="14"/>
      <c r="T21" s="14"/>
      <c r="U21" s="14"/>
      <c r="V21" s="14"/>
      <c r="W21" s="14"/>
      <c r="X21" s="14"/>
      <c r="Y21" s="14"/>
      <c r="Z21" s="14"/>
      <c r="AA21" s="14"/>
      <c r="AB21" s="14"/>
      <c r="AC21" s="14"/>
      <c r="AD21" s="14"/>
      <c r="AE21" s="14"/>
      <c r="AF21" s="14"/>
      <c r="AG21" s="14"/>
      <c r="AH21" s="14"/>
      <c r="AI21" s="14"/>
      <c r="AJ21" s="14"/>
    </row>
    <row r="22">
      <c r="A22" s="15" t="s">
        <v>93</v>
      </c>
      <c r="B22" s="15" t="s">
        <v>56</v>
      </c>
      <c r="C22" s="15" t="s">
        <v>57</v>
      </c>
      <c r="D22" s="16" t="s">
        <v>19</v>
      </c>
      <c r="E22" s="16" t="s">
        <v>68</v>
      </c>
      <c r="F22" s="15">
        <v>4.0</v>
      </c>
      <c r="G22" s="15">
        <v>1.0</v>
      </c>
      <c r="H22" s="24" t="s">
        <v>88</v>
      </c>
      <c r="I22" s="17" t="s">
        <v>59</v>
      </c>
      <c r="J22" s="24"/>
      <c r="K22" s="15" t="s">
        <v>61</v>
      </c>
      <c r="L22" s="19" t="s">
        <v>62</v>
      </c>
      <c r="M22" s="22" t="s">
        <v>63</v>
      </c>
      <c r="N22" s="15" t="s">
        <v>94</v>
      </c>
      <c r="O22" s="14"/>
      <c r="P22" s="14"/>
      <c r="Q22" s="14"/>
      <c r="R22" s="14"/>
      <c r="S22" s="14"/>
      <c r="T22" s="14"/>
      <c r="U22" s="14"/>
      <c r="V22" s="14"/>
      <c r="W22" s="14"/>
      <c r="X22" s="14"/>
      <c r="Y22" s="14"/>
      <c r="Z22" s="14"/>
      <c r="AA22" s="14"/>
      <c r="AB22" s="14"/>
      <c r="AC22" s="14"/>
      <c r="AD22" s="14"/>
      <c r="AE22" s="14"/>
      <c r="AF22" s="14"/>
      <c r="AG22" s="14"/>
      <c r="AH22" s="14"/>
      <c r="AI22" s="14"/>
      <c r="AJ22" s="14"/>
    </row>
    <row r="23">
      <c r="A23" s="15" t="s">
        <v>95</v>
      </c>
      <c r="B23" s="15" t="s">
        <v>56</v>
      </c>
      <c r="C23" s="15" t="s">
        <v>57</v>
      </c>
      <c r="D23" s="16" t="s">
        <v>19</v>
      </c>
      <c r="E23" s="16" t="s">
        <v>68</v>
      </c>
      <c r="F23" s="15">
        <v>4.0</v>
      </c>
      <c r="G23" s="15">
        <v>1.0</v>
      </c>
      <c r="H23" s="24" t="s">
        <v>92</v>
      </c>
      <c r="I23" s="17" t="s">
        <v>59</v>
      </c>
      <c r="J23" s="24"/>
      <c r="K23" s="15" t="s">
        <v>61</v>
      </c>
      <c r="L23" s="19" t="s">
        <v>62</v>
      </c>
      <c r="M23" s="22" t="s">
        <v>66</v>
      </c>
      <c r="N23" s="14"/>
      <c r="O23" s="14"/>
      <c r="P23" s="14"/>
      <c r="Q23" s="14"/>
      <c r="R23" s="14"/>
      <c r="S23" s="14"/>
      <c r="T23" s="14"/>
      <c r="U23" s="14"/>
      <c r="V23" s="14"/>
      <c r="W23" s="14"/>
      <c r="X23" s="14"/>
      <c r="Y23" s="14"/>
      <c r="Z23" s="14"/>
      <c r="AA23" s="14"/>
      <c r="AB23" s="14"/>
      <c r="AC23" s="14"/>
      <c r="AD23" s="14"/>
      <c r="AE23" s="14"/>
      <c r="AF23" s="14"/>
      <c r="AG23" s="14"/>
      <c r="AH23" s="14"/>
      <c r="AI23" s="14"/>
      <c r="AJ23" s="14"/>
    </row>
    <row r="24">
      <c r="A24" s="15" t="s">
        <v>96</v>
      </c>
      <c r="B24" s="15" t="s">
        <v>56</v>
      </c>
      <c r="C24" s="15" t="s">
        <v>57</v>
      </c>
      <c r="D24" s="16" t="s">
        <v>19</v>
      </c>
      <c r="E24" s="16" t="s">
        <v>68</v>
      </c>
      <c r="F24" s="15">
        <v>4.0</v>
      </c>
      <c r="G24" s="15">
        <v>1.0</v>
      </c>
      <c r="H24" s="24" t="s">
        <v>92</v>
      </c>
      <c r="I24" s="17" t="s">
        <v>59</v>
      </c>
      <c r="J24" s="24"/>
      <c r="K24" s="15" t="s">
        <v>61</v>
      </c>
      <c r="L24" s="19" t="s">
        <v>62</v>
      </c>
      <c r="M24" s="22" t="s">
        <v>66</v>
      </c>
      <c r="N24" s="14"/>
      <c r="O24" s="14"/>
      <c r="P24" s="14"/>
      <c r="Q24" s="14"/>
      <c r="R24" s="14"/>
      <c r="S24" s="14"/>
      <c r="T24" s="14"/>
      <c r="U24" s="14"/>
      <c r="V24" s="14"/>
      <c r="W24" s="14"/>
      <c r="X24" s="14"/>
      <c r="Y24" s="14"/>
      <c r="Z24" s="14"/>
      <c r="AA24" s="14"/>
      <c r="AB24" s="14"/>
      <c r="AC24" s="14"/>
      <c r="AD24" s="14"/>
      <c r="AE24" s="14"/>
      <c r="AF24" s="14"/>
      <c r="AG24" s="14"/>
      <c r="AH24" s="14"/>
      <c r="AI24" s="14"/>
      <c r="AJ24" s="14"/>
    </row>
    <row r="25">
      <c r="A25" s="15" t="s">
        <v>97</v>
      </c>
      <c r="B25" s="15" t="s">
        <v>56</v>
      </c>
      <c r="C25" s="15" t="s">
        <v>57</v>
      </c>
      <c r="D25" s="16" t="s">
        <v>19</v>
      </c>
      <c r="E25" s="16" t="s">
        <v>68</v>
      </c>
      <c r="F25" s="15">
        <v>34.0</v>
      </c>
      <c r="G25" s="15">
        <v>6.0</v>
      </c>
      <c r="H25" s="17" t="s">
        <v>98</v>
      </c>
      <c r="I25" s="18" t="s">
        <v>59</v>
      </c>
      <c r="J25" s="24"/>
      <c r="K25" s="15" t="s">
        <v>61</v>
      </c>
      <c r="L25" s="19" t="s">
        <v>62</v>
      </c>
      <c r="M25" s="22" t="s">
        <v>63</v>
      </c>
      <c r="N25" s="14"/>
      <c r="O25" s="14"/>
      <c r="P25" s="14"/>
      <c r="Q25" s="14"/>
      <c r="R25" s="14"/>
      <c r="S25" s="14"/>
      <c r="T25" s="14"/>
      <c r="U25" s="14"/>
      <c r="V25" s="14"/>
      <c r="W25" s="14"/>
      <c r="X25" s="14"/>
      <c r="Y25" s="14"/>
      <c r="Z25" s="14"/>
      <c r="AA25" s="14"/>
      <c r="AB25" s="14"/>
      <c r="AC25" s="14"/>
      <c r="AD25" s="14"/>
      <c r="AE25" s="14"/>
      <c r="AF25" s="14"/>
      <c r="AG25" s="14"/>
      <c r="AH25" s="14"/>
      <c r="AI25" s="14"/>
      <c r="AJ25" s="14"/>
    </row>
    <row r="26">
      <c r="A26" s="15" t="s">
        <v>99</v>
      </c>
      <c r="B26" s="15" t="s">
        <v>56</v>
      </c>
      <c r="C26" s="15" t="s">
        <v>57</v>
      </c>
      <c r="D26" s="16" t="s">
        <v>19</v>
      </c>
      <c r="E26" s="16" t="s">
        <v>68</v>
      </c>
      <c r="F26" s="15">
        <v>12.0</v>
      </c>
      <c r="G26" s="15">
        <v>1.0</v>
      </c>
      <c r="H26" s="17" t="s">
        <v>100</v>
      </c>
      <c r="I26" s="18" t="s">
        <v>59</v>
      </c>
      <c r="J26" s="24"/>
      <c r="K26" s="15" t="s">
        <v>61</v>
      </c>
      <c r="L26" s="19" t="s">
        <v>62</v>
      </c>
      <c r="M26" s="22" t="s">
        <v>63</v>
      </c>
      <c r="N26" s="14"/>
      <c r="O26" s="14"/>
      <c r="P26" s="14"/>
      <c r="Q26" s="14"/>
      <c r="R26" s="14"/>
      <c r="S26" s="14"/>
      <c r="T26" s="14"/>
      <c r="U26" s="14"/>
      <c r="V26" s="14"/>
      <c r="W26" s="14"/>
      <c r="X26" s="14"/>
      <c r="Y26" s="14"/>
      <c r="Z26" s="14"/>
      <c r="AA26" s="14"/>
      <c r="AB26" s="14"/>
      <c r="AC26" s="14"/>
      <c r="AD26" s="14"/>
      <c r="AE26" s="14"/>
      <c r="AF26" s="14"/>
      <c r="AG26" s="14"/>
      <c r="AH26" s="14"/>
      <c r="AI26" s="14"/>
      <c r="AJ26" s="14"/>
    </row>
    <row r="27">
      <c r="A27" s="15" t="s">
        <v>101</v>
      </c>
      <c r="B27" s="15" t="s">
        <v>56</v>
      </c>
      <c r="C27" s="15" t="s">
        <v>57</v>
      </c>
      <c r="D27" s="16" t="s">
        <v>19</v>
      </c>
      <c r="E27" s="16" t="s">
        <v>68</v>
      </c>
      <c r="F27" s="15">
        <v>12.0</v>
      </c>
      <c r="G27" s="15">
        <v>1.0</v>
      </c>
      <c r="H27" s="24" t="s">
        <v>102</v>
      </c>
      <c r="I27" s="18" t="s">
        <v>59</v>
      </c>
      <c r="J27" s="24"/>
      <c r="K27" s="15" t="s">
        <v>61</v>
      </c>
      <c r="L27" s="19" t="s">
        <v>62</v>
      </c>
      <c r="M27" s="22" t="s">
        <v>73</v>
      </c>
      <c r="N27" s="14"/>
      <c r="O27" s="14"/>
      <c r="P27" s="14"/>
      <c r="Q27" s="14"/>
      <c r="R27" s="14"/>
      <c r="S27" s="14"/>
      <c r="T27" s="14"/>
      <c r="U27" s="14"/>
      <c r="V27" s="14"/>
      <c r="W27" s="14"/>
      <c r="X27" s="14"/>
      <c r="Y27" s="14"/>
      <c r="Z27" s="14"/>
      <c r="AA27" s="14"/>
      <c r="AB27" s="14"/>
      <c r="AC27" s="14"/>
      <c r="AD27" s="14"/>
      <c r="AE27" s="14"/>
      <c r="AF27" s="14"/>
      <c r="AG27" s="14"/>
      <c r="AH27" s="14"/>
      <c r="AI27" s="14"/>
      <c r="AJ27" s="14"/>
    </row>
    <row r="28">
      <c r="A28" s="15" t="s">
        <v>103</v>
      </c>
      <c r="B28" s="15" t="s">
        <v>56</v>
      </c>
      <c r="C28" s="15" t="s">
        <v>57</v>
      </c>
      <c r="D28" s="16" t="s">
        <v>19</v>
      </c>
      <c r="E28" s="16" t="s">
        <v>68</v>
      </c>
      <c r="F28" s="15">
        <v>12.0</v>
      </c>
      <c r="G28" s="15">
        <v>1.0</v>
      </c>
      <c r="H28" s="24" t="s">
        <v>100</v>
      </c>
      <c r="I28" s="18" t="s">
        <v>59</v>
      </c>
      <c r="J28" s="24"/>
      <c r="K28" s="15" t="s">
        <v>61</v>
      </c>
      <c r="L28" s="19" t="s">
        <v>62</v>
      </c>
      <c r="M28" s="22" t="s">
        <v>63</v>
      </c>
      <c r="N28" s="14"/>
      <c r="O28" s="14"/>
      <c r="P28" s="14"/>
      <c r="Q28" s="14"/>
      <c r="R28" s="14"/>
      <c r="S28" s="14"/>
      <c r="T28" s="14"/>
      <c r="U28" s="14"/>
      <c r="V28" s="14"/>
      <c r="W28" s="14"/>
      <c r="X28" s="14"/>
      <c r="Y28" s="14"/>
      <c r="Z28" s="14"/>
      <c r="AA28" s="14"/>
      <c r="AB28" s="14"/>
      <c r="AC28" s="14"/>
      <c r="AD28" s="14"/>
      <c r="AE28" s="14"/>
      <c r="AF28" s="14"/>
      <c r="AG28" s="14"/>
      <c r="AH28" s="14"/>
      <c r="AI28" s="14"/>
      <c r="AJ28" s="14"/>
    </row>
    <row r="29">
      <c r="A29" s="15" t="s">
        <v>104</v>
      </c>
      <c r="B29" s="15" t="s">
        <v>56</v>
      </c>
      <c r="C29" s="15" t="s">
        <v>57</v>
      </c>
      <c r="D29" s="16" t="s">
        <v>19</v>
      </c>
      <c r="E29" s="16" t="s">
        <v>68</v>
      </c>
      <c r="F29" s="15">
        <v>12.0</v>
      </c>
      <c r="G29" s="15">
        <v>1.0</v>
      </c>
      <c r="H29" s="24" t="s">
        <v>105</v>
      </c>
      <c r="I29" s="18" t="s">
        <v>59</v>
      </c>
      <c r="J29" s="24"/>
      <c r="K29" s="15" t="s">
        <v>61</v>
      </c>
      <c r="L29" s="19" t="s">
        <v>62</v>
      </c>
      <c r="M29" s="22" t="s">
        <v>66</v>
      </c>
      <c r="N29" s="14"/>
      <c r="O29" s="14"/>
      <c r="P29" s="14"/>
      <c r="Q29" s="14"/>
      <c r="R29" s="14"/>
      <c r="S29" s="14"/>
      <c r="T29" s="14"/>
      <c r="U29" s="14"/>
      <c r="V29" s="14"/>
      <c r="W29" s="14"/>
      <c r="X29" s="14"/>
      <c r="Y29" s="14"/>
      <c r="Z29" s="14"/>
      <c r="AA29" s="14"/>
      <c r="AB29" s="14"/>
      <c r="AC29" s="14"/>
      <c r="AD29" s="14"/>
      <c r="AE29" s="14"/>
      <c r="AF29" s="14"/>
      <c r="AG29" s="14"/>
      <c r="AH29" s="14"/>
      <c r="AI29" s="14"/>
      <c r="AJ29" s="14"/>
    </row>
    <row r="30">
      <c r="A30" s="15" t="s">
        <v>106</v>
      </c>
      <c r="B30" s="15" t="s">
        <v>56</v>
      </c>
      <c r="C30" s="15" t="s">
        <v>57</v>
      </c>
      <c r="D30" s="16" t="s">
        <v>19</v>
      </c>
      <c r="E30" s="16" t="s">
        <v>68</v>
      </c>
      <c r="F30" s="15">
        <v>3.0</v>
      </c>
      <c r="G30" s="15">
        <v>1.0</v>
      </c>
      <c r="H30" s="17" t="s">
        <v>107</v>
      </c>
      <c r="I30" s="18" t="s">
        <v>59</v>
      </c>
      <c r="J30" s="24"/>
      <c r="K30" s="15" t="s">
        <v>61</v>
      </c>
      <c r="L30" s="19" t="s">
        <v>62</v>
      </c>
      <c r="M30" s="22" t="s">
        <v>63</v>
      </c>
      <c r="N30" s="14"/>
      <c r="O30" s="14"/>
      <c r="P30" s="14"/>
      <c r="Q30" s="14"/>
      <c r="R30" s="14"/>
      <c r="S30" s="14"/>
      <c r="T30" s="14"/>
      <c r="U30" s="14"/>
      <c r="V30" s="14"/>
      <c r="W30" s="14"/>
      <c r="X30" s="14"/>
      <c r="Y30" s="14"/>
      <c r="Z30" s="14"/>
      <c r="AA30" s="14"/>
      <c r="AB30" s="14"/>
      <c r="AC30" s="14"/>
      <c r="AD30" s="14"/>
      <c r="AE30" s="14"/>
      <c r="AF30" s="14"/>
      <c r="AG30" s="14"/>
      <c r="AH30" s="14"/>
      <c r="AI30" s="14"/>
      <c r="AJ30" s="14"/>
    </row>
    <row r="31">
      <c r="A31" s="15" t="s">
        <v>108</v>
      </c>
      <c r="B31" s="15" t="s">
        <v>56</v>
      </c>
      <c r="C31" s="15" t="s">
        <v>57</v>
      </c>
      <c r="D31" s="16" t="s">
        <v>19</v>
      </c>
      <c r="E31" s="16" t="s">
        <v>68</v>
      </c>
      <c r="F31" s="15">
        <v>2.0</v>
      </c>
      <c r="G31" s="15">
        <v>1.0</v>
      </c>
      <c r="H31" s="18" t="s">
        <v>109</v>
      </c>
      <c r="I31" s="18" t="s">
        <v>59</v>
      </c>
      <c r="J31" s="24"/>
      <c r="K31" s="15" t="s">
        <v>61</v>
      </c>
      <c r="L31" s="19" t="s">
        <v>62</v>
      </c>
      <c r="M31" s="22" t="s">
        <v>63</v>
      </c>
      <c r="N31" s="14"/>
      <c r="O31" s="14"/>
      <c r="P31" s="14"/>
      <c r="Q31" s="14"/>
      <c r="R31" s="14"/>
      <c r="S31" s="14"/>
      <c r="T31" s="14"/>
      <c r="U31" s="14"/>
      <c r="V31" s="14"/>
      <c r="W31" s="14"/>
      <c r="X31" s="14"/>
      <c r="Y31" s="14"/>
      <c r="Z31" s="14"/>
      <c r="AA31" s="14"/>
      <c r="AB31" s="14"/>
      <c r="AC31" s="14"/>
      <c r="AD31" s="14"/>
      <c r="AE31" s="14"/>
      <c r="AF31" s="14"/>
      <c r="AG31" s="14"/>
      <c r="AH31" s="14"/>
      <c r="AI31" s="14"/>
      <c r="AJ31" s="14"/>
    </row>
    <row r="32">
      <c r="A32" s="15" t="s">
        <v>110</v>
      </c>
      <c r="B32" s="15" t="s">
        <v>56</v>
      </c>
      <c r="C32" s="15" t="s">
        <v>57</v>
      </c>
      <c r="D32" s="16" t="s">
        <v>19</v>
      </c>
      <c r="E32" s="16" t="s">
        <v>68</v>
      </c>
      <c r="F32" s="15">
        <v>8.0</v>
      </c>
      <c r="G32" s="15">
        <v>4.0</v>
      </c>
      <c r="H32" s="18" t="s">
        <v>111</v>
      </c>
      <c r="I32" s="18" t="s">
        <v>59</v>
      </c>
      <c r="J32" s="24"/>
      <c r="K32" s="15" t="s">
        <v>61</v>
      </c>
      <c r="L32" s="19" t="s">
        <v>62</v>
      </c>
      <c r="M32" s="22" t="s">
        <v>63</v>
      </c>
      <c r="N32" s="18" t="s">
        <v>112</v>
      </c>
      <c r="O32" s="14"/>
      <c r="P32" s="14"/>
      <c r="Q32" s="14"/>
      <c r="R32" s="14"/>
      <c r="S32" s="14"/>
      <c r="T32" s="14"/>
      <c r="U32" s="14"/>
      <c r="V32" s="14"/>
      <c r="W32" s="14"/>
      <c r="X32" s="14"/>
      <c r="Y32" s="14"/>
      <c r="Z32" s="14"/>
      <c r="AA32" s="14"/>
      <c r="AB32" s="14"/>
      <c r="AC32" s="14"/>
      <c r="AD32" s="14"/>
      <c r="AE32" s="14"/>
      <c r="AF32" s="14"/>
      <c r="AG32" s="14"/>
      <c r="AH32" s="14"/>
      <c r="AI32" s="14"/>
      <c r="AJ32" s="14"/>
    </row>
    <row r="33">
      <c r="A33" s="15" t="s">
        <v>113</v>
      </c>
      <c r="B33" s="15" t="s">
        <v>56</v>
      </c>
      <c r="C33" s="15" t="s">
        <v>57</v>
      </c>
      <c r="D33" s="16" t="s">
        <v>19</v>
      </c>
      <c r="E33" s="16" t="s">
        <v>68</v>
      </c>
      <c r="F33" s="15">
        <v>10.0</v>
      </c>
      <c r="G33" s="15">
        <v>6.0</v>
      </c>
      <c r="H33" s="17" t="s">
        <v>114</v>
      </c>
      <c r="I33" s="18" t="s">
        <v>59</v>
      </c>
      <c r="J33" s="24"/>
      <c r="K33" s="15" t="s">
        <v>61</v>
      </c>
      <c r="L33" s="19" t="s">
        <v>62</v>
      </c>
      <c r="M33" s="22" t="s">
        <v>63</v>
      </c>
      <c r="N33" s="14"/>
      <c r="O33" s="14"/>
      <c r="P33" s="14"/>
      <c r="Q33" s="14"/>
      <c r="R33" s="14"/>
      <c r="S33" s="14"/>
      <c r="T33" s="14"/>
      <c r="U33" s="14"/>
      <c r="V33" s="14"/>
      <c r="W33" s="14"/>
      <c r="X33" s="14"/>
      <c r="Y33" s="14"/>
      <c r="Z33" s="14"/>
      <c r="AA33" s="14"/>
      <c r="AB33" s="14"/>
      <c r="AC33" s="14"/>
      <c r="AD33" s="14"/>
      <c r="AE33" s="14"/>
      <c r="AF33" s="14"/>
      <c r="AG33" s="14"/>
      <c r="AH33" s="14"/>
      <c r="AI33" s="14"/>
      <c r="AJ33" s="14"/>
    </row>
    <row r="34">
      <c r="A34" s="15" t="s">
        <v>115</v>
      </c>
      <c r="B34" s="15" t="s">
        <v>56</v>
      </c>
      <c r="C34" s="15" t="s">
        <v>57</v>
      </c>
      <c r="D34" s="16" t="s">
        <v>19</v>
      </c>
      <c r="E34" s="16" t="s">
        <v>35</v>
      </c>
      <c r="F34" s="15">
        <v>33.0</v>
      </c>
      <c r="G34" s="15">
        <v>6.0</v>
      </c>
      <c r="H34" s="17" t="s">
        <v>116</v>
      </c>
      <c r="I34" s="18" t="s">
        <v>59</v>
      </c>
      <c r="J34" s="24"/>
      <c r="K34" s="15" t="s">
        <v>61</v>
      </c>
      <c r="L34" s="19" t="s">
        <v>62</v>
      </c>
      <c r="M34" s="22" t="s">
        <v>63</v>
      </c>
      <c r="N34" s="14"/>
      <c r="O34" s="14"/>
      <c r="P34" s="14"/>
      <c r="Q34" s="14"/>
      <c r="R34" s="14"/>
      <c r="S34" s="14"/>
      <c r="T34" s="14"/>
      <c r="U34" s="14"/>
      <c r="V34" s="14"/>
      <c r="W34" s="14"/>
      <c r="X34" s="14"/>
      <c r="Y34" s="14"/>
      <c r="Z34" s="14"/>
      <c r="AA34" s="14"/>
      <c r="AB34" s="14"/>
      <c r="AC34" s="14"/>
      <c r="AD34" s="14"/>
      <c r="AE34" s="14"/>
      <c r="AF34" s="14"/>
      <c r="AG34" s="14"/>
      <c r="AH34" s="14"/>
      <c r="AI34" s="14"/>
      <c r="AJ34" s="14"/>
    </row>
    <row r="35">
      <c r="A35" s="15" t="s">
        <v>117</v>
      </c>
      <c r="B35" s="15" t="s">
        <v>56</v>
      </c>
      <c r="C35" s="15" t="s">
        <v>57</v>
      </c>
      <c r="D35" s="16" t="s">
        <v>19</v>
      </c>
      <c r="E35" s="16" t="s">
        <v>20</v>
      </c>
      <c r="F35" s="15">
        <v>418.0</v>
      </c>
      <c r="G35" s="15">
        <v>29.0</v>
      </c>
      <c r="H35" s="18" t="s">
        <v>118</v>
      </c>
      <c r="I35" s="18" t="s">
        <v>119</v>
      </c>
      <c r="J35" s="24"/>
      <c r="K35" s="15"/>
      <c r="L35" s="19" t="s">
        <v>120</v>
      </c>
      <c r="M35" s="22" t="s">
        <v>121</v>
      </c>
      <c r="N35" s="24"/>
      <c r="O35" s="14"/>
      <c r="P35" s="14"/>
      <c r="Q35" s="14"/>
      <c r="R35" s="14"/>
      <c r="S35" s="14"/>
      <c r="T35" s="14"/>
      <c r="U35" s="14"/>
      <c r="V35" s="14"/>
      <c r="W35" s="14"/>
      <c r="X35" s="14"/>
      <c r="Y35" s="14"/>
      <c r="Z35" s="14"/>
      <c r="AA35" s="14"/>
      <c r="AB35" s="14"/>
      <c r="AC35" s="14"/>
      <c r="AD35" s="14"/>
      <c r="AE35" s="14"/>
      <c r="AF35" s="14"/>
      <c r="AG35" s="14"/>
      <c r="AH35" s="14"/>
      <c r="AI35" s="14"/>
      <c r="AJ35" s="14"/>
    </row>
    <row r="36">
      <c r="A36" s="15" t="s">
        <v>122</v>
      </c>
      <c r="B36" s="15" t="s">
        <v>123</v>
      </c>
      <c r="C36" s="15" t="s">
        <v>124</v>
      </c>
      <c r="D36" s="16" t="s">
        <v>19</v>
      </c>
      <c r="E36" s="16" t="s">
        <v>35</v>
      </c>
      <c r="F36" s="15">
        <v>128.0</v>
      </c>
      <c r="G36" s="15">
        <v>9.0</v>
      </c>
      <c r="H36" s="17" t="s">
        <v>125</v>
      </c>
      <c r="I36" s="18" t="s">
        <v>126</v>
      </c>
      <c r="J36" s="25"/>
      <c r="K36" s="15" t="s">
        <v>127</v>
      </c>
      <c r="L36" s="25"/>
      <c r="M36" s="15" t="s">
        <v>128</v>
      </c>
      <c r="N36" s="14"/>
      <c r="O36" s="14"/>
      <c r="P36" s="14"/>
      <c r="Q36" s="14"/>
      <c r="R36" s="14"/>
      <c r="S36" s="14"/>
      <c r="T36" s="14"/>
      <c r="U36" s="14"/>
      <c r="V36" s="14"/>
      <c r="W36" s="14"/>
      <c r="X36" s="14"/>
      <c r="Y36" s="14"/>
      <c r="Z36" s="14"/>
      <c r="AA36" s="14"/>
      <c r="AB36" s="14"/>
      <c r="AC36" s="14"/>
      <c r="AD36" s="14"/>
      <c r="AE36" s="14"/>
      <c r="AF36" s="14"/>
      <c r="AG36" s="14"/>
      <c r="AH36" s="14"/>
      <c r="AI36" s="14"/>
      <c r="AJ36" s="14"/>
    </row>
    <row r="37">
      <c r="A37" s="15" t="s">
        <v>129</v>
      </c>
      <c r="B37" s="15" t="s">
        <v>123</v>
      </c>
      <c r="C37" s="15" t="s">
        <v>124</v>
      </c>
      <c r="D37" s="16" t="s">
        <v>19</v>
      </c>
      <c r="E37" s="16" t="s">
        <v>35</v>
      </c>
      <c r="F37" s="15">
        <v>29.0</v>
      </c>
      <c r="G37" s="15">
        <v>3.0</v>
      </c>
      <c r="H37" s="26" t="s">
        <v>130</v>
      </c>
      <c r="I37" s="26" t="s">
        <v>131</v>
      </c>
      <c r="J37" s="25"/>
      <c r="K37" s="15" t="s">
        <v>127</v>
      </c>
      <c r="L37" s="25"/>
      <c r="M37" s="15" t="s">
        <v>128</v>
      </c>
      <c r="N37" s="14"/>
      <c r="O37" s="14"/>
      <c r="P37" s="14"/>
      <c r="Q37" s="14"/>
      <c r="R37" s="14"/>
      <c r="S37" s="14"/>
      <c r="T37" s="14"/>
      <c r="U37" s="14"/>
      <c r="V37" s="14"/>
      <c r="W37" s="14"/>
      <c r="X37" s="14"/>
      <c r="Y37" s="14"/>
      <c r="Z37" s="14"/>
      <c r="AA37" s="14"/>
      <c r="AB37" s="14"/>
      <c r="AC37" s="14"/>
      <c r="AD37" s="14"/>
      <c r="AE37" s="14"/>
      <c r="AF37" s="14"/>
      <c r="AG37" s="14"/>
      <c r="AH37" s="14"/>
      <c r="AI37" s="14"/>
      <c r="AJ37" s="14"/>
    </row>
    <row r="38">
      <c r="A38" s="15" t="s">
        <v>132</v>
      </c>
      <c r="B38" s="15" t="s">
        <v>123</v>
      </c>
      <c r="C38" s="15" t="s">
        <v>124</v>
      </c>
      <c r="D38" s="16" t="s">
        <v>19</v>
      </c>
      <c r="E38" s="16" t="s">
        <v>35</v>
      </c>
      <c r="F38" s="15">
        <v>81.0</v>
      </c>
      <c r="G38" s="15">
        <v>6.0</v>
      </c>
      <c r="H38" s="26" t="s">
        <v>133</v>
      </c>
      <c r="I38" s="26" t="s">
        <v>134</v>
      </c>
      <c r="J38" s="25"/>
      <c r="K38" s="15" t="s">
        <v>127</v>
      </c>
      <c r="L38" s="25"/>
      <c r="M38" s="15" t="s">
        <v>128</v>
      </c>
      <c r="N38" s="14"/>
      <c r="O38" s="14"/>
      <c r="P38" s="14"/>
      <c r="Q38" s="14"/>
      <c r="R38" s="14"/>
      <c r="S38" s="14"/>
      <c r="T38" s="14"/>
      <c r="U38" s="14"/>
      <c r="V38" s="14"/>
      <c r="W38" s="14"/>
      <c r="X38" s="14"/>
      <c r="Y38" s="14"/>
      <c r="Z38" s="14"/>
      <c r="AA38" s="14"/>
      <c r="AB38" s="14"/>
      <c r="AC38" s="14"/>
      <c r="AD38" s="14"/>
      <c r="AE38" s="14"/>
      <c r="AF38" s="14"/>
      <c r="AG38" s="14"/>
      <c r="AH38" s="14"/>
      <c r="AI38" s="14"/>
      <c r="AJ38" s="14"/>
    </row>
    <row r="39">
      <c r="A39" s="15" t="s">
        <v>135</v>
      </c>
      <c r="B39" s="15" t="s">
        <v>123</v>
      </c>
      <c r="C39" s="15" t="s">
        <v>124</v>
      </c>
      <c r="D39" s="16" t="s">
        <v>19</v>
      </c>
      <c r="E39" s="16" t="s">
        <v>35</v>
      </c>
      <c r="F39" s="15">
        <v>36.0</v>
      </c>
      <c r="G39" s="15">
        <v>2.0</v>
      </c>
      <c r="H39" s="18" t="s">
        <v>136</v>
      </c>
      <c r="I39" s="18" t="s">
        <v>137</v>
      </c>
      <c r="J39" s="25"/>
      <c r="K39" s="15" t="s">
        <v>127</v>
      </c>
      <c r="L39" s="25"/>
      <c r="M39" s="15" t="s">
        <v>128</v>
      </c>
      <c r="N39" s="14"/>
      <c r="O39" s="14"/>
      <c r="P39" s="14"/>
      <c r="Q39" s="14"/>
      <c r="R39" s="14"/>
      <c r="S39" s="14"/>
      <c r="T39" s="14"/>
      <c r="U39" s="14"/>
      <c r="V39" s="14"/>
      <c r="W39" s="14"/>
      <c r="X39" s="14"/>
      <c r="Y39" s="14"/>
      <c r="Z39" s="14"/>
      <c r="AA39" s="14"/>
      <c r="AB39" s="14"/>
      <c r="AC39" s="14"/>
      <c r="AD39" s="14"/>
      <c r="AE39" s="14"/>
      <c r="AF39" s="14"/>
      <c r="AG39" s="14"/>
      <c r="AH39" s="14"/>
      <c r="AI39" s="14"/>
      <c r="AJ39" s="14"/>
    </row>
    <row r="40">
      <c r="A40" s="15" t="s">
        <v>138</v>
      </c>
      <c r="B40" s="15" t="s">
        <v>123</v>
      </c>
      <c r="C40" s="15" t="s">
        <v>124</v>
      </c>
      <c r="D40" s="16" t="s">
        <v>19</v>
      </c>
      <c r="E40" s="16" t="s">
        <v>35</v>
      </c>
      <c r="F40" s="15">
        <v>103.0</v>
      </c>
      <c r="G40" s="15">
        <v>4.0</v>
      </c>
      <c r="H40" s="18" t="s">
        <v>139</v>
      </c>
      <c r="I40" s="18" t="s">
        <v>140</v>
      </c>
      <c r="J40" s="25"/>
      <c r="K40" s="15" t="s">
        <v>127</v>
      </c>
      <c r="L40" s="25"/>
      <c r="M40" s="15" t="s">
        <v>128</v>
      </c>
      <c r="N40" s="14"/>
      <c r="O40" s="14"/>
      <c r="P40" s="14"/>
      <c r="Q40" s="14"/>
      <c r="R40" s="14"/>
      <c r="S40" s="14"/>
      <c r="T40" s="14"/>
      <c r="U40" s="14"/>
      <c r="V40" s="14"/>
      <c r="W40" s="14"/>
      <c r="X40" s="14"/>
      <c r="Y40" s="14"/>
      <c r="Z40" s="14"/>
      <c r="AA40" s="14"/>
      <c r="AB40" s="14"/>
      <c r="AC40" s="14"/>
      <c r="AD40" s="14"/>
      <c r="AE40" s="14"/>
      <c r="AF40" s="14"/>
      <c r="AG40" s="14"/>
      <c r="AH40" s="14"/>
      <c r="AI40" s="14"/>
      <c r="AJ40" s="14"/>
    </row>
    <row r="41">
      <c r="A41" s="15" t="s">
        <v>141</v>
      </c>
      <c r="B41" s="15" t="s">
        <v>123</v>
      </c>
      <c r="C41" s="15" t="s">
        <v>124</v>
      </c>
      <c r="D41" s="16" t="s">
        <v>19</v>
      </c>
      <c r="E41" s="16" t="s">
        <v>35</v>
      </c>
      <c r="F41" s="15">
        <v>25.0</v>
      </c>
      <c r="G41" s="15">
        <v>1.0</v>
      </c>
      <c r="H41" s="18" t="s">
        <v>142</v>
      </c>
      <c r="I41" s="18" t="s">
        <v>143</v>
      </c>
      <c r="J41" s="25"/>
      <c r="K41" s="15" t="s">
        <v>127</v>
      </c>
      <c r="L41" s="25"/>
      <c r="M41" s="15" t="s">
        <v>128</v>
      </c>
      <c r="N41" s="14"/>
      <c r="O41" s="14"/>
      <c r="P41" s="14"/>
      <c r="Q41" s="14"/>
      <c r="R41" s="14"/>
      <c r="S41" s="14"/>
      <c r="T41" s="14"/>
      <c r="U41" s="14"/>
      <c r="V41" s="14"/>
      <c r="W41" s="14"/>
      <c r="X41" s="14"/>
      <c r="Y41" s="14"/>
      <c r="Z41" s="14"/>
      <c r="AA41" s="14"/>
      <c r="AB41" s="14"/>
      <c r="AC41" s="14"/>
      <c r="AD41" s="14"/>
      <c r="AE41" s="14"/>
      <c r="AF41" s="14"/>
      <c r="AG41" s="14"/>
      <c r="AH41" s="14"/>
      <c r="AI41" s="14"/>
      <c r="AJ41" s="14"/>
    </row>
    <row r="42">
      <c r="A42" s="15" t="s">
        <v>144</v>
      </c>
      <c r="B42" s="15" t="s">
        <v>123</v>
      </c>
      <c r="C42" s="15" t="s">
        <v>124</v>
      </c>
      <c r="D42" s="16" t="s">
        <v>19</v>
      </c>
      <c r="E42" s="16" t="s">
        <v>35</v>
      </c>
      <c r="F42" s="15">
        <v>53.0</v>
      </c>
      <c r="G42" s="15">
        <v>1.0</v>
      </c>
      <c r="H42" s="18" t="s">
        <v>145</v>
      </c>
      <c r="I42" s="18" t="s">
        <v>146</v>
      </c>
      <c r="J42" s="25"/>
      <c r="K42" s="15" t="s">
        <v>127</v>
      </c>
      <c r="L42" s="25"/>
      <c r="M42" s="15" t="s">
        <v>128</v>
      </c>
      <c r="N42" s="14"/>
      <c r="O42" s="14"/>
      <c r="P42" s="14"/>
      <c r="Q42" s="14"/>
      <c r="R42" s="14"/>
      <c r="S42" s="14"/>
      <c r="T42" s="14"/>
      <c r="U42" s="14"/>
      <c r="V42" s="14"/>
      <c r="W42" s="14"/>
      <c r="X42" s="14"/>
      <c r="Y42" s="14"/>
      <c r="Z42" s="14"/>
      <c r="AA42" s="14"/>
      <c r="AB42" s="14"/>
      <c r="AC42" s="14"/>
      <c r="AD42" s="14"/>
      <c r="AE42" s="14"/>
      <c r="AF42" s="14"/>
      <c r="AG42" s="14"/>
      <c r="AH42" s="14"/>
      <c r="AI42" s="14"/>
      <c r="AJ42" s="14"/>
    </row>
    <row r="43">
      <c r="A43" s="15" t="s">
        <v>147</v>
      </c>
      <c r="B43" s="15" t="s">
        <v>123</v>
      </c>
      <c r="C43" s="15" t="s">
        <v>124</v>
      </c>
      <c r="D43" s="16" t="s">
        <v>19</v>
      </c>
      <c r="E43" s="16" t="s">
        <v>20</v>
      </c>
      <c r="F43" s="15">
        <v>131.0</v>
      </c>
      <c r="G43" s="15">
        <v>19.0</v>
      </c>
      <c r="H43" s="17" t="s">
        <v>148</v>
      </c>
      <c r="I43" s="17" t="s">
        <v>149</v>
      </c>
      <c r="J43" s="25"/>
      <c r="K43" s="14"/>
      <c r="L43" s="24" t="s">
        <v>150</v>
      </c>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c r="A44" s="15" t="s">
        <v>151</v>
      </c>
      <c r="B44" s="15" t="s">
        <v>123</v>
      </c>
      <c r="C44" s="15" t="s">
        <v>124</v>
      </c>
      <c r="D44" s="16" t="s">
        <v>19</v>
      </c>
      <c r="E44" s="16" t="s">
        <v>20</v>
      </c>
      <c r="F44" s="15">
        <v>126.0</v>
      </c>
      <c r="G44" s="15">
        <v>9.0</v>
      </c>
      <c r="H44" s="17" t="s">
        <v>152</v>
      </c>
      <c r="I44" s="17" t="s">
        <v>153</v>
      </c>
      <c r="J44" s="25"/>
      <c r="K44" s="14"/>
      <c r="L44" s="24" t="s">
        <v>154</v>
      </c>
      <c r="M44" s="27" t="s">
        <v>155</v>
      </c>
      <c r="N44" s="14"/>
      <c r="O44" s="14"/>
      <c r="P44" s="14"/>
      <c r="Q44" s="14"/>
      <c r="R44" s="14"/>
      <c r="S44" s="14"/>
      <c r="T44" s="14"/>
      <c r="U44" s="14"/>
      <c r="V44" s="14"/>
      <c r="W44" s="14"/>
      <c r="X44" s="14"/>
      <c r="Y44" s="14"/>
      <c r="Z44" s="14"/>
      <c r="AA44" s="14"/>
      <c r="AB44" s="14"/>
      <c r="AC44" s="14"/>
      <c r="AD44" s="14"/>
      <c r="AE44" s="14"/>
      <c r="AF44" s="14"/>
      <c r="AG44" s="14"/>
      <c r="AH44" s="14"/>
      <c r="AI44" s="14"/>
      <c r="AJ44" s="14"/>
    </row>
    <row r="45">
      <c r="A45" s="15" t="s">
        <v>156</v>
      </c>
      <c r="B45" s="15" t="s">
        <v>123</v>
      </c>
      <c r="C45" s="15" t="s">
        <v>124</v>
      </c>
      <c r="D45" s="16" t="s">
        <v>19</v>
      </c>
      <c r="E45" s="16" t="s">
        <v>20</v>
      </c>
      <c r="F45" s="15">
        <v>41.0</v>
      </c>
      <c r="G45" s="15">
        <v>10.0</v>
      </c>
      <c r="H45" s="18" t="s">
        <v>157</v>
      </c>
      <c r="I45" s="17" t="s">
        <v>158</v>
      </c>
      <c r="J45" s="25"/>
      <c r="K45" s="15" t="s">
        <v>159</v>
      </c>
      <c r="L45" s="24"/>
      <c r="M45" s="15" t="s">
        <v>160</v>
      </c>
      <c r="N45" s="14"/>
      <c r="O45" s="14"/>
      <c r="P45" s="14"/>
      <c r="Q45" s="14"/>
      <c r="R45" s="14"/>
      <c r="S45" s="14"/>
      <c r="T45" s="14"/>
      <c r="U45" s="14"/>
      <c r="V45" s="14"/>
      <c r="W45" s="14"/>
      <c r="X45" s="14"/>
      <c r="Y45" s="14"/>
      <c r="Z45" s="14"/>
      <c r="AA45" s="14"/>
      <c r="AB45" s="14"/>
      <c r="AC45" s="14"/>
      <c r="AD45" s="14"/>
      <c r="AE45" s="14"/>
      <c r="AF45" s="14"/>
      <c r="AG45" s="14"/>
      <c r="AH45" s="14"/>
      <c r="AI45" s="14"/>
      <c r="AJ45" s="14"/>
    </row>
    <row r="46">
      <c r="A46" s="15" t="s">
        <v>161</v>
      </c>
      <c r="B46" s="15" t="s">
        <v>123</v>
      </c>
      <c r="C46" s="15" t="s">
        <v>124</v>
      </c>
      <c r="D46" s="16" t="s">
        <v>19</v>
      </c>
      <c r="E46" s="16" t="s">
        <v>20</v>
      </c>
      <c r="F46" s="15">
        <v>99.0</v>
      </c>
      <c r="G46" s="15">
        <v>19.0</v>
      </c>
      <c r="H46" s="18" t="s">
        <v>162</v>
      </c>
      <c r="I46" s="17" t="s">
        <v>163</v>
      </c>
      <c r="J46" s="17" t="s">
        <v>163</v>
      </c>
      <c r="K46" s="15" t="s">
        <v>164</v>
      </c>
      <c r="L46" s="19" t="s">
        <v>165</v>
      </c>
      <c r="M46" s="20"/>
      <c r="N46" s="14"/>
      <c r="O46" s="14"/>
      <c r="P46" s="14"/>
      <c r="Q46" s="14"/>
      <c r="R46" s="14"/>
      <c r="S46" s="14"/>
      <c r="T46" s="14"/>
      <c r="U46" s="14"/>
      <c r="V46" s="14"/>
      <c r="W46" s="14"/>
      <c r="X46" s="14"/>
      <c r="Y46" s="14"/>
      <c r="Z46" s="14"/>
      <c r="AA46" s="14"/>
      <c r="AB46" s="14"/>
      <c r="AC46" s="14"/>
      <c r="AD46" s="14"/>
      <c r="AE46" s="14"/>
      <c r="AF46" s="14"/>
      <c r="AG46" s="14"/>
      <c r="AH46" s="14"/>
      <c r="AI46" s="14"/>
      <c r="AJ46" s="14"/>
    </row>
    <row r="47">
      <c r="A47" s="15" t="s">
        <v>166</v>
      </c>
      <c r="B47" s="15" t="s">
        <v>123</v>
      </c>
      <c r="C47" s="15" t="s">
        <v>124</v>
      </c>
      <c r="D47" s="16" t="s">
        <v>19</v>
      </c>
      <c r="E47" s="16" t="s">
        <v>20</v>
      </c>
      <c r="F47" s="15">
        <v>155.0</v>
      </c>
      <c r="G47" s="15">
        <v>12.0</v>
      </c>
      <c r="H47" s="18" t="s">
        <v>167</v>
      </c>
      <c r="I47" s="17" t="s">
        <v>168</v>
      </c>
      <c r="J47" s="24"/>
      <c r="K47" s="15"/>
      <c r="L47" s="19" t="s">
        <v>169</v>
      </c>
      <c r="M47" s="20" t="s">
        <v>170</v>
      </c>
      <c r="N47" s="15" t="s">
        <v>171</v>
      </c>
      <c r="O47" s="14"/>
      <c r="P47" s="14"/>
      <c r="Q47" s="14"/>
      <c r="R47" s="14"/>
      <c r="S47" s="14"/>
      <c r="T47" s="14"/>
      <c r="U47" s="14"/>
      <c r="V47" s="14"/>
      <c r="W47" s="14"/>
      <c r="X47" s="14"/>
      <c r="Y47" s="14"/>
      <c r="Z47" s="14"/>
      <c r="AA47" s="14"/>
      <c r="AB47" s="14"/>
      <c r="AC47" s="14"/>
      <c r="AD47" s="14"/>
      <c r="AE47" s="14"/>
      <c r="AF47" s="14"/>
      <c r="AG47" s="14"/>
      <c r="AH47" s="14"/>
      <c r="AI47" s="14"/>
      <c r="AJ47" s="14"/>
    </row>
    <row r="48">
      <c r="A48" s="15" t="s">
        <v>172</v>
      </c>
      <c r="B48" s="15" t="s">
        <v>173</v>
      </c>
      <c r="C48" s="15" t="s">
        <v>34</v>
      </c>
      <c r="D48" s="16" t="s">
        <v>19</v>
      </c>
      <c r="E48" s="16" t="s">
        <v>35</v>
      </c>
      <c r="F48" s="15">
        <v>252.0</v>
      </c>
      <c r="G48" s="15">
        <v>42.0</v>
      </c>
      <c r="H48" s="18" t="s">
        <v>174</v>
      </c>
      <c r="I48" s="17" t="s">
        <v>175</v>
      </c>
      <c r="J48" s="17" t="s">
        <v>175</v>
      </c>
      <c r="K48" s="15"/>
      <c r="L48" s="28" t="s">
        <v>176</v>
      </c>
      <c r="M48" s="29" t="s">
        <v>177</v>
      </c>
      <c r="N48" s="14"/>
      <c r="O48" s="14"/>
      <c r="P48" s="14"/>
      <c r="Q48" s="14"/>
      <c r="R48" s="14"/>
      <c r="S48" s="14"/>
      <c r="T48" s="14"/>
      <c r="U48" s="14"/>
      <c r="V48" s="14"/>
      <c r="W48" s="14"/>
      <c r="X48" s="14"/>
      <c r="Y48" s="14"/>
      <c r="Z48" s="14"/>
      <c r="AA48" s="14"/>
      <c r="AB48" s="14"/>
      <c r="AC48" s="14"/>
      <c r="AD48" s="14"/>
      <c r="AE48" s="14"/>
      <c r="AF48" s="14"/>
      <c r="AG48" s="14"/>
      <c r="AH48" s="14"/>
      <c r="AI48" s="14"/>
      <c r="AJ48" s="14"/>
    </row>
    <row r="49">
      <c r="A49" s="15" t="s">
        <v>178</v>
      </c>
      <c r="B49" s="15" t="s">
        <v>173</v>
      </c>
      <c r="C49" s="15" t="s">
        <v>34</v>
      </c>
      <c r="D49" s="16" t="s">
        <v>19</v>
      </c>
      <c r="E49" s="16" t="s">
        <v>20</v>
      </c>
      <c r="F49" s="15" t="s">
        <v>179</v>
      </c>
      <c r="G49" s="15">
        <v>18.0</v>
      </c>
      <c r="H49" s="17" t="s">
        <v>180</v>
      </c>
      <c r="I49" s="17" t="s">
        <v>175</v>
      </c>
      <c r="J49" s="17" t="s">
        <v>181</v>
      </c>
      <c r="K49" s="15" t="s">
        <v>182</v>
      </c>
      <c r="L49" s="19" t="s">
        <v>183</v>
      </c>
      <c r="M49" s="20" t="s">
        <v>184</v>
      </c>
      <c r="N49" s="14"/>
      <c r="O49" s="14"/>
      <c r="P49" s="14"/>
      <c r="Q49" s="14"/>
      <c r="R49" s="14"/>
      <c r="S49" s="14"/>
      <c r="T49" s="14"/>
      <c r="U49" s="14"/>
      <c r="V49" s="14"/>
      <c r="W49" s="14"/>
      <c r="X49" s="14"/>
      <c r="Y49" s="14"/>
      <c r="Z49" s="14"/>
      <c r="AA49" s="14"/>
      <c r="AB49" s="14"/>
      <c r="AC49" s="14"/>
      <c r="AD49" s="14"/>
      <c r="AE49" s="14"/>
      <c r="AF49" s="14"/>
      <c r="AG49" s="14"/>
      <c r="AH49" s="14"/>
      <c r="AI49" s="14"/>
      <c r="AJ49" s="14"/>
    </row>
    <row r="50">
      <c r="A50" s="15" t="s">
        <v>185</v>
      </c>
      <c r="B50" s="15" t="s">
        <v>173</v>
      </c>
      <c r="C50" s="15" t="s">
        <v>34</v>
      </c>
      <c r="D50" s="16" t="s">
        <v>19</v>
      </c>
      <c r="E50" s="16" t="s">
        <v>20</v>
      </c>
      <c r="F50" s="15" t="s">
        <v>179</v>
      </c>
      <c r="G50" s="15">
        <v>20.0</v>
      </c>
      <c r="H50" s="18" t="s">
        <v>186</v>
      </c>
      <c r="I50" s="17" t="s">
        <v>175</v>
      </c>
      <c r="J50" s="24"/>
      <c r="K50" s="15" t="s">
        <v>187</v>
      </c>
      <c r="L50" s="30" t="s">
        <v>188</v>
      </c>
      <c r="M50" s="20" t="s">
        <v>189</v>
      </c>
      <c r="N50" s="14"/>
      <c r="O50" s="14"/>
      <c r="P50" s="14"/>
      <c r="Q50" s="14"/>
      <c r="R50" s="14"/>
      <c r="S50" s="14"/>
      <c r="T50" s="14"/>
      <c r="U50" s="14"/>
      <c r="V50" s="14"/>
      <c r="W50" s="14"/>
      <c r="X50" s="14"/>
      <c r="Y50" s="14"/>
      <c r="Z50" s="14"/>
      <c r="AA50" s="14"/>
      <c r="AB50" s="14"/>
      <c r="AC50" s="14"/>
      <c r="AD50" s="14"/>
      <c r="AE50" s="14"/>
      <c r="AF50" s="14"/>
      <c r="AG50" s="14"/>
      <c r="AH50" s="14"/>
      <c r="AI50" s="14"/>
      <c r="AJ50" s="14"/>
    </row>
    <row r="51">
      <c r="A51" s="15" t="s">
        <v>190</v>
      </c>
      <c r="B51" s="15" t="s">
        <v>173</v>
      </c>
      <c r="C51" s="15" t="s">
        <v>34</v>
      </c>
      <c r="D51" s="16" t="s">
        <v>19</v>
      </c>
      <c r="E51" s="16" t="s">
        <v>20</v>
      </c>
      <c r="F51" s="15" t="s">
        <v>179</v>
      </c>
      <c r="G51" s="15">
        <v>24.0</v>
      </c>
      <c r="H51" s="17" t="s">
        <v>191</v>
      </c>
      <c r="I51" s="17" t="s">
        <v>175</v>
      </c>
      <c r="J51" s="24"/>
      <c r="K51" s="15" t="s">
        <v>192</v>
      </c>
      <c r="L51" s="19" t="s">
        <v>193</v>
      </c>
      <c r="M51" s="20" t="s">
        <v>194</v>
      </c>
      <c r="N51" s="14"/>
      <c r="O51" s="14"/>
      <c r="P51" s="14"/>
      <c r="Q51" s="14"/>
      <c r="R51" s="14"/>
      <c r="S51" s="14"/>
      <c r="T51" s="14"/>
      <c r="U51" s="14"/>
      <c r="V51" s="14"/>
      <c r="W51" s="14"/>
      <c r="X51" s="14"/>
      <c r="Y51" s="14"/>
      <c r="Z51" s="14"/>
      <c r="AA51" s="14"/>
      <c r="AB51" s="14"/>
      <c r="AC51" s="14"/>
      <c r="AD51" s="14"/>
      <c r="AE51" s="14"/>
      <c r="AF51" s="14"/>
      <c r="AG51" s="14"/>
      <c r="AH51" s="14"/>
      <c r="AI51" s="14"/>
      <c r="AJ51" s="14"/>
    </row>
    <row r="52">
      <c r="A52" s="15" t="s">
        <v>195</v>
      </c>
      <c r="B52" s="15" t="s">
        <v>196</v>
      </c>
      <c r="C52" s="15" t="s">
        <v>197</v>
      </c>
      <c r="D52" s="16" t="s">
        <v>19</v>
      </c>
      <c r="E52" s="16" t="s">
        <v>35</v>
      </c>
      <c r="F52" s="15">
        <v>168.0</v>
      </c>
      <c r="G52" s="15">
        <v>14.0</v>
      </c>
      <c r="H52" s="17" t="s">
        <v>198</v>
      </c>
      <c r="I52" s="17" t="s">
        <v>199</v>
      </c>
      <c r="J52" s="25"/>
      <c r="K52" s="15" t="s">
        <v>200</v>
      </c>
      <c r="L52" s="24" t="s">
        <v>201</v>
      </c>
      <c r="M52" s="15" t="s">
        <v>202</v>
      </c>
      <c r="N52" s="14"/>
      <c r="O52" s="14"/>
      <c r="P52" s="14"/>
      <c r="Q52" s="14"/>
      <c r="R52" s="14"/>
      <c r="S52" s="14"/>
      <c r="T52" s="14"/>
      <c r="U52" s="14"/>
      <c r="V52" s="14"/>
      <c r="W52" s="14"/>
      <c r="X52" s="14"/>
      <c r="Y52" s="14"/>
      <c r="Z52" s="14"/>
      <c r="AA52" s="14"/>
      <c r="AB52" s="14"/>
      <c r="AC52" s="14"/>
      <c r="AD52" s="14"/>
      <c r="AE52" s="14"/>
      <c r="AF52" s="14"/>
      <c r="AG52" s="14"/>
      <c r="AH52" s="14"/>
      <c r="AI52" s="14"/>
      <c r="AJ52" s="14"/>
    </row>
    <row r="53">
      <c r="A53" s="15" t="s">
        <v>203</v>
      </c>
      <c r="B53" s="15" t="s">
        <v>196</v>
      </c>
      <c r="C53" s="15" t="s">
        <v>197</v>
      </c>
      <c r="D53" s="16" t="s">
        <v>19</v>
      </c>
      <c r="E53" s="16" t="s">
        <v>20</v>
      </c>
      <c r="F53" s="15">
        <v>33.0</v>
      </c>
      <c r="G53" s="15">
        <v>20.0</v>
      </c>
      <c r="H53" s="17" t="s">
        <v>204</v>
      </c>
      <c r="I53" s="17" t="s">
        <v>205</v>
      </c>
      <c r="J53" s="25"/>
      <c r="K53" s="15" t="s">
        <v>206</v>
      </c>
      <c r="L53" s="25"/>
      <c r="M53" s="15" t="s">
        <v>207</v>
      </c>
      <c r="N53" s="14"/>
      <c r="O53" s="14"/>
      <c r="P53" s="14"/>
      <c r="Q53" s="14"/>
      <c r="R53" s="14"/>
      <c r="S53" s="14"/>
      <c r="T53" s="14"/>
      <c r="U53" s="14"/>
      <c r="V53" s="14"/>
      <c r="W53" s="14"/>
      <c r="X53" s="14"/>
      <c r="Y53" s="14"/>
      <c r="Z53" s="14"/>
      <c r="AA53" s="14"/>
      <c r="AB53" s="14"/>
      <c r="AC53" s="14"/>
      <c r="AD53" s="14"/>
      <c r="AE53" s="14"/>
      <c r="AF53" s="14"/>
      <c r="AG53" s="14"/>
      <c r="AH53" s="14"/>
      <c r="AI53" s="14"/>
      <c r="AJ53" s="14"/>
    </row>
    <row r="54">
      <c r="A54" s="15" t="s">
        <v>208</v>
      </c>
      <c r="B54" s="15" t="s">
        <v>196</v>
      </c>
      <c r="C54" s="15" t="s">
        <v>197</v>
      </c>
      <c r="D54" s="16" t="s">
        <v>209</v>
      </c>
      <c r="E54" s="16" t="s">
        <v>20</v>
      </c>
      <c r="F54" s="15"/>
      <c r="G54" s="15"/>
      <c r="H54" s="24"/>
      <c r="I54" s="25"/>
      <c r="J54" s="25"/>
      <c r="K54" s="15"/>
      <c r="L54" s="25"/>
      <c r="M54" s="15"/>
      <c r="N54" s="18" t="s">
        <v>210</v>
      </c>
      <c r="O54" s="14"/>
      <c r="P54" s="14"/>
      <c r="Q54" s="14"/>
      <c r="R54" s="14"/>
      <c r="S54" s="14"/>
      <c r="T54" s="14"/>
      <c r="U54" s="14"/>
      <c r="V54" s="14"/>
      <c r="W54" s="14"/>
      <c r="X54" s="14"/>
      <c r="Y54" s="14"/>
      <c r="Z54" s="14"/>
      <c r="AA54" s="14"/>
      <c r="AB54" s="14"/>
      <c r="AC54" s="14"/>
      <c r="AD54" s="14"/>
      <c r="AE54" s="14"/>
      <c r="AF54" s="14"/>
      <c r="AG54" s="14"/>
      <c r="AH54" s="14"/>
      <c r="AI54" s="14"/>
      <c r="AJ54" s="14"/>
    </row>
    <row r="55">
      <c r="A55" s="15" t="s">
        <v>211</v>
      </c>
      <c r="B55" s="15" t="s">
        <v>196</v>
      </c>
      <c r="C55" s="15" t="s">
        <v>197</v>
      </c>
      <c r="D55" s="16" t="s">
        <v>19</v>
      </c>
      <c r="E55" s="16" t="s">
        <v>20</v>
      </c>
      <c r="F55" s="15">
        <v>15.0</v>
      </c>
      <c r="G55" s="15">
        <v>4.0</v>
      </c>
      <c r="H55" s="17" t="s">
        <v>212</v>
      </c>
      <c r="I55" s="17" t="s">
        <v>213</v>
      </c>
      <c r="J55" s="25"/>
      <c r="K55" s="15"/>
      <c r="L55" s="25"/>
      <c r="M55" s="31" t="s">
        <v>214</v>
      </c>
      <c r="N55" s="21"/>
      <c r="O55" s="15" t="s">
        <v>215</v>
      </c>
      <c r="P55" s="14"/>
      <c r="Q55" s="14"/>
      <c r="R55" s="14"/>
      <c r="S55" s="14"/>
      <c r="T55" s="14"/>
      <c r="U55" s="14"/>
      <c r="V55" s="14"/>
      <c r="W55" s="14"/>
      <c r="X55" s="14"/>
      <c r="Y55" s="14"/>
      <c r="Z55" s="14"/>
      <c r="AA55" s="14"/>
      <c r="AB55" s="14"/>
      <c r="AC55" s="14"/>
      <c r="AD55" s="14"/>
      <c r="AE55" s="14"/>
      <c r="AF55" s="14"/>
      <c r="AG55" s="14"/>
      <c r="AH55" s="14"/>
      <c r="AI55" s="14"/>
      <c r="AJ55" s="14"/>
    </row>
    <row r="56">
      <c r="A56" s="15" t="s">
        <v>216</v>
      </c>
      <c r="B56" s="15" t="s">
        <v>196</v>
      </c>
      <c r="C56" s="15" t="s">
        <v>197</v>
      </c>
      <c r="D56" s="16" t="s">
        <v>209</v>
      </c>
      <c r="E56" s="16" t="s">
        <v>20</v>
      </c>
      <c r="F56" s="15"/>
      <c r="G56" s="15"/>
      <c r="H56" s="24"/>
      <c r="I56" s="24"/>
      <c r="J56" s="25"/>
      <c r="K56" s="15"/>
      <c r="L56" s="25"/>
      <c r="M56" s="31" t="s">
        <v>217</v>
      </c>
      <c r="N56" s="21" t="s">
        <v>218</v>
      </c>
      <c r="O56" s="14"/>
      <c r="P56" s="14"/>
      <c r="Q56" s="14"/>
      <c r="R56" s="14"/>
      <c r="S56" s="14"/>
      <c r="T56" s="14"/>
      <c r="U56" s="14"/>
      <c r="V56" s="14"/>
      <c r="W56" s="14"/>
      <c r="X56" s="14"/>
      <c r="Y56" s="14"/>
      <c r="Z56" s="14"/>
      <c r="AA56" s="14"/>
      <c r="AB56" s="14"/>
      <c r="AC56" s="14"/>
      <c r="AD56" s="14"/>
      <c r="AE56" s="14"/>
      <c r="AF56" s="14"/>
      <c r="AG56" s="14"/>
      <c r="AH56" s="14"/>
      <c r="AI56" s="14"/>
      <c r="AJ56" s="14"/>
    </row>
    <row r="57">
      <c r="A57" s="15" t="s">
        <v>219</v>
      </c>
      <c r="B57" s="15" t="s">
        <v>220</v>
      </c>
      <c r="C57" s="15" t="s">
        <v>197</v>
      </c>
      <c r="D57" s="16" t="s">
        <v>19</v>
      </c>
      <c r="E57" s="16" t="s">
        <v>35</v>
      </c>
      <c r="F57" s="15">
        <v>122.0</v>
      </c>
      <c r="G57" s="15">
        <v>6.0</v>
      </c>
      <c r="H57" s="17" t="s">
        <v>221</v>
      </c>
      <c r="I57" s="17" t="s">
        <v>222</v>
      </c>
      <c r="J57" s="24"/>
      <c r="K57" s="15"/>
      <c r="L57" s="19" t="s">
        <v>223</v>
      </c>
      <c r="M57" s="20" t="s">
        <v>224</v>
      </c>
      <c r="N57" s="14"/>
      <c r="O57" s="14"/>
      <c r="P57" s="14"/>
      <c r="Q57" s="14"/>
      <c r="R57" s="14"/>
      <c r="S57" s="14"/>
      <c r="T57" s="14"/>
      <c r="U57" s="14"/>
      <c r="V57" s="14"/>
      <c r="W57" s="14"/>
      <c r="X57" s="14"/>
      <c r="Y57" s="14"/>
      <c r="Z57" s="14"/>
      <c r="AA57" s="14"/>
      <c r="AB57" s="14"/>
      <c r="AC57" s="14"/>
      <c r="AD57" s="14"/>
      <c r="AE57" s="14"/>
      <c r="AF57" s="14"/>
      <c r="AG57" s="14"/>
      <c r="AH57" s="14"/>
      <c r="AI57" s="14"/>
      <c r="AJ57" s="14"/>
    </row>
    <row r="58">
      <c r="A58" s="15" t="s">
        <v>225</v>
      </c>
      <c r="B58" s="15" t="s">
        <v>220</v>
      </c>
      <c r="C58" s="15" t="s">
        <v>197</v>
      </c>
      <c r="D58" s="16" t="s">
        <v>19</v>
      </c>
      <c r="E58" s="16" t="s">
        <v>20</v>
      </c>
      <c r="F58" s="15">
        <v>124.0</v>
      </c>
      <c r="G58" s="15">
        <v>5.0</v>
      </c>
      <c r="H58" s="17" t="s">
        <v>226</v>
      </c>
      <c r="I58" s="17" t="s">
        <v>227</v>
      </c>
      <c r="J58" s="17" t="s">
        <v>228</v>
      </c>
      <c r="K58" s="32" t="s">
        <v>229</v>
      </c>
      <c r="L58" s="33"/>
      <c r="M58" s="34" t="s">
        <v>230</v>
      </c>
      <c r="N58" s="14"/>
      <c r="O58" s="14"/>
      <c r="P58" s="14"/>
      <c r="Q58" s="14"/>
      <c r="R58" s="14"/>
      <c r="S58" s="14"/>
      <c r="T58" s="14"/>
      <c r="U58" s="14"/>
      <c r="V58" s="14"/>
      <c r="W58" s="14"/>
      <c r="X58" s="14"/>
      <c r="Y58" s="14"/>
      <c r="Z58" s="14"/>
      <c r="AA58" s="14"/>
      <c r="AB58" s="14"/>
      <c r="AC58" s="14"/>
      <c r="AD58" s="14"/>
      <c r="AE58" s="14"/>
      <c r="AF58" s="14"/>
      <c r="AG58" s="14"/>
      <c r="AH58" s="14"/>
      <c r="AI58" s="14"/>
      <c r="AJ58" s="14"/>
    </row>
    <row r="59">
      <c r="A59" s="15" t="s">
        <v>231</v>
      </c>
      <c r="B59" s="15" t="s">
        <v>220</v>
      </c>
      <c r="C59" s="15" t="s">
        <v>197</v>
      </c>
      <c r="D59" s="16" t="s">
        <v>19</v>
      </c>
      <c r="E59" s="16" t="s">
        <v>20</v>
      </c>
      <c r="F59" s="15">
        <v>49.0</v>
      </c>
      <c r="G59" s="15">
        <v>17.0</v>
      </c>
      <c r="H59" s="17" t="s">
        <v>232</v>
      </c>
      <c r="I59" s="17" t="s">
        <v>233</v>
      </c>
      <c r="J59" s="17" t="s">
        <v>234</v>
      </c>
      <c r="K59" s="15" t="s">
        <v>235</v>
      </c>
      <c r="L59" s="35" t="s">
        <v>236</v>
      </c>
      <c r="M59" s="36" t="s">
        <v>237</v>
      </c>
      <c r="N59" s="14"/>
      <c r="O59" s="14"/>
      <c r="P59" s="14"/>
      <c r="Q59" s="14"/>
      <c r="R59" s="14"/>
      <c r="S59" s="14"/>
      <c r="T59" s="14"/>
      <c r="U59" s="14"/>
      <c r="V59" s="14"/>
      <c r="W59" s="14"/>
      <c r="X59" s="14"/>
      <c r="Y59" s="14"/>
      <c r="Z59" s="14"/>
      <c r="AA59" s="14"/>
      <c r="AB59" s="14"/>
      <c r="AC59" s="14"/>
      <c r="AD59" s="14"/>
      <c r="AE59" s="14"/>
      <c r="AF59" s="14"/>
      <c r="AG59" s="14"/>
      <c r="AH59" s="14"/>
      <c r="AI59" s="14"/>
      <c r="AJ59" s="14"/>
    </row>
    <row r="60">
      <c r="A60" s="15" t="s">
        <v>238</v>
      </c>
      <c r="B60" s="15" t="s">
        <v>239</v>
      </c>
      <c r="C60" s="15" t="s">
        <v>197</v>
      </c>
      <c r="D60" s="16" t="s">
        <v>19</v>
      </c>
      <c r="E60" s="16" t="s">
        <v>20</v>
      </c>
      <c r="F60" s="15">
        <v>99.0</v>
      </c>
      <c r="G60" s="15">
        <v>12.0</v>
      </c>
      <c r="H60" s="17" t="s">
        <v>240</v>
      </c>
      <c r="I60" s="17" t="s">
        <v>241</v>
      </c>
      <c r="J60" s="25"/>
      <c r="K60" s="15" t="s">
        <v>242</v>
      </c>
      <c r="L60" s="24" t="s">
        <v>243</v>
      </c>
      <c r="M60" s="37" t="s">
        <v>244</v>
      </c>
      <c r="N60" s="15" t="s">
        <v>245</v>
      </c>
      <c r="O60" s="14"/>
      <c r="P60" s="14"/>
      <c r="Q60" s="14"/>
      <c r="R60" s="14"/>
      <c r="S60" s="14"/>
      <c r="T60" s="14"/>
      <c r="U60" s="14"/>
      <c r="V60" s="14"/>
      <c r="W60" s="14"/>
      <c r="X60" s="14"/>
      <c r="Y60" s="14"/>
      <c r="Z60" s="14"/>
      <c r="AA60" s="14"/>
      <c r="AB60" s="14"/>
      <c r="AC60" s="14"/>
      <c r="AD60" s="14"/>
      <c r="AE60" s="14"/>
      <c r="AF60" s="14"/>
      <c r="AG60" s="14"/>
      <c r="AH60" s="14"/>
      <c r="AI60" s="14"/>
      <c r="AJ60" s="14"/>
    </row>
    <row r="61">
      <c r="A61" s="15" t="s">
        <v>246</v>
      </c>
      <c r="B61" s="15" t="s">
        <v>239</v>
      </c>
      <c r="C61" s="15" t="s">
        <v>197</v>
      </c>
      <c r="D61" s="16" t="s">
        <v>19</v>
      </c>
      <c r="E61" s="16" t="s">
        <v>20</v>
      </c>
      <c r="F61" s="15">
        <v>74.0</v>
      </c>
      <c r="G61" s="14"/>
      <c r="H61" s="17" t="s">
        <v>247</v>
      </c>
      <c r="I61" s="25"/>
      <c r="J61" s="25"/>
      <c r="K61" s="14"/>
      <c r="L61" s="38" t="s">
        <v>248</v>
      </c>
      <c r="M61" s="39" t="s">
        <v>249</v>
      </c>
      <c r="N61" s="15" t="s">
        <v>250</v>
      </c>
      <c r="O61" s="14"/>
      <c r="P61" s="14"/>
      <c r="Q61" s="14"/>
      <c r="R61" s="14"/>
      <c r="S61" s="14"/>
      <c r="T61" s="14"/>
      <c r="U61" s="14"/>
      <c r="V61" s="14"/>
      <c r="W61" s="14"/>
      <c r="X61" s="14"/>
      <c r="Y61" s="14"/>
      <c r="Z61" s="14"/>
      <c r="AA61" s="14"/>
      <c r="AB61" s="14"/>
      <c r="AC61" s="14"/>
      <c r="AD61" s="14"/>
      <c r="AE61" s="14"/>
      <c r="AF61" s="14"/>
      <c r="AG61" s="14"/>
      <c r="AH61" s="14"/>
      <c r="AI61" s="14"/>
      <c r="AJ61" s="14"/>
    </row>
    <row r="62">
      <c r="A62" s="15" t="s">
        <v>251</v>
      </c>
      <c r="B62" s="15" t="s">
        <v>239</v>
      </c>
      <c r="C62" s="15" t="s">
        <v>197</v>
      </c>
      <c r="D62" s="16" t="s">
        <v>19</v>
      </c>
      <c r="E62" s="16" t="s">
        <v>20</v>
      </c>
      <c r="F62" s="15">
        <v>56.0</v>
      </c>
      <c r="G62" s="15">
        <v>9.0</v>
      </c>
      <c r="H62" s="17" t="s">
        <v>252</v>
      </c>
      <c r="I62" s="17" t="s">
        <v>253</v>
      </c>
      <c r="J62" s="25"/>
      <c r="K62" s="14"/>
      <c r="L62" s="40" t="s">
        <v>254</v>
      </c>
      <c r="M62" s="41" t="s">
        <v>255</v>
      </c>
      <c r="N62" s="14"/>
      <c r="O62" s="14"/>
      <c r="P62" s="14"/>
      <c r="Q62" s="14"/>
      <c r="R62" s="14"/>
      <c r="S62" s="14"/>
      <c r="T62" s="14"/>
      <c r="U62" s="14"/>
      <c r="V62" s="14"/>
      <c r="W62" s="14"/>
      <c r="X62" s="14"/>
      <c r="Y62" s="14"/>
      <c r="Z62" s="14"/>
      <c r="AA62" s="14"/>
      <c r="AB62" s="14"/>
      <c r="AC62" s="14"/>
      <c r="AD62" s="14"/>
      <c r="AE62" s="14"/>
      <c r="AF62" s="14"/>
      <c r="AG62" s="14"/>
      <c r="AH62" s="14"/>
      <c r="AI62" s="14"/>
      <c r="AJ62" s="14"/>
    </row>
    <row r="63" ht="31.5" customHeight="1">
      <c r="A63" s="15" t="s">
        <v>256</v>
      </c>
      <c r="B63" s="15" t="s">
        <v>239</v>
      </c>
      <c r="C63" s="15" t="s">
        <v>197</v>
      </c>
      <c r="D63" s="16" t="s">
        <v>209</v>
      </c>
      <c r="E63" s="16" t="s">
        <v>20</v>
      </c>
      <c r="F63" s="14"/>
      <c r="G63" s="14"/>
      <c r="H63" s="25"/>
      <c r="I63" s="25"/>
      <c r="J63" s="25"/>
      <c r="K63" s="14"/>
      <c r="L63" s="25"/>
      <c r="M63" s="14"/>
      <c r="N63" s="24" t="s">
        <v>257</v>
      </c>
      <c r="O63" s="14"/>
      <c r="P63" s="14"/>
      <c r="Q63" s="14"/>
      <c r="R63" s="14"/>
      <c r="S63" s="14"/>
      <c r="T63" s="14"/>
      <c r="U63" s="14"/>
      <c r="V63" s="14"/>
      <c r="W63" s="14"/>
      <c r="X63" s="14"/>
      <c r="Y63" s="14"/>
      <c r="Z63" s="14"/>
      <c r="AA63" s="14"/>
      <c r="AB63" s="14"/>
      <c r="AC63" s="14"/>
      <c r="AD63" s="14"/>
      <c r="AE63" s="14"/>
      <c r="AF63" s="14"/>
      <c r="AG63" s="14"/>
      <c r="AH63" s="14"/>
      <c r="AI63" s="14"/>
      <c r="AJ63" s="14"/>
    </row>
    <row r="64">
      <c r="A64" s="15" t="s">
        <v>258</v>
      </c>
      <c r="B64" s="15" t="s">
        <v>259</v>
      </c>
      <c r="C64" s="15" t="s">
        <v>197</v>
      </c>
      <c r="D64" s="16" t="s">
        <v>19</v>
      </c>
      <c r="E64" s="16" t="s">
        <v>35</v>
      </c>
      <c r="F64" s="15" t="s">
        <v>179</v>
      </c>
      <c r="G64" s="15">
        <v>18.0</v>
      </c>
      <c r="H64" s="17" t="s">
        <v>260</v>
      </c>
      <c r="I64" s="17" t="s">
        <v>261</v>
      </c>
      <c r="J64" s="17" t="s">
        <v>262</v>
      </c>
      <c r="K64" s="15" t="s">
        <v>263</v>
      </c>
      <c r="L64" s="19" t="s">
        <v>264</v>
      </c>
      <c r="M64" s="20" t="s">
        <v>265</v>
      </c>
      <c r="N64" s="24" t="s">
        <v>266</v>
      </c>
      <c r="O64" s="14"/>
      <c r="P64" s="14"/>
      <c r="Q64" s="14"/>
      <c r="R64" s="14"/>
      <c r="S64" s="14"/>
      <c r="T64" s="14"/>
      <c r="U64" s="14"/>
      <c r="V64" s="14"/>
      <c r="W64" s="14"/>
      <c r="X64" s="14"/>
      <c r="Y64" s="14"/>
      <c r="Z64" s="14"/>
      <c r="AA64" s="14"/>
      <c r="AB64" s="14"/>
      <c r="AC64" s="14"/>
      <c r="AD64" s="14"/>
      <c r="AE64" s="14"/>
      <c r="AF64" s="14"/>
      <c r="AG64" s="14"/>
      <c r="AH64" s="14"/>
      <c r="AI64" s="14"/>
      <c r="AJ64" s="14"/>
    </row>
    <row r="65">
      <c r="A65" s="15" t="s">
        <v>267</v>
      </c>
      <c r="B65" s="15" t="s">
        <v>259</v>
      </c>
      <c r="C65" s="15" t="s">
        <v>197</v>
      </c>
      <c r="D65" s="16" t="s">
        <v>209</v>
      </c>
      <c r="E65" s="16" t="s">
        <v>20</v>
      </c>
      <c r="F65" s="15"/>
      <c r="G65" s="15"/>
      <c r="H65" s="24"/>
      <c r="I65" s="24"/>
      <c r="J65" s="24"/>
      <c r="K65" s="15"/>
      <c r="L65" s="19"/>
      <c r="M65" s="20"/>
      <c r="N65" s="24" t="s">
        <v>268</v>
      </c>
      <c r="O65" s="14"/>
      <c r="P65" s="14"/>
      <c r="Q65" s="14"/>
      <c r="R65" s="14"/>
      <c r="S65" s="14"/>
      <c r="T65" s="14"/>
      <c r="U65" s="14"/>
      <c r="V65" s="14"/>
      <c r="W65" s="14"/>
      <c r="X65" s="14"/>
      <c r="Y65" s="14"/>
      <c r="Z65" s="14"/>
      <c r="AA65" s="14"/>
      <c r="AB65" s="14"/>
      <c r="AC65" s="14"/>
      <c r="AD65" s="14"/>
      <c r="AE65" s="14"/>
      <c r="AF65" s="14"/>
      <c r="AG65" s="14"/>
      <c r="AH65" s="14"/>
      <c r="AI65" s="14"/>
      <c r="AJ65" s="14"/>
    </row>
    <row r="66">
      <c r="A66" s="15" t="s">
        <v>269</v>
      </c>
      <c r="B66" s="15" t="s">
        <v>270</v>
      </c>
      <c r="C66" s="14"/>
      <c r="D66" s="16" t="s">
        <v>19</v>
      </c>
      <c r="E66" s="16" t="s">
        <v>20</v>
      </c>
      <c r="F66" s="15">
        <v>83.0</v>
      </c>
      <c r="G66" s="15">
        <v>6.0</v>
      </c>
      <c r="H66" s="17" t="s">
        <v>271</v>
      </c>
      <c r="I66" s="25"/>
      <c r="J66" s="25"/>
      <c r="K66" s="15" t="s">
        <v>272</v>
      </c>
      <c r="L66" s="42" t="s">
        <v>273</v>
      </c>
      <c r="M66" s="43" t="s">
        <v>274</v>
      </c>
      <c r="N66" s="14"/>
      <c r="O66" s="14"/>
      <c r="P66" s="14"/>
      <c r="Q66" s="14"/>
      <c r="R66" s="14"/>
      <c r="S66" s="14"/>
      <c r="T66" s="14"/>
      <c r="U66" s="14"/>
      <c r="V66" s="14"/>
      <c r="W66" s="14"/>
      <c r="X66" s="14"/>
      <c r="Y66" s="14"/>
      <c r="Z66" s="14"/>
      <c r="AA66" s="14"/>
      <c r="AB66" s="14"/>
      <c r="AC66" s="14"/>
      <c r="AD66" s="14"/>
      <c r="AE66" s="14"/>
      <c r="AF66" s="14"/>
      <c r="AG66" s="14"/>
      <c r="AH66" s="14"/>
      <c r="AI66" s="14"/>
      <c r="AJ66" s="14"/>
    </row>
    <row r="67">
      <c r="A67" s="15" t="s">
        <v>275</v>
      </c>
      <c r="B67" s="15" t="s">
        <v>270</v>
      </c>
      <c r="C67" s="15" t="s">
        <v>124</v>
      </c>
      <c r="D67" s="16" t="s">
        <v>209</v>
      </c>
      <c r="E67" s="16" t="s">
        <v>35</v>
      </c>
      <c r="F67" s="14"/>
      <c r="G67" s="14"/>
      <c r="H67" s="25"/>
      <c r="I67" s="25"/>
      <c r="J67" s="25"/>
      <c r="K67" s="15" t="s">
        <v>276</v>
      </c>
      <c r="L67" s="25"/>
      <c r="M67" s="15" t="s">
        <v>277</v>
      </c>
      <c r="N67" s="15" t="s">
        <v>278</v>
      </c>
      <c r="O67" s="14"/>
      <c r="P67" s="14"/>
      <c r="Q67" s="14"/>
      <c r="R67" s="14"/>
      <c r="S67" s="14"/>
      <c r="T67" s="14"/>
      <c r="U67" s="14"/>
      <c r="V67" s="14"/>
      <c r="W67" s="14"/>
      <c r="X67" s="14"/>
      <c r="Y67" s="14"/>
      <c r="Z67" s="14"/>
      <c r="AA67" s="14"/>
      <c r="AB67" s="14"/>
      <c r="AC67" s="14"/>
      <c r="AD67" s="14"/>
      <c r="AE67" s="14"/>
      <c r="AF67" s="14"/>
      <c r="AG67" s="14"/>
      <c r="AH67" s="14"/>
      <c r="AI67" s="14"/>
      <c r="AJ67" s="14"/>
    </row>
    <row r="68">
      <c r="A68" s="15" t="s">
        <v>279</v>
      </c>
      <c r="B68" s="15" t="s">
        <v>280</v>
      </c>
      <c r="C68" s="15" t="s">
        <v>281</v>
      </c>
      <c r="D68" s="16" t="s">
        <v>19</v>
      </c>
      <c r="E68" s="16" t="s">
        <v>20</v>
      </c>
      <c r="F68" s="15">
        <v>61.0</v>
      </c>
      <c r="G68" s="15">
        <v>14.0</v>
      </c>
      <c r="H68" s="17" t="s">
        <v>282</v>
      </c>
      <c r="I68" s="17" t="s">
        <v>283</v>
      </c>
      <c r="J68" s="25"/>
      <c r="K68" s="15" t="s">
        <v>284</v>
      </c>
      <c r="L68" s="25"/>
      <c r="M68" s="44" t="s">
        <v>285</v>
      </c>
      <c r="N68" s="14"/>
      <c r="O68" s="14"/>
      <c r="P68" s="14"/>
      <c r="Q68" s="14"/>
      <c r="R68" s="14"/>
      <c r="S68" s="14"/>
      <c r="T68" s="14"/>
      <c r="U68" s="14"/>
      <c r="V68" s="14"/>
      <c r="W68" s="14"/>
      <c r="X68" s="14"/>
      <c r="Y68" s="14"/>
      <c r="Z68" s="14"/>
      <c r="AA68" s="14"/>
      <c r="AB68" s="14"/>
      <c r="AC68" s="14"/>
      <c r="AD68" s="14"/>
      <c r="AE68" s="14"/>
      <c r="AF68" s="14"/>
      <c r="AG68" s="14"/>
      <c r="AH68" s="14"/>
      <c r="AI68" s="14"/>
      <c r="AJ68" s="14"/>
    </row>
    <row r="69">
      <c r="A69" s="15" t="s">
        <v>286</v>
      </c>
      <c r="B69" s="15" t="s">
        <v>280</v>
      </c>
      <c r="C69" s="15" t="s">
        <v>281</v>
      </c>
      <c r="D69" s="16" t="s">
        <v>209</v>
      </c>
      <c r="E69" s="16" t="s">
        <v>20</v>
      </c>
      <c r="F69" s="14"/>
      <c r="G69" s="14"/>
      <c r="H69" s="25"/>
      <c r="I69" s="25"/>
      <c r="J69" s="25"/>
      <c r="K69" s="14"/>
      <c r="L69" s="25"/>
      <c r="M69" s="14"/>
      <c r="N69" s="14"/>
      <c r="O69" s="14"/>
      <c r="P69" s="14"/>
      <c r="Q69" s="14"/>
      <c r="R69" s="14"/>
      <c r="S69" s="14"/>
      <c r="T69" s="14"/>
      <c r="U69" s="14"/>
      <c r="V69" s="14"/>
      <c r="W69" s="14"/>
      <c r="X69" s="14"/>
      <c r="Y69" s="14"/>
      <c r="Z69" s="14"/>
      <c r="AA69" s="14"/>
      <c r="AB69" s="14"/>
      <c r="AC69" s="14"/>
      <c r="AD69" s="14"/>
      <c r="AE69" s="14"/>
      <c r="AF69" s="14"/>
      <c r="AG69" s="14"/>
      <c r="AH69" s="14"/>
      <c r="AI69" s="14"/>
      <c r="AJ69" s="14"/>
    </row>
    <row r="70">
      <c r="A70" s="15" t="s">
        <v>287</v>
      </c>
      <c r="B70" s="15" t="s">
        <v>280</v>
      </c>
      <c r="C70" s="15" t="s">
        <v>281</v>
      </c>
      <c r="D70" s="16" t="s">
        <v>19</v>
      </c>
      <c r="E70" s="16" t="s">
        <v>35</v>
      </c>
      <c r="F70" s="15">
        <v>12.0</v>
      </c>
      <c r="G70" s="15">
        <v>1.0</v>
      </c>
      <c r="H70" s="17" t="s">
        <v>288</v>
      </c>
      <c r="I70" s="17" t="s">
        <v>289</v>
      </c>
      <c r="J70" s="25"/>
      <c r="K70" s="14"/>
      <c r="L70" s="25"/>
      <c r="M70" s="14"/>
      <c r="N70" s="14"/>
      <c r="O70" s="14"/>
      <c r="P70" s="14"/>
      <c r="Q70" s="14"/>
      <c r="R70" s="14"/>
      <c r="S70" s="14"/>
      <c r="T70" s="14"/>
      <c r="U70" s="14"/>
      <c r="V70" s="14"/>
      <c r="W70" s="14"/>
      <c r="X70" s="14"/>
      <c r="Y70" s="14"/>
      <c r="Z70" s="14"/>
      <c r="AA70" s="14"/>
      <c r="AB70" s="14"/>
      <c r="AC70" s="14"/>
      <c r="AD70" s="14"/>
      <c r="AE70" s="14"/>
      <c r="AF70" s="14"/>
      <c r="AG70" s="14"/>
      <c r="AH70" s="14"/>
      <c r="AI70" s="14"/>
      <c r="AJ70" s="14"/>
    </row>
    <row r="71">
      <c r="A71" s="15" t="s">
        <v>290</v>
      </c>
      <c r="B71" s="15" t="s">
        <v>291</v>
      </c>
      <c r="C71" s="15" t="s">
        <v>197</v>
      </c>
      <c r="D71" s="16" t="s">
        <v>209</v>
      </c>
      <c r="E71" s="16" t="s">
        <v>35</v>
      </c>
      <c r="F71" s="14"/>
      <c r="G71" s="14"/>
      <c r="H71" s="25"/>
      <c r="I71" s="25"/>
      <c r="J71" s="25"/>
      <c r="K71" s="14"/>
      <c r="L71" s="24" t="s">
        <v>292</v>
      </c>
      <c r="M71" s="14"/>
      <c r="N71" s="14"/>
      <c r="O71" s="14"/>
      <c r="P71" s="14"/>
      <c r="Q71" s="14"/>
      <c r="R71" s="14"/>
      <c r="S71" s="14"/>
      <c r="T71" s="14"/>
      <c r="U71" s="14"/>
      <c r="V71" s="14"/>
      <c r="W71" s="14"/>
      <c r="X71" s="14"/>
      <c r="Y71" s="14"/>
      <c r="Z71" s="14"/>
      <c r="AA71" s="14"/>
      <c r="AB71" s="14"/>
      <c r="AC71" s="14"/>
      <c r="AD71" s="14"/>
      <c r="AE71" s="14"/>
      <c r="AF71" s="14"/>
      <c r="AG71" s="14"/>
      <c r="AH71" s="14"/>
      <c r="AI71" s="14"/>
      <c r="AJ71" s="14"/>
    </row>
    <row r="72">
      <c r="A72" s="15" t="s">
        <v>293</v>
      </c>
      <c r="B72" s="15" t="s">
        <v>291</v>
      </c>
      <c r="C72" s="15" t="s">
        <v>197</v>
      </c>
      <c r="D72" s="16" t="s">
        <v>19</v>
      </c>
      <c r="E72" s="16" t="s">
        <v>20</v>
      </c>
      <c r="F72" s="15">
        <v>66.0</v>
      </c>
      <c r="G72" s="15">
        <v>15.0</v>
      </c>
      <c r="H72" s="17" t="s">
        <v>294</v>
      </c>
      <c r="I72" s="17" t="s">
        <v>295</v>
      </c>
      <c r="J72" s="25"/>
      <c r="K72" s="45" t="s">
        <v>296</v>
      </c>
      <c r="L72" s="45" t="s">
        <v>297</v>
      </c>
      <c r="M72" s="14"/>
      <c r="N72" s="15" t="s">
        <v>298</v>
      </c>
      <c r="O72" s="14"/>
      <c r="P72" s="14"/>
      <c r="Q72" s="14"/>
      <c r="R72" s="14"/>
      <c r="S72" s="14"/>
      <c r="T72" s="14"/>
      <c r="U72" s="14"/>
      <c r="V72" s="14"/>
      <c r="W72" s="14"/>
      <c r="X72" s="14"/>
      <c r="Y72" s="14"/>
      <c r="Z72" s="14"/>
      <c r="AA72" s="14"/>
      <c r="AB72" s="14"/>
      <c r="AC72" s="14"/>
      <c r="AD72" s="14"/>
      <c r="AE72" s="14"/>
      <c r="AF72" s="14"/>
      <c r="AG72" s="14"/>
      <c r="AH72" s="14"/>
      <c r="AI72" s="14"/>
      <c r="AJ72" s="14"/>
    </row>
    <row r="73">
      <c r="A73" s="15" t="s">
        <v>299</v>
      </c>
      <c r="B73" s="15" t="s">
        <v>291</v>
      </c>
      <c r="C73" s="15" t="s">
        <v>197</v>
      </c>
      <c r="D73" s="16" t="s">
        <v>209</v>
      </c>
      <c r="E73" s="16"/>
      <c r="F73" s="14"/>
      <c r="G73" s="14"/>
      <c r="H73" s="25"/>
      <c r="I73" s="25"/>
      <c r="J73" s="25"/>
      <c r="K73" s="14"/>
      <c r="L73" s="25"/>
      <c r="M73" s="14"/>
      <c r="N73" s="14"/>
      <c r="O73" s="14"/>
      <c r="P73" s="14"/>
      <c r="Q73" s="14"/>
      <c r="R73" s="14"/>
      <c r="S73" s="14"/>
      <c r="T73" s="14"/>
      <c r="U73" s="14"/>
      <c r="V73" s="14"/>
      <c r="W73" s="14"/>
      <c r="X73" s="14"/>
      <c r="Y73" s="14"/>
      <c r="Z73" s="14"/>
      <c r="AA73" s="14"/>
      <c r="AB73" s="14"/>
      <c r="AC73" s="14"/>
      <c r="AD73" s="14"/>
      <c r="AE73" s="14"/>
      <c r="AF73" s="14"/>
      <c r="AG73" s="14"/>
      <c r="AH73" s="14"/>
      <c r="AI73" s="14"/>
      <c r="AJ73" s="14"/>
    </row>
    <row r="74">
      <c r="A74" s="15" t="s">
        <v>300</v>
      </c>
      <c r="B74" s="15" t="s">
        <v>291</v>
      </c>
      <c r="C74" s="15" t="s">
        <v>197</v>
      </c>
      <c r="D74" s="16" t="s">
        <v>209</v>
      </c>
      <c r="E74" s="16" t="s">
        <v>20</v>
      </c>
      <c r="F74" s="15"/>
      <c r="G74" s="15"/>
      <c r="H74" s="24"/>
      <c r="I74" s="25"/>
      <c r="J74" s="25"/>
      <c r="K74" s="14"/>
      <c r="L74" s="24" t="s">
        <v>292</v>
      </c>
      <c r="M74" s="14"/>
      <c r="N74" s="14"/>
      <c r="O74" s="14"/>
      <c r="P74" s="14"/>
      <c r="Q74" s="14"/>
      <c r="R74" s="14"/>
      <c r="S74" s="14"/>
      <c r="T74" s="14"/>
      <c r="U74" s="14"/>
      <c r="V74" s="14"/>
      <c r="W74" s="14"/>
      <c r="X74" s="14"/>
      <c r="Y74" s="14"/>
      <c r="Z74" s="14"/>
      <c r="AA74" s="14"/>
      <c r="AB74" s="14"/>
      <c r="AC74" s="14"/>
      <c r="AD74" s="14"/>
      <c r="AE74" s="14"/>
      <c r="AF74" s="14"/>
      <c r="AG74" s="14"/>
      <c r="AH74" s="14"/>
      <c r="AI74" s="14"/>
      <c r="AJ74" s="14"/>
    </row>
    <row r="75">
      <c r="A75" s="15" t="s">
        <v>301</v>
      </c>
      <c r="B75" s="15" t="s">
        <v>291</v>
      </c>
      <c r="C75" s="15" t="s">
        <v>197</v>
      </c>
      <c r="D75" s="16" t="s">
        <v>209</v>
      </c>
      <c r="E75" s="4"/>
      <c r="F75" s="14"/>
      <c r="G75" s="14"/>
      <c r="H75" s="25"/>
      <c r="I75" s="25"/>
      <c r="J75" s="25"/>
      <c r="K75" s="14"/>
      <c r="L75" s="25"/>
      <c r="M75" s="14"/>
      <c r="N75" s="14"/>
      <c r="O75" s="14"/>
      <c r="P75" s="14"/>
      <c r="Q75" s="14"/>
      <c r="R75" s="14"/>
      <c r="S75" s="14"/>
      <c r="T75" s="14"/>
      <c r="U75" s="14"/>
      <c r="V75" s="14"/>
      <c r="W75" s="14"/>
      <c r="X75" s="14"/>
      <c r="Y75" s="14"/>
      <c r="Z75" s="14"/>
      <c r="AA75" s="14"/>
      <c r="AB75" s="14"/>
      <c r="AC75" s="14"/>
      <c r="AD75" s="14"/>
      <c r="AE75" s="14"/>
      <c r="AF75" s="14"/>
      <c r="AG75" s="14"/>
      <c r="AH75" s="14"/>
      <c r="AI75" s="14"/>
      <c r="AJ75" s="14"/>
    </row>
    <row r="76">
      <c r="A76" s="15" t="s">
        <v>302</v>
      </c>
      <c r="B76" s="15" t="s">
        <v>303</v>
      </c>
      <c r="C76" s="15" t="s">
        <v>281</v>
      </c>
      <c r="D76" s="16" t="s">
        <v>19</v>
      </c>
      <c r="E76" s="16" t="s">
        <v>35</v>
      </c>
      <c r="F76" s="15">
        <v>14.0</v>
      </c>
      <c r="G76" s="14"/>
      <c r="H76" s="17" t="s">
        <v>304</v>
      </c>
      <c r="I76" s="25"/>
      <c r="J76" s="25"/>
      <c r="K76" s="14"/>
      <c r="L76" s="25"/>
      <c r="M76" s="15" t="s">
        <v>305</v>
      </c>
      <c r="N76" s="15" t="s">
        <v>306</v>
      </c>
      <c r="O76" s="14"/>
      <c r="P76" s="14"/>
      <c r="Q76" s="14"/>
      <c r="R76" s="14"/>
      <c r="S76" s="14"/>
      <c r="T76" s="14"/>
      <c r="U76" s="14"/>
      <c r="V76" s="14"/>
      <c r="W76" s="14"/>
      <c r="X76" s="14"/>
      <c r="Y76" s="14"/>
      <c r="Z76" s="14"/>
      <c r="AA76" s="14"/>
      <c r="AB76" s="14"/>
      <c r="AC76" s="14"/>
      <c r="AD76" s="14"/>
      <c r="AE76" s="14"/>
      <c r="AF76" s="14"/>
      <c r="AG76" s="14"/>
      <c r="AH76" s="14"/>
      <c r="AI76" s="14"/>
      <c r="AJ76" s="14"/>
    </row>
    <row r="77">
      <c r="A77" s="15" t="s">
        <v>307</v>
      </c>
      <c r="B77" s="15" t="s">
        <v>303</v>
      </c>
      <c r="C77" s="15" t="s">
        <v>281</v>
      </c>
      <c r="D77" s="16" t="s">
        <v>19</v>
      </c>
      <c r="E77" s="16" t="s">
        <v>20</v>
      </c>
      <c r="F77" s="15">
        <v>104.0</v>
      </c>
      <c r="G77" s="14"/>
      <c r="H77" s="17" t="s">
        <v>308</v>
      </c>
      <c r="I77" s="25"/>
      <c r="J77" s="25"/>
      <c r="K77" s="15" t="s">
        <v>309</v>
      </c>
      <c r="L77" s="25"/>
      <c r="M77" s="46" t="s">
        <v>310</v>
      </c>
      <c r="N77" s="14"/>
      <c r="O77" s="14"/>
      <c r="P77" s="14"/>
      <c r="Q77" s="14"/>
      <c r="R77" s="14"/>
      <c r="S77" s="14"/>
      <c r="T77" s="14"/>
      <c r="U77" s="14"/>
      <c r="V77" s="14"/>
      <c r="W77" s="14"/>
      <c r="X77" s="14"/>
      <c r="Y77" s="14"/>
      <c r="Z77" s="14"/>
      <c r="AA77" s="14"/>
      <c r="AB77" s="14"/>
      <c r="AC77" s="14"/>
      <c r="AD77" s="14"/>
      <c r="AE77" s="14"/>
      <c r="AF77" s="14"/>
      <c r="AG77" s="14"/>
      <c r="AH77" s="14"/>
      <c r="AI77" s="14"/>
      <c r="AJ77" s="14"/>
    </row>
    <row r="78">
      <c r="A78" s="15" t="s">
        <v>311</v>
      </c>
      <c r="B78" s="15" t="s">
        <v>312</v>
      </c>
      <c r="C78" s="15" t="s">
        <v>197</v>
      </c>
      <c r="D78" s="16" t="s">
        <v>19</v>
      </c>
      <c r="E78" s="16" t="s">
        <v>20</v>
      </c>
      <c r="F78" s="15">
        <v>25.0</v>
      </c>
      <c r="G78" s="15">
        <v>6.0</v>
      </c>
      <c r="H78" s="17" t="s">
        <v>313</v>
      </c>
      <c r="I78" s="17" t="s">
        <v>314</v>
      </c>
      <c r="J78" s="25"/>
      <c r="K78" s="15" t="s">
        <v>315</v>
      </c>
      <c r="L78" s="47" t="s">
        <v>316</v>
      </c>
      <c r="M78" s="48" t="s">
        <v>317</v>
      </c>
      <c r="N78" s="14"/>
      <c r="O78" s="14"/>
      <c r="P78" s="14"/>
      <c r="Q78" s="14"/>
      <c r="R78" s="14"/>
      <c r="S78" s="14"/>
      <c r="T78" s="14"/>
      <c r="U78" s="14"/>
      <c r="V78" s="14"/>
      <c r="W78" s="14"/>
      <c r="X78" s="14"/>
      <c r="Y78" s="14"/>
      <c r="Z78" s="14"/>
      <c r="AA78" s="14"/>
      <c r="AB78" s="14"/>
      <c r="AC78" s="14"/>
      <c r="AD78" s="14"/>
      <c r="AE78" s="14"/>
      <c r="AF78" s="14"/>
      <c r="AG78" s="14"/>
      <c r="AH78" s="14"/>
      <c r="AI78" s="14"/>
      <c r="AJ78" s="14"/>
    </row>
    <row r="79">
      <c r="A79" s="15" t="s">
        <v>318</v>
      </c>
      <c r="B79" s="15" t="s">
        <v>312</v>
      </c>
      <c r="C79" s="15" t="s">
        <v>319</v>
      </c>
      <c r="D79" s="16" t="s">
        <v>19</v>
      </c>
      <c r="E79" s="16" t="s">
        <v>20</v>
      </c>
      <c r="F79" s="15">
        <v>9.0</v>
      </c>
      <c r="G79" s="15">
        <v>4.0</v>
      </c>
      <c r="H79" s="17" t="s">
        <v>320</v>
      </c>
      <c r="I79" s="17" t="s">
        <v>321</v>
      </c>
      <c r="J79" s="25"/>
      <c r="K79" s="14"/>
      <c r="L79" s="25"/>
      <c r="M79" s="14"/>
      <c r="N79" s="14"/>
      <c r="O79" s="14"/>
      <c r="P79" s="14"/>
      <c r="Q79" s="14"/>
      <c r="R79" s="14"/>
      <c r="S79" s="14"/>
      <c r="T79" s="14"/>
      <c r="U79" s="14"/>
      <c r="V79" s="14"/>
      <c r="W79" s="14"/>
      <c r="X79" s="14"/>
      <c r="Y79" s="14"/>
      <c r="Z79" s="14"/>
      <c r="AA79" s="14"/>
      <c r="AB79" s="14"/>
      <c r="AC79" s="14"/>
      <c r="AD79" s="14"/>
      <c r="AE79" s="14"/>
      <c r="AF79" s="14"/>
      <c r="AG79" s="14"/>
      <c r="AH79" s="14"/>
      <c r="AI79" s="14"/>
      <c r="AJ79" s="14"/>
    </row>
    <row r="80">
      <c r="A80" s="15" t="s">
        <v>322</v>
      </c>
      <c r="B80" s="15" t="s">
        <v>312</v>
      </c>
      <c r="C80" s="15" t="s">
        <v>197</v>
      </c>
      <c r="D80" s="16" t="s">
        <v>19</v>
      </c>
      <c r="E80" s="16" t="s">
        <v>35</v>
      </c>
      <c r="F80" s="15">
        <v>151.0</v>
      </c>
      <c r="G80" s="15">
        <v>10.0</v>
      </c>
      <c r="H80" s="17" t="s">
        <v>323</v>
      </c>
      <c r="I80" s="17" t="s">
        <v>324</v>
      </c>
      <c r="J80" s="24"/>
      <c r="K80" s="14"/>
      <c r="L80" s="25"/>
      <c r="M80" s="14"/>
      <c r="N80" s="14"/>
      <c r="O80" s="14"/>
      <c r="P80" s="14"/>
      <c r="Q80" s="14"/>
      <c r="R80" s="14"/>
      <c r="S80" s="14"/>
      <c r="T80" s="14"/>
      <c r="U80" s="14"/>
      <c r="V80" s="14"/>
      <c r="W80" s="14"/>
      <c r="X80" s="14"/>
      <c r="Y80" s="14"/>
      <c r="Z80" s="14"/>
      <c r="AA80" s="14"/>
      <c r="AB80" s="14"/>
      <c r="AC80" s="14"/>
      <c r="AD80" s="14"/>
      <c r="AE80" s="14"/>
      <c r="AF80" s="14"/>
      <c r="AG80" s="14"/>
      <c r="AH80" s="14"/>
      <c r="AI80" s="14"/>
      <c r="AJ80" s="14"/>
    </row>
    <row r="81">
      <c r="A81" s="14"/>
      <c r="B81" s="14"/>
      <c r="C81" s="14"/>
      <c r="D81" s="4"/>
      <c r="E81" s="4"/>
      <c r="F81" s="14"/>
      <c r="G81" s="14"/>
      <c r="H81" s="25"/>
      <c r="I81" s="25"/>
      <c r="J81" s="25"/>
      <c r="K81" s="14"/>
      <c r="L81" s="25"/>
      <c r="M81" s="14"/>
      <c r="N81" s="14"/>
      <c r="O81" s="14"/>
      <c r="P81" s="14"/>
      <c r="Q81" s="14"/>
      <c r="R81" s="14"/>
      <c r="S81" s="14"/>
      <c r="T81" s="14"/>
      <c r="U81" s="14"/>
      <c r="V81" s="14"/>
      <c r="W81" s="14"/>
      <c r="X81" s="14"/>
      <c r="Y81" s="14"/>
      <c r="Z81" s="14"/>
      <c r="AA81" s="14"/>
      <c r="AB81" s="14"/>
      <c r="AC81" s="14"/>
      <c r="AD81" s="14"/>
      <c r="AE81" s="14"/>
      <c r="AF81" s="14"/>
      <c r="AG81" s="14"/>
      <c r="AH81" s="14"/>
      <c r="AI81" s="14"/>
      <c r="AJ81" s="14"/>
    </row>
    <row r="82">
      <c r="A82" s="14"/>
      <c r="B82" s="14"/>
      <c r="C82" s="14"/>
      <c r="D82" s="4"/>
      <c r="E82" s="4"/>
      <c r="F82" s="14"/>
      <c r="G82" s="14"/>
      <c r="H82" s="25"/>
      <c r="I82" s="25"/>
      <c r="J82" s="25"/>
      <c r="K82" s="14"/>
      <c r="L82" s="25"/>
      <c r="M82" s="14"/>
      <c r="N82" s="14"/>
      <c r="O82" s="14"/>
      <c r="P82" s="14"/>
      <c r="Q82" s="14"/>
      <c r="R82" s="14"/>
      <c r="S82" s="14"/>
      <c r="T82" s="14"/>
      <c r="U82" s="14"/>
      <c r="V82" s="14"/>
      <c r="W82" s="14"/>
      <c r="X82" s="14"/>
      <c r="Y82" s="14"/>
      <c r="Z82" s="14"/>
      <c r="AA82" s="14"/>
      <c r="AB82" s="14"/>
      <c r="AC82" s="14"/>
      <c r="AD82" s="14"/>
      <c r="AE82" s="14"/>
      <c r="AF82" s="14"/>
      <c r="AG82" s="14"/>
      <c r="AH82" s="14"/>
      <c r="AI82" s="14"/>
      <c r="AJ82" s="14"/>
    </row>
    <row r="83">
      <c r="A83" s="14"/>
      <c r="B83" s="14"/>
      <c r="C83" s="14"/>
      <c r="D83" s="4"/>
      <c r="E83" s="4"/>
      <c r="F83" s="14"/>
      <c r="G83" s="14"/>
      <c r="H83" s="25"/>
      <c r="I83" s="25"/>
      <c r="J83" s="25"/>
      <c r="K83" s="14"/>
      <c r="L83" s="25"/>
      <c r="M83" s="14"/>
      <c r="N83" s="14"/>
      <c r="O83" s="14"/>
      <c r="P83" s="14"/>
      <c r="Q83" s="14"/>
      <c r="R83" s="14"/>
      <c r="S83" s="14"/>
      <c r="T83" s="14"/>
      <c r="U83" s="14"/>
      <c r="V83" s="14"/>
      <c r="W83" s="14"/>
      <c r="X83" s="14"/>
      <c r="Y83" s="14"/>
      <c r="Z83" s="14"/>
      <c r="AA83" s="14"/>
      <c r="AB83" s="14"/>
      <c r="AC83" s="14"/>
      <c r="AD83" s="14"/>
      <c r="AE83" s="14"/>
      <c r="AF83" s="14"/>
      <c r="AG83" s="14"/>
      <c r="AH83" s="14"/>
      <c r="AI83" s="14"/>
      <c r="AJ83" s="14"/>
    </row>
    <row r="84">
      <c r="A84" s="14"/>
      <c r="B84" s="14"/>
      <c r="C84" s="14"/>
      <c r="D84" s="4"/>
      <c r="E84" s="4"/>
      <c r="F84" s="14"/>
      <c r="G84" s="14"/>
      <c r="H84" s="25"/>
      <c r="I84" s="25"/>
      <c r="J84" s="25"/>
      <c r="K84" s="14"/>
      <c r="L84" s="25"/>
      <c r="M84" s="14"/>
      <c r="N84" s="14"/>
      <c r="O84" s="14"/>
      <c r="P84" s="14"/>
      <c r="Q84" s="14"/>
      <c r="R84" s="14"/>
      <c r="S84" s="14"/>
      <c r="T84" s="14"/>
      <c r="U84" s="14"/>
      <c r="V84" s="14"/>
      <c r="W84" s="14"/>
      <c r="X84" s="14"/>
      <c r="Y84" s="14"/>
      <c r="Z84" s="14"/>
      <c r="AA84" s="14"/>
      <c r="AB84" s="14"/>
      <c r="AC84" s="14"/>
      <c r="AD84" s="14"/>
      <c r="AE84" s="14"/>
      <c r="AF84" s="14"/>
      <c r="AG84" s="14"/>
      <c r="AH84" s="14"/>
      <c r="AI84" s="14"/>
      <c r="AJ84" s="14"/>
    </row>
    <row r="85">
      <c r="A85" s="14"/>
      <c r="B85" s="14"/>
      <c r="C85" s="14"/>
      <c r="D85" s="4"/>
      <c r="E85" s="4"/>
      <c r="F85" s="14"/>
      <c r="G85" s="14"/>
      <c r="H85" s="25"/>
      <c r="I85" s="25"/>
      <c r="J85" s="25"/>
      <c r="K85" s="14"/>
      <c r="L85" s="25"/>
      <c r="M85" s="14"/>
      <c r="N85" s="14"/>
      <c r="O85" s="14"/>
      <c r="P85" s="14"/>
      <c r="Q85" s="14"/>
      <c r="R85" s="14"/>
      <c r="S85" s="14"/>
      <c r="T85" s="14"/>
      <c r="U85" s="14"/>
      <c r="V85" s="14"/>
      <c r="W85" s="14"/>
      <c r="X85" s="14"/>
      <c r="Y85" s="14"/>
      <c r="Z85" s="14"/>
      <c r="AA85" s="14"/>
      <c r="AB85" s="14"/>
      <c r="AC85" s="14"/>
      <c r="AD85" s="14"/>
      <c r="AE85" s="14"/>
      <c r="AF85" s="14"/>
      <c r="AG85" s="14"/>
      <c r="AH85" s="14"/>
      <c r="AI85" s="14"/>
      <c r="AJ85" s="14"/>
    </row>
    <row r="86">
      <c r="A86" s="14"/>
      <c r="B86" s="14"/>
      <c r="C86" s="14"/>
      <c r="D86" s="4"/>
      <c r="E86" s="4"/>
      <c r="F86" s="14"/>
      <c r="G86" s="14"/>
      <c r="H86" s="25"/>
      <c r="I86" s="25"/>
      <c r="J86" s="25"/>
      <c r="K86" s="14"/>
      <c r="L86" s="25"/>
      <c r="M86" s="14"/>
      <c r="N86" s="14"/>
      <c r="O86" s="14"/>
      <c r="P86" s="14"/>
      <c r="Q86" s="14"/>
      <c r="R86" s="14"/>
      <c r="S86" s="14"/>
      <c r="T86" s="14"/>
      <c r="U86" s="14"/>
      <c r="V86" s="14"/>
      <c r="W86" s="14"/>
      <c r="X86" s="14"/>
      <c r="Y86" s="14"/>
      <c r="Z86" s="14"/>
      <c r="AA86" s="14"/>
      <c r="AB86" s="14"/>
      <c r="AC86" s="14"/>
      <c r="AD86" s="14"/>
      <c r="AE86" s="14"/>
      <c r="AF86" s="14"/>
      <c r="AG86" s="14"/>
      <c r="AH86" s="14"/>
      <c r="AI86" s="14"/>
      <c r="AJ86" s="14"/>
    </row>
    <row r="87">
      <c r="A87" s="14"/>
      <c r="B87" s="14"/>
      <c r="C87" s="14"/>
      <c r="D87" s="4"/>
      <c r="E87" s="4"/>
      <c r="F87" s="14"/>
      <c r="G87" s="14"/>
      <c r="H87" s="25"/>
      <c r="I87" s="25"/>
      <c r="J87" s="25"/>
      <c r="K87" s="14"/>
      <c r="L87" s="25"/>
      <c r="M87" s="14"/>
      <c r="N87" s="14"/>
      <c r="O87" s="14"/>
      <c r="P87" s="14"/>
      <c r="Q87" s="14"/>
      <c r="R87" s="14"/>
      <c r="S87" s="14"/>
      <c r="T87" s="14"/>
      <c r="U87" s="14"/>
      <c r="V87" s="14"/>
      <c r="W87" s="14"/>
      <c r="X87" s="14"/>
      <c r="Y87" s="14"/>
      <c r="Z87" s="14"/>
      <c r="AA87" s="14"/>
      <c r="AB87" s="14"/>
      <c r="AC87" s="14"/>
      <c r="AD87" s="14"/>
      <c r="AE87" s="14"/>
      <c r="AF87" s="14"/>
      <c r="AG87" s="14"/>
      <c r="AH87" s="14"/>
      <c r="AI87" s="14"/>
      <c r="AJ87" s="14"/>
    </row>
    <row r="88">
      <c r="A88" s="14"/>
      <c r="B88" s="14"/>
      <c r="C88" s="14"/>
      <c r="D88" s="4"/>
      <c r="E88" s="4"/>
      <c r="F88" s="14"/>
      <c r="G88" s="14"/>
      <c r="H88" s="25"/>
      <c r="I88" s="25"/>
      <c r="J88" s="25"/>
      <c r="K88" s="14"/>
      <c r="L88" s="25"/>
      <c r="M88" s="14"/>
      <c r="N88" s="14"/>
      <c r="O88" s="14"/>
      <c r="P88" s="14"/>
      <c r="Q88" s="14"/>
      <c r="R88" s="14"/>
      <c r="S88" s="14"/>
      <c r="T88" s="14"/>
      <c r="U88" s="14"/>
      <c r="V88" s="14"/>
      <c r="W88" s="14"/>
      <c r="X88" s="14"/>
      <c r="Y88" s="14"/>
      <c r="Z88" s="14"/>
      <c r="AA88" s="14"/>
      <c r="AB88" s="14"/>
      <c r="AC88" s="14"/>
      <c r="AD88" s="14"/>
      <c r="AE88" s="14"/>
      <c r="AF88" s="14"/>
      <c r="AG88" s="14"/>
      <c r="AH88" s="14"/>
      <c r="AI88" s="14"/>
      <c r="AJ88" s="14"/>
    </row>
    <row r="89">
      <c r="A89" s="14"/>
      <c r="B89" s="14"/>
      <c r="C89" s="14"/>
      <c r="D89" s="4"/>
      <c r="E89" s="4"/>
      <c r="F89" s="14"/>
      <c r="G89" s="14"/>
      <c r="H89" s="25"/>
      <c r="I89" s="25"/>
      <c r="J89" s="25"/>
      <c r="K89" s="14"/>
      <c r="L89" s="25"/>
      <c r="M89" s="14"/>
      <c r="N89" s="14"/>
      <c r="O89" s="14"/>
      <c r="P89" s="14"/>
      <c r="Q89" s="14"/>
      <c r="R89" s="14"/>
      <c r="S89" s="14"/>
      <c r="T89" s="14"/>
      <c r="U89" s="14"/>
      <c r="V89" s="14"/>
      <c r="W89" s="14"/>
      <c r="X89" s="14"/>
      <c r="Y89" s="14"/>
      <c r="Z89" s="14"/>
      <c r="AA89" s="14"/>
      <c r="AB89" s="14"/>
      <c r="AC89" s="14"/>
      <c r="AD89" s="14"/>
      <c r="AE89" s="14"/>
      <c r="AF89" s="14"/>
      <c r="AG89" s="14"/>
      <c r="AH89" s="14"/>
      <c r="AI89" s="14"/>
      <c r="AJ89" s="14"/>
    </row>
    <row r="90">
      <c r="A90" s="14"/>
      <c r="B90" s="14"/>
      <c r="C90" s="14"/>
      <c r="D90" s="4"/>
      <c r="E90" s="4"/>
      <c r="F90" s="14"/>
      <c r="G90" s="14"/>
      <c r="H90" s="25"/>
      <c r="I90" s="25"/>
      <c r="J90" s="25"/>
      <c r="K90" s="14"/>
      <c r="L90" s="25"/>
      <c r="M90" s="14"/>
      <c r="N90" s="14"/>
      <c r="O90" s="14"/>
      <c r="P90" s="14"/>
      <c r="Q90" s="14"/>
      <c r="R90" s="14"/>
      <c r="S90" s="14"/>
      <c r="T90" s="14"/>
      <c r="U90" s="14"/>
      <c r="V90" s="14"/>
      <c r="W90" s="14"/>
      <c r="X90" s="14"/>
      <c r="Y90" s="14"/>
      <c r="Z90" s="14"/>
      <c r="AA90" s="14"/>
      <c r="AB90" s="14"/>
      <c r="AC90" s="14"/>
      <c r="AD90" s="14"/>
      <c r="AE90" s="14"/>
      <c r="AF90" s="14"/>
      <c r="AG90" s="14"/>
      <c r="AH90" s="14"/>
      <c r="AI90" s="14"/>
      <c r="AJ90" s="14"/>
    </row>
    <row r="91">
      <c r="A91" s="14"/>
      <c r="B91" s="14"/>
      <c r="C91" s="14"/>
      <c r="D91" s="4"/>
      <c r="E91" s="4"/>
      <c r="F91" s="14"/>
      <c r="G91" s="14"/>
      <c r="H91" s="25"/>
      <c r="I91" s="25"/>
      <c r="J91" s="25"/>
      <c r="K91" s="14"/>
      <c r="L91" s="25"/>
      <c r="M91" s="14"/>
      <c r="N91" s="14"/>
      <c r="O91" s="14"/>
      <c r="P91" s="14"/>
      <c r="Q91" s="14"/>
      <c r="R91" s="14"/>
      <c r="S91" s="14"/>
      <c r="T91" s="14"/>
      <c r="U91" s="14"/>
      <c r="V91" s="14"/>
      <c r="W91" s="14"/>
      <c r="X91" s="14"/>
      <c r="Y91" s="14"/>
      <c r="Z91" s="14"/>
      <c r="AA91" s="14"/>
      <c r="AB91" s="14"/>
      <c r="AC91" s="14"/>
      <c r="AD91" s="14"/>
      <c r="AE91" s="14"/>
      <c r="AF91" s="14"/>
      <c r="AG91" s="14"/>
      <c r="AH91" s="14"/>
      <c r="AI91" s="14"/>
      <c r="AJ91" s="14"/>
    </row>
    <row r="92">
      <c r="A92" s="14"/>
      <c r="B92" s="14"/>
      <c r="C92" s="14"/>
      <c r="D92" s="4"/>
      <c r="E92" s="4"/>
      <c r="F92" s="14"/>
      <c r="G92" s="14"/>
      <c r="H92" s="25"/>
      <c r="I92" s="25"/>
      <c r="J92" s="25"/>
      <c r="K92" s="14"/>
      <c r="L92" s="25"/>
      <c r="M92" s="14"/>
      <c r="N92" s="14"/>
      <c r="O92" s="14"/>
      <c r="P92" s="14"/>
      <c r="Q92" s="14"/>
      <c r="R92" s="14"/>
      <c r="S92" s="14"/>
      <c r="T92" s="14"/>
      <c r="U92" s="14"/>
      <c r="V92" s="14"/>
      <c r="W92" s="14"/>
      <c r="X92" s="14"/>
      <c r="Y92" s="14"/>
      <c r="Z92" s="14"/>
      <c r="AA92" s="14"/>
      <c r="AB92" s="14"/>
      <c r="AC92" s="14"/>
      <c r="AD92" s="14"/>
      <c r="AE92" s="14"/>
      <c r="AF92" s="14"/>
      <c r="AG92" s="14"/>
      <c r="AH92" s="14"/>
      <c r="AI92" s="14"/>
      <c r="AJ92" s="14"/>
    </row>
    <row r="93">
      <c r="A93" s="14"/>
      <c r="B93" s="14"/>
      <c r="C93" s="14"/>
      <c r="D93" s="4"/>
      <c r="E93" s="4"/>
      <c r="F93" s="14"/>
      <c r="G93" s="14"/>
      <c r="H93" s="25"/>
      <c r="I93" s="25"/>
      <c r="J93" s="25"/>
      <c r="K93" s="14"/>
      <c r="L93" s="25"/>
      <c r="M93" s="14"/>
      <c r="N93" s="14"/>
      <c r="O93" s="14"/>
      <c r="P93" s="14"/>
      <c r="Q93" s="14"/>
      <c r="R93" s="14"/>
      <c r="S93" s="14"/>
      <c r="T93" s="14"/>
      <c r="U93" s="14"/>
      <c r="V93" s="14"/>
      <c r="W93" s="14"/>
      <c r="X93" s="14"/>
      <c r="Y93" s="14"/>
      <c r="Z93" s="14"/>
      <c r="AA93" s="14"/>
      <c r="AB93" s="14"/>
      <c r="AC93" s="14"/>
      <c r="AD93" s="14"/>
      <c r="AE93" s="14"/>
      <c r="AF93" s="14"/>
      <c r="AG93" s="14"/>
      <c r="AH93" s="14"/>
      <c r="AI93" s="14"/>
      <c r="AJ93" s="14"/>
    </row>
    <row r="94">
      <c r="A94" s="14"/>
      <c r="B94" s="14"/>
      <c r="C94" s="14"/>
      <c r="D94" s="4"/>
      <c r="E94" s="4"/>
      <c r="F94" s="14"/>
      <c r="G94" s="14"/>
      <c r="H94" s="25"/>
      <c r="I94" s="25"/>
      <c r="J94" s="25"/>
      <c r="K94" s="14"/>
      <c r="L94" s="25"/>
      <c r="M94" s="14"/>
      <c r="N94" s="14"/>
      <c r="O94" s="14"/>
      <c r="P94" s="14"/>
      <c r="Q94" s="14"/>
      <c r="R94" s="14"/>
      <c r="S94" s="14"/>
      <c r="T94" s="14"/>
      <c r="U94" s="14"/>
      <c r="V94" s="14"/>
      <c r="W94" s="14"/>
      <c r="X94" s="14"/>
      <c r="Y94" s="14"/>
      <c r="Z94" s="14"/>
      <c r="AA94" s="14"/>
      <c r="AB94" s="14"/>
      <c r="AC94" s="14"/>
      <c r="AD94" s="14"/>
      <c r="AE94" s="14"/>
      <c r="AF94" s="14"/>
      <c r="AG94" s="14"/>
      <c r="AH94" s="14"/>
      <c r="AI94" s="14"/>
      <c r="AJ94" s="14"/>
    </row>
    <row r="95">
      <c r="A95" s="14"/>
      <c r="B95" s="14"/>
      <c r="C95" s="14"/>
      <c r="D95" s="4"/>
      <c r="E95" s="4"/>
      <c r="F95" s="14"/>
      <c r="G95" s="14"/>
      <c r="H95" s="25"/>
      <c r="I95" s="25"/>
      <c r="J95" s="25"/>
      <c r="K95" s="14"/>
      <c r="L95" s="25"/>
      <c r="M95" s="14"/>
      <c r="N95" s="14"/>
      <c r="O95" s="14"/>
      <c r="P95" s="14"/>
      <c r="Q95" s="14"/>
      <c r="R95" s="14"/>
      <c r="S95" s="14"/>
      <c r="T95" s="14"/>
      <c r="U95" s="14"/>
      <c r="V95" s="14"/>
      <c r="W95" s="14"/>
      <c r="X95" s="14"/>
      <c r="Y95" s="14"/>
      <c r="Z95" s="14"/>
      <c r="AA95" s="14"/>
      <c r="AB95" s="14"/>
      <c r="AC95" s="14"/>
      <c r="AD95" s="14"/>
      <c r="AE95" s="14"/>
      <c r="AF95" s="14"/>
      <c r="AG95" s="14"/>
      <c r="AH95" s="14"/>
      <c r="AI95" s="14"/>
      <c r="AJ95" s="14"/>
    </row>
    <row r="96">
      <c r="A96" s="14"/>
      <c r="B96" s="14"/>
      <c r="C96" s="14"/>
      <c r="D96" s="4"/>
      <c r="E96" s="4"/>
      <c r="F96" s="14"/>
      <c r="G96" s="14"/>
      <c r="H96" s="25"/>
      <c r="I96" s="25"/>
      <c r="J96" s="25"/>
      <c r="K96" s="14"/>
      <c r="L96" s="25"/>
      <c r="M96" s="14"/>
      <c r="N96" s="14"/>
      <c r="O96" s="14"/>
      <c r="P96" s="14"/>
      <c r="Q96" s="14"/>
      <c r="R96" s="14"/>
      <c r="S96" s="14"/>
      <c r="T96" s="14"/>
      <c r="U96" s="14"/>
      <c r="V96" s="14"/>
      <c r="W96" s="14"/>
      <c r="X96" s="14"/>
      <c r="Y96" s="14"/>
      <c r="Z96" s="14"/>
      <c r="AA96" s="14"/>
      <c r="AB96" s="14"/>
      <c r="AC96" s="14"/>
      <c r="AD96" s="14"/>
      <c r="AE96" s="14"/>
      <c r="AF96" s="14"/>
      <c r="AG96" s="14"/>
      <c r="AH96" s="14"/>
      <c r="AI96" s="14"/>
      <c r="AJ96" s="14"/>
    </row>
    <row r="97">
      <c r="A97" s="14"/>
      <c r="B97" s="14"/>
      <c r="C97" s="14"/>
      <c r="D97" s="4"/>
      <c r="E97" s="4"/>
      <c r="F97" s="14"/>
      <c r="G97" s="14"/>
      <c r="H97" s="25"/>
      <c r="I97" s="25"/>
      <c r="J97" s="25"/>
      <c r="K97" s="14"/>
      <c r="L97" s="25"/>
      <c r="M97" s="14"/>
      <c r="N97" s="14"/>
      <c r="O97" s="14"/>
      <c r="P97" s="14"/>
      <c r="Q97" s="14"/>
      <c r="R97" s="14"/>
      <c r="S97" s="14"/>
      <c r="T97" s="14"/>
      <c r="U97" s="14"/>
      <c r="V97" s="14"/>
      <c r="W97" s="14"/>
      <c r="X97" s="14"/>
      <c r="Y97" s="14"/>
      <c r="Z97" s="14"/>
      <c r="AA97" s="14"/>
      <c r="AB97" s="14"/>
      <c r="AC97" s="14"/>
      <c r="AD97" s="14"/>
      <c r="AE97" s="14"/>
      <c r="AF97" s="14"/>
      <c r="AG97" s="14"/>
      <c r="AH97" s="14"/>
      <c r="AI97" s="14"/>
      <c r="AJ97" s="14"/>
    </row>
    <row r="98">
      <c r="A98" s="14"/>
      <c r="B98" s="14"/>
      <c r="C98" s="14"/>
      <c r="D98" s="4"/>
      <c r="E98" s="4"/>
      <c r="F98" s="14"/>
      <c r="G98" s="14"/>
      <c r="H98" s="25"/>
      <c r="I98" s="25"/>
      <c r="J98" s="25"/>
      <c r="K98" s="14"/>
      <c r="L98" s="25"/>
      <c r="M98" s="14"/>
      <c r="N98" s="14"/>
      <c r="O98" s="14"/>
      <c r="P98" s="14"/>
      <c r="Q98" s="14"/>
      <c r="R98" s="14"/>
      <c r="S98" s="14"/>
      <c r="T98" s="14"/>
      <c r="U98" s="14"/>
      <c r="V98" s="14"/>
      <c r="W98" s="14"/>
      <c r="X98" s="14"/>
      <c r="Y98" s="14"/>
      <c r="Z98" s="14"/>
      <c r="AA98" s="14"/>
      <c r="AB98" s="14"/>
      <c r="AC98" s="14"/>
      <c r="AD98" s="14"/>
      <c r="AE98" s="14"/>
      <c r="AF98" s="14"/>
      <c r="AG98" s="14"/>
      <c r="AH98" s="14"/>
      <c r="AI98" s="14"/>
      <c r="AJ98" s="14"/>
    </row>
    <row r="99">
      <c r="A99" s="14"/>
      <c r="B99" s="14"/>
      <c r="C99" s="14"/>
      <c r="D99" s="4"/>
      <c r="E99" s="4"/>
      <c r="F99" s="14"/>
      <c r="G99" s="14"/>
      <c r="H99" s="25"/>
      <c r="I99" s="25"/>
      <c r="J99" s="25"/>
      <c r="K99" s="14"/>
      <c r="L99" s="25"/>
      <c r="M99" s="14"/>
      <c r="N99" s="14"/>
      <c r="O99" s="14"/>
      <c r="P99" s="14"/>
      <c r="Q99" s="14"/>
      <c r="R99" s="14"/>
      <c r="S99" s="14"/>
      <c r="T99" s="14"/>
      <c r="U99" s="14"/>
      <c r="V99" s="14"/>
      <c r="W99" s="14"/>
      <c r="X99" s="14"/>
      <c r="Y99" s="14"/>
      <c r="Z99" s="14"/>
      <c r="AA99" s="14"/>
      <c r="AB99" s="14"/>
      <c r="AC99" s="14"/>
      <c r="AD99" s="14"/>
      <c r="AE99" s="14"/>
      <c r="AF99" s="14"/>
      <c r="AG99" s="14"/>
      <c r="AH99" s="14"/>
      <c r="AI99" s="14"/>
      <c r="AJ99" s="14"/>
    </row>
    <row r="100">
      <c r="A100" s="14"/>
      <c r="B100" s="14"/>
      <c r="C100" s="14"/>
      <c r="D100" s="4"/>
      <c r="E100" s="4"/>
      <c r="F100" s="14"/>
      <c r="G100" s="14"/>
      <c r="H100" s="25"/>
      <c r="I100" s="25"/>
      <c r="J100" s="25"/>
      <c r="K100" s="14"/>
      <c r="L100" s="25"/>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row>
    <row r="101">
      <c r="A101" s="14"/>
      <c r="B101" s="14"/>
      <c r="C101" s="14"/>
      <c r="D101" s="4"/>
      <c r="E101" s="4"/>
      <c r="F101" s="14"/>
      <c r="G101" s="14"/>
      <c r="H101" s="25"/>
      <c r="I101" s="25"/>
      <c r="J101" s="25"/>
      <c r="K101" s="14"/>
      <c r="L101" s="25"/>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row>
    <row r="102">
      <c r="A102" s="14"/>
      <c r="B102" s="14"/>
      <c r="C102" s="14"/>
      <c r="D102" s="4"/>
      <c r="E102" s="4"/>
      <c r="F102" s="14"/>
      <c r="G102" s="14"/>
      <c r="H102" s="25"/>
      <c r="I102" s="25"/>
      <c r="J102" s="25"/>
      <c r="K102" s="14"/>
      <c r="L102" s="25"/>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row>
    <row r="103">
      <c r="A103" s="14"/>
      <c r="B103" s="14"/>
      <c r="C103" s="14"/>
      <c r="D103" s="4"/>
      <c r="E103" s="4"/>
      <c r="F103" s="14"/>
      <c r="G103" s="14"/>
      <c r="H103" s="25"/>
      <c r="I103" s="25"/>
      <c r="J103" s="25"/>
      <c r="K103" s="14"/>
      <c r="L103" s="25"/>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row>
    <row r="104">
      <c r="A104" s="14"/>
      <c r="B104" s="14"/>
      <c r="C104" s="14"/>
      <c r="D104" s="4"/>
      <c r="E104" s="4"/>
      <c r="F104" s="14"/>
      <c r="G104" s="14"/>
      <c r="H104" s="25"/>
      <c r="I104" s="25"/>
      <c r="J104" s="25"/>
      <c r="K104" s="14"/>
      <c r="L104" s="25"/>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row>
    <row r="105">
      <c r="A105" s="14"/>
      <c r="B105" s="14"/>
      <c r="C105" s="14"/>
      <c r="D105" s="4"/>
      <c r="E105" s="4"/>
      <c r="F105" s="14"/>
      <c r="G105" s="14"/>
      <c r="H105" s="25"/>
      <c r="I105" s="25"/>
      <c r="J105" s="25"/>
      <c r="K105" s="14"/>
      <c r="L105" s="25"/>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row>
    <row r="106">
      <c r="A106" s="14"/>
      <c r="B106" s="14"/>
      <c r="C106" s="14"/>
      <c r="D106" s="4"/>
      <c r="E106" s="4"/>
      <c r="F106" s="14"/>
      <c r="G106" s="14"/>
      <c r="H106" s="25"/>
      <c r="I106" s="25"/>
      <c r="J106" s="25"/>
      <c r="K106" s="14"/>
      <c r="L106" s="25"/>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row>
    <row r="107">
      <c r="A107" s="14"/>
      <c r="B107" s="14"/>
      <c r="C107" s="14"/>
      <c r="D107" s="4"/>
      <c r="E107" s="4"/>
      <c r="F107" s="14"/>
      <c r="G107" s="14"/>
      <c r="H107" s="25"/>
      <c r="I107" s="25"/>
      <c r="J107" s="25"/>
      <c r="K107" s="14"/>
      <c r="L107" s="25"/>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row>
    <row r="108">
      <c r="A108" s="14"/>
      <c r="B108" s="14"/>
      <c r="C108" s="14"/>
      <c r="D108" s="4"/>
      <c r="E108" s="4"/>
      <c r="F108" s="14"/>
      <c r="G108" s="14"/>
      <c r="H108" s="25"/>
      <c r="I108" s="25"/>
      <c r="J108" s="25"/>
      <c r="K108" s="14"/>
      <c r="L108" s="25"/>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row>
    <row r="109">
      <c r="A109" s="14"/>
      <c r="B109" s="14"/>
      <c r="C109" s="14"/>
      <c r="D109" s="4"/>
      <c r="E109" s="4"/>
      <c r="F109" s="14"/>
      <c r="G109" s="14"/>
      <c r="H109" s="25"/>
      <c r="I109" s="25"/>
      <c r="J109" s="25"/>
      <c r="K109" s="14"/>
      <c r="L109" s="25"/>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row>
    <row r="110">
      <c r="A110" s="14"/>
      <c r="B110" s="14"/>
      <c r="C110" s="14"/>
      <c r="D110" s="4"/>
      <c r="E110" s="4"/>
      <c r="F110" s="14"/>
      <c r="G110" s="14"/>
      <c r="H110" s="25"/>
      <c r="I110" s="25"/>
      <c r="J110" s="25"/>
      <c r="K110" s="14"/>
      <c r="L110" s="25"/>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row>
    <row r="111">
      <c r="A111" s="14"/>
      <c r="B111" s="14"/>
      <c r="C111" s="14"/>
      <c r="D111" s="4"/>
      <c r="E111" s="4"/>
      <c r="F111" s="14"/>
      <c r="G111" s="14"/>
      <c r="H111" s="25"/>
      <c r="I111" s="25"/>
      <c r="J111" s="25"/>
      <c r="K111" s="14"/>
      <c r="L111" s="25"/>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row>
    <row r="112">
      <c r="A112" s="14"/>
      <c r="B112" s="14"/>
      <c r="C112" s="14"/>
      <c r="D112" s="4"/>
      <c r="E112" s="4"/>
      <c r="F112" s="14"/>
      <c r="G112" s="14"/>
      <c r="H112" s="25"/>
      <c r="I112" s="25"/>
      <c r="J112" s="25"/>
      <c r="K112" s="14"/>
      <c r="L112" s="25"/>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row>
    <row r="113">
      <c r="A113" s="14"/>
      <c r="B113" s="14"/>
      <c r="C113" s="14"/>
      <c r="D113" s="4"/>
      <c r="E113" s="4"/>
      <c r="F113" s="14"/>
      <c r="G113" s="14"/>
      <c r="H113" s="25"/>
      <c r="I113" s="25"/>
      <c r="J113" s="25"/>
      <c r="K113" s="14"/>
      <c r="L113" s="25"/>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row>
    <row r="114">
      <c r="A114" s="14"/>
      <c r="B114" s="14"/>
      <c r="C114" s="14"/>
      <c r="D114" s="4"/>
      <c r="E114" s="4"/>
      <c r="F114" s="14"/>
      <c r="G114" s="14"/>
      <c r="H114" s="25"/>
      <c r="I114" s="25"/>
      <c r="J114" s="25"/>
      <c r="K114" s="14"/>
      <c r="L114" s="25"/>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row>
    <row r="115">
      <c r="A115" s="14"/>
      <c r="B115" s="14"/>
      <c r="C115" s="14"/>
      <c r="D115" s="4"/>
      <c r="E115" s="4"/>
      <c r="F115" s="14"/>
      <c r="G115" s="14"/>
      <c r="H115" s="25"/>
      <c r="I115" s="25"/>
      <c r="J115" s="25"/>
      <c r="K115" s="14"/>
      <c r="L115" s="25"/>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row>
    <row r="116">
      <c r="A116" s="14"/>
      <c r="B116" s="14"/>
      <c r="C116" s="14"/>
      <c r="D116" s="4"/>
      <c r="E116" s="4"/>
      <c r="F116" s="14"/>
      <c r="G116" s="14"/>
      <c r="H116" s="25"/>
      <c r="I116" s="25"/>
      <c r="J116" s="25"/>
      <c r="K116" s="14"/>
      <c r="L116" s="25"/>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row>
    <row r="117">
      <c r="A117" s="14"/>
      <c r="B117" s="14"/>
      <c r="C117" s="14"/>
      <c r="D117" s="4"/>
      <c r="E117" s="4"/>
      <c r="F117" s="14"/>
      <c r="G117" s="14"/>
      <c r="H117" s="25"/>
      <c r="I117" s="25"/>
      <c r="J117" s="25"/>
      <c r="K117" s="14"/>
      <c r="L117" s="25"/>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row>
    <row r="118">
      <c r="A118" s="14"/>
      <c r="B118" s="14"/>
      <c r="C118" s="14"/>
      <c r="D118" s="4"/>
      <c r="E118" s="4"/>
      <c r="F118" s="14"/>
      <c r="G118" s="14"/>
      <c r="H118" s="25"/>
      <c r="I118" s="25"/>
      <c r="J118" s="25"/>
      <c r="K118" s="14"/>
      <c r="L118" s="25"/>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row>
    <row r="119">
      <c r="A119" s="14"/>
      <c r="B119" s="14"/>
      <c r="C119" s="14"/>
      <c r="D119" s="4"/>
      <c r="E119" s="4"/>
      <c r="F119" s="14"/>
      <c r="G119" s="14"/>
      <c r="H119" s="25"/>
      <c r="I119" s="25"/>
      <c r="J119" s="25"/>
      <c r="K119" s="14"/>
      <c r="L119" s="25"/>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row>
    <row r="120">
      <c r="A120" s="14"/>
      <c r="B120" s="14"/>
      <c r="C120" s="14"/>
      <c r="D120" s="4"/>
      <c r="E120" s="4"/>
      <c r="F120" s="14"/>
      <c r="G120" s="14"/>
      <c r="H120" s="25"/>
      <c r="I120" s="25"/>
      <c r="J120" s="25"/>
      <c r="K120" s="14"/>
      <c r="L120" s="25"/>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row>
    <row r="121">
      <c r="A121" s="14"/>
      <c r="B121" s="14"/>
      <c r="C121" s="14"/>
      <c r="D121" s="4"/>
      <c r="E121" s="4"/>
      <c r="F121" s="14"/>
      <c r="G121" s="14"/>
      <c r="H121" s="25"/>
      <c r="I121" s="25"/>
      <c r="J121" s="25"/>
      <c r="K121" s="14"/>
      <c r="L121" s="25"/>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row>
    <row r="122">
      <c r="A122" s="14"/>
      <c r="B122" s="14"/>
      <c r="C122" s="14"/>
      <c r="D122" s="4"/>
      <c r="E122" s="4"/>
      <c r="F122" s="14"/>
      <c r="G122" s="14"/>
      <c r="H122" s="25"/>
      <c r="I122" s="25"/>
      <c r="J122" s="25"/>
      <c r="K122" s="14"/>
      <c r="L122" s="25"/>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row>
    <row r="123">
      <c r="A123" s="14"/>
      <c r="B123" s="14"/>
      <c r="C123" s="14"/>
      <c r="D123" s="4"/>
      <c r="E123" s="4"/>
      <c r="F123" s="14"/>
      <c r="G123" s="14"/>
      <c r="H123" s="25"/>
      <c r="I123" s="25"/>
      <c r="J123" s="25"/>
      <c r="K123" s="14"/>
      <c r="L123" s="25"/>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row>
    <row r="124">
      <c r="A124" s="14"/>
      <c r="B124" s="14"/>
      <c r="C124" s="14"/>
      <c r="D124" s="4"/>
      <c r="E124" s="4"/>
      <c r="F124" s="14"/>
      <c r="G124" s="14"/>
      <c r="H124" s="25"/>
      <c r="I124" s="25"/>
      <c r="J124" s="25"/>
      <c r="K124" s="14"/>
      <c r="L124" s="25"/>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row>
    <row r="125">
      <c r="A125" s="14"/>
      <c r="B125" s="14"/>
      <c r="C125" s="14"/>
      <c r="D125" s="4"/>
      <c r="E125" s="4"/>
      <c r="F125" s="14"/>
      <c r="G125" s="14"/>
      <c r="H125" s="25"/>
      <c r="I125" s="25"/>
      <c r="J125" s="25"/>
      <c r="K125" s="14"/>
      <c r="L125" s="25"/>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row>
    <row r="126">
      <c r="A126" s="14"/>
      <c r="B126" s="14"/>
      <c r="C126" s="14"/>
      <c r="D126" s="4"/>
      <c r="E126" s="4"/>
      <c r="F126" s="14"/>
      <c r="G126" s="14"/>
      <c r="H126" s="25"/>
      <c r="I126" s="25"/>
      <c r="J126" s="25"/>
      <c r="K126" s="14"/>
      <c r="L126" s="25"/>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row>
    <row r="127">
      <c r="A127" s="14"/>
      <c r="B127" s="14"/>
      <c r="C127" s="14"/>
      <c r="D127" s="4"/>
      <c r="E127" s="4"/>
      <c r="F127" s="14"/>
      <c r="G127" s="14"/>
      <c r="H127" s="25"/>
      <c r="I127" s="25"/>
      <c r="J127" s="25"/>
      <c r="K127" s="14"/>
      <c r="L127" s="25"/>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row>
    <row r="128">
      <c r="A128" s="14"/>
      <c r="B128" s="14"/>
      <c r="C128" s="14"/>
      <c r="D128" s="4"/>
      <c r="E128" s="4"/>
      <c r="F128" s="14"/>
      <c r="G128" s="14"/>
      <c r="H128" s="25"/>
      <c r="I128" s="25"/>
      <c r="J128" s="25"/>
      <c r="K128" s="14"/>
      <c r="L128" s="25"/>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row>
    <row r="129">
      <c r="A129" s="14"/>
      <c r="B129" s="14"/>
      <c r="C129" s="14"/>
      <c r="D129" s="4"/>
      <c r="E129" s="4"/>
      <c r="F129" s="14"/>
      <c r="G129" s="14"/>
      <c r="H129" s="25"/>
      <c r="I129" s="25"/>
      <c r="J129" s="25"/>
      <c r="K129" s="14"/>
      <c r="L129" s="25"/>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row>
    <row r="130">
      <c r="A130" s="14"/>
      <c r="B130" s="14"/>
      <c r="C130" s="14"/>
      <c r="D130" s="4"/>
      <c r="E130" s="4"/>
      <c r="F130" s="14"/>
      <c r="G130" s="14"/>
      <c r="H130" s="25"/>
      <c r="I130" s="25"/>
      <c r="J130" s="25"/>
      <c r="K130" s="14"/>
      <c r="L130" s="25"/>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c r="A131" s="14"/>
      <c r="B131" s="14"/>
      <c r="C131" s="14"/>
      <c r="D131" s="4"/>
      <c r="E131" s="4"/>
      <c r="F131" s="14"/>
      <c r="G131" s="14"/>
      <c r="H131" s="25"/>
      <c r="I131" s="25"/>
      <c r="J131" s="25"/>
      <c r="K131" s="14"/>
      <c r="L131" s="25"/>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c r="A132" s="14"/>
      <c r="B132" s="14"/>
      <c r="C132" s="14"/>
      <c r="D132" s="4"/>
      <c r="E132" s="4"/>
      <c r="F132" s="14"/>
      <c r="G132" s="14"/>
      <c r="H132" s="25"/>
      <c r="I132" s="25"/>
      <c r="J132" s="25"/>
      <c r="K132" s="14"/>
      <c r="L132" s="25"/>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c r="A133" s="14"/>
      <c r="B133" s="14"/>
      <c r="C133" s="14"/>
      <c r="D133" s="4"/>
      <c r="E133" s="4"/>
      <c r="F133" s="14"/>
      <c r="G133" s="14"/>
      <c r="H133" s="25"/>
      <c r="I133" s="25"/>
      <c r="J133" s="25"/>
      <c r="K133" s="14"/>
      <c r="L133" s="25"/>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c r="A134" s="14"/>
      <c r="B134" s="14"/>
      <c r="C134" s="14"/>
      <c r="D134" s="4"/>
      <c r="E134" s="4"/>
      <c r="F134" s="14"/>
      <c r="G134" s="14"/>
      <c r="H134" s="25"/>
      <c r="I134" s="25"/>
      <c r="J134" s="25"/>
      <c r="K134" s="14"/>
      <c r="L134" s="25"/>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c r="A135" s="14"/>
      <c r="B135" s="14"/>
      <c r="C135" s="14"/>
      <c r="D135" s="4"/>
      <c r="E135" s="4"/>
      <c r="F135" s="14"/>
      <c r="G135" s="14"/>
      <c r="H135" s="25"/>
      <c r="I135" s="25"/>
      <c r="J135" s="25"/>
      <c r="K135" s="14"/>
      <c r="L135" s="25"/>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c r="A136" s="14"/>
      <c r="B136" s="14"/>
      <c r="C136" s="14"/>
      <c r="D136" s="4"/>
      <c r="E136" s="4"/>
      <c r="F136" s="14"/>
      <c r="G136" s="14"/>
      <c r="H136" s="25"/>
      <c r="I136" s="25"/>
      <c r="J136" s="25"/>
      <c r="K136" s="14"/>
      <c r="L136" s="25"/>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c r="A137" s="14"/>
      <c r="B137" s="14"/>
      <c r="C137" s="14"/>
      <c r="D137" s="4"/>
      <c r="E137" s="4"/>
      <c r="F137" s="14"/>
      <c r="G137" s="14"/>
      <c r="H137" s="25"/>
      <c r="I137" s="25"/>
      <c r="J137" s="25"/>
      <c r="K137" s="14"/>
      <c r="L137" s="25"/>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c r="A138" s="14"/>
      <c r="B138" s="14"/>
      <c r="C138" s="14"/>
      <c r="D138" s="4"/>
      <c r="E138" s="4"/>
      <c r="F138" s="14"/>
      <c r="G138" s="14"/>
      <c r="H138" s="25"/>
      <c r="I138" s="25"/>
      <c r="J138" s="25"/>
      <c r="K138" s="14"/>
      <c r="L138" s="25"/>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c r="A139" s="14"/>
      <c r="B139" s="14"/>
      <c r="C139" s="14"/>
      <c r="D139" s="4"/>
      <c r="E139" s="4"/>
      <c r="F139" s="14"/>
      <c r="G139" s="14"/>
      <c r="H139" s="25"/>
      <c r="I139" s="25"/>
      <c r="J139" s="25"/>
      <c r="K139" s="14"/>
      <c r="L139" s="25"/>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0">
      <c r="A140" s="14"/>
      <c r="B140" s="14"/>
      <c r="C140" s="14"/>
      <c r="D140" s="4"/>
      <c r="E140" s="4"/>
      <c r="F140" s="14"/>
      <c r="G140" s="14"/>
      <c r="H140" s="25"/>
      <c r="I140" s="25"/>
      <c r="J140" s="25"/>
      <c r="K140" s="14"/>
      <c r="L140" s="25"/>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row>
    <row r="141">
      <c r="A141" s="14"/>
      <c r="B141" s="14"/>
      <c r="C141" s="14"/>
      <c r="D141" s="4"/>
      <c r="E141" s="4"/>
      <c r="F141" s="14"/>
      <c r="G141" s="14"/>
      <c r="H141" s="25"/>
      <c r="I141" s="25"/>
      <c r="J141" s="25"/>
      <c r="K141" s="14"/>
      <c r="L141" s="25"/>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row>
    <row r="142">
      <c r="A142" s="14"/>
      <c r="B142" s="14"/>
      <c r="C142" s="14"/>
      <c r="D142" s="4"/>
      <c r="E142" s="4"/>
      <c r="F142" s="14"/>
      <c r="G142" s="14"/>
      <c r="H142" s="25"/>
      <c r="I142" s="25"/>
      <c r="J142" s="25"/>
      <c r="K142" s="14"/>
      <c r="L142" s="25"/>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row>
    <row r="143">
      <c r="A143" s="14"/>
      <c r="B143" s="14"/>
      <c r="C143" s="14"/>
      <c r="D143" s="4"/>
      <c r="E143" s="4"/>
      <c r="F143" s="14"/>
      <c r="G143" s="14"/>
      <c r="H143" s="25"/>
      <c r="I143" s="25"/>
      <c r="J143" s="25"/>
      <c r="K143" s="14"/>
      <c r="L143" s="25"/>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row>
    <row r="144">
      <c r="A144" s="14"/>
      <c r="B144" s="14"/>
      <c r="C144" s="14"/>
      <c r="D144" s="4"/>
      <c r="E144" s="4"/>
      <c r="F144" s="14"/>
      <c r="G144" s="14"/>
      <c r="H144" s="25"/>
      <c r="I144" s="25"/>
      <c r="J144" s="25"/>
      <c r="K144" s="14"/>
      <c r="L144" s="25"/>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row>
    <row r="145">
      <c r="A145" s="14"/>
      <c r="B145" s="14"/>
      <c r="C145" s="14"/>
      <c r="D145" s="4"/>
      <c r="E145" s="4"/>
      <c r="F145" s="14"/>
      <c r="G145" s="14"/>
      <c r="H145" s="25"/>
      <c r="I145" s="25"/>
      <c r="J145" s="25"/>
      <c r="K145" s="14"/>
      <c r="L145" s="25"/>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row>
    <row r="146">
      <c r="A146" s="14"/>
      <c r="B146" s="14"/>
      <c r="C146" s="14"/>
      <c r="D146" s="4"/>
      <c r="E146" s="4"/>
      <c r="F146" s="14"/>
      <c r="G146" s="14"/>
      <c r="H146" s="25"/>
      <c r="I146" s="25"/>
      <c r="J146" s="25"/>
      <c r="K146" s="14"/>
      <c r="L146" s="25"/>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row>
    <row r="147">
      <c r="A147" s="14"/>
      <c r="B147" s="14"/>
      <c r="C147" s="14"/>
      <c r="D147" s="4"/>
      <c r="E147" s="4"/>
      <c r="F147" s="14"/>
      <c r="G147" s="14"/>
      <c r="H147" s="25"/>
      <c r="I147" s="25"/>
      <c r="J147" s="25"/>
      <c r="K147" s="14"/>
      <c r="L147" s="25"/>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row>
    <row r="148">
      <c r="A148" s="14"/>
      <c r="B148" s="14"/>
      <c r="C148" s="14"/>
      <c r="D148" s="4"/>
      <c r="E148" s="4"/>
      <c r="F148" s="14"/>
      <c r="G148" s="14"/>
      <c r="H148" s="25"/>
      <c r="I148" s="25"/>
      <c r="J148" s="25"/>
      <c r="K148" s="14"/>
      <c r="L148" s="25"/>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row>
    <row r="149">
      <c r="A149" s="14"/>
      <c r="B149" s="14"/>
      <c r="C149" s="14"/>
      <c r="D149" s="4"/>
      <c r="E149" s="4"/>
      <c r="F149" s="14"/>
      <c r="G149" s="14"/>
      <c r="H149" s="25"/>
      <c r="I149" s="25"/>
      <c r="J149" s="25"/>
      <c r="K149" s="14"/>
      <c r="L149" s="25"/>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row>
    <row r="150">
      <c r="A150" s="14"/>
      <c r="B150" s="14"/>
      <c r="C150" s="14"/>
      <c r="D150" s="4"/>
      <c r="E150" s="4"/>
      <c r="F150" s="14"/>
      <c r="G150" s="14"/>
      <c r="H150" s="25"/>
      <c r="I150" s="25"/>
      <c r="J150" s="25"/>
      <c r="K150" s="14"/>
      <c r="L150" s="25"/>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row>
    <row r="151">
      <c r="A151" s="14"/>
      <c r="B151" s="14"/>
      <c r="C151" s="14"/>
      <c r="D151" s="4"/>
      <c r="E151" s="4"/>
      <c r="F151" s="14"/>
      <c r="G151" s="14"/>
      <c r="H151" s="25"/>
      <c r="I151" s="25"/>
      <c r="J151" s="25"/>
      <c r="K151" s="14"/>
      <c r="L151" s="25"/>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row>
    <row r="152">
      <c r="A152" s="14"/>
      <c r="B152" s="14"/>
      <c r="C152" s="14"/>
      <c r="D152" s="4"/>
      <c r="E152" s="4"/>
      <c r="F152" s="14"/>
      <c r="G152" s="14"/>
      <c r="H152" s="25"/>
      <c r="I152" s="25"/>
      <c r="J152" s="25"/>
      <c r="K152" s="14"/>
      <c r="L152" s="25"/>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c r="A153" s="14"/>
      <c r="B153" s="14"/>
      <c r="C153" s="14"/>
      <c r="D153" s="4"/>
      <c r="E153" s="4"/>
      <c r="F153" s="14"/>
      <c r="G153" s="14"/>
      <c r="H153" s="25"/>
      <c r="I153" s="25"/>
      <c r="J153" s="25"/>
      <c r="K153" s="14"/>
      <c r="L153" s="25"/>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c r="A154" s="14"/>
      <c r="B154" s="14"/>
      <c r="C154" s="14"/>
      <c r="D154" s="4"/>
      <c r="E154" s="4"/>
      <c r="F154" s="14"/>
      <c r="G154" s="14"/>
      <c r="H154" s="25"/>
      <c r="I154" s="25"/>
      <c r="J154" s="25"/>
      <c r="K154" s="14"/>
      <c r="L154" s="25"/>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c r="A155" s="14"/>
      <c r="B155" s="14"/>
      <c r="C155" s="14"/>
      <c r="D155" s="4"/>
      <c r="E155" s="4"/>
      <c r="F155" s="14"/>
      <c r="G155" s="14"/>
      <c r="H155" s="25"/>
      <c r="I155" s="25"/>
      <c r="J155" s="25"/>
      <c r="K155" s="14"/>
      <c r="L155" s="25"/>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c r="A156" s="14"/>
      <c r="B156" s="14"/>
      <c r="C156" s="14"/>
      <c r="D156" s="4"/>
      <c r="E156" s="4"/>
      <c r="F156" s="14"/>
      <c r="G156" s="14"/>
      <c r="H156" s="25"/>
      <c r="I156" s="25"/>
      <c r="J156" s="25"/>
      <c r="K156" s="14"/>
      <c r="L156" s="25"/>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c r="A157" s="14"/>
      <c r="B157" s="14"/>
      <c r="C157" s="14"/>
      <c r="D157" s="4"/>
      <c r="E157" s="4"/>
      <c r="F157" s="14"/>
      <c r="G157" s="14"/>
      <c r="H157" s="25"/>
      <c r="I157" s="25"/>
      <c r="J157" s="25"/>
      <c r="K157" s="14"/>
      <c r="L157" s="25"/>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c r="A158" s="14"/>
      <c r="B158" s="14"/>
      <c r="C158" s="14"/>
      <c r="D158" s="4"/>
      <c r="E158" s="4"/>
      <c r="F158" s="14"/>
      <c r="G158" s="14"/>
      <c r="H158" s="25"/>
      <c r="I158" s="25"/>
      <c r="J158" s="25"/>
      <c r="K158" s="14"/>
      <c r="L158" s="25"/>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c r="A159" s="14"/>
      <c r="B159" s="14"/>
      <c r="C159" s="14"/>
      <c r="D159" s="4"/>
      <c r="E159" s="4"/>
      <c r="F159" s="14"/>
      <c r="G159" s="14"/>
      <c r="H159" s="25"/>
      <c r="I159" s="25"/>
      <c r="J159" s="25"/>
      <c r="K159" s="14"/>
      <c r="L159" s="25"/>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c r="A160" s="14"/>
      <c r="B160" s="14"/>
      <c r="C160" s="14"/>
      <c r="D160" s="4"/>
      <c r="E160" s="4"/>
      <c r="F160" s="14"/>
      <c r="G160" s="14"/>
      <c r="H160" s="25"/>
      <c r="I160" s="25"/>
      <c r="J160" s="25"/>
      <c r="K160" s="14"/>
      <c r="L160" s="25"/>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c r="A161" s="14"/>
      <c r="B161" s="14"/>
      <c r="C161" s="14"/>
      <c r="D161" s="4"/>
      <c r="E161" s="4"/>
      <c r="F161" s="14"/>
      <c r="G161" s="14"/>
      <c r="H161" s="25"/>
      <c r="I161" s="25"/>
      <c r="J161" s="25"/>
      <c r="K161" s="14"/>
      <c r="L161" s="25"/>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2">
      <c r="A162" s="14"/>
      <c r="B162" s="14"/>
      <c r="C162" s="14"/>
      <c r="D162" s="4"/>
      <c r="E162" s="4"/>
      <c r="F162" s="14"/>
      <c r="G162" s="14"/>
      <c r="H162" s="25"/>
      <c r="I162" s="25"/>
      <c r="J162" s="25"/>
      <c r="K162" s="14"/>
      <c r="L162" s="25"/>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row>
    <row r="163">
      <c r="A163" s="14"/>
      <c r="B163" s="14"/>
      <c r="C163" s="14"/>
      <c r="D163" s="4"/>
      <c r="E163" s="4"/>
      <c r="F163" s="14"/>
      <c r="G163" s="14"/>
      <c r="H163" s="25"/>
      <c r="I163" s="25"/>
      <c r="J163" s="25"/>
      <c r="K163" s="14"/>
      <c r="L163" s="25"/>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row>
    <row r="164">
      <c r="A164" s="14"/>
      <c r="B164" s="14"/>
      <c r="C164" s="14"/>
      <c r="D164" s="4"/>
      <c r="E164" s="4"/>
      <c r="F164" s="14"/>
      <c r="G164" s="14"/>
      <c r="H164" s="25"/>
      <c r="I164" s="25"/>
      <c r="J164" s="25"/>
      <c r="K164" s="14"/>
      <c r="L164" s="25"/>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row>
    <row r="165">
      <c r="A165" s="14"/>
      <c r="B165" s="14"/>
      <c r="C165" s="14"/>
      <c r="D165" s="4"/>
      <c r="E165" s="4"/>
      <c r="F165" s="14"/>
      <c r="G165" s="14"/>
      <c r="H165" s="25"/>
      <c r="I165" s="25"/>
      <c r="J165" s="25"/>
      <c r="K165" s="14"/>
      <c r="L165" s="25"/>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row>
    <row r="166">
      <c r="A166" s="14"/>
      <c r="B166" s="14"/>
      <c r="C166" s="14"/>
      <c r="D166" s="4"/>
      <c r="E166" s="4"/>
      <c r="F166" s="14"/>
      <c r="G166" s="14"/>
      <c r="H166" s="25"/>
      <c r="I166" s="25"/>
      <c r="J166" s="25"/>
      <c r="K166" s="14"/>
      <c r="L166" s="25"/>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row>
    <row r="167">
      <c r="A167" s="14"/>
      <c r="B167" s="14"/>
      <c r="C167" s="14"/>
      <c r="D167" s="4"/>
      <c r="E167" s="4"/>
      <c r="F167" s="14"/>
      <c r="G167" s="14"/>
      <c r="H167" s="25"/>
      <c r="I167" s="25"/>
      <c r="J167" s="25"/>
      <c r="K167" s="14"/>
      <c r="L167" s="25"/>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row>
    <row r="168">
      <c r="A168" s="14"/>
      <c r="B168" s="14"/>
      <c r="C168" s="14"/>
      <c r="D168" s="4"/>
      <c r="E168" s="4"/>
      <c r="F168" s="14"/>
      <c r="G168" s="14"/>
      <c r="H168" s="25"/>
      <c r="I168" s="25"/>
      <c r="J168" s="25"/>
      <c r="K168" s="14"/>
      <c r="L168" s="25"/>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row>
    <row r="169">
      <c r="A169" s="14"/>
      <c r="B169" s="14"/>
      <c r="C169" s="14"/>
      <c r="D169" s="4"/>
      <c r="E169" s="4"/>
      <c r="F169" s="14"/>
      <c r="G169" s="14"/>
      <c r="H169" s="25"/>
      <c r="I169" s="25"/>
      <c r="J169" s="25"/>
      <c r="K169" s="14"/>
      <c r="L169" s="25"/>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row>
    <row r="170">
      <c r="A170" s="14"/>
      <c r="B170" s="14"/>
      <c r="C170" s="14"/>
      <c r="D170" s="4"/>
      <c r="E170" s="4"/>
      <c r="F170" s="14"/>
      <c r="G170" s="14"/>
      <c r="H170" s="25"/>
      <c r="I170" s="25"/>
      <c r="J170" s="25"/>
      <c r="K170" s="14"/>
      <c r="L170" s="25"/>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row>
    <row r="171">
      <c r="A171" s="14"/>
      <c r="B171" s="14"/>
      <c r="C171" s="14"/>
      <c r="D171" s="4"/>
      <c r="E171" s="4"/>
      <c r="F171" s="14"/>
      <c r="G171" s="14"/>
      <c r="H171" s="25"/>
      <c r="I171" s="25"/>
      <c r="J171" s="25"/>
      <c r="K171" s="14"/>
      <c r="L171" s="25"/>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row>
    <row r="172">
      <c r="A172" s="14"/>
      <c r="B172" s="14"/>
      <c r="C172" s="14"/>
      <c r="D172" s="4"/>
      <c r="E172" s="4"/>
      <c r="F172" s="14"/>
      <c r="G172" s="14"/>
      <c r="H172" s="25"/>
      <c r="I172" s="25"/>
      <c r="J172" s="25"/>
      <c r="K172" s="14"/>
      <c r="L172" s="25"/>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row>
    <row r="173">
      <c r="A173" s="14"/>
      <c r="B173" s="14"/>
      <c r="C173" s="14"/>
      <c r="D173" s="4"/>
      <c r="E173" s="4"/>
      <c r="F173" s="14"/>
      <c r="G173" s="14"/>
      <c r="H173" s="25"/>
      <c r="I173" s="25"/>
      <c r="J173" s="25"/>
      <c r="K173" s="14"/>
      <c r="L173" s="25"/>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row>
    <row r="174">
      <c r="A174" s="14"/>
      <c r="B174" s="14"/>
      <c r="C174" s="14"/>
      <c r="D174" s="4"/>
      <c r="E174" s="4"/>
      <c r="F174" s="14"/>
      <c r="G174" s="14"/>
      <c r="H174" s="25"/>
      <c r="I174" s="25"/>
      <c r="J174" s="25"/>
      <c r="K174" s="14"/>
      <c r="L174" s="25"/>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c r="A175" s="14"/>
      <c r="B175" s="14"/>
      <c r="C175" s="14"/>
      <c r="D175" s="4"/>
      <c r="E175" s="4"/>
      <c r="F175" s="14"/>
      <c r="G175" s="14"/>
      <c r="H175" s="25"/>
      <c r="I175" s="25"/>
      <c r="J175" s="25"/>
      <c r="K175" s="14"/>
      <c r="L175" s="25"/>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c r="A176" s="14"/>
      <c r="B176" s="14"/>
      <c r="C176" s="14"/>
      <c r="D176" s="4"/>
      <c r="E176" s="4"/>
      <c r="F176" s="14"/>
      <c r="G176" s="14"/>
      <c r="H176" s="25"/>
      <c r="I176" s="25"/>
      <c r="J176" s="25"/>
      <c r="K176" s="14"/>
      <c r="L176" s="25"/>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c r="A177" s="14"/>
      <c r="B177" s="14"/>
      <c r="C177" s="14"/>
      <c r="D177" s="4"/>
      <c r="E177" s="4"/>
      <c r="F177" s="14"/>
      <c r="G177" s="14"/>
      <c r="H177" s="25"/>
      <c r="I177" s="25"/>
      <c r="J177" s="25"/>
      <c r="K177" s="14"/>
      <c r="L177" s="25"/>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c r="A178" s="14"/>
      <c r="B178" s="14"/>
      <c r="C178" s="14"/>
      <c r="D178" s="4"/>
      <c r="E178" s="4"/>
      <c r="F178" s="14"/>
      <c r="G178" s="14"/>
      <c r="H178" s="25"/>
      <c r="I178" s="25"/>
      <c r="J178" s="25"/>
      <c r="K178" s="14"/>
      <c r="L178" s="25"/>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c r="A179" s="14"/>
      <c r="B179" s="14"/>
      <c r="C179" s="14"/>
      <c r="D179" s="4"/>
      <c r="E179" s="4"/>
      <c r="F179" s="14"/>
      <c r="G179" s="14"/>
      <c r="H179" s="25"/>
      <c r="I179" s="25"/>
      <c r="J179" s="25"/>
      <c r="K179" s="14"/>
      <c r="L179" s="25"/>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c r="A180" s="14"/>
      <c r="B180" s="14"/>
      <c r="C180" s="14"/>
      <c r="D180" s="4"/>
      <c r="E180" s="4"/>
      <c r="F180" s="14"/>
      <c r="G180" s="14"/>
      <c r="H180" s="25"/>
      <c r="I180" s="25"/>
      <c r="J180" s="25"/>
      <c r="K180" s="14"/>
      <c r="L180" s="25"/>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c r="A181" s="14"/>
      <c r="B181" s="14"/>
      <c r="C181" s="14"/>
      <c r="D181" s="4"/>
      <c r="E181" s="4"/>
      <c r="F181" s="14"/>
      <c r="G181" s="14"/>
      <c r="H181" s="25"/>
      <c r="I181" s="25"/>
      <c r="J181" s="25"/>
      <c r="K181" s="14"/>
      <c r="L181" s="25"/>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c r="A182" s="14"/>
      <c r="B182" s="14"/>
      <c r="C182" s="14"/>
      <c r="D182" s="4"/>
      <c r="E182" s="4"/>
      <c r="F182" s="14"/>
      <c r="G182" s="14"/>
      <c r="H182" s="25"/>
      <c r="I182" s="25"/>
      <c r="J182" s="25"/>
      <c r="K182" s="14"/>
      <c r="L182" s="25"/>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c r="A183" s="14"/>
      <c r="B183" s="14"/>
      <c r="C183" s="14"/>
      <c r="D183" s="4"/>
      <c r="E183" s="4"/>
      <c r="F183" s="14"/>
      <c r="G183" s="14"/>
      <c r="H183" s="25"/>
      <c r="I183" s="25"/>
      <c r="J183" s="25"/>
      <c r="K183" s="14"/>
      <c r="L183" s="25"/>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row r="184">
      <c r="A184" s="14"/>
      <c r="B184" s="14"/>
      <c r="C184" s="14"/>
      <c r="D184" s="4"/>
      <c r="E184" s="4"/>
      <c r="F184" s="14"/>
      <c r="G184" s="14"/>
      <c r="H184" s="25"/>
      <c r="I184" s="25"/>
      <c r="J184" s="25"/>
      <c r="K184" s="14"/>
      <c r="L184" s="25"/>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row>
    <row r="185">
      <c r="A185" s="14"/>
      <c r="B185" s="14"/>
      <c r="C185" s="14"/>
      <c r="D185" s="4"/>
      <c r="E185" s="4"/>
      <c r="F185" s="14"/>
      <c r="G185" s="14"/>
      <c r="H185" s="25"/>
      <c r="I185" s="25"/>
      <c r="J185" s="25"/>
      <c r="K185" s="14"/>
      <c r="L185" s="25"/>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row>
    <row r="186">
      <c r="A186" s="14"/>
      <c r="B186" s="14"/>
      <c r="C186" s="14"/>
      <c r="D186" s="4"/>
      <c r="E186" s="4"/>
      <c r="F186" s="14"/>
      <c r="G186" s="14"/>
      <c r="H186" s="25"/>
      <c r="I186" s="25"/>
      <c r="J186" s="25"/>
      <c r="K186" s="14"/>
      <c r="L186" s="25"/>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row>
    <row r="187">
      <c r="A187" s="14"/>
      <c r="B187" s="14"/>
      <c r="C187" s="14"/>
      <c r="D187" s="4"/>
      <c r="E187" s="4"/>
      <c r="F187" s="14"/>
      <c r="G187" s="14"/>
      <c r="H187" s="25"/>
      <c r="I187" s="25"/>
      <c r="J187" s="25"/>
      <c r="K187" s="14"/>
      <c r="L187" s="25"/>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row>
    <row r="188">
      <c r="A188" s="14"/>
      <c r="B188" s="14"/>
      <c r="C188" s="14"/>
      <c r="D188" s="4"/>
      <c r="E188" s="4"/>
      <c r="F188" s="14"/>
      <c r="G188" s="14"/>
      <c r="H188" s="25"/>
      <c r="I188" s="25"/>
      <c r="J188" s="25"/>
      <c r="K188" s="14"/>
      <c r="L188" s="25"/>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row>
    <row r="189">
      <c r="A189" s="14"/>
      <c r="B189" s="14"/>
      <c r="C189" s="14"/>
      <c r="D189" s="4"/>
      <c r="E189" s="4"/>
      <c r="F189" s="14"/>
      <c r="G189" s="14"/>
      <c r="H189" s="25"/>
      <c r="I189" s="25"/>
      <c r="J189" s="25"/>
      <c r="K189" s="14"/>
      <c r="L189" s="25"/>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row>
    <row r="190">
      <c r="A190" s="14"/>
      <c r="B190" s="14"/>
      <c r="C190" s="14"/>
      <c r="D190" s="4"/>
      <c r="E190" s="4"/>
      <c r="F190" s="14"/>
      <c r="G190" s="14"/>
      <c r="H190" s="25"/>
      <c r="I190" s="25"/>
      <c r="J190" s="25"/>
      <c r="K190" s="14"/>
      <c r="L190" s="25"/>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row>
    <row r="191">
      <c r="A191" s="14"/>
      <c r="B191" s="14"/>
      <c r="C191" s="14"/>
      <c r="D191" s="4"/>
      <c r="E191" s="4"/>
      <c r="F191" s="14"/>
      <c r="G191" s="14"/>
      <c r="H191" s="25"/>
      <c r="I191" s="25"/>
      <c r="J191" s="25"/>
      <c r="K191" s="14"/>
      <c r="L191" s="25"/>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row>
    <row r="192">
      <c r="A192" s="14"/>
      <c r="B192" s="14"/>
      <c r="C192" s="14"/>
      <c r="D192" s="4"/>
      <c r="E192" s="4"/>
      <c r="F192" s="14"/>
      <c r="G192" s="14"/>
      <c r="H192" s="25"/>
      <c r="I192" s="25"/>
      <c r="J192" s="25"/>
      <c r="K192" s="14"/>
      <c r="L192" s="25"/>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row>
    <row r="193">
      <c r="A193" s="14"/>
      <c r="B193" s="14"/>
      <c r="C193" s="14"/>
      <c r="D193" s="4"/>
      <c r="E193" s="4"/>
      <c r="F193" s="14"/>
      <c r="G193" s="14"/>
      <c r="H193" s="25"/>
      <c r="I193" s="25"/>
      <c r="J193" s="25"/>
      <c r="K193" s="14"/>
      <c r="L193" s="25"/>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row>
    <row r="194">
      <c r="A194" s="14"/>
      <c r="B194" s="14"/>
      <c r="C194" s="14"/>
      <c r="D194" s="4"/>
      <c r="E194" s="4"/>
      <c r="F194" s="14"/>
      <c r="G194" s="14"/>
      <c r="H194" s="25"/>
      <c r="I194" s="25"/>
      <c r="J194" s="25"/>
      <c r="K194" s="14"/>
      <c r="L194" s="25"/>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row>
    <row r="195">
      <c r="A195" s="14"/>
      <c r="B195" s="14"/>
      <c r="C195" s="14"/>
      <c r="D195" s="4"/>
      <c r="E195" s="4"/>
      <c r="F195" s="14"/>
      <c r="G195" s="14"/>
      <c r="H195" s="25"/>
      <c r="I195" s="25"/>
      <c r="J195" s="25"/>
      <c r="K195" s="14"/>
      <c r="L195" s="25"/>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row>
    <row r="196">
      <c r="A196" s="14"/>
      <c r="B196" s="14"/>
      <c r="C196" s="14"/>
      <c r="D196" s="4"/>
      <c r="E196" s="4"/>
      <c r="F196" s="14"/>
      <c r="G196" s="14"/>
      <c r="H196" s="25"/>
      <c r="I196" s="25"/>
      <c r="J196" s="25"/>
      <c r="K196" s="14"/>
      <c r="L196" s="25"/>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row>
    <row r="197">
      <c r="A197" s="14"/>
      <c r="B197" s="14"/>
      <c r="C197" s="14"/>
      <c r="D197" s="4"/>
      <c r="E197" s="4"/>
      <c r="F197" s="14"/>
      <c r="G197" s="14"/>
      <c r="H197" s="25"/>
      <c r="I197" s="25"/>
      <c r="J197" s="25"/>
      <c r="K197" s="14"/>
      <c r="L197" s="25"/>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row>
    <row r="198">
      <c r="A198" s="14"/>
      <c r="B198" s="14"/>
      <c r="C198" s="14"/>
      <c r="D198" s="4"/>
      <c r="E198" s="4"/>
      <c r="F198" s="14"/>
      <c r="G198" s="14"/>
      <c r="H198" s="25"/>
      <c r="I198" s="25"/>
      <c r="J198" s="25"/>
      <c r="K198" s="14"/>
      <c r="L198" s="25"/>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row>
    <row r="199">
      <c r="A199" s="14"/>
      <c r="B199" s="14"/>
      <c r="C199" s="14"/>
      <c r="D199" s="4"/>
      <c r="E199" s="4"/>
      <c r="F199" s="14"/>
      <c r="G199" s="14"/>
      <c r="H199" s="25"/>
      <c r="I199" s="25"/>
      <c r="J199" s="25"/>
      <c r="K199" s="14"/>
      <c r="L199" s="25"/>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row>
    <row r="200">
      <c r="A200" s="14"/>
      <c r="B200" s="14"/>
      <c r="C200" s="14"/>
      <c r="D200" s="4"/>
      <c r="E200" s="4"/>
      <c r="F200" s="14"/>
      <c r="G200" s="14"/>
      <c r="H200" s="25"/>
      <c r="I200" s="25"/>
      <c r="J200" s="25"/>
      <c r="K200" s="14"/>
      <c r="L200" s="25"/>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row>
    <row r="201">
      <c r="A201" s="14"/>
      <c r="B201" s="14"/>
      <c r="C201" s="14"/>
      <c r="D201" s="4"/>
      <c r="E201" s="4"/>
      <c r="F201" s="14"/>
      <c r="G201" s="14"/>
      <c r="H201" s="25"/>
      <c r="I201" s="25"/>
      <c r="J201" s="25"/>
      <c r="K201" s="14"/>
      <c r="L201" s="25"/>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row>
    <row r="202">
      <c r="A202" s="14"/>
      <c r="B202" s="14"/>
      <c r="C202" s="14"/>
      <c r="D202" s="4"/>
      <c r="E202" s="4"/>
      <c r="F202" s="14"/>
      <c r="G202" s="14"/>
      <c r="H202" s="25"/>
      <c r="I202" s="25"/>
      <c r="J202" s="25"/>
      <c r="K202" s="14"/>
      <c r="L202" s="25"/>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row>
    <row r="203">
      <c r="A203" s="14"/>
      <c r="B203" s="14"/>
      <c r="C203" s="14"/>
      <c r="D203" s="4"/>
      <c r="E203" s="4"/>
      <c r="F203" s="14"/>
      <c r="G203" s="14"/>
      <c r="H203" s="25"/>
      <c r="I203" s="25"/>
      <c r="J203" s="25"/>
      <c r="K203" s="14"/>
      <c r="L203" s="25"/>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row>
    <row r="204">
      <c r="A204" s="14"/>
      <c r="B204" s="14"/>
      <c r="C204" s="14"/>
      <c r="D204" s="4"/>
      <c r="E204" s="4"/>
      <c r="F204" s="14"/>
      <c r="G204" s="14"/>
      <c r="H204" s="25"/>
      <c r="I204" s="25"/>
      <c r="J204" s="25"/>
      <c r="K204" s="14"/>
      <c r="L204" s="25"/>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row>
    <row r="205">
      <c r="A205" s="14"/>
      <c r="B205" s="14"/>
      <c r="C205" s="14"/>
      <c r="D205" s="4"/>
      <c r="E205" s="4"/>
      <c r="F205" s="14"/>
      <c r="G205" s="14"/>
      <c r="H205" s="25"/>
      <c r="I205" s="25"/>
      <c r="J205" s="25"/>
      <c r="K205" s="14"/>
      <c r="L205" s="25"/>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row>
    <row r="206">
      <c r="A206" s="14"/>
      <c r="B206" s="14"/>
      <c r="C206" s="14"/>
      <c r="D206" s="4"/>
      <c r="E206" s="4"/>
      <c r="F206" s="14"/>
      <c r="G206" s="14"/>
      <c r="H206" s="25"/>
      <c r="I206" s="25"/>
      <c r="J206" s="25"/>
      <c r="K206" s="14"/>
      <c r="L206" s="25"/>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row>
    <row r="207">
      <c r="A207" s="14"/>
      <c r="B207" s="14"/>
      <c r="C207" s="14"/>
      <c r="D207" s="4"/>
      <c r="E207" s="4"/>
      <c r="F207" s="14"/>
      <c r="G207" s="14"/>
      <c r="H207" s="25"/>
      <c r="I207" s="25"/>
      <c r="J207" s="25"/>
      <c r="K207" s="14"/>
      <c r="L207" s="25"/>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row>
    <row r="208">
      <c r="A208" s="14"/>
      <c r="B208" s="14"/>
      <c r="C208" s="14"/>
      <c r="D208" s="4"/>
      <c r="E208" s="4"/>
      <c r="F208" s="14"/>
      <c r="G208" s="14"/>
      <c r="H208" s="25"/>
      <c r="I208" s="25"/>
      <c r="J208" s="25"/>
      <c r="K208" s="14"/>
      <c r="L208" s="25"/>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row>
    <row r="209">
      <c r="A209" s="14"/>
      <c r="B209" s="14"/>
      <c r="C209" s="14"/>
      <c r="D209" s="4"/>
      <c r="E209" s="4"/>
      <c r="F209" s="14"/>
      <c r="G209" s="14"/>
      <c r="H209" s="25"/>
      <c r="I209" s="25"/>
      <c r="J209" s="25"/>
      <c r="K209" s="14"/>
      <c r="L209" s="25"/>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row>
    <row r="210">
      <c r="A210" s="14"/>
      <c r="B210" s="14"/>
      <c r="C210" s="14"/>
      <c r="D210" s="4"/>
      <c r="E210" s="4"/>
      <c r="F210" s="14"/>
      <c r="G210" s="14"/>
      <c r="H210" s="25"/>
      <c r="I210" s="25"/>
      <c r="J210" s="25"/>
      <c r="K210" s="14"/>
      <c r="L210" s="25"/>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row>
    <row r="211">
      <c r="A211" s="14"/>
      <c r="B211" s="14"/>
      <c r="C211" s="14"/>
      <c r="D211" s="4"/>
      <c r="E211" s="4"/>
      <c r="F211" s="14"/>
      <c r="G211" s="14"/>
      <c r="H211" s="25"/>
      <c r="I211" s="25"/>
      <c r="J211" s="25"/>
      <c r="K211" s="14"/>
      <c r="L211" s="25"/>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row>
    <row r="212">
      <c r="A212" s="14"/>
      <c r="B212" s="14"/>
      <c r="C212" s="14"/>
      <c r="D212" s="4"/>
      <c r="E212" s="4"/>
      <c r="F212" s="14"/>
      <c r="G212" s="14"/>
      <c r="H212" s="25"/>
      <c r="I212" s="25"/>
      <c r="J212" s="25"/>
      <c r="K212" s="14"/>
      <c r="L212" s="25"/>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row>
    <row r="213">
      <c r="A213" s="14"/>
      <c r="B213" s="14"/>
      <c r="C213" s="14"/>
      <c r="D213" s="4"/>
      <c r="E213" s="4"/>
      <c r="F213" s="14"/>
      <c r="G213" s="14"/>
      <c r="H213" s="25"/>
      <c r="I213" s="25"/>
      <c r="J213" s="25"/>
      <c r="K213" s="14"/>
      <c r="L213" s="25"/>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row>
    <row r="214">
      <c r="A214" s="14"/>
      <c r="B214" s="14"/>
      <c r="C214" s="14"/>
      <c r="D214" s="4"/>
      <c r="E214" s="4"/>
      <c r="F214" s="14"/>
      <c r="G214" s="14"/>
      <c r="H214" s="25"/>
      <c r="I214" s="25"/>
      <c r="J214" s="25"/>
      <c r="K214" s="14"/>
      <c r="L214" s="25"/>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row>
    <row r="215">
      <c r="A215" s="14"/>
      <c r="B215" s="14"/>
      <c r="C215" s="14"/>
      <c r="D215" s="4"/>
      <c r="E215" s="4"/>
      <c r="F215" s="14"/>
      <c r="G215" s="14"/>
      <c r="H215" s="25"/>
      <c r="I215" s="25"/>
      <c r="J215" s="25"/>
      <c r="K215" s="14"/>
      <c r="L215" s="25"/>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row>
    <row r="216">
      <c r="A216" s="14"/>
      <c r="B216" s="14"/>
      <c r="C216" s="14"/>
      <c r="D216" s="4"/>
      <c r="E216" s="4"/>
      <c r="F216" s="14"/>
      <c r="G216" s="14"/>
      <c r="H216" s="25"/>
      <c r="I216" s="25"/>
      <c r="J216" s="25"/>
      <c r="K216" s="14"/>
      <c r="L216" s="25"/>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row>
    <row r="217">
      <c r="A217" s="14"/>
      <c r="B217" s="14"/>
      <c r="C217" s="14"/>
      <c r="D217" s="4"/>
      <c r="E217" s="4"/>
      <c r="F217" s="14"/>
      <c r="G217" s="14"/>
      <c r="H217" s="25"/>
      <c r="I217" s="25"/>
      <c r="J217" s="25"/>
      <c r="K217" s="14"/>
      <c r="L217" s="25"/>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row>
    <row r="218">
      <c r="A218" s="14"/>
      <c r="B218" s="14"/>
      <c r="C218" s="14"/>
      <c r="D218" s="4"/>
      <c r="E218" s="4"/>
      <c r="F218" s="14"/>
      <c r="G218" s="14"/>
      <c r="H218" s="25"/>
      <c r="I218" s="25"/>
      <c r="J218" s="25"/>
      <c r="K218" s="14"/>
      <c r="L218" s="25"/>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row>
    <row r="219">
      <c r="A219" s="14"/>
      <c r="B219" s="14"/>
      <c r="C219" s="14"/>
      <c r="D219" s="4"/>
      <c r="E219" s="4"/>
      <c r="F219" s="14"/>
      <c r="G219" s="14"/>
      <c r="H219" s="25"/>
      <c r="I219" s="25"/>
      <c r="J219" s="25"/>
      <c r="K219" s="14"/>
      <c r="L219" s="25"/>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row>
    <row r="220">
      <c r="A220" s="14"/>
      <c r="B220" s="14"/>
      <c r="C220" s="14"/>
      <c r="D220" s="4"/>
      <c r="E220" s="4"/>
      <c r="F220" s="14"/>
      <c r="G220" s="14"/>
      <c r="H220" s="25"/>
      <c r="I220" s="25"/>
      <c r="J220" s="25"/>
      <c r="K220" s="14"/>
      <c r="L220" s="25"/>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row>
    <row r="221">
      <c r="A221" s="14"/>
      <c r="B221" s="14"/>
      <c r="C221" s="14"/>
      <c r="D221" s="4"/>
      <c r="E221" s="4"/>
      <c r="F221" s="14"/>
      <c r="G221" s="14"/>
      <c r="H221" s="25"/>
      <c r="I221" s="25"/>
      <c r="J221" s="25"/>
      <c r="K221" s="14"/>
      <c r="L221" s="25"/>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row>
    <row r="222">
      <c r="A222" s="14"/>
      <c r="B222" s="14"/>
      <c r="C222" s="14"/>
      <c r="D222" s="4"/>
      <c r="E222" s="4"/>
      <c r="F222" s="14"/>
      <c r="G222" s="14"/>
      <c r="H222" s="25"/>
      <c r="I222" s="25"/>
      <c r="J222" s="25"/>
      <c r="K222" s="14"/>
      <c r="L222" s="25"/>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row>
    <row r="223">
      <c r="A223" s="14"/>
      <c r="B223" s="14"/>
      <c r="C223" s="14"/>
      <c r="D223" s="4"/>
      <c r="E223" s="4"/>
      <c r="F223" s="14"/>
      <c r="G223" s="14"/>
      <c r="H223" s="25"/>
      <c r="I223" s="25"/>
      <c r="J223" s="25"/>
      <c r="K223" s="14"/>
      <c r="L223" s="25"/>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row>
    <row r="224">
      <c r="A224" s="14"/>
      <c r="B224" s="14"/>
      <c r="C224" s="14"/>
      <c r="D224" s="4"/>
      <c r="E224" s="4"/>
      <c r="F224" s="14"/>
      <c r="G224" s="14"/>
      <c r="H224" s="25"/>
      <c r="I224" s="25"/>
      <c r="J224" s="25"/>
      <c r="K224" s="14"/>
      <c r="L224" s="25"/>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row>
    <row r="225">
      <c r="A225" s="14"/>
      <c r="B225" s="14"/>
      <c r="C225" s="14"/>
      <c r="D225" s="4"/>
      <c r="E225" s="4"/>
      <c r="F225" s="14"/>
      <c r="G225" s="14"/>
      <c r="H225" s="25"/>
      <c r="I225" s="25"/>
      <c r="J225" s="25"/>
      <c r="K225" s="14"/>
      <c r="L225" s="25"/>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row>
    <row r="226">
      <c r="A226" s="14"/>
      <c r="B226" s="14"/>
      <c r="C226" s="14"/>
      <c r="D226" s="4"/>
      <c r="E226" s="4"/>
      <c r="F226" s="14"/>
      <c r="G226" s="14"/>
      <c r="H226" s="25"/>
      <c r="I226" s="25"/>
      <c r="J226" s="25"/>
      <c r="K226" s="14"/>
      <c r="L226" s="25"/>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row>
    <row r="227">
      <c r="A227" s="14"/>
      <c r="B227" s="14"/>
      <c r="C227" s="14"/>
      <c r="D227" s="4"/>
      <c r="E227" s="4"/>
      <c r="F227" s="14"/>
      <c r="G227" s="14"/>
      <c r="H227" s="25"/>
      <c r="I227" s="25"/>
      <c r="J227" s="25"/>
      <c r="K227" s="14"/>
      <c r="L227" s="25"/>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row>
    <row r="228">
      <c r="A228" s="14"/>
      <c r="B228" s="14"/>
      <c r="C228" s="14"/>
      <c r="D228" s="4"/>
      <c r="E228" s="4"/>
      <c r="F228" s="14"/>
      <c r="G228" s="14"/>
      <c r="H228" s="25"/>
      <c r="I228" s="25"/>
      <c r="J228" s="25"/>
      <c r="K228" s="14"/>
      <c r="L228" s="25"/>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row>
    <row r="229">
      <c r="A229" s="14"/>
      <c r="B229" s="14"/>
      <c r="C229" s="14"/>
      <c r="D229" s="4"/>
      <c r="E229" s="4"/>
      <c r="F229" s="14"/>
      <c r="G229" s="14"/>
      <c r="H229" s="25"/>
      <c r="I229" s="25"/>
      <c r="J229" s="25"/>
      <c r="K229" s="14"/>
      <c r="L229" s="25"/>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row>
    <row r="230">
      <c r="A230" s="14"/>
      <c r="B230" s="14"/>
      <c r="C230" s="14"/>
      <c r="D230" s="4"/>
      <c r="E230" s="4"/>
      <c r="F230" s="14"/>
      <c r="G230" s="14"/>
      <c r="H230" s="25"/>
      <c r="I230" s="25"/>
      <c r="J230" s="25"/>
      <c r="K230" s="14"/>
      <c r="L230" s="25"/>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row>
    <row r="231">
      <c r="A231" s="14"/>
      <c r="B231" s="14"/>
      <c r="C231" s="14"/>
      <c r="D231" s="4"/>
      <c r="E231" s="4"/>
      <c r="F231" s="14"/>
      <c r="G231" s="14"/>
      <c r="H231" s="25"/>
      <c r="I231" s="25"/>
      <c r="J231" s="25"/>
      <c r="K231" s="14"/>
      <c r="L231" s="25"/>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row>
    <row r="232">
      <c r="A232" s="14"/>
      <c r="B232" s="14"/>
      <c r="C232" s="14"/>
      <c r="D232" s="4"/>
      <c r="E232" s="4"/>
      <c r="F232" s="14"/>
      <c r="G232" s="14"/>
      <c r="H232" s="25"/>
      <c r="I232" s="25"/>
      <c r="J232" s="25"/>
      <c r="K232" s="14"/>
      <c r="L232" s="25"/>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row>
    <row r="233">
      <c r="A233" s="14"/>
      <c r="B233" s="14"/>
      <c r="C233" s="14"/>
      <c r="D233" s="4"/>
      <c r="E233" s="4"/>
      <c r="F233" s="14"/>
      <c r="G233" s="14"/>
      <c r="H233" s="25"/>
      <c r="I233" s="25"/>
      <c r="J233" s="25"/>
      <c r="K233" s="14"/>
      <c r="L233" s="25"/>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row>
    <row r="234">
      <c r="A234" s="14"/>
      <c r="B234" s="14"/>
      <c r="C234" s="14"/>
      <c r="D234" s="4"/>
      <c r="E234" s="4"/>
      <c r="F234" s="14"/>
      <c r="G234" s="14"/>
      <c r="H234" s="25"/>
      <c r="I234" s="25"/>
      <c r="J234" s="25"/>
      <c r="K234" s="14"/>
      <c r="L234" s="25"/>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row>
    <row r="235">
      <c r="A235" s="14"/>
      <c r="B235" s="14"/>
      <c r="C235" s="14"/>
      <c r="D235" s="4"/>
      <c r="E235" s="4"/>
      <c r="F235" s="14"/>
      <c r="G235" s="14"/>
      <c r="H235" s="25"/>
      <c r="I235" s="25"/>
      <c r="J235" s="25"/>
      <c r="K235" s="14"/>
      <c r="L235" s="25"/>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row>
    <row r="236">
      <c r="A236" s="14"/>
      <c r="B236" s="14"/>
      <c r="C236" s="14"/>
      <c r="D236" s="4"/>
      <c r="E236" s="4"/>
      <c r="F236" s="14"/>
      <c r="G236" s="14"/>
      <c r="H236" s="25"/>
      <c r="I236" s="25"/>
      <c r="J236" s="25"/>
      <c r="K236" s="14"/>
      <c r="L236" s="25"/>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row>
    <row r="237">
      <c r="A237" s="14"/>
      <c r="B237" s="14"/>
      <c r="C237" s="14"/>
      <c r="D237" s="4"/>
      <c r="E237" s="4"/>
      <c r="F237" s="14"/>
      <c r="G237" s="14"/>
      <c r="H237" s="25"/>
      <c r="I237" s="25"/>
      <c r="J237" s="25"/>
      <c r="K237" s="14"/>
      <c r="L237" s="25"/>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row>
    <row r="238">
      <c r="A238" s="14"/>
      <c r="B238" s="14"/>
      <c r="C238" s="14"/>
      <c r="D238" s="4"/>
      <c r="E238" s="4"/>
      <c r="F238" s="14"/>
      <c r="G238" s="14"/>
      <c r="H238" s="25"/>
      <c r="I238" s="25"/>
      <c r="J238" s="25"/>
      <c r="K238" s="14"/>
      <c r="L238" s="25"/>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row>
    <row r="239">
      <c r="A239" s="14"/>
      <c r="B239" s="14"/>
      <c r="C239" s="14"/>
      <c r="D239" s="4"/>
      <c r="E239" s="4"/>
      <c r="F239" s="14"/>
      <c r="G239" s="14"/>
      <c r="H239" s="25"/>
      <c r="I239" s="25"/>
      <c r="J239" s="25"/>
      <c r="K239" s="14"/>
      <c r="L239" s="25"/>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row>
    <row r="240">
      <c r="A240" s="14"/>
      <c r="B240" s="14"/>
      <c r="C240" s="14"/>
      <c r="D240" s="4"/>
      <c r="E240" s="4"/>
      <c r="F240" s="14"/>
      <c r="G240" s="14"/>
      <c r="H240" s="25"/>
      <c r="I240" s="25"/>
      <c r="J240" s="25"/>
      <c r="K240" s="14"/>
      <c r="L240" s="25"/>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row>
    <row r="241">
      <c r="A241" s="14"/>
      <c r="B241" s="14"/>
      <c r="C241" s="14"/>
      <c r="D241" s="4"/>
      <c r="E241" s="4"/>
      <c r="F241" s="14"/>
      <c r="G241" s="14"/>
      <c r="H241" s="25"/>
      <c r="I241" s="25"/>
      <c r="J241" s="25"/>
      <c r="K241" s="14"/>
      <c r="L241" s="25"/>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row>
    <row r="242">
      <c r="A242" s="14"/>
      <c r="B242" s="14"/>
      <c r="C242" s="14"/>
      <c r="D242" s="4"/>
      <c r="E242" s="4"/>
      <c r="F242" s="14"/>
      <c r="G242" s="14"/>
      <c r="H242" s="25"/>
      <c r="I242" s="25"/>
      <c r="J242" s="25"/>
      <c r="K242" s="14"/>
      <c r="L242" s="25"/>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row>
    <row r="243">
      <c r="A243" s="14"/>
      <c r="B243" s="14"/>
      <c r="C243" s="14"/>
      <c r="D243" s="4"/>
      <c r="E243" s="4"/>
      <c r="F243" s="14"/>
      <c r="G243" s="14"/>
      <c r="H243" s="25"/>
      <c r="I243" s="25"/>
      <c r="J243" s="25"/>
      <c r="K243" s="14"/>
      <c r="L243" s="25"/>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row>
    <row r="244">
      <c r="A244" s="14"/>
      <c r="B244" s="14"/>
      <c r="C244" s="14"/>
      <c r="D244" s="4"/>
      <c r="E244" s="4"/>
      <c r="F244" s="14"/>
      <c r="G244" s="14"/>
      <c r="H244" s="25"/>
      <c r="I244" s="25"/>
      <c r="J244" s="25"/>
      <c r="K244" s="14"/>
      <c r="L244" s="25"/>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row>
    <row r="245">
      <c r="A245" s="14"/>
      <c r="B245" s="14"/>
      <c r="C245" s="14"/>
      <c r="D245" s="4"/>
      <c r="E245" s="4"/>
      <c r="F245" s="14"/>
      <c r="G245" s="14"/>
      <c r="H245" s="25"/>
      <c r="I245" s="25"/>
      <c r="J245" s="25"/>
      <c r="K245" s="14"/>
      <c r="L245" s="25"/>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row>
    <row r="246">
      <c r="A246" s="14"/>
      <c r="B246" s="14"/>
      <c r="C246" s="14"/>
      <c r="D246" s="4"/>
      <c r="E246" s="4"/>
      <c r="F246" s="14"/>
      <c r="G246" s="14"/>
      <c r="H246" s="25"/>
      <c r="I246" s="25"/>
      <c r="J246" s="25"/>
      <c r="K246" s="14"/>
      <c r="L246" s="25"/>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row>
    <row r="247">
      <c r="A247" s="14"/>
      <c r="B247" s="14"/>
      <c r="C247" s="14"/>
      <c r="D247" s="4"/>
      <c r="E247" s="4"/>
      <c r="F247" s="14"/>
      <c r="G247" s="14"/>
      <c r="H247" s="25"/>
      <c r="I247" s="25"/>
      <c r="J247" s="25"/>
      <c r="K247" s="14"/>
      <c r="L247" s="25"/>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row>
    <row r="248">
      <c r="A248" s="14"/>
      <c r="B248" s="14"/>
      <c r="C248" s="14"/>
      <c r="D248" s="14"/>
      <c r="E248" s="14"/>
      <c r="F248" s="14"/>
      <c r="G248" s="14"/>
      <c r="H248" s="25"/>
      <c r="I248" s="25"/>
      <c r="J248" s="25"/>
      <c r="K248" s="14"/>
      <c r="L248" s="25"/>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row>
    <row r="249">
      <c r="A249" s="14"/>
      <c r="B249" s="14"/>
      <c r="C249" s="14"/>
      <c r="D249" s="14"/>
      <c r="E249" s="14"/>
      <c r="F249" s="14"/>
      <c r="G249" s="14"/>
      <c r="H249" s="25"/>
      <c r="I249" s="25"/>
      <c r="J249" s="25"/>
      <c r="K249" s="14"/>
      <c r="L249" s="25"/>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row>
    <row r="250">
      <c r="A250" s="14"/>
      <c r="B250" s="14"/>
      <c r="C250" s="14"/>
      <c r="D250" s="14"/>
      <c r="E250" s="14"/>
      <c r="F250" s="14"/>
      <c r="G250" s="14"/>
      <c r="H250" s="25"/>
      <c r="I250" s="25"/>
      <c r="J250" s="25"/>
      <c r="K250" s="14"/>
      <c r="L250" s="25"/>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row>
    <row r="251">
      <c r="A251" s="14"/>
      <c r="B251" s="14"/>
      <c r="C251" s="14"/>
      <c r="D251" s="14"/>
      <c r="E251" s="14"/>
      <c r="F251" s="14"/>
      <c r="G251" s="14"/>
      <c r="H251" s="25"/>
      <c r="I251" s="25"/>
      <c r="J251" s="25"/>
      <c r="K251" s="14"/>
      <c r="L251" s="25"/>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row>
    <row r="252">
      <c r="A252" s="14"/>
      <c r="B252" s="14"/>
      <c r="C252" s="14"/>
      <c r="D252" s="14"/>
      <c r="E252" s="14"/>
      <c r="F252" s="14"/>
      <c r="G252" s="14"/>
      <c r="H252" s="25"/>
      <c r="I252" s="25"/>
      <c r="J252" s="25"/>
      <c r="K252" s="14"/>
      <c r="L252" s="25"/>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row>
    <row r="253">
      <c r="A253" s="14"/>
      <c r="B253" s="14"/>
      <c r="C253" s="14"/>
      <c r="D253" s="14"/>
      <c r="E253" s="14"/>
      <c r="F253" s="14"/>
      <c r="G253" s="14"/>
      <c r="H253" s="25"/>
      <c r="I253" s="25"/>
      <c r="J253" s="25"/>
      <c r="K253" s="14"/>
      <c r="L253" s="25"/>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row>
    <row r="254">
      <c r="A254" s="14"/>
      <c r="B254" s="14"/>
      <c r="C254" s="14"/>
      <c r="D254" s="14"/>
      <c r="E254" s="14"/>
      <c r="F254" s="14"/>
      <c r="G254" s="14"/>
      <c r="H254" s="25"/>
      <c r="I254" s="25"/>
      <c r="J254" s="25"/>
      <c r="K254" s="14"/>
      <c r="L254" s="25"/>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row>
    <row r="255">
      <c r="A255" s="14"/>
      <c r="B255" s="14"/>
      <c r="C255" s="14"/>
      <c r="D255" s="14"/>
      <c r="E255" s="14"/>
      <c r="F255" s="14"/>
      <c r="G255" s="14"/>
      <c r="H255" s="25"/>
      <c r="I255" s="25"/>
      <c r="J255" s="25"/>
      <c r="K255" s="14"/>
      <c r="L255" s="25"/>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row>
    <row r="256">
      <c r="A256" s="14"/>
      <c r="B256" s="14"/>
      <c r="C256" s="14"/>
      <c r="D256" s="14"/>
      <c r="E256" s="14"/>
      <c r="F256" s="14"/>
      <c r="G256" s="14"/>
      <c r="H256" s="25"/>
      <c r="I256" s="25"/>
      <c r="J256" s="25"/>
      <c r="K256" s="14"/>
      <c r="L256" s="25"/>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row>
    <row r="257">
      <c r="A257" s="14"/>
      <c r="B257" s="14"/>
      <c r="C257" s="14"/>
      <c r="D257" s="14"/>
      <c r="E257" s="14"/>
      <c r="F257" s="14"/>
      <c r="G257" s="14"/>
      <c r="H257" s="25"/>
      <c r="I257" s="25"/>
      <c r="J257" s="25"/>
      <c r="K257" s="14"/>
      <c r="L257" s="25"/>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row>
    <row r="258">
      <c r="A258" s="14"/>
      <c r="B258" s="14"/>
      <c r="C258" s="14"/>
      <c r="D258" s="14"/>
      <c r="E258" s="14"/>
      <c r="F258" s="14"/>
      <c r="G258" s="14"/>
      <c r="H258" s="25"/>
      <c r="I258" s="25"/>
      <c r="J258" s="25"/>
      <c r="K258" s="14"/>
      <c r="L258" s="25"/>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row>
    <row r="259">
      <c r="A259" s="14"/>
      <c r="B259" s="14"/>
      <c r="C259" s="14"/>
      <c r="D259" s="14"/>
      <c r="E259" s="14"/>
      <c r="F259" s="14"/>
      <c r="G259" s="14"/>
      <c r="H259" s="25"/>
      <c r="I259" s="25"/>
      <c r="J259" s="25"/>
      <c r="K259" s="14"/>
      <c r="L259" s="25"/>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row>
    <row r="260">
      <c r="A260" s="14"/>
      <c r="B260" s="14"/>
      <c r="C260" s="14"/>
      <c r="D260" s="14"/>
      <c r="E260" s="14"/>
      <c r="F260" s="14"/>
      <c r="G260" s="14"/>
      <c r="H260" s="25"/>
      <c r="I260" s="25"/>
      <c r="J260" s="25"/>
      <c r="K260" s="14"/>
      <c r="L260" s="25"/>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row>
    <row r="261">
      <c r="A261" s="14"/>
      <c r="B261" s="14"/>
      <c r="C261" s="14"/>
      <c r="D261" s="14"/>
      <c r="E261" s="14"/>
      <c r="F261" s="14"/>
      <c r="G261" s="14"/>
      <c r="H261" s="25"/>
      <c r="I261" s="25"/>
      <c r="J261" s="25"/>
      <c r="K261" s="14"/>
      <c r="L261" s="25"/>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row>
    <row r="262">
      <c r="A262" s="14"/>
      <c r="B262" s="14"/>
      <c r="C262" s="14"/>
      <c r="D262" s="14"/>
      <c r="E262" s="14"/>
      <c r="F262" s="14"/>
      <c r="G262" s="14"/>
      <c r="H262" s="25"/>
      <c r="I262" s="25"/>
      <c r="J262" s="25"/>
      <c r="K262" s="14"/>
      <c r="L262" s="25"/>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row>
    <row r="263">
      <c r="A263" s="14"/>
      <c r="B263" s="14"/>
      <c r="C263" s="14"/>
      <c r="D263" s="14"/>
      <c r="E263" s="14"/>
      <c r="F263" s="14"/>
      <c r="G263" s="14"/>
      <c r="H263" s="25"/>
      <c r="I263" s="25"/>
      <c r="J263" s="25"/>
      <c r="K263" s="14"/>
      <c r="L263" s="25"/>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row>
    <row r="264">
      <c r="A264" s="14"/>
      <c r="B264" s="14"/>
      <c r="C264" s="14"/>
      <c r="D264" s="14"/>
      <c r="E264" s="14"/>
      <c r="F264" s="14"/>
      <c r="G264" s="14"/>
      <c r="H264" s="25"/>
      <c r="I264" s="25"/>
      <c r="J264" s="25"/>
      <c r="K264" s="14"/>
      <c r="L264" s="25"/>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row>
    <row r="265">
      <c r="A265" s="14"/>
      <c r="B265" s="14"/>
      <c r="C265" s="14"/>
      <c r="D265" s="14"/>
      <c r="E265" s="14"/>
      <c r="F265" s="14"/>
      <c r="G265" s="14"/>
      <c r="H265" s="25"/>
      <c r="I265" s="25"/>
      <c r="J265" s="25"/>
      <c r="K265" s="14"/>
      <c r="L265" s="25"/>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row>
    <row r="266">
      <c r="A266" s="14"/>
      <c r="B266" s="14"/>
      <c r="C266" s="14"/>
      <c r="D266" s="14"/>
      <c r="E266" s="14"/>
      <c r="F266" s="14"/>
      <c r="G266" s="14"/>
      <c r="H266" s="25"/>
      <c r="I266" s="25"/>
      <c r="J266" s="25"/>
      <c r="K266" s="14"/>
      <c r="L266" s="25"/>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row>
    <row r="267">
      <c r="A267" s="14"/>
      <c r="B267" s="14"/>
      <c r="C267" s="14"/>
      <c r="D267" s="14"/>
      <c r="E267" s="14"/>
      <c r="F267" s="14"/>
      <c r="G267" s="14"/>
      <c r="H267" s="25"/>
      <c r="I267" s="25"/>
      <c r="J267" s="25"/>
      <c r="K267" s="14"/>
      <c r="L267" s="25"/>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row>
    <row r="268">
      <c r="A268" s="14"/>
      <c r="B268" s="14"/>
      <c r="C268" s="14"/>
      <c r="D268" s="14"/>
      <c r="E268" s="14"/>
      <c r="F268" s="14"/>
      <c r="G268" s="14"/>
      <c r="H268" s="25"/>
      <c r="I268" s="25"/>
      <c r="J268" s="25"/>
      <c r="K268" s="14"/>
      <c r="L268" s="25"/>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row>
    <row r="269">
      <c r="A269" s="14"/>
      <c r="B269" s="14"/>
      <c r="C269" s="14"/>
      <c r="D269" s="14"/>
      <c r="E269" s="14"/>
      <c r="F269" s="14"/>
      <c r="G269" s="14"/>
      <c r="H269" s="25"/>
      <c r="I269" s="25"/>
      <c r="J269" s="25"/>
      <c r="K269" s="14"/>
      <c r="L269" s="25"/>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row>
    <row r="270">
      <c r="A270" s="14"/>
      <c r="B270" s="14"/>
      <c r="C270" s="14"/>
      <c r="D270" s="14"/>
      <c r="E270" s="14"/>
      <c r="F270" s="14"/>
      <c r="G270" s="14"/>
      <c r="H270" s="25"/>
      <c r="I270" s="25"/>
      <c r="J270" s="25"/>
      <c r="K270" s="14"/>
      <c r="L270" s="25"/>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row>
    <row r="271">
      <c r="A271" s="14"/>
      <c r="B271" s="14"/>
      <c r="C271" s="14"/>
      <c r="D271" s="14"/>
      <c r="E271" s="14"/>
      <c r="F271" s="14"/>
      <c r="G271" s="14"/>
      <c r="H271" s="25"/>
      <c r="I271" s="25"/>
      <c r="J271" s="25"/>
      <c r="K271" s="14"/>
      <c r="L271" s="25"/>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row>
    <row r="272">
      <c r="A272" s="14"/>
      <c r="B272" s="14"/>
      <c r="C272" s="14"/>
      <c r="D272" s="14"/>
      <c r="E272" s="14"/>
      <c r="F272" s="14"/>
      <c r="G272" s="14"/>
      <c r="H272" s="25"/>
      <c r="I272" s="25"/>
      <c r="J272" s="25"/>
      <c r="K272" s="14"/>
      <c r="L272" s="25"/>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row>
    <row r="273">
      <c r="A273" s="14"/>
      <c r="B273" s="14"/>
      <c r="C273" s="14"/>
      <c r="D273" s="14"/>
      <c r="E273" s="14"/>
      <c r="F273" s="14"/>
      <c r="G273" s="14"/>
      <c r="H273" s="25"/>
      <c r="I273" s="25"/>
      <c r="J273" s="25"/>
      <c r="K273" s="14"/>
      <c r="L273" s="25"/>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row>
    <row r="274">
      <c r="A274" s="14"/>
      <c r="B274" s="14"/>
      <c r="C274" s="14"/>
      <c r="D274" s="14"/>
      <c r="E274" s="14"/>
      <c r="F274" s="14"/>
      <c r="G274" s="14"/>
      <c r="H274" s="25"/>
      <c r="I274" s="25"/>
      <c r="J274" s="25"/>
      <c r="K274" s="14"/>
      <c r="L274" s="25"/>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row>
    <row r="275">
      <c r="A275" s="14"/>
      <c r="B275" s="14"/>
      <c r="C275" s="14"/>
      <c r="D275" s="14"/>
      <c r="E275" s="14"/>
      <c r="F275" s="14"/>
      <c r="G275" s="14"/>
      <c r="H275" s="25"/>
      <c r="I275" s="25"/>
      <c r="J275" s="25"/>
      <c r="K275" s="14"/>
      <c r="L275" s="25"/>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row>
    <row r="276">
      <c r="A276" s="14"/>
      <c r="B276" s="14"/>
      <c r="C276" s="14"/>
      <c r="D276" s="14"/>
      <c r="E276" s="14"/>
      <c r="F276" s="14"/>
      <c r="G276" s="14"/>
      <c r="H276" s="25"/>
      <c r="I276" s="25"/>
      <c r="J276" s="25"/>
      <c r="K276" s="14"/>
      <c r="L276" s="25"/>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row>
    <row r="277">
      <c r="A277" s="14"/>
      <c r="B277" s="14"/>
      <c r="C277" s="14"/>
      <c r="D277" s="14"/>
      <c r="E277" s="14"/>
      <c r="F277" s="14"/>
      <c r="G277" s="14"/>
      <c r="H277" s="25"/>
      <c r="I277" s="25"/>
      <c r="J277" s="25"/>
      <c r="K277" s="14"/>
      <c r="L277" s="25"/>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row>
    <row r="278">
      <c r="A278" s="14"/>
      <c r="B278" s="14"/>
      <c r="C278" s="14"/>
      <c r="D278" s="14"/>
      <c r="E278" s="14"/>
      <c r="F278" s="14"/>
      <c r="G278" s="14"/>
      <c r="H278" s="25"/>
      <c r="I278" s="25"/>
      <c r="J278" s="25"/>
      <c r="K278" s="14"/>
      <c r="L278" s="25"/>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row>
    <row r="279">
      <c r="A279" s="14"/>
      <c r="B279" s="14"/>
      <c r="C279" s="14"/>
      <c r="D279" s="14"/>
      <c r="E279" s="14"/>
      <c r="F279" s="14"/>
      <c r="G279" s="14"/>
      <c r="H279" s="25"/>
      <c r="I279" s="25"/>
      <c r="J279" s="25"/>
      <c r="K279" s="14"/>
      <c r="L279" s="25"/>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row>
    <row r="280">
      <c r="A280" s="14"/>
      <c r="B280" s="14"/>
      <c r="C280" s="14"/>
      <c r="D280" s="14"/>
      <c r="E280" s="14"/>
      <c r="F280" s="14"/>
      <c r="G280" s="14"/>
      <c r="H280" s="25"/>
      <c r="I280" s="25"/>
      <c r="J280" s="25"/>
      <c r="K280" s="14"/>
      <c r="L280" s="25"/>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row>
    <row r="281">
      <c r="A281" s="14"/>
      <c r="B281" s="14"/>
      <c r="C281" s="14"/>
      <c r="D281" s="14"/>
      <c r="E281" s="14"/>
      <c r="F281" s="14"/>
      <c r="G281" s="14"/>
      <c r="H281" s="25"/>
      <c r="I281" s="25"/>
      <c r="J281" s="25"/>
      <c r="K281" s="14"/>
      <c r="L281" s="25"/>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row>
    <row r="282">
      <c r="A282" s="14"/>
      <c r="B282" s="14"/>
      <c r="C282" s="14"/>
      <c r="D282" s="14"/>
      <c r="E282" s="14"/>
      <c r="F282" s="14"/>
      <c r="G282" s="14"/>
      <c r="H282" s="25"/>
      <c r="I282" s="25"/>
      <c r="J282" s="25"/>
      <c r="K282" s="14"/>
      <c r="L282" s="25"/>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row>
    <row r="283">
      <c r="A283" s="14"/>
      <c r="B283" s="14"/>
      <c r="C283" s="14"/>
      <c r="D283" s="14"/>
      <c r="E283" s="14"/>
      <c r="F283" s="14"/>
      <c r="G283" s="14"/>
      <c r="H283" s="25"/>
      <c r="I283" s="25"/>
      <c r="J283" s="25"/>
      <c r="K283" s="14"/>
      <c r="L283" s="25"/>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row>
    <row r="284">
      <c r="A284" s="14"/>
      <c r="B284" s="14"/>
      <c r="C284" s="14"/>
      <c r="D284" s="14"/>
      <c r="E284" s="14"/>
      <c r="F284" s="14"/>
      <c r="G284" s="14"/>
      <c r="H284" s="25"/>
      <c r="I284" s="25"/>
      <c r="J284" s="25"/>
      <c r="K284" s="14"/>
      <c r="L284" s="25"/>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row>
    <row r="285">
      <c r="A285" s="14"/>
      <c r="B285" s="14"/>
      <c r="C285" s="14"/>
      <c r="D285" s="14"/>
      <c r="E285" s="14"/>
      <c r="F285" s="14"/>
      <c r="G285" s="14"/>
      <c r="H285" s="25"/>
      <c r="I285" s="25"/>
      <c r="J285" s="25"/>
      <c r="K285" s="14"/>
      <c r="L285" s="25"/>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row>
    <row r="286">
      <c r="A286" s="14"/>
      <c r="B286" s="14"/>
      <c r="C286" s="14"/>
      <c r="D286" s="14"/>
      <c r="E286" s="14"/>
      <c r="F286" s="14"/>
      <c r="G286" s="14"/>
      <c r="H286" s="25"/>
      <c r="I286" s="25"/>
      <c r="J286" s="25"/>
      <c r="K286" s="14"/>
      <c r="L286" s="25"/>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row>
    <row r="287">
      <c r="A287" s="14"/>
      <c r="B287" s="14"/>
      <c r="C287" s="14"/>
      <c r="D287" s="14"/>
      <c r="E287" s="14"/>
      <c r="F287" s="14"/>
      <c r="G287" s="14"/>
      <c r="H287" s="25"/>
      <c r="I287" s="25"/>
      <c r="J287" s="25"/>
      <c r="K287" s="14"/>
      <c r="L287" s="25"/>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row>
    <row r="288">
      <c r="A288" s="14"/>
      <c r="B288" s="14"/>
      <c r="C288" s="14"/>
      <c r="D288" s="14"/>
      <c r="E288" s="14"/>
      <c r="F288" s="14"/>
      <c r="G288" s="14"/>
      <c r="H288" s="25"/>
      <c r="I288" s="25"/>
      <c r="J288" s="25"/>
      <c r="K288" s="14"/>
      <c r="L288" s="25"/>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row>
    <row r="289">
      <c r="A289" s="14"/>
      <c r="B289" s="14"/>
      <c r="C289" s="14"/>
      <c r="D289" s="14"/>
      <c r="E289" s="14"/>
      <c r="F289" s="14"/>
      <c r="G289" s="14"/>
      <c r="H289" s="25"/>
      <c r="I289" s="25"/>
      <c r="J289" s="25"/>
      <c r="K289" s="14"/>
      <c r="L289" s="25"/>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row>
    <row r="290">
      <c r="A290" s="14"/>
      <c r="B290" s="14"/>
      <c r="C290" s="14"/>
      <c r="D290" s="14"/>
      <c r="E290" s="14"/>
      <c r="F290" s="14"/>
      <c r="G290" s="14"/>
      <c r="H290" s="25"/>
      <c r="I290" s="25"/>
      <c r="J290" s="25"/>
      <c r="K290" s="14"/>
      <c r="L290" s="25"/>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row>
    <row r="291">
      <c r="A291" s="14"/>
      <c r="B291" s="14"/>
      <c r="C291" s="14"/>
      <c r="D291" s="14"/>
      <c r="E291" s="14"/>
      <c r="F291" s="14"/>
      <c r="G291" s="14"/>
      <c r="H291" s="25"/>
      <c r="I291" s="25"/>
      <c r="J291" s="25"/>
      <c r="K291" s="14"/>
      <c r="L291" s="25"/>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row>
    <row r="292">
      <c r="A292" s="14"/>
      <c r="B292" s="14"/>
      <c r="C292" s="14"/>
      <c r="D292" s="14"/>
      <c r="E292" s="14"/>
      <c r="F292" s="14"/>
      <c r="G292" s="14"/>
      <c r="H292" s="25"/>
      <c r="I292" s="25"/>
      <c r="J292" s="25"/>
      <c r="K292" s="14"/>
      <c r="L292" s="25"/>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row>
    <row r="293">
      <c r="A293" s="14"/>
      <c r="B293" s="14"/>
      <c r="C293" s="14"/>
      <c r="D293" s="14"/>
      <c r="E293" s="14"/>
      <c r="F293" s="14"/>
      <c r="G293" s="14"/>
      <c r="H293" s="25"/>
      <c r="I293" s="25"/>
      <c r="J293" s="25"/>
      <c r="K293" s="14"/>
      <c r="L293" s="25"/>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row>
    <row r="294">
      <c r="A294" s="14"/>
      <c r="B294" s="14"/>
      <c r="C294" s="14"/>
      <c r="D294" s="14"/>
      <c r="E294" s="14"/>
      <c r="F294" s="14"/>
      <c r="G294" s="14"/>
      <c r="H294" s="25"/>
      <c r="I294" s="25"/>
      <c r="J294" s="25"/>
      <c r="K294" s="14"/>
      <c r="L294" s="25"/>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row>
    <row r="295">
      <c r="A295" s="14"/>
      <c r="B295" s="14"/>
      <c r="C295" s="14"/>
      <c r="D295" s="14"/>
      <c r="E295" s="14"/>
      <c r="F295" s="14"/>
      <c r="G295" s="14"/>
      <c r="H295" s="25"/>
      <c r="I295" s="25"/>
      <c r="J295" s="25"/>
      <c r="K295" s="14"/>
      <c r="L295" s="25"/>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row>
    <row r="296">
      <c r="A296" s="14"/>
      <c r="B296" s="14"/>
      <c r="C296" s="14"/>
      <c r="D296" s="14"/>
      <c r="E296" s="14"/>
      <c r="F296" s="14"/>
      <c r="G296" s="14"/>
      <c r="H296" s="25"/>
      <c r="I296" s="25"/>
      <c r="J296" s="25"/>
      <c r="K296" s="14"/>
      <c r="L296" s="25"/>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row>
    <row r="297">
      <c r="A297" s="14"/>
      <c r="B297" s="14"/>
      <c r="C297" s="14"/>
      <c r="D297" s="14"/>
      <c r="E297" s="14"/>
      <c r="F297" s="14"/>
      <c r="G297" s="14"/>
      <c r="H297" s="25"/>
      <c r="I297" s="25"/>
      <c r="J297" s="25"/>
      <c r="K297" s="14"/>
      <c r="L297" s="25"/>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row>
    <row r="298">
      <c r="A298" s="14"/>
      <c r="B298" s="14"/>
      <c r="C298" s="14"/>
      <c r="D298" s="14"/>
      <c r="E298" s="14"/>
      <c r="F298" s="14"/>
      <c r="G298" s="14"/>
      <c r="H298" s="25"/>
      <c r="I298" s="25"/>
      <c r="J298" s="25"/>
      <c r="K298" s="14"/>
      <c r="L298" s="25"/>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row>
    <row r="299">
      <c r="A299" s="14"/>
      <c r="B299" s="14"/>
      <c r="C299" s="14"/>
      <c r="D299" s="14"/>
      <c r="E299" s="14"/>
      <c r="F299" s="14"/>
      <c r="G299" s="14"/>
      <c r="H299" s="25"/>
      <c r="I299" s="25"/>
      <c r="J299" s="25"/>
      <c r="K299" s="14"/>
      <c r="L299" s="25"/>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row>
    <row r="300">
      <c r="A300" s="14"/>
      <c r="B300" s="14"/>
      <c r="C300" s="14"/>
      <c r="D300" s="14"/>
      <c r="E300" s="14"/>
      <c r="F300" s="14"/>
      <c r="G300" s="14"/>
      <c r="H300" s="25"/>
      <c r="I300" s="25"/>
      <c r="J300" s="25"/>
      <c r="K300" s="14"/>
      <c r="L300" s="25"/>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row>
    <row r="301">
      <c r="A301" s="14"/>
      <c r="B301" s="14"/>
      <c r="C301" s="14"/>
      <c r="D301" s="14"/>
      <c r="E301" s="14"/>
      <c r="F301" s="14"/>
      <c r="G301" s="14"/>
      <c r="H301" s="25"/>
      <c r="I301" s="25"/>
      <c r="J301" s="25"/>
      <c r="K301" s="14"/>
      <c r="L301" s="25"/>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row>
    <row r="302">
      <c r="A302" s="14"/>
      <c r="B302" s="14"/>
      <c r="C302" s="14"/>
      <c r="D302" s="14"/>
      <c r="E302" s="14"/>
      <c r="F302" s="14"/>
      <c r="G302" s="14"/>
      <c r="H302" s="25"/>
      <c r="I302" s="25"/>
      <c r="J302" s="25"/>
      <c r="K302" s="14"/>
      <c r="L302" s="25"/>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row>
    <row r="303">
      <c r="A303" s="14"/>
      <c r="B303" s="14"/>
      <c r="C303" s="14"/>
      <c r="D303" s="14"/>
      <c r="E303" s="14"/>
      <c r="F303" s="14"/>
      <c r="G303" s="14"/>
      <c r="H303" s="25"/>
      <c r="I303" s="25"/>
      <c r="J303" s="25"/>
      <c r="K303" s="14"/>
      <c r="L303" s="25"/>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row>
    <row r="304">
      <c r="A304" s="14"/>
      <c r="B304" s="14"/>
      <c r="C304" s="14"/>
      <c r="D304" s="14"/>
      <c r="E304" s="14"/>
      <c r="F304" s="14"/>
      <c r="G304" s="14"/>
      <c r="H304" s="25"/>
      <c r="I304" s="25"/>
      <c r="J304" s="25"/>
      <c r="K304" s="14"/>
      <c r="L304" s="25"/>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row>
    <row r="305">
      <c r="A305" s="14"/>
      <c r="B305" s="14"/>
      <c r="C305" s="14"/>
      <c r="D305" s="14"/>
      <c r="E305" s="14"/>
      <c r="F305" s="14"/>
      <c r="G305" s="14"/>
      <c r="H305" s="25"/>
      <c r="I305" s="25"/>
      <c r="J305" s="25"/>
      <c r="K305" s="14"/>
      <c r="L305" s="25"/>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row>
    <row r="306">
      <c r="A306" s="14"/>
      <c r="B306" s="14"/>
      <c r="C306" s="14"/>
      <c r="D306" s="14"/>
      <c r="E306" s="14"/>
      <c r="F306" s="14"/>
      <c r="G306" s="14"/>
      <c r="H306" s="25"/>
      <c r="I306" s="25"/>
      <c r="J306" s="25"/>
      <c r="K306" s="14"/>
      <c r="L306" s="25"/>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row>
    <row r="307">
      <c r="A307" s="14"/>
      <c r="B307" s="14"/>
      <c r="C307" s="14"/>
      <c r="D307" s="14"/>
      <c r="E307" s="14"/>
      <c r="F307" s="14"/>
      <c r="G307" s="14"/>
      <c r="H307" s="25"/>
      <c r="I307" s="25"/>
      <c r="J307" s="25"/>
      <c r="K307" s="14"/>
      <c r="L307" s="25"/>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row>
    <row r="308">
      <c r="A308" s="14"/>
      <c r="B308" s="14"/>
      <c r="C308" s="14"/>
      <c r="D308" s="14"/>
      <c r="E308" s="14"/>
      <c r="F308" s="14"/>
      <c r="G308" s="14"/>
      <c r="H308" s="25"/>
      <c r="I308" s="25"/>
      <c r="J308" s="25"/>
      <c r="K308" s="14"/>
      <c r="L308" s="25"/>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row>
    <row r="309">
      <c r="A309" s="14"/>
      <c r="B309" s="14"/>
      <c r="C309" s="14"/>
      <c r="D309" s="14"/>
      <c r="E309" s="14"/>
      <c r="F309" s="14"/>
      <c r="G309" s="14"/>
      <c r="H309" s="25"/>
      <c r="I309" s="25"/>
      <c r="J309" s="25"/>
      <c r="K309" s="14"/>
      <c r="L309" s="25"/>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row>
    <row r="310">
      <c r="A310" s="14"/>
      <c r="B310" s="14"/>
      <c r="C310" s="14"/>
      <c r="D310" s="14"/>
      <c r="E310" s="14"/>
      <c r="F310" s="14"/>
      <c r="G310" s="14"/>
      <c r="H310" s="25"/>
      <c r="I310" s="25"/>
      <c r="J310" s="25"/>
      <c r="K310" s="14"/>
      <c r="L310" s="25"/>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row>
    <row r="311">
      <c r="A311" s="14"/>
      <c r="B311" s="14"/>
      <c r="C311" s="14"/>
      <c r="D311" s="14"/>
      <c r="E311" s="14"/>
      <c r="F311" s="14"/>
      <c r="G311" s="14"/>
      <c r="H311" s="25"/>
      <c r="I311" s="25"/>
      <c r="J311" s="25"/>
      <c r="K311" s="14"/>
      <c r="L311" s="25"/>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row>
    <row r="312">
      <c r="A312" s="14"/>
      <c r="B312" s="14"/>
      <c r="C312" s="14"/>
      <c r="D312" s="14"/>
      <c r="E312" s="14"/>
      <c r="F312" s="14"/>
      <c r="G312" s="14"/>
      <c r="H312" s="25"/>
      <c r="I312" s="25"/>
      <c r="J312" s="25"/>
      <c r="K312" s="14"/>
      <c r="L312" s="25"/>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row>
    <row r="313">
      <c r="A313" s="14"/>
      <c r="B313" s="14"/>
      <c r="C313" s="14"/>
      <c r="D313" s="14"/>
      <c r="E313" s="14"/>
      <c r="F313" s="14"/>
      <c r="G313" s="14"/>
      <c r="H313" s="25"/>
      <c r="I313" s="25"/>
      <c r="J313" s="25"/>
      <c r="K313" s="14"/>
      <c r="L313" s="25"/>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row>
    <row r="314">
      <c r="A314" s="14"/>
      <c r="B314" s="14"/>
      <c r="C314" s="14"/>
      <c r="D314" s="14"/>
      <c r="E314" s="14"/>
      <c r="F314" s="14"/>
      <c r="G314" s="14"/>
      <c r="H314" s="25"/>
      <c r="I314" s="25"/>
      <c r="J314" s="25"/>
      <c r="K314" s="14"/>
      <c r="L314" s="25"/>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row>
    <row r="315">
      <c r="A315" s="14"/>
      <c r="B315" s="14"/>
      <c r="C315" s="14"/>
      <c r="D315" s="14"/>
      <c r="E315" s="14"/>
      <c r="F315" s="14"/>
      <c r="G315" s="14"/>
      <c r="H315" s="25"/>
      <c r="I315" s="25"/>
      <c r="J315" s="25"/>
      <c r="K315" s="14"/>
      <c r="L315" s="25"/>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row>
    <row r="316">
      <c r="A316" s="14"/>
      <c r="B316" s="14"/>
      <c r="C316" s="14"/>
      <c r="D316" s="14"/>
      <c r="E316" s="14"/>
      <c r="F316" s="14"/>
      <c r="G316" s="14"/>
      <c r="H316" s="25"/>
      <c r="I316" s="25"/>
      <c r="J316" s="25"/>
      <c r="K316" s="14"/>
      <c r="L316" s="25"/>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row>
    <row r="317">
      <c r="A317" s="14"/>
      <c r="B317" s="14"/>
      <c r="C317" s="14"/>
      <c r="D317" s="14"/>
      <c r="E317" s="14"/>
      <c r="F317" s="14"/>
      <c r="G317" s="14"/>
      <c r="H317" s="25"/>
      <c r="I317" s="25"/>
      <c r="J317" s="25"/>
      <c r="K317" s="14"/>
      <c r="L317" s="25"/>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row>
    <row r="318">
      <c r="A318" s="14"/>
      <c r="B318" s="14"/>
      <c r="C318" s="14"/>
      <c r="D318" s="14"/>
      <c r="E318" s="14"/>
      <c r="F318" s="14"/>
      <c r="G318" s="14"/>
      <c r="H318" s="25"/>
      <c r="I318" s="25"/>
      <c r="J318" s="25"/>
      <c r="K318" s="14"/>
      <c r="L318" s="25"/>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row>
    <row r="319">
      <c r="A319" s="14"/>
      <c r="B319" s="14"/>
      <c r="C319" s="14"/>
      <c r="D319" s="14"/>
      <c r="E319" s="14"/>
      <c r="F319" s="14"/>
      <c r="G319" s="14"/>
      <c r="H319" s="25"/>
      <c r="I319" s="25"/>
      <c r="J319" s="25"/>
      <c r="K319" s="14"/>
      <c r="L319" s="25"/>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row>
    <row r="320">
      <c r="A320" s="14"/>
      <c r="B320" s="14"/>
      <c r="C320" s="14"/>
      <c r="D320" s="14"/>
      <c r="E320" s="14"/>
      <c r="F320" s="14"/>
      <c r="G320" s="14"/>
      <c r="H320" s="25"/>
      <c r="I320" s="25"/>
      <c r="J320" s="25"/>
      <c r="K320" s="14"/>
      <c r="L320" s="25"/>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row>
    <row r="321">
      <c r="A321" s="14"/>
      <c r="B321" s="14"/>
      <c r="C321" s="14"/>
      <c r="D321" s="14"/>
      <c r="E321" s="14"/>
      <c r="F321" s="14"/>
      <c r="G321" s="14"/>
      <c r="H321" s="25"/>
      <c r="I321" s="25"/>
      <c r="J321" s="25"/>
      <c r="K321" s="14"/>
      <c r="L321" s="25"/>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row>
    <row r="322">
      <c r="A322" s="14"/>
      <c r="B322" s="14"/>
      <c r="C322" s="14"/>
      <c r="D322" s="14"/>
      <c r="E322" s="14"/>
      <c r="F322" s="14"/>
      <c r="G322" s="14"/>
      <c r="H322" s="25"/>
      <c r="I322" s="25"/>
      <c r="J322" s="25"/>
      <c r="K322" s="14"/>
      <c r="L322" s="25"/>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row>
    <row r="323">
      <c r="A323" s="14"/>
      <c r="B323" s="14"/>
      <c r="C323" s="14"/>
      <c r="D323" s="14"/>
      <c r="E323" s="14"/>
      <c r="F323" s="14"/>
      <c r="G323" s="14"/>
      <c r="H323" s="25"/>
      <c r="I323" s="25"/>
      <c r="J323" s="25"/>
      <c r="K323" s="14"/>
      <c r="L323" s="25"/>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row>
    <row r="324">
      <c r="A324" s="14"/>
      <c r="B324" s="14"/>
      <c r="C324" s="14"/>
      <c r="D324" s="14"/>
      <c r="E324" s="14"/>
      <c r="F324" s="14"/>
      <c r="G324" s="14"/>
      <c r="H324" s="25"/>
      <c r="I324" s="25"/>
      <c r="J324" s="25"/>
      <c r="K324" s="14"/>
      <c r="L324" s="25"/>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row>
    <row r="325">
      <c r="A325" s="14"/>
      <c r="B325" s="14"/>
      <c r="C325" s="14"/>
      <c r="D325" s="14"/>
      <c r="E325" s="14"/>
      <c r="F325" s="14"/>
      <c r="G325" s="14"/>
      <c r="H325" s="25"/>
      <c r="I325" s="25"/>
      <c r="J325" s="25"/>
      <c r="K325" s="14"/>
      <c r="L325" s="25"/>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row>
    <row r="326">
      <c r="A326" s="14"/>
      <c r="B326" s="14"/>
      <c r="C326" s="14"/>
      <c r="D326" s="14"/>
      <c r="E326" s="14"/>
      <c r="F326" s="14"/>
      <c r="G326" s="14"/>
      <c r="H326" s="25"/>
      <c r="I326" s="25"/>
      <c r="J326" s="25"/>
      <c r="K326" s="14"/>
      <c r="L326" s="25"/>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row>
    <row r="327">
      <c r="A327" s="14"/>
      <c r="B327" s="14"/>
      <c r="C327" s="14"/>
      <c r="D327" s="14"/>
      <c r="E327" s="14"/>
      <c r="F327" s="14"/>
      <c r="G327" s="14"/>
      <c r="H327" s="25"/>
      <c r="I327" s="25"/>
      <c r="J327" s="25"/>
      <c r="K327" s="14"/>
      <c r="L327" s="25"/>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row>
    <row r="328">
      <c r="A328" s="14"/>
      <c r="B328" s="14"/>
      <c r="C328" s="14"/>
      <c r="D328" s="14"/>
      <c r="E328" s="14"/>
      <c r="F328" s="14"/>
      <c r="G328" s="14"/>
      <c r="H328" s="25"/>
      <c r="I328" s="25"/>
      <c r="J328" s="25"/>
      <c r="K328" s="14"/>
      <c r="L328" s="25"/>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row>
    <row r="329">
      <c r="A329" s="14"/>
      <c r="B329" s="14"/>
      <c r="C329" s="14"/>
      <c r="D329" s="14"/>
      <c r="E329" s="14"/>
      <c r="F329" s="14"/>
      <c r="G329" s="14"/>
      <c r="H329" s="25"/>
      <c r="I329" s="25"/>
      <c r="J329" s="25"/>
      <c r="K329" s="14"/>
      <c r="L329" s="25"/>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row>
    <row r="330">
      <c r="A330" s="14"/>
      <c r="B330" s="14"/>
      <c r="C330" s="14"/>
      <c r="D330" s="14"/>
      <c r="E330" s="14"/>
      <c r="F330" s="14"/>
      <c r="G330" s="14"/>
      <c r="H330" s="25"/>
      <c r="I330" s="25"/>
      <c r="J330" s="25"/>
      <c r="K330" s="14"/>
      <c r="L330" s="25"/>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row>
    <row r="331">
      <c r="A331" s="14"/>
      <c r="B331" s="14"/>
      <c r="C331" s="14"/>
      <c r="D331" s="14"/>
      <c r="E331" s="14"/>
      <c r="F331" s="14"/>
      <c r="G331" s="14"/>
      <c r="H331" s="25"/>
      <c r="I331" s="25"/>
      <c r="J331" s="25"/>
      <c r="K331" s="14"/>
      <c r="L331" s="25"/>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row>
    <row r="332">
      <c r="A332" s="14"/>
      <c r="B332" s="14"/>
      <c r="C332" s="14"/>
      <c r="D332" s="14"/>
      <c r="E332" s="14"/>
      <c r="F332" s="14"/>
      <c r="G332" s="14"/>
      <c r="H332" s="25"/>
      <c r="I332" s="25"/>
      <c r="J332" s="25"/>
      <c r="K332" s="14"/>
      <c r="L332" s="25"/>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row>
    <row r="333">
      <c r="A333" s="14"/>
      <c r="B333" s="14"/>
      <c r="C333" s="14"/>
      <c r="D333" s="14"/>
      <c r="E333" s="14"/>
      <c r="F333" s="14"/>
      <c r="G333" s="14"/>
      <c r="H333" s="25"/>
      <c r="I333" s="25"/>
      <c r="J333" s="25"/>
      <c r="K333" s="14"/>
      <c r="L333" s="25"/>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row>
    <row r="334">
      <c r="A334" s="14"/>
      <c r="B334" s="14"/>
      <c r="C334" s="14"/>
      <c r="D334" s="14"/>
      <c r="E334" s="14"/>
      <c r="F334" s="14"/>
      <c r="G334" s="14"/>
      <c r="H334" s="25"/>
      <c r="I334" s="25"/>
      <c r="J334" s="25"/>
      <c r="K334" s="14"/>
      <c r="L334" s="25"/>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row>
    <row r="335">
      <c r="A335" s="14"/>
      <c r="B335" s="14"/>
      <c r="C335" s="14"/>
      <c r="D335" s="14"/>
      <c r="E335" s="14"/>
      <c r="F335" s="14"/>
      <c r="G335" s="14"/>
      <c r="H335" s="25"/>
      <c r="I335" s="25"/>
      <c r="J335" s="25"/>
      <c r="K335" s="14"/>
      <c r="L335" s="25"/>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row>
    <row r="336">
      <c r="A336" s="14"/>
      <c r="B336" s="14"/>
      <c r="C336" s="14"/>
      <c r="D336" s="14"/>
      <c r="E336" s="14"/>
      <c r="F336" s="14"/>
      <c r="G336" s="14"/>
      <c r="H336" s="25"/>
      <c r="I336" s="25"/>
      <c r="J336" s="25"/>
      <c r="K336" s="14"/>
      <c r="L336" s="25"/>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row>
    <row r="337">
      <c r="A337" s="14"/>
      <c r="B337" s="14"/>
      <c r="C337" s="14"/>
      <c r="D337" s="14"/>
      <c r="E337" s="14"/>
      <c r="F337" s="14"/>
      <c r="G337" s="14"/>
      <c r="H337" s="25"/>
      <c r="I337" s="25"/>
      <c r="J337" s="25"/>
      <c r="K337" s="14"/>
      <c r="L337" s="25"/>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row>
    <row r="338">
      <c r="A338" s="14"/>
      <c r="B338" s="14"/>
      <c r="C338" s="14"/>
      <c r="D338" s="14"/>
      <c r="E338" s="14"/>
      <c r="F338" s="14"/>
      <c r="G338" s="14"/>
      <c r="H338" s="25"/>
      <c r="I338" s="25"/>
      <c r="J338" s="25"/>
      <c r="K338" s="14"/>
      <c r="L338" s="25"/>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row>
    <row r="339">
      <c r="A339" s="14"/>
      <c r="B339" s="14"/>
      <c r="C339" s="14"/>
      <c r="D339" s="14"/>
      <c r="E339" s="14"/>
      <c r="F339" s="14"/>
      <c r="G339" s="14"/>
      <c r="H339" s="25"/>
      <c r="I339" s="25"/>
      <c r="J339" s="25"/>
      <c r="K339" s="14"/>
      <c r="L339" s="25"/>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row>
    <row r="340">
      <c r="A340" s="14"/>
      <c r="B340" s="14"/>
      <c r="C340" s="14"/>
      <c r="D340" s="14"/>
      <c r="E340" s="14"/>
      <c r="F340" s="14"/>
      <c r="G340" s="14"/>
      <c r="H340" s="25"/>
      <c r="I340" s="25"/>
      <c r="J340" s="25"/>
      <c r="K340" s="14"/>
      <c r="L340" s="25"/>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row>
    <row r="341">
      <c r="A341" s="14"/>
      <c r="B341" s="14"/>
      <c r="C341" s="14"/>
      <c r="D341" s="14"/>
      <c r="E341" s="14"/>
      <c r="F341" s="14"/>
      <c r="G341" s="14"/>
      <c r="H341" s="25"/>
      <c r="I341" s="25"/>
      <c r="J341" s="25"/>
      <c r="K341" s="14"/>
      <c r="L341" s="25"/>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row>
    <row r="342">
      <c r="A342" s="14"/>
      <c r="B342" s="14"/>
      <c r="C342" s="14"/>
      <c r="D342" s="14"/>
      <c r="E342" s="14"/>
      <c r="F342" s="14"/>
      <c r="G342" s="14"/>
      <c r="H342" s="25"/>
      <c r="I342" s="25"/>
      <c r="J342" s="25"/>
      <c r="K342" s="14"/>
      <c r="L342" s="25"/>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row>
    <row r="343">
      <c r="A343" s="14"/>
      <c r="B343" s="14"/>
      <c r="C343" s="14"/>
      <c r="D343" s="14"/>
      <c r="E343" s="14"/>
      <c r="F343" s="14"/>
      <c r="G343" s="14"/>
      <c r="H343" s="25"/>
      <c r="I343" s="25"/>
      <c r="J343" s="25"/>
      <c r="K343" s="14"/>
      <c r="L343" s="25"/>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row>
    <row r="344">
      <c r="A344" s="14"/>
      <c r="B344" s="14"/>
      <c r="C344" s="14"/>
      <c r="D344" s="14"/>
      <c r="E344" s="14"/>
      <c r="F344" s="14"/>
      <c r="G344" s="14"/>
      <c r="H344" s="25"/>
      <c r="I344" s="25"/>
      <c r="J344" s="25"/>
      <c r="K344" s="14"/>
      <c r="L344" s="25"/>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row>
    <row r="345">
      <c r="A345" s="14"/>
      <c r="B345" s="14"/>
      <c r="C345" s="14"/>
      <c r="D345" s="14"/>
      <c r="E345" s="14"/>
      <c r="F345" s="14"/>
      <c r="G345" s="14"/>
      <c r="H345" s="25"/>
      <c r="I345" s="25"/>
      <c r="J345" s="25"/>
      <c r="K345" s="14"/>
      <c r="L345" s="25"/>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row>
    <row r="346">
      <c r="A346" s="14"/>
      <c r="B346" s="14"/>
      <c r="C346" s="14"/>
      <c r="D346" s="14"/>
      <c r="E346" s="14"/>
      <c r="F346" s="14"/>
      <c r="G346" s="14"/>
      <c r="H346" s="25"/>
      <c r="I346" s="25"/>
      <c r="J346" s="25"/>
      <c r="K346" s="14"/>
      <c r="L346" s="25"/>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row>
    <row r="347">
      <c r="A347" s="14"/>
      <c r="B347" s="14"/>
      <c r="C347" s="14"/>
      <c r="D347" s="14"/>
      <c r="E347" s="14"/>
      <c r="F347" s="14"/>
      <c r="G347" s="14"/>
      <c r="H347" s="25"/>
      <c r="I347" s="25"/>
      <c r="J347" s="25"/>
      <c r="K347" s="14"/>
      <c r="L347" s="25"/>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row>
    <row r="348">
      <c r="A348" s="14"/>
      <c r="B348" s="14"/>
      <c r="C348" s="14"/>
      <c r="D348" s="14"/>
      <c r="E348" s="14"/>
      <c r="F348" s="14"/>
      <c r="G348" s="14"/>
      <c r="H348" s="25"/>
      <c r="I348" s="25"/>
      <c r="J348" s="25"/>
      <c r="K348" s="14"/>
      <c r="L348" s="25"/>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row>
    <row r="349">
      <c r="A349" s="14"/>
      <c r="B349" s="14"/>
      <c r="C349" s="14"/>
      <c r="D349" s="14"/>
      <c r="E349" s="14"/>
      <c r="F349" s="14"/>
      <c r="G349" s="14"/>
      <c r="H349" s="25"/>
      <c r="I349" s="25"/>
      <c r="J349" s="25"/>
      <c r="K349" s="14"/>
      <c r="L349" s="25"/>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row>
    <row r="350">
      <c r="A350" s="14"/>
      <c r="B350" s="14"/>
      <c r="C350" s="14"/>
      <c r="D350" s="14"/>
      <c r="E350" s="14"/>
      <c r="F350" s="14"/>
      <c r="G350" s="14"/>
      <c r="H350" s="25"/>
      <c r="I350" s="25"/>
      <c r="J350" s="25"/>
      <c r="K350" s="14"/>
      <c r="L350" s="25"/>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row>
    <row r="351">
      <c r="A351" s="14"/>
      <c r="B351" s="14"/>
      <c r="C351" s="14"/>
      <c r="D351" s="14"/>
      <c r="E351" s="14"/>
      <c r="F351" s="14"/>
      <c r="G351" s="14"/>
      <c r="H351" s="25"/>
      <c r="I351" s="25"/>
      <c r="J351" s="25"/>
      <c r="K351" s="14"/>
      <c r="L351" s="25"/>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row>
    <row r="352">
      <c r="A352" s="14"/>
      <c r="B352" s="14"/>
      <c r="C352" s="14"/>
      <c r="D352" s="14"/>
      <c r="E352" s="14"/>
      <c r="F352" s="14"/>
      <c r="G352" s="14"/>
      <c r="H352" s="25"/>
      <c r="I352" s="25"/>
      <c r="J352" s="25"/>
      <c r="K352" s="14"/>
      <c r="L352" s="25"/>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row>
    <row r="353">
      <c r="A353" s="14"/>
      <c r="B353" s="14"/>
      <c r="C353" s="14"/>
      <c r="D353" s="14"/>
      <c r="E353" s="14"/>
      <c r="F353" s="14"/>
      <c r="G353" s="14"/>
      <c r="H353" s="25"/>
      <c r="I353" s="25"/>
      <c r="J353" s="25"/>
      <c r="K353" s="14"/>
      <c r="L353" s="25"/>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row>
    <row r="354">
      <c r="A354" s="14"/>
      <c r="B354" s="14"/>
      <c r="C354" s="14"/>
      <c r="D354" s="14"/>
      <c r="E354" s="14"/>
      <c r="F354" s="14"/>
      <c r="G354" s="14"/>
      <c r="H354" s="25"/>
      <c r="I354" s="25"/>
      <c r="J354" s="25"/>
      <c r="K354" s="14"/>
      <c r="L354" s="25"/>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row>
    <row r="355">
      <c r="A355" s="14"/>
      <c r="B355" s="14"/>
      <c r="C355" s="14"/>
      <c r="D355" s="14"/>
      <c r="E355" s="14"/>
      <c r="F355" s="14"/>
      <c r="G355" s="14"/>
      <c r="H355" s="25"/>
      <c r="I355" s="25"/>
      <c r="J355" s="25"/>
      <c r="K355" s="14"/>
      <c r="L355" s="25"/>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row>
    <row r="356">
      <c r="A356" s="14"/>
      <c r="B356" s="14"/>
      <c r="C356" s="14"/>
      <c r="D356" s="14"/>
      <c r="E356" s="14"/>
      <c r="F356" s="14"/>
      <c r="G356" s="14"/>
      <c r="H356" s="25"/>
      <c r="I356" s="25"/>
      <c r="J356" s="25"/>
      <c r="K356" s="14"/>
      <c r="L356" s="25"/>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row>
    <row r="357">
      <c r="A357" s="14"/>
      <c r="B357" s="14"/>
      <c r="C357" s="14"/>
      <c r="D357" s="14"/>
      <c r="E357" s="14"/>
      <c r="F357" s="14"/>
      <c r="G357" s="14"/>
      <c r="H357" s="25"/>
      <c r="I357" s="25"/>
      <c r="J357" s="25"/>
      <c r="K357" s="14"/>
      <c r="L357" s="25"/>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row>
    <row r="358">
      <c r="A358" s="14"/>
      <c r="B358" s="14"/>
      <c r="C358" s="14"/>
      <c r="D358" s="14"/>
      <c r="E358" s="14"/>
      <c r="F358" s="14"/>
      <c r="G358" s="14"/>
      <c r="H358" s="25"/>
      <c r="I358" s="25"/>
      <c r="J358" s="25"/>
      <c r="K358" s="14"/>
      <c r="L358" s="25"/>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row>
    <row r="359">
      <c r="A359" s="14"/>
      <c r="B359" s="14"/>
      <c r="C359" s="14"/>
      <c r="D359" s="14"/>
      <c r="E359" s="14"/>
      <c r="F359" s="14"/>
      <c r="G359" s="14"/>
      <c r="H359" s="25"/>
      <c r="I359" s="25"/>
      <c r="J359" s="25"/>
      <c r="K359" s="14"/>
      <c r="L359" s="25"/>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row>
    <row r="360">
      <c r="A360" s="14"/>
      <c r="B360" s="14"/>
      <c r="C360" s="14"/>
      <c r="D360" s="14"/>
      <c r="E360" s="14"/>
      <c r="F360" s="14"/>
      <c r="G360" s="14"/>
      <c r="H360" s="25"/>
      <c r="I360" s="25"/>
      <c r="J360" s="25"/>
      <c r="K360" s="14"/>
      <c r="L360" s="25"/>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row>
    <row r="361">
      <c r="A361" s="14"/>
      <c r="B361" s="14"/>
      <c r="C361" s="14"/>
      <c r="D361" s="14"/>
      <c r="E361" s="14"/>
      <c r="F361" s="14"/>
      <c r="G361" s="14"/>
      <c r="H361" s="25"/>
      <c r="I361" s="25"/>
      <c r="J361" s="25"/>
      <c r="K361" s="14"/>
      <c r="L361" s="25"/>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row>
    <row r="362">
      <c r="A362" s="14"/>
      <c r="B362" s="14"/>
      <c r="C362" s="14"/>
      <c r="D362" s="14"/>
      <c r="E362" s="14"/>
      <c r="F362" s="14"/>
      <c r="G362" s="14"/>
      <c r="H362" s="25"/>
      <c r="I362" s="25"/>
      <c r="J362" s="25"/>
      <c r="K362" s="14"/>
      <c r="L362" s="25"/>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row>
    <row r="363">
      <c r="A363" s="14"/>
      <c r="B363" s="14"/>
      <c r="C363" s="14"/>
      <c r="D363" s="14"/>
      <c r="E363" s="14"/>
      <c r="F363" s="14"/>
      <c r="G363" s="14"/>
      <c r="H363" s="25"/>
      <c r="I363" s="25"/>
      <c r="J363" s="25"/>
      <c r="K363" s="14"/>
      <c r="L363" s="25"/>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row>
    <row r="364">
      <c r="A364" s="14"/>
      <c r="B364" s="14"/>
      <c r="C364" s="14"/>
      <c r="D364" s="14"/>
      <c r="E364" s="14"/>
      <c r="F364" s="14"/>
      <c r="G364" s="14"/>
      <c r="H364" s="25"/>
      <c r="I364" s="25"/>
      <c r="J364" s="25"/>
      <c r="K364" s="14"/>
      <c r="L364" s="25"/>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row>
    <row r="365">
      <c r="A365" s="14"/>
      <c r="B365" s="14"/>
      <c r="C365" s="14"/>
      <c r="D365" s="14"/>
      <c r="E365" s="14"/>
      <c r="F365" s="14"/>
      <c r="G365" s="14"/>
      <c r="H365" s="25"/>
      <c r="I365" s="25"/>
      <c r="J365" s="25"/>
      <c r="K365" s="14"/>
      <c r="L365" s="25"/>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row>
    <row r="366">
      <c r="A366" s="14"/>
      <c r="B366" s="14"/>
      <c r="C366" s="14"/>
      <c r="D366" s="14"/>
      <c r="E366" s="14"/>
      <c r="F366" s="14"/>
      <c r="G366" s="14"/>
      <c r="H366" s="25"/>
      <c r="I366" s="25"/>
      <c r="J366" s="25"/>
      <c r="K366" s="14"/>
      <c r="L366" s="25"/>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row>
    <row r="367">
      <c r="A367" s="14"/>
      <c r="B367" s="14"/>
      <c r="C367" s="14"/>
      <c r="D367" s="14"/>
      <c r="E367" s="14"/>
      <c r="F367" s="14"/>
      <c r="G367" s="14"/>
      <c r="H367" s="25"/>
      <c r="I367" s="25"/>
      <c r="J367" s="25"/>
      <c r="K367" s="14"/>
      <c r="L367" s="25"/>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row>
    <row r="368">
      <c r="A368" s="14"/>
      <c r="B368" s="14"/>
      <c r="C368" s="14"/>
      <c r="D368" s="14"/>
      <c r="E368" s="14"/>
      <c r="F368" s="14"/>
      <c r="G368" s="14"/>
      <c r="H368" s="25"/>
      <c r="I368" s="25"/>
      <c r="J368" s="25"/>
      <c r="K368" s="14"/>
      <c r="L368" s="25"/>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row>
    <row r="369">
      <c r="A369" s="14"/>
      <c r="B369" s="14"/>
      <c r="C369" s="14"/>
      <c r="D369" s="14"/>
      <c r="E369" s="14"/>
      <c r="F369" s="14"/>
      <c r="G369" s="14"/>
      <c r="H369" s="25"/>
      <c r="I369" s="25"/>
      <c r="J369" s="25"/>
      <c r="K369" s="14"/>
      <c r="L369" s="25"/>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row>
    <row r="370">
      <c r="A370" s="14"/>
      <c r="B370" s="14"/>
      <c r="C370" s="14"/>
      <c r="D370" s="14"/>
      <c r="E370" s="14"/>
      <c r="F370" s="14"/>
      <c r="G370" s="14"/>
      <c r="H370" s="25"/>
      <c r="I370" s="25"/>
      <c r="J370" s="25"/>
      <c r="K370" s="14"/>
      <c r="L370" s="25"/>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row>
    <row r="371">
      <c r="A371" s="14"/>
      <c r="B371" s="14"/>
      <c r="C371" s="14"/>
      <c r="D371" s="14"/>
      <c r="E371" s="14"/>
      <c r="F371" s="14"/>
      <c r="G371" s="14"/>
      <c r="H371" s="25"/>
      <c r="I371" s="25"/>
      <c r="J371" s="25"/>
      <c r="K371" s="14"/>
      <c r="L371" s="25"/>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row>
    <row r="372">
      <c r="A372" s="14"/>
      <c r="B372" s="14"/>
      <c r="C372" s="14"/>
      <c r="D372" s="14"/>
      <c r="E372" s="14"/>
      <c r="F372" s="14"/>
      <c r="G372" s="14"/>
      <c r="H372" s="25"/>
      <c r="I372" s="25"/>
      <c r="J372" s="25"/>
      <c r="K372" s="14"/>
      <c r="L372" s="25"/>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row>
    <row r="373">
      <c r="A373" s="14"/>
      <c r="B373" s="14"/>
      <c r="C373" s="14"/>
      <c r="D373" s="14"/>
      <c r="E373" s="14"/>
      <c r="F373" s="14"/>
      <c r="G373" s="14"/>
      <c r="H373" s="25"/>
      <c r="I373" s="25"/>
      <c r="J373" s="25"/>
      <c r="K373" s="14"/>
      <c r="L373" s="25"/>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row>
    <row r="374">
      <c r="A374" s="14"/>
      <c r="B374" s="14"/>
      <c r="C374" s="14"/>
      <c r="D374" s="14"/>
      <c r="E374" s="14"/>
      <c r="F374" s="14"/>
      <c r="G374" s="14"/>
      <c r="H374" s="25"/>
      <c r="I374" s="25"/>
      <c r="J374" s="25"/>
      <c r="K374" s="14"/>
      <c r="L374" s="25"/>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row>
    <row r="375">
      <c r="A375" s="14"/>
      <c r="B375" s="14"/>
      <c r="C375" s="14"/>
      <c r="D375" s="14"/>
      <c r="E375" s="14"/>
      <c r="F375" s="14"/>
      <c r="G375" s="14"/>
      <c r="H375" s="25"/>
      <c r="I375" s="25"/>
      <c r="J375" s="25"/>
      <c r="K375" s="14"/>
      <c r="L375" s="25"/>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row>
    <row r="376">
      <c r="A376" s="14"/>
      <c r="B376" s="14"/>
      <c r="C376" s="14"/>
      <c r="D376" s="14"/>
      <c r="E376" s="14"/>
      <c r="F376" s="14"/>
      <c r="G376" s="14"/>
      <c r="H376" s="25"/>
      <c r="I376" s="25"/>
      <c r="J376" s="25"/>
      <c r="K376" s="14"/>
      <c r="L376" s="25"/>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row>
    <row r="377">
      <c r="A377" s="14"/>
      <c r="B377" s="14"/>
      <c r="C377" s="14"/>
      <c r="D377" s="14"/>
      <c r="E377" s="14"/>
      <c r="F377" s="14"/>
      <c r="G377" s="14"/>
      <c r="H377" s="25"/>
      <c r="I377" s="25"/>
      <c r="J377" s="25"/>
      <c r="K377" s="14"/>
      <c r="L377" s="25"/>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row>
    <row r="378">
      <c r="A378" s="14"/>
      <c r="B378" s="14"/>
      <c r="C378" s="14"/>
      <c r="D378" s="14"/>
      <c r="E378" s="14"/>
      <c r="F378" s="14"/>
      <c r="G378" s="14"/>
      <c r="H378" s="25"/>
      <c r="I378" s="25"/>
      <c r="J378" s="25"/>
      <c r="K378" s="14"/>
      <c r="L378" s="25"/>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row>
    <row r="379">
      <c r="A379" s="14"/>
      <c r="B379" s="14"/>
      <c r="C379" s="14"/>
      <c r="D379" s="14"/>
      <c r="E379" s="14"/>
      <c r="F379" s="14"/>
      <c r="G379" s="14"/>
      <c r="H379" s="25"/>
      <c r="I379" s="25"/>
      <c r="J379" s="25"/>
      <c r="K379" s="14"/>
      <c r="L379" s="25"/>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row>
    <row r="380">
      <c r="A380" s="14"/>
      <c r="B380" s="14"/>
      <c r="C380" s="14"/>
      <c r="D380" s="14"/>
      <c r="E380" s="14"/>
      <c r="F380" s="14"/>
      <c r="G380" s="14"/>
      <c r="H380" s="25"/>
      <c r="I380" s="25"/>
      <c r="J380" s="25"/>
      <c r="K380" s="14"/>
      <c r="L380" s="25"/>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row>
    <row r="381">
      <c r="A381" s="14"/>
      <c r="B381" s="14"/>
      <c r="C381" s="14"/>
      <c r="D381" s="14"/>
      <c r="E381" s="14"/>
      <c r="F381" s="14"/>
      <c r="G381" s="14"/>
      <c r="H381" s="25"/>
      <c r="I381" s="25"/>
      <c r="J381" s="25"/>
      <c r="K381" s="14"/>
      <c r="L381" s="25"/>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row>
    <row r="382">
      <c r="A382" s="14"/>
      <c r="B382" s="14"/>
      <c r="C382" s="14"/>
      <c r="D382" s="14"/>
      <c r="E382" s="14"/>
      <c r="F382" s="14"/>
      <c r="G382" s="14"/>
      <c r="H382" s="25"/>
      <c r="I382" s="25"/>
      <c r="J382" s="25"/>
      <c r="K382" s="14"/>
      <c r="L382" s="25"/>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row>
    <row r="383">
      <c r="A383" s="14"/>
      <c r="B383" s="14"/>
      <c r="C383" s="14"/>
      <c r="D383" s="14"/>
      <c r="E383" s="14"/>
      <c r="F383" s="14"/>
      <c r="G383" s="14"/>
      <c r="H383" s="25"/>
      <c r="I383" s="25"/>
      <c r="J383" s="25"/>
      <c r="K383" s="14"/>
      <c r="L383" s="25"/>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row>
    <row r="384">
      <c r="A384" s="14"/>
      <c r="B384" s="14"/>
      <c r="C384" s="14"/>
      <c r="D384" s="14"/>
      <c r="E384" s="14"/>
      <c r="F384" s="14"/>
      <c r="G384" s="14"/>
      <c r="H384" s="25"/>
      <c r="I384" s="25"/>
      <c r="J384" s="25"/>
      <c r="K384" s="14"/>
      <c r="L384" s="25"/>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row>
    <row r="385">
      <c r="A385" s="14"/>
      <c r="B385" s="14"/>
      <c r="C385" s="14"/>
      <c r="D385" s="14"/>
      <c r="E385" s="14"/>
      <c r="F385" s="14"/>
      <c r="G385" s="14"/>
      <c r="H385" s="25"/>
      <c r="I385" s="25"/>
      <c r="J385" s="25"/>
      <c r="K385" s="14"/>
      <c r="L385" s="25"/>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row>
    <row r="386">
      <c r="A386" s="14"/>
      <c r="B386" s="14"/>
      <c r="C386" s="14"/>
      <c r="D386" s="14"/>
      <c r="E386" s="14"/>
      <c r="F386" s="14"/>
      <c r="G386" s="14"/>
      <c r="H386" s="25"/>
      <c r="I386" s="25"/>
      <c r="J386" s="25"/>
      <c r="K386" s="14"/>
      <c r="L386" s="25"/>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row>
    <row r="387">
      <c r="A387" s="14"/>
      <c r="B387" s="14"/>
      <c r="C387" s="14"/>
      <c r="D387" s="14"/>
      <c r="E387" s="14"/>
      <c r="F387" s="14"/>
      <c r="G387" s="14"/>
      <c r="H387" s="25"/>
      <c r="I387" s="25"/>
      <c r="J387" s="25"/>
      <c r="K387" s="14"/>
      <c r="L387" s="25"/>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row>
    <row r="388">
      <c r="A388" s="14"/>
      <c r="B388" s="14"/>
      <c r="C388" s="14"/>
      <c r="D388" s="14"/>
      <c r="E388" s="14"/>
      <c r="F388" s="14"/>
      <c r="G388" s="14"/>
      <c r="H388" s="25"/>
      <c r="I388" s="25"/>
      <c r="J388" s="25"/>
      <c r="K388" s="14"/>
      <c r="L388" s="25"/>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row>
    <row r="389">
      <c r="A389" s="14"/>
      <c r="B389" s="14"/>
      <c r="C389" s="14"/>
      <c r="D389" s="14"/>
      <c r="E389" s="14"/>
      <c r="F389" s="14"/>
      <c r="G389" s="14"/>
      <c r="H389" s="25"/>
      <c r="I389" s="25"/>
      <c r="J389" s="25"/>
      <c r="K389" s="14"/>
      <c r="L389" s="25"/>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row>
    <row r="390">
      <c r="A390" s="14"/>
      <c r="B390" s="14"/>
      <c r="C390" s="14"/>
      <c r="D390" s="14"/>
      <c r="E390" s="14"/>
      <c r="F390" s="14"/>
      <c r="G390" s="14"/>
      <c r="H390" s="25"/>
      <c r="I390" s="25"/>
      <c r="J390" s="25"/>
      <c r="K390" s="14"/>
      <c r="L390" s="25"/>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row>
    <row r="391">
      <c r="A391" s="14"/>
      <c r="B391" s="14"/>
      <c r="C391" s="14"/>
      <c r="D391" s="14"/>
      <c r="E391" s="14"/>
      <c r="F391" s="14"/>
      <c r="G391" s="14"/>
      <c r="H391" s="25"/>
      <c r="I391" s="25"/>
      <c r="J391" s="25"/>
      <c r="K391" s="14"/>
      <c r="L391" s="25"/>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row>
    <row r="392">
      <c r="A392" s="14"/>
      <c r="B392" s="14"/>
      <c r="C392" s="14"/>
      <c r="D392" s="14"/>
      <c r="E392" s="14"/>
      <c r="F392" s="14"/>
      <c r="G392" s="14"/>
      <c r="H392" s="25"/>
      <c r="I392" s="25"/>
      <c r="J392" s="25"/>
      <c r="K392" s="14"/>
      <c r="L392" s="25"/>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row>
    <row r="393">
      <c r="A393" s="14"/>
      <c r="B393" s="14"/>
      <c r="C393" s="14"/>
      <c r="D393" s="14"/>
      <c r="E393" s="14"/>
      <c r="F393" s="14"/>
      <c r="G393" s="14"/>
      <c r="H393" s="25"/>
      <c r="I393" s="25"/>
      <c r="J393" s="25"/>
      <c r="K393" s="14"/>
      <c r="L393" s="25"/>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row>
    <row r="394">
      <c r="A394" s="14"/>
      <c r="B394" s="14"/>
      <c r="C394" s="14"/>
      <c r="D394" s="14"/>
      <c r="E394" s="14"/>
      <c r="F394" s="14"/>
      <c r="G394" s="14"/>
      <c r="H394" s="25"/>
      <c r="I394" s="25"/>
      <c r="J394" s="25"/>
      <c r="K394" s="14"/>
      <c r="L394" s="25"/>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row>
    <row r="395">
      <c r="A395" s="14"/>
      <c r="B395" s="14"/>
      <c r="C395" s="14"/>
      <c r="D395" s="14"/>
      <c r="E395" s="14"/>
      <c r="F395" s="14"/>
      <c r="G395" s="14"/>
      <c r="H395" s="25"/>
      <c r="I395" s="25"/>
      <c r="J395" s="25"/>
      <c r="K395" s="14"/>
      <c r="L395" s="25"/>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row>
    <row r="396">
      <c r="A396" s="14"/>
      <c r="B396" s="14"/>
      <c r="C396" s="14"/>
      <c r="D396" s="14"/>
      <c r="E396" s="14"/>
      <c r="F396" s="14"/>
      <c r="G396" s="14"/>
      <c r="H396" s="25"/>
      <c r="I396" s="25"/>
      <c r="J396" s="25"/>
      <c r="K396" s="14"/>
      <c r="L396" s="25"/>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row>
    <row r="397">
      <c r="A397" s="14"/>
      <c r="B397" s="14"/>
      <c r="C397" s="14"/>
      <c r="D397" s="14"/>
      <c r="E397" s="14"/>
      <c r="F397" s="14"/>
      <c r="G397" s="14"/>
      <c r="H397" s="25"/>
      <c r="I397" s="25"/>
      <c r="J397" s="25"/>
      <c r="K397" s="14"/>
      <c r="L397" s="25"/>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row>
    <row r="398">
      <c r="A398" s="14"/>
      <c r="B398" s="14"/>
      <c r="C398" s="14"/>
      <c r="D398" s="14"/>
      <c r="E398" s="14"/>
      <c r="F398" s="14"/>
      <c r="G398" s="14"/>
      <c r="H398" s="25"/>
      <c r="I398" s="25"/>
      <c r="J398" s="25"/>
      <c r="K398" s="14"/>
      <c r="L398" s="25"/>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row>
    <row r="399">
      <c r="A399" s="14"/>
      <c r="B399" s="14"/>
      <c r="C399" s="14"/>
      <c r="D399" s="14"/>
      <c r="E399" s="14"/>
      <c r="F399" s="14"/>
      <c r="G399" s="14"/>
      <c r="H399" s="25"/>
      <c r="I399" s="25"/>
      <c r="J399" s="25"/>
      <c r="K399" s="14"/>
      <c r="L399" s="25"/>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row>
    <row r="400">
      <c r="A400" s="14"/>
      <c r="B400" s="14"/>
      <c r="C400" s="14"/>
      <c r="D400" s="14"/>
      <c r="E400" s="14"/>
      <c r="F400" s="14"/>
      <c r="G400" s="14"/>
      <c r="H400" s="25"/>
      <c r="I400" s="25"/>
      <c r="J400" s="25"/>
      <c r="K400" s="14"/>
      <c r="L400" s="25"/>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row>
    <row r="401">
      <c r="A401" s="14"/>
      <c r="B401" s="14"/>
      <c r="C401" s="14"/>
      <c r="D401" s="14"/>
      <c r="E401" s="14"/>
      <c r="F401" s="14"/>
      <c r="G401" s="14"/>
      <c r="H401" s="25"/>
      <c r="I401" s="25"/>
      <c r="J401" s="25"/>
      <c r="K401" s="14"/>
      <c r="L401" s="25"/>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row>
    <row r="402">
      <c r="A402" s="14"/>
      <c r="B402" s="14"/>
      <c r="C402" s="14"/>
      <c r="D402" s="14"/>
      <c r="E402" s="14"/>
      <c r="F402" s="14"/>
      <c r="G402" s="14"/>
      <c r="H402" s="25"/>
      <c r="I402" s="25"/>
      <c r="J402" s="25"/>
      <c r="K402" s="14"/>
      <c r="L402" s="25"/>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row>
    <row r="403">
      <c r="A403" s="14"/>
      <c r="B403" s="14"/>
      <c r="C403" s="14"/>
      <c r="D403" s="14"/>
      <c r="E403" s="14"/>
      <c r="F403" s="14"/>
      <c r="G403" s="14"/>
      <c r="H403" s="25"/>
      <c r="I403" s="25"/>
      <c r="J403" s="25"/>
      <c r="K403" s="14"/>
      <c r="L403" s="25"/>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row>
    <row r="404">
      <c r="A404" s="14"/>
      <c r="B404" s="14"/>
      <c r="C404" s="14"/>
      <c r="D404" s="14"/>
      <c r="E404" s="14"/>
      <c r="F404" s="14"/>
      <c r="G404" s="14"/>
      <c r="H404" s="25"/>
      <c r="I404" s="25"/>
      <c r="J404" s="25"/>
      <c r="K404" s="14"/>
      <c r="L404" s="25"/>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row>
    <row r="405">
      <c r="A405" s="14"/>
      <c r="B405" s="14"/>
      <c r="C405" s="14"/>
      <c r="D405" s="14"/>
      <c r="E405" s="14"/>
      <c r="F405" s="14"/>
      <c r="G405" s="14"/>
      <c r="H405" s="25"/>
      <c r="I405" s="25"/>
      <c r="J405" s="25"/>
      <c r="K405" s="14"/>
      <c r="L405" s="25"/>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row>
    <row r="406">
      <c r="A406" s="14"/>
      <c r="B406" s="14"/>
      <c r="C406" s="14"/>
      <c r="D406" s="14"/>
      <c r="E406" s="14"/>
      <c r="F406" s="14"/>
      <c r="G406" s="14"/>
      <c r="H406" s="25"/>
      <c r="I406" s="25"/>
      <c r="J406" s="25"/>
      <c r="K406" s="14"/>
      <c r="L406" s="25"/>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row>
    <row r="407">
      <c r="A407" s="14"/>
      <c r="B407" s="14"/>
      <c r="C407" s="14"/>
      <c r="D407" s="14"/>
      <c r="E407" s="14"/>
      <c r="F407" s="14"/>
      <c r="G407" s="14"/>
      <c r="H407" s="25"/>
      <c r="I407" s="25"/>
      <c r="J407" s="25"/>
      <c r="K407" s="14"/>
      <c r="L407" s="25"/>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row>
    <row r="408">
      <c r="A408" s="14"/>
      <c r="B408" s="14"/>
      <c r="C408" s="14"/>
      <c r="D408" s="14"/>
      <c r="E408" s="14"/>
      <c r="F408" s="14"/>
      <c r="G408" s="14"/>
      <c r="H408" s="25"/>
      <c r="I408" s="25"/>
      <c r="J408" s="25"/>
      <c r="K408" s="14"/>
      <c r="L408" s="25"/>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row>
    <row r="409">
      <c r="A409" s="14"/>
      <c r="B409" s="14"/>
      <c r="C409" s="14"/>
      <c r="D409" s="14"/>
      <c r="E409" s="14"/>
      <c r="F409" s="14"/>
      <c r="G409" s="14"/>
      <c r="H409" s="25"/>
      <c r="I409" s="25"/>
      <c r="J409" s="25"/>
      <c r="K409" s="14"/>
      <c r="L409" s="25"/>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row>
    <row r="410">
      <c r="A410" s="14"/>
      <c r="B410" s="14"/>
      <c r="C410" s="14"/>
      <c r="D410" s="14"/>
      <c r="E410" s="14"/>
      <c r="F410" s="14"/>
      <c r="G410" s="14"/>
      <c r="H410" s="25"/>
      <c r="I410" s="25"/>
      <c r="J410" s="25"/>
      <c r="K410" s="14"/>
      <c r="L410" s="25"/>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row>
    <row r="411">
      <c r="A411" s="14"/>
      <c r="B411" s="14"/>
      <c r="C411" s="14"/>
      <c r="D411" s="14"/>
      <c r="E411" s="14"/>
      <c r="F411" s="14"/>
      <c r="G411" s="14"/>
      <c r="H411" s="25"/>
      <c r="I411" s="25"/>
      <c r="J411" s="25"/>
      <c r="K411" s="14"/>
      <c r="L411" s="25"/>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row>
    <row r="412">
      <c r="A412" s="14"/>
      <c r="B412" s="14"/>
      <c r="C412" s="14"/>
      <c r="D412" s="14"/>
      <c r="E412" s="14"/>
      <c r="F412" s="14"/>
      <c r="G412" s="14"/>
      <c r="H412" s="25"/>
      <c r="I412" s="25"/>
      <c r="J412" s="25"/>
      <c r="K412" s="14"/>
      <c r="L412" s="25"/>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row>
    <row r="413">
      <c r="A413" s="14"/>
      <c r="B413" s="14"/>
      <c r="C413" s="14"/>
      <c r="D413" s="14"/>
      <c r="E413" s="14"/>
      <c r="F413" s="14"/>
      <c r="G413" s="14"/>
      <c r="H413" s="25"/>
      <c r="I413" s="25"/>
      <c r="J413" s="25"/>
      <c r="K413" s="14"/>
      <c r="L413" s="25"/>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row>
    <row r="414">
      <c r="A414" s="14"/>
      <c r="B414" s="14"/>
      <c r="C414" s="14"/>
      <c r="D414" s="14"/>
      <c r="E414" s="14"/>
      <c r="F414" s="14"/>
      <c r="G414" s="14"/>
      <c r="H414" s="25"/>
      <c r="I414" s="25"/>
      <c r="J414" s="25"/>
      <c r="K414" s="14"/>
      <c r="L414" s="25"/>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row>
    <row r="415">
      <c r="A415" s="14"/>
      <c r="B415" s="14"/>
      <c r="C415" s="14"/>
      <c r="D415" s="14"/>
      <c r="E415" s="14"/>
      <c r="F415" s="14"/>
      <c r="G415" s="14"/>
      <c r="H415" s="25"/>
      <c r="I415" s="25"/>
      <c r="J415" s="25"/>
      <c r="K415" s="14"/>
      <c r="L415" s="25"/>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row>
    <row r="416">
      <c r="A416" s="14"/>
      <c r="B416" s="14"/>
      <c r="C416" s="14"/>
      <c r="D416" s="14"/>
      <c r="E416" s="14"/>
      <c r="F416" s="14"/>
      <c r="G416" s="14"/>
      <c r="H416" s="25"/>
      <c r="I416" s="25"/>
      <c r="J416" s="25"/>
      <c r="K416" s="14"/>
      <c r="L416" s="25"/>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row>
    <row r="417">
      <c r="A417" s="14"/>
      <c r="B417" s="14"/>
      <c r="C417" s="14"/>
      <c r="D417" s="14"/>
      <c r="E417" s="14"/>
      <c r="F417" s="14"/>
      <c r="G417" s="14"/>
      <c r="H417" s="25"/>
      <c r="I417" s="25"/>
      <c r="J417" s="25"/>
      <c r="K417" s="14"/>
      <c r="L417" s="25"/>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row>
    <row r="418">
      <c r="A418" s="14"/>
      <c r="B418" s="14"/>
      <c r="C418" s="14"/>
      <c r="D418" s="14"/>
      <c r="E418" s="14"/>
      <c r="F418" s="14"/>
      <c r="G418" s="14"/>
      <c r="H418" s="25"/>
      <c r="I418" s="25"/>
      <c r="J418" s="25"/>
      <c r="K418" s="14"/>
      <c r="L418" s="25"/>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row>
    <row r="419">
      <c r="A419" s="14"/>
      <c r="B419" s="14"/>
      <c r="C419" s="14"/>
      <c r="D419" s="14"/>
      <c r="E419" s="14"/>
      <c r="F419" s="14"/>
      <c r="G419" s="14"/>
      <c r="H419" s="25"/>
      <c r="I419" s="25"/>
      <c r="J419" s="25"/>
      <c r="K419" s="14"/>
      <c r="L419" s="25"/>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row>
    <row r="420">
      <c r="A420" s="14"/>
      <c r="B420" s="14"/>
      <c r="C420" s="14"/>
      <c r="D420" s="14"/>
      <c r="E420" s="14"/>
      <c r="F420" s="14"/>
      <c r="G420" s="14"/>
      <c r="H420" s="25"/>
      <c r="I420" s="25"/>
      <c r="J420" s="25"/>
      <c r="K420" s="14"/>
      <c r="L420" s="25"/>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row>
    <row r="421">
      <c r="A421" s="14"/>
      <c r="B421" s="14"/>
      <c r="C421" s="14"/>
      <c r="D421" s="14"/>
      <c r="E421" s="14"/>
      <c r="F421" s="14"/>
      <c r="G421" s="14"/>
      <c r="H421" s="25"/>
      <c r="I421" s="25"/>
      <c r="J421" s="25"/>
      <c r="K421" s="14"/>
      <c r="L421" s="25"/>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row>
    <row r="422">
      <c r="A422" s="14"/>
      <c r="B422" s="14"/>
      <c r="C422" s="14"/>
      <c r="D422" s="14"/>
      <c r="E422" s="14"/>
      <c r="F422" s="14"/>
      <c r="G422" s="14"/>
      <c r="H422" s="25"/>
      <c r="I422" s="25"/>
      <c r="J422" s="25"/>
      <c r="K422" s="14"/>
      <c r="L422" s="25"/>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row>
    <row r="423">
      <c r="A423" s="14"/>
      <c r="B423" s="14"/>
      <c r="C423" s="14"/>
      <c r="D423" s="14"/>
      <c r="E423" s="14"/>
      <c r="F423" s="14"/>
      <c r="G423" s="14"/>
      <c r="H423" s="25"/>
      <c r="I423" s="25"/>
      <c r="J423" s="25"/>
      <c r="K423" s="14"/>
      <c r="L423" s="25"/>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row>
    <row r="424">
      <c r="A424" s="14"/>
      <c r="B424" s="14"/>
      <c r="C424" s="14"/>
      <c r="D424" s="14"/>
      <c r="E424" s="14"/>
      <c r="F424" s="14"/>
      <c r="G424" s="14"/>
      <c r="H424" s="25"/>
      <c r="I424" s="25"/>
      <c r="J424" s="25"/>
      <c r="K424" s="14"/>
      <c r="L424" s="25"/>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row>
    <row r="425">
      <c r="A425" s="14"/>
      <c r="B425" s="14"/>
      <c r="C425" s="14"/>
      <c r="D425" s="14"/>
      <c r="E425" s="14"/>
      <c r="F425" s="14"/>
      <c r="G425" s="14"/>
      <c r="H425" s="25"/>
      <c r="I425" s="25"/>
      <c r="J425" s="25"/>
      <c r="K425" s="14"/>
      <c r="L425" s="25"/>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row>
    <row r="426">
      <c r="A426" s="14"/>
      <c r="B426" s="14"/>
      <c r="C426" s="14"/>
      <c r="D426" s="14"/>
      <c r="E426" s="14"/>
      <c r="F426" s="14"/>
      <c r="G426" s="14"/>
      <c r="H426" s="25"/>
      <c r="I426" s="25"/>
      <c r="J426" s="25"/>
      <c r="K426" s="14"/>
      <c r="L426" s="25"/>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row>
    <row r="427">
      <c r="A427" s="14"/>
      <c r="B427" s="14"/>
      <c r="C427" s="14"/>
      <c r="D427" s="14"/>
      <c r="E427" s="14"/>
      <c r="F427" s="14"/>
      <c r="G427" s="14"/>
      <c r="H427" s="25"/>
      <c r="I427" s="25"/>
      <c r="J427" s="25"/>
      <c r="K427" s="14"/>
      <c r="L427" s="25"/>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row>
    <row r="428">
      <c r="A428" s="14"/>
      <c r="B428" s="14"/>
      <c r="C428" s="14"/>
      <c r="D428" s="14"/>
      <c r="E428" s="14"/>
      <c r="F428" s="14"/>
      <c r="G428" s="14"/>
      <c r="H428" s="25"/>
      <c r="I428" s="25"/>
      <c r="J428" s="25"/>
      <c r="K428" s="14"/>
      <c r="L428" s="25"/>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row>
    <row r="429">
      <c r="A429" s="14"/>
      <c r="B429" s="14"/>
      <c r="C429" s="14"/>
      <c r="D429" s="14"/>
      <c r="E429" s="14"/>
      <c r="F429" s="14"/>
      <c r="G429" s="14"/>
      <c r="H429" s="25"/>
      <c r="I429" s="25"/>
      <c r="J429" s="25"/>
      <c r="K429" s="14"/>
      <c r="L429" s="25"/>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row>
    <row r="430">
      <c r="A430" s="14"/>
      <c r="B430" s="14"/>
      <c r="C430" s="14"/>
      <c r="D430" s="14"/>
      <c r="E430" s="14"/>
      <c r="F430" s="14"/>
      <c r="G430" s="14"/>
      <c r="H430" s="25"/>
      <c r="I430" s="25"/>
      <c r="J430" s="25"/>
      <c r="K430" s="14"/>
      <c r="L430" s="25"/>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row>
    <row r="431">
      <c r="A431" s="14"/>
      <c r="B431" s="14"/>
      <c r="C431" s="14"/>
      <c r="D431" s="14"/>
      <c r="E431" s="14"/>
      <c r="F431" s="14"/>
      <c r="G431" s="14"/>
      <c r="H431" s="25"/>
      <c r="I431" s="25"/>
      <c r="J431" s="25"/>
      <c r="K431" s="14"/>
      <c r="L431" s="25"/>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row>
    <row r="432">
      <c r="A432" s="14"/>
      <c r="B432" s="14"/>
      <c r="C432" s="14"/>
      <c r="D432" s="14"/>
      <c r="E432" s="14"/>
      <c r="F432" s="14"/>
      <c r="G432" s="14"/>
      <c r="H432" s="25"/>
      <c r="I432" s="25"/>
      <c r="J432" s="25"/>
      <c r="K432" s="14"/>
      <c r="L432" s="25"/>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row>
    <row r="433">
      <c r="A433" s="14"/>
      <c r="B433" s="14"/>
      <c r="C433" s="14"/>
      <c r="D433" s="14"/>
      <c r="E433" s="14"/>
      <c r="F433" s="14"/>
      <c r="G433" s="14"/>
      <c r="H433" s="25"/>
      <c r="I433" s="25"/>
      <c r="J433" s="25"/>
      <c r="K433" s="14"/>
      <c r="L433" s="25"/>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row>
    <row r="434">
      <c r="A434" s="14"/>
      <c r="B434" s="14"/>
      <c r="C434" s="14"/>
      <c r="D434" s="14"/>
      <c r="E434" s="14"/>
      <c r="F434" s="14"/>
      <c r="G434" s="14"/>
      <c r="H434" s="25"/>
      <c r="I434" s="25"/>
      <c r="J434" s="25"/>
      <c r="K434" s="14"/>
      <c r="L434" s="25"/>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row>
    <row r="435">
      <c r="A435" s="14"/>
      <c r="B435" s="14"/>
      <c r="C435" s="14"/>
      <c r="D435" s="14"/>
      <c r="E435" s="14"/>
      <c r="F435" s="14"/>
      <c r="G435" s="14"/>
      <c r="H435" s="25"/>
      <c r="I435" s="25"/>
      <c r="J435" s="25"/>
      <c r="K435" s="14"/>
      <c r="L435" s="25"/>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row>
    <row r="436">
      <c r="A436" s="14"/>
      <c r="B436" s="14"/>
      <c r="C436" s="14"/>
      <c r="D436" s="14"/>
      <c r="E436" s="14"/>
      <c r="F436" s="14"/>
      <c r="G436" s="14"/>
      <c r="H436" s="25"/>
      <c r="I436" s="25"/>
      <c r="J436" s="25"/>
      <c r="K436" s="14"/>
      <c r="L436" s="25"/>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row>
    <row r="437">
      <c r="A437" s="14"/>
      <c r="B437" s="14"/>
      <c r="C437" s="14"/>
      <c r="D437" s="14"/>
      <c r="E437" s="14"/>
      <c r="F437" s="14"/>
      <c r="G437" s="14"/>
      <c r="H437" s="25"/>
      <c r="I437" s="25"/>
      <c r="J437" s="25"/>
      <c r="K437" s="14"/>
      <c r="L437" s="25"/>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row>
    <row r="438">
      <c r="A438" s="14"/>
      <c r="B438" s="14"/>
      <c r="C438" s="14"/>
      <c r="D438" s="14"/>
      <c r="E438" s="14"/>
      <c r="F438" s="14"/>
      <c r="G438" s="14"/>
      <c r="H438" s="25"/>
      <c r="I438" s="25"/>
      <c r="J438" s="25"/>
      <c r="K438" s="14"/>
      <c r="L438" s="25"/>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row>
    <row r="439">
      <c r="A439" s="14"/>
      <c r="B439" s="14"/>
      <c r="C439" s="14"/>
      <c r="D439" s="14"/>
      <c r="E439" s="14"/>
      <c r="F439" s="14"/>
      <c r="G439" s="14"/>
      <c r="H439" s="25"/>
      <c r="I439" s="25"/>
      <c r="J439" s="25"/>
      <c r="K439" s="14"/>
      <c r="L439" s="25"/>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row>
    <row r="440">
      <c r="A440" s="14"/>
      <c r="B440" s="14"/>
      <c r="C440" s="14"/>
      <c r="D440" s="14"/>
      <c r="E440" s="14"/>
      <c r="F440" s="14"/>
      <c r="G440" s="14"/>
      <c r="H440" s="25"/>
      <c r="I440" s="25"/>
      <c r="J440" s="25"/>
      <c r="K440" s="14"/>
      <c r="L440" s="25"/>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row>
    <row r="441">
      <c r="A441" s="14"/>
      <c r="B441" s="14"/>
      <c r="C441" s="14"/>
      <c r="D441" s="14"/>
      <c r="E441" s="14"/>
      <c r="F441" s="14"/>
      <c r="G441" s="14"/>
      <c r="H441" s="25"/>
      <c r="I441" s="25"/>
      <c r="J441" s="25"/>
      <c r="K441" s="14"/>
      <c r="L441" s="25"/>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row>
    <row r="442">
      <c r="A442" s="14"/>
      <c r="B442" s="14"/>
      <c r="C442" s="14"/>
      <c r="D442" s="14"/>
      <c r="E442" s="14"/>
      <c r="F442" s="14"/>
      <c r="G442" s="14"/>
      <c r="H442" s="25"/>
      <c r="I442" s="25"/>
      <c r="J442" s="25"/>
      <c r="K442" s="14"/>
      <c r="L442" s="25"/>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row>
    <row r="443">
      <c r="A443" s="14"/>
      <c r="B443" s="14"/>
      <c r="C443" s="14"/>
      <c r="D443" s="14"/>
      <c r="E443" s="14"/>
      <c r="F443" s="14"/>
      <c r="G443" s="14"/>
      <c r="H443" s="25"/>
      <c r="I443" s="25"/>
      <c r="J443" s="25"/>
      <c r="K443" s="14"/>
      <c r="L443" s="25"/>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row>
    <row r="444">
      <c r="A444" s="14"/>
      <c r="B444" s="14"/>
      <c r="C444" s="14"/>
      <c r="D444" s="14"/>
      <c r="E444" s="14"/>
      <c r="F444" s="14"/>
      <c r="G444" s="14"/>
      <c r="H444" s="25"/>
      <c r="I444" s="25"/>
      <c r="J444" s="25"/>
      <c r="K444" s="14"/>
      <c r="L444" s="25"/>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row>
    <row r="445">
      <c r="A445" s="14"/>
      <c r="B445" s="14"/>
      <c r="C445" s="14"/>
      <c r="D445" s="14"/>
      <c r="E445" s="14"/>
      <c r="F445" s="14"/>
      <c r="G445" s="14"/>
      <c r="H445" s="25"/>
      <c r="I445" s="25"/>
      <c r="J445" s="25"/>
      <c r="K445" s="14"/>
      <c r="L445" s="25"/>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row>
    <row r="446">
      <c r="A446" s="14"/>
      <c r="B446" s="14"/>
      <c r="C446" s="14"/>
      <c r="D446" s="14"/>
      <c r="E446" s="14"/>
      <c r="F446" s="14"/>
      <c r="G446" s="14"/>
      <c r="H446" s="25"/>
      <c r="I446" s="25"/>
      <c r="J446" s="25"/>
      <c r="K446" s="14"/>
      <c r="L446" s="25"/>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row>
    <row r="447">
      <c r="A447" s="14"/>
      <c r="B447" s="14"/>
      <c r="C447" s="14"/>
      <c r="D447" s="14"/>
      <c r="E447" s="14"/>
      <c r="F447" s="14"/>
      <c r="G447" s="14"/>
      <c r="H447" s="25"/>
      <c r="I447" s="25"/>
      <c r="J447" s="25"/>
      <c r="K447" s="14"/>
      <c r="L447" s="25"/>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row>
    <row r="448">
      <c r="A448" s="14"/>
      <c r="B448" s="14"/>
      <c r="C448" s="14"/>
      <c r="D448" s="14"/>
      <c r="E448" s="14"/>
      <c r="F448" s="14"/>
      <c r="G448" s="14"/>
      <c r="H448" s="25"/>
      <c r="I448" s="25"/>
      <c r="J448" s="25"/>
      <c r="K448" s="14"/>
      <c r="L448" s="25"/>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row>
    <row r="449">
      <c r="A449" s="14"/>
      <c r="B449" s="14"/>
      <c r="C449" s="14"/>
      <c r="D449" s="14"/>
      <c r="E449" s="14"/>
      <c r="F449" s="14"/>
      <c r="G449" s="14"/>
      <c r="H449" s="25"/>
      <c r="I449" s="25"/>
      <c r="J449" s="25"/>
      <c r="K449" s="14"/>
      <c r="L449" s="25"/>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row>
    <row r="450">
      <c r="A450" s="14"/>
      <c r="B450" s="14"/>
      <c r="C450" s="14"/>
      <c r="D450" s="14"/>
      <c r="E450" s="14"/>
      <c r="F450" s="14"/>
      <c r="G450" s="14"/>
      <c r="H450" s="25"/>
      <c r="I450" s="25"/>
      <c r="J450" s="25"/>
      <c r="K450" s="14"/>
      <c r="L450" s="25"/>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row>
    <row r="451">
      <c r="A451" s="14"/>
      <c r="B451" s="14"/>
      <c r="C451" s="14"/>
      <c r="D451" s="14"/>
      <c r="E451" s="14"/>
      <c r="F451" s="14"/>
      <c r="G451" s="14"/>
      <c r="H451" s="25"/>
      <c r="I451" s="25"/>
      <c r="J451" s="25"/>
      <c r="K451" s="14"/>
      <c r="L451" s="25"/>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row>
    <row r="452">
      <c r="A452" s="14"/>
      <c r="B452" s="14"/>
      <c r="C452" s="14"/>
      <c r="D452" s="14"/>
      <c r="E452" s="14"/>
      <c r="F452" s="14"/>
      <c r="G452" s="14"/>
      <c r="H452" s="25"/>
      <c r="I452" s="25"/>
      <c r="J452" s="25"/>
      <c r="K452" s="14"/>
      <c r="L452" s="25"/>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row>
    <row r="453">
      <c r="A453" s="14"/>
      <c r="B453" s="14"/>
      <c r="C453" s="14"/>
      <c r="D453" s="14"/>
      <c r="E453" s="14"/>
      <c r="F453" s="14"/>
      <c r="G453" s="14"/>
      <c r="H453" s="25"/>
      <c r="I453" s="25"/>
      <c r="J453" s="25"/>
      <c r="K453" s="14"/>
      <c r="L453" s="25"/>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row>
    <row r="454">
      <c r="A454" s="14"/>
      <c r="B454" s="14"/>
      <c r="C454" s="14"/>
      <c r="D454" s="14"/>
      <c r="E454" s="14"/>
      <c r="F454" s="14"/>
      <c r="G454" s="14"/>
      <c r="H454" s="25"/>
      <c r="I454" s="25"/>
      <c r="J454" s="25"/>
      <c r="K454" s="14"/>
      <c r="L454" s="25"/>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row>
    <row r="455">
      <c r="A455" s="14"/>
      <c r="B455" s="14"/>
      <c r="C455" s="14"/>
      <c r="D455" s="14"/>
      <c r="E455" s="14"/>
      <c r="F455" s="14"/>
      <c r="G455" s="14"/>
      <c r="H455" s="25"/>
      <c r="I455" s="25"/>
      <c r="J455" s="25"/>
      <c r="K455" s="14"/>
      <c r="L455" s="25"/>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row>
    <row r="456">
      <c r="A456" s="14"/>
      <c r="B456" s="14"/>
      <c r="C456" s="14"/>
      <c r="D456" s="14"/>
      <c r="E456" s="14"/>
      <c r="F456" s="14"/>
      <c r="G456" s="14"/>
      <c r="H456" s="25"/>
      <c r="I456" s="25"/>
      <c r="J456" s="25"/>
      <c r="K456" s="14"/>
      <c r="L456" s="25"/>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row>
    <row r="457">
      <c r="A457" s="14"/>
      <c r="B457" s="14"/>
      <c r="C457" s="14"/>
      <c r="D457" s="14"/>
      <c r="E457" s="14"/>
      <c r="F457" s="14"/>
      <c r="G457" s="14"/>
      <c r="H457" s="25"/>
      <c r="I457" s="25"/>
      <c r="J457" s="25"/>
      <c r="K457" s="14"/>
      <c r="L457" s="25"/>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row>
    <row r="458">
      <c r="A458" s="14"/>
      <c r="B458" s="14"/>
      <c r="C458" s="14"/>
      <c r="D458" s="14"/>
      <c r="E458" s="14"/>
      <c r="F458" s="14"/>
      <c r="G458" s="14"/>
      <c r="H458" s="25"/>
      <c r="I458" s="25"/>
      <c r="J458" s="25"/>
      <c r="K458" s="14"/>
      <c r="L458" s="25"/>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row>
    <row r="459">
      <c r="A459" s="14"/>
      <c r="B459" s="14"/>
      <c r="C459" s="14"/>
      <c r="D459" s="14"/>
      <c r="E459" s="14"/>
      <c r="F459" s="14"/>
      <c r="G459" s="14"/>
      <c r="H459" s="25"/>
      <c r="I459" s="25"/>
      <c r="J459" s="25"/>
      <c r="K459" s="14"/>
      <c r="L459" s="25"/>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row>
    <row r="460">
      <c r="A460" s="14"/>
      <c r="B460" s="14"/>
      <c r="C460" s="14"/>
      <c r="D460" s="14"/>
      <c r="E460" s="14"/>
      <c r="F460" s="14"/>
      <c r="G460" s="14"/>
      <c r="H460" s="25"/>
      <c r="I460" s="25"/>
      <c r="J460" s="25"/>
      <c r="K460" s="14"/>
      <c r="L460" s="25"/>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row>
    <row r="461">
      <c r="A461" s="14"/>
      <c r="B461" s="14"/>
      <c r="C461" s="14"/>
      <c r="D461" s="14"/>
      <c r="E461" s="14"/>
      <c r="F461" s="14"/>
      <c r="G461" s="14"/>
      <c r="H461" s="25"/>
      <c r="I461" s="25"/>
      <c r="J461" s="25"/>
      <c r="K461" s="14"/>
      <c r="L461" s="25"/>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row>
    <row r="462">
      <c r="A462" s="14"/>
      <c r="B462" s="14"/>
      <c r="C462" s="14"/>
      <c r="D462" s="14"/>
      <c r="E462" s="14"/>
      <c r="F462" s="14"/>
      <c r="G462" s="14"/>
      <c r="H462" s="25"/>
      <c r="I462" s="25"/>
      <c r="J462" s="25"/>
      <c r="K462" s="14"/>
      <c r="L462" s="25"/>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row>
    <row r="463">
      <c r="A463" s="14"/>
      <c r="B463" s="14"/>
      <c r="C463" s="14"/>
      <c r="D463" s="14"/>
      <c r="E463" s="14"/>
      <c r="F463" s="14"/>
      <c r="G463" s="14"/>
      <c r="H463" s="25"/>
      <c r="I463" s="25"/>
      <c r="J463" s="25"/>
      <c r="K463" s="14"/>
      <c r="L463" s="25"/>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row>
    <row r="464">
      <c r="A464" s="14"/>
      <c r="B464" s="14"/>
      <c r="C464" s="14"/>
      <c r="D464" s="14"/>
      <c r="E464" s="14"/>
      <c r="F464" s="14"/>
      <c r="G464" s="14"/>
      <c r="H464" s="25"/>
      <c r="I464" s="25"/>
      <c r="J464" s="25"/>
      <c r="K464" s="14"/>
      <c r="L464" s="25"/>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row>
    <row r="465">
      <c r="A465" s="14"/>
      <c r="B465" s="14"/>
      <c r="C465" s="14"/>
      <c r="D465" s="14"/>
      <c r="E465" s="14"/>
      <c r="F465" s="14"/>
      <c r="G465" s="14"/>
      <c r="H465" s="25"/>
      <c r="I465" s="25"/>
      <c r="J465" s="25"/>
      <c r="K465" s="14"/>
      <c r="L465" s="25"/>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row>
    <row r="466">
      <c r="A466" s="14"/>
      <c r="B466" s="14"/>
      <c r="C466" s="14"/>
      <c r="D466" s="14"/>
      <c r="E466" s="14"/>
      <c r="F466" s="14"/>
      <c r="G466" s="14"/>
      <c r="H466" s="25"/>
      <c r="I466" s="25"/>
      <c r="J466" s="25"/>
      <c r="K466" s="14"/>
      <c r="L466" s="25"/>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row>
    <row r="467">
      <c r="A467" s="14"/>
      <c r="B467" s="14"/>
      <c r="C467" s="14"/>
      <c r="D467" s="14"/>
      <c r="E467" s="14"/>
      <c r="F467" s="14"/>
      <c r="G467" s="14"/>
      <c r="H467" s="25"/>
      <c r="I467" s="25"/>
      <c r="J467" s="25"/>
      <c r="K467" s="14"/>
      <c r="L467" s="25"/>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row>
    <row r="468">
      <c r="A468" s="14"/>
      <c r="B468" s="14"/>
      <c r="C468" s="14"/>
      <c r="D468" s="14"/>
      <c r="E468" s="14"/>
      <c r="F468" s="14"/>
      <c r="G468" s="14"/>
      <c r="H468" s="25"/>
      <c r="I468" s="25"/>
      <c r="J468" s="25"/>
      <c r="K468" s="14"/>
      <c r="L468" s="25"/>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row>
    <row r="469">
      <c r="A469" s="14"/>
      <c r="B469" s="14"/>
      <c r="C469" s="14"/>
      <c r="D469" s="14"/>
      <c r="E469" s="14"/>
      <c r="F469" s="14"/>
      <c r="G469" s="14"/>
      <c r="H469" s="25"/>
      <c r="I469" s="25"/>
      <c r="J469" s="25"/>
      <c r="K469" s="14"/>
      <c r="L469" s="25"/>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row>
    <row r="470">
      <c r="A470" s="14"/>
      <c r="B470" s="14"/>
      <c r="C470" s="14"/>
      <c r="D470" s="14"/>
      <c r="E470" s="14"/>
      <c r="F470" s="14"/>
      <c r="G470" s="14"/>
      <c r="H470" s="25"/>
      <c r="I470" s="25"/>
      <c r="J470" s="25"/>
      <c r="K470" s="14"/>
      <c r="L470" s="25"/>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row>
    <row r="471">
      <c r="A471" s="14"/>
      <c r="B471" s="14"/>
      <c r="C471" s="14"/>
      <c r="D471" s="14"/>
      <c r="E471" s="14"/>
      <c r="F471" s="14"/>
      <c r="G471" s="14"/>
      <c r="H471" s="25"/>
      <c r="I471" s="25"/>
      <c r="J471" s="25"/>
      <c r="K471" s="14"/>
      <c r="L471" s="25"/>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row>
    <row r="472">
      <c r="A472" s="14"/>
      <c r="B472" s="14"/>
      <c r="C472" s="14"/>
      <c r="D472" s="14"/>
      <c r="E472" s="14"/>
      <c r="F472" s="14"/>
      <c r="G472" s="14"/>
      <c r="H472" s="25"/>
      <c r="I472" s="25"/>
      <c r="J472" s="25"/>
      <c r="K472" s="14"/>
      <c r="L472" s="25"/>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row>
    <row r="473">
      <c r="A473" s="14"/>
      <c r="B473" s="14"/>
      <c r="C473" s="14"/>
      <c r="D473" s="14"/>
      <c r="E473" s="14"/>
      <c r="F473" s="14"/>
      <c r="G473" s="14"/>
      <c r="H473" s="25"/>
      <c r="I473" s="25"/>
      <c r="J473" s="25"/>
      <c r="K473" s="14"/>
      <c r="L473" s="25"/>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row>
    <row r="474">
      <c r="A474" s="14"/>
      <c r="B474" s="14"/>
      <c r="C474" s="14"/>
      <c r="D474" s="14"/>
      <c r="E474" s="14"/>
      <c r="F474" s="14"/>
      <c r="G474" s="14"/>
      <c r="H474" s="25"/>
      <c r="I474" s="25"/>
      <c r="J474" s="25"/>
      <c r="K474" s="14"/>
      <c r="L474" s="25"/>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row>
    <row r="475">
      <c r="A475" s="14"/>
      <c r="B475" s="14"/>
      <c r="C475" s="14"/>
      <c r="D475" s="14"/>
      <c r="E475" s="14"/>
      <c r="F475" s="14"/>
      <c r="G475" s="14"/>
      <c r="H475" s="25"/>
      <c r="I475" s="25"/>
      <c r="J475" s="25"/>
      <c r="K475" s="14"/>
      <c r="L475" s="25"/>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row>
    <row r="476">
      <c r="A476" s="14"/>
      <c r="B476" s="14"/>
      <c r="C476" s="14"/>
      <c r="D476" s="14"/>
      <c r="E476" s="14"/>
      <c r="F476" s="14"/>
      <c r="G476" s="14"/>
      <c r="H476" s="25"/>
      <c r="I476" s="25"/>
      <c r="J476" s="25"/>
      <c r="K476" s="14"/>
      <c r="L476" s="25"/>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row>
    <row r="477">
      <c r="A477" s="14"/>
      <c r="B477" s="14"/>
      <c r="C477" s="14"/>
      <c r="D477" s="14"/>
      <c r="E477" s="14"/>
      <c r="F477" s="14"/>
      <c r="G477" s="14"/>
      <c r="H477" s="25"/>
      <c r="I477" s="25"/>
      <c r="J477" s="25"/>
      <c r="K477" s="14"/>
      <c r="L477" s="25"/>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row>
    <row r="478">
      <c r="A478" s="14"/>
      <c r="B478" s="14"/>
      <c r="C478" s="14"/>
      <c r="D478" s="14"/>
      <c r="E478" s="14"/>
      <c r="F478" s="14"/>
      <c r="G478" s="14"/>
      <c r="H478" s="25"/>
      <c r="I478" s="25"/>
      <c r="J478" s="25"/>
      <c r="K478" s="14"/>
      <c r="L478" s="25"/>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row>
    <row r="479">
      <c r="A479" s="14"/>
      <c r="B479" s="14"/>
      <c r="C479" s="14"/>
      <c r="D479" s="14"/>
      <c r="E479" s="14"/>
      <c r="F479" s="14"/>
      <c r="G479" s="14"/>
      <c r="H479" s="25"/>
      <c r="I479" s="25"/>
      <c r="J479" s="25"/>
      <c r="K479" s="14"/>
      <c r="L479" s="25"/>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row>
    <row r="480">
      <c r="A480" s="14"/>
      <c r="B480" s="14"/>
      <c r="C480" s="14"/>
      <c r="D480" s="14"/>
      <c r="E480" s="14"/>
      <c r="F480" s="14"/>
      <c r="G480" s="14"/>
      <c r="H480" s="25"/>
      <c r="I480" s="25"/>
      <c r="J480" s="25"/>
      <c r="K480" s="14"/>
      <c r="L480" s="25"/>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row>
    <row r="481">
      <c r="A481" s="14"/>
      <c r="B481" s="14"/>
      <c r="C481" s="14"/>
      <c r="D481" s="14"/>
      <c r="E481" s="14"/>
      <c r="F481" s="14"/>
      <c r="G481" s="14"/>
      <c r="H481" s="25"/>
      <c r="I481" s="25"/>
      <c r="J481" s="25"/>
      <c r="K481" s="14"/>
      <c r="L481" s="25"/>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row>
    <row r="482">
      <c r="A482" s="14"/>
      <c r="B482" s="14"/>
      <c r="C482" s="14"/>
      <c r="D482" s="14"/>
      <c r="E482" s="14"/>
      <c r="F482" s="14"/>
      <c r="G482" s="14"/>
      <c r="H482" s="25"/>
      <c r="I482" s="25"/>
      <c r="J482" s="25"/>
      <c r="K482" s="14"/>
      <c r="L482" s="25"/>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row>
    <row r="483">
      <c r="A483" s="14"/>
      <c r="B483" s="14"/>
      <c r="C483" s="14"/>
      <c r="D483" s="14"/>
      <c r="E483" s="14"/>
      <c r="F483" s="14"/>
      <c r="G483" s="14"/>
      <c r="H483" s="25"/>
      <c r="I483" s="25"/>
      <c r="J483" s="25"/>
      <c r="K483" s="14"/>
      <c r="L483" s="25"/>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row>
    <row r="484">
      <c r="A484" s="14"/>
      <c r="B484" s="14"/>
      <c r="C484" s="14"/>
      <c r="D484" s="14"/>
      <c r="E484" s="14"/>
      <c r="F484" s="14"/>
      <c r="G484" s="14"/>
      <c r="H484" s="25"/>
      <c r="I484" s="25"/>
      <c r="J484" s="25"/>
      <c r="K484" s="14"/>
      <c r="L484" s="25"/>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row>
    <row r="485">
      <c r="A485" s="14"/>
      <c r="B485" s="14"/>
      <c r="C485" s="14"/>
      <c r="D485" s="14"/>
      <c r="E485" s="14"/>
      <c r="F485" s="14"/>
      <c r="G485" s="14"/>
      <c r="H485" s="25"/>
      <c r="I485" s="25"/>
      <c r="J485" s="25"/>
      <c r="K485" s="14"/>
      <c r="L485" s="25"/>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row>
    <row r="486">
      <c r="A486" s="14"/>
      <c r="B486" s="14"/>
      <c r="C486" s="14"/>
      <c r="D486" s="14"/>
      <c r="E486" s="14"/>
      <c r="F486" s="14"/>
      <c r="G486" s="14"/>
      <c r="H486" s="25"/>
      <c r="I486" s="25"/>
      <c r="J486" s="25"/>
      <c r="K486" s="14"/>
      <c r="L486" s="25"/>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row>
    <row r="487">
      <c r="A487" s="14"/>
      <c r="B487" s="14"/>
      <c r="C487" s="14"/>
      <c r="D487" s="14"/>
      <c r="E487" s="14"/>
      <c r="F487" s="14"/>
      <c r="G487" s="14"/>
      <c r="H487" s="25"/>
      <c r="I487" s="25"/>
      <c r="J487" s="25"/>
      <c r="K487" s="14"/>
      <c r="L487" s="25"/>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row>
    <row r="488">
      <c r="A488" s="14"/>
      <c r="B488" s="14"/>
      <c r="C488" s="14"/>
      <c r="D488" s="14"/>
      <c r="E488" s="14"/>
      <c r="F488" s="14"/>
      <c r="G488" s="14"/>
      <c r="H488" s="25"/>
      <c r="I488" s="25"/>
      <c r="J488" s="25"/>
      <c r="K488" s="14"/>
      <c r="L488" s="25"/>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row>
    <row r="489">
      <c r="A489" s="14"/>
      <c r="B489" s="14"/>
      <c r="C489" s="14"/>
      <c r="D489" s="14"/>
      <c r="E489" s="14"/>
      <c r="F489" s="14"/>
      <c r="G489" s="14"/>
      <c r="H489" s="25"/>
      <c r="I489" s="25"/>
      <c r="J489" s="25"/>
      <c r="K489" s="14"/>
      <c r="L489" s="25"/>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row>
    <row r="490">
      <c r="A490" s="14"/>
      <c r="B490" s="14"/>
      <c r="C490" s="14"/>
      <c r="D490" s="14"/>
      <c r="E490" s="14"/>
      <c r="F490" s="14"/>
      <c r="G490" s="14"/>
      <c r="H490" s="25"/>
      <c r="I490" s="25"/>
      <c r="J490" s="25"/>
      <c r="K490" s="14"/>
      <c r="L490" s="25"/>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row>
    <row r="491">
      <c r="A491" s="14"/>
      <c r="B491" s="14"/>
      <c r="C491" s="14"/>
      <c r="D491" s="14"/>
      <c r="E491" s="14"/>
      <c r="F491" s="14"/>
      <c r="G491" s="14"/>
      <c r="H491" s="25"/>
      <c r="I491" s="25"/>
      <c r="J491" s="25"/>
      <c r="K491" s="14"/>
      <c r="L491" s="25"/>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row>
    <row r="492">
      <c r="A492" s="14"/>
      <c r="B492" s="14"/>
      <c r="C492" s="14"/>
      <c r="D492" s="14"/>
      <c r="E492" s="14"/>
      <c r="F492" s="14"/>
      <c r="G492" s="14"/>
      <c r="H492" s="25"/>
      <c r="I492" s="25"/>
      <c r="J492" s="25"/>
      <c r="K492" s="14"/>
      <c r="L492" s="25"/>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row>
    <row r="493">
      <c r="A493" s="14"/>
      <c r="B493" s="14"/>
      <c r="C493" s="14"/>
      <c r="D493" s="14"/>
      <c r="E493" s="14"/>
      <c r="F493" s="14"/>
      <c r="G493" s="14"/>
      <c r="H493" s="25"/>
      <c r="I493" s="25"/>
      <c r="J493" s="25"/>
      <c r="K493" s="14"/>
      <c r="L493" s="25"/>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row>
    <row r="494">
      <c r="A494" s="14"/>
      <c r="B494" s="14"/>
      <c r="C494" s="14"/>
      <c r="D494" s="14"/>
      <c r="E494" s="14"/>
      <c r="F494" s="14"/>
      <c r="G494" s="14"/>
      <c r="H494" s="25"/>
      <c r="I494" s="25"/>
      <c r="J494" s="25"/>
      <c r="K494" s="14"/>
      <c r="L494" s="25"/>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row>
    <row r="495">
      <c r="A495" s="14"/>
      <c r="B495" s="14"/>
      <c r="C495" s="14"/>
      <c r="D495" s="14"/>
      <c r="E495" s="14"/>
      <c r="F495" s="14"/>
      <c r="G495" s="14"/>
      <c r="H495" s="25"/>
      <c r="I495" s="25"/>
      <c r="J495" s="25"/>
      <c r="K495" s="14"/>
      <c r="L495" s="25"/>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row>
    <row r="496">
      <c r="A496" s="14"/>
      <c r="B496" s="14"/>
      <c r="C496" s="14"/>
      <c r="D496" s="14"/>
      <c r="E496" s="14"/>
      <c r="F496" s="14"/>
      <c r="G496" s="14"/>
      <c r="H496" s="25"/>
      <c r="I496" s="25"/>
      <c r="J496" s="25"/>
      <c r="K496" s="14"/>
      <c r="L496" s="25"/>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row>
    <row r="497">
      <c r="A497" s="14"/>
      <c r="B497" s="14"/>
      <c r="C497" s="14"/>
      <c r="D497" s="14"/>
      <c r="E497" s="14"/>
      <c r="F497" s="14"/>
      <c r="G497" s="14"/>
      <c r="H497" s="25"/>
      <c r="I497" s="25"/>
      <c r="J497" s="25"/>
      <c r="K497" s="14"/>
      <c r="L497" s="25"/>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row>
    <row r="498">
      <c r="A498" s="14"/>
      <c r="B498" s="14"/>
      <c r="C498" s="14"/>
      <c r="D498" s="14"/>
      <c r="E498" s="14"/>
      <c r="F498" s="14"/>
      <c r="G498" s="14"/>
      <c r="H498" s="25"/>
      <c r="I498" s="25"/>
      <c r="J498" s="25"/>
      <c r="K498" s="14"/>
      <c r="L498" s="25"/>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row>
    <row r="499">
      <c r="A499" s="14"/>
      <c r="B499" s="14"/>
      <c r="C499" s="14"/>
      <c r="D499" s="14"/>
      <c r="E499" s="14"/>
      <c r="F499" s="14"/>
      <c r="G499" s="14"/>
      <c r="H499" s="25"/>
      <c r="I499" s="25"/>
      <c r="J499" s="25"/>
      <c r="K499" s="14"/>
      <c r="L499" s="25"/>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row>
    <row r="500">
      <c r="A500" s="14"/>
      <c r="B500" s="14"/>
      <c r="C500" s="14"/>
      <c r="D500" s="14"/>
      <c r="E500" s="14"/>
      <c r="F500" s="14"/>
      <c r="G500" s="14"/>
      <c r="H500" s="25"/>
      <c r="I500" s="25"/>
      <c r="J500" s="25"/>
      <c r="K500" s="14"/>
      <c r="L500" s="25"/>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row>
    <row r="501">
      <c r="A501" s="14"/>
      <c r="B501" s="14"/>
      <c r="C501" s="14"/>
      <c r="D501" s="14"/>
      <c r="E501" s="14"/>
      <c r="F501" s="14"/>
      <c r="G501" s="14"/>
      <c r="H501" s="25"/>
      <c r="I501" s="25"/>
      <c r="J501" s="25"/>
      <c r="K501" s="14"/>
      <c r="L501" s="25"/>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row>
    <row r="502">
      <c r="A502" s="14"/>
      <c r="B502" s="14"/>
      <c r="C502" s="14"/>
      <c r="D502" s="14"/>
      <c r="E502" s="14"/>
      <c r="F502" s="14"/>
      <c r="G502" s="14"/>
      <c r="H502" s="25"/>
      <c r="I502" s="25"/>
      <c r="J502" s="25"/>
      <c r="K502" s="14"/>
      <c r="L502" s="25"/>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row>
    <row r="503">
      <c r="A503" s="14"/>
      <c r="B503" s="14"/>
      <c r="C503" s="14"/>
      <c r="D503" s="14"/>
      <c r="E503" s="14"/>
      <c r="F503" s="14"/>
      <c r="G503" s="14"/>
      <c r="H503" s="25"/>
      <c r="I503" s="25"/>
      <c r="J503" s="25"/>
      <c r="K503" s="14"/>
      <c r="L503" s="25"/>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row>
    <row r="504">
      <c r="A504" s="14"/>
      <c r="B504" s="14"/>
      <c r="C504" s="14"/>
      <c r="D504" s="14"/>
      <c r="E504" s="14"/>
      <c r="F504" s="14"/>
      <c r="G504" s="14"/>
      <c r="H504" s="25"/>
      <c r="I504" s="25"/>
      <c r="J504" s="25"/>
      <c r="K504" s="14"/>
      <c r="L504" s="25"/>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row>
    <row r="505">
      <c r="A505" s="14"/>
      <c r="B505" s="14"/>
      <c r="C505" s="14"/>
      <c r="D505" s="14"/>
      <c r="E505" s="14"/>
      <c r="F505" s="14"/>
      <c r="G505" s="14"/>
      <c r="H505" s="25"/>
      <c r="I505" s="25"/>
      <c r="J505" s="25"/>
      <c r="K505" s="14"/>
      <c r="L505" s="25"/>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row>
    <row r="506">
      <c r="A506" s="14"/>
      <c r="B506" s="14"/>
      <c r="C506" s="14"/>
      <c r="D506" s="14"/>
      <c r="E506" s="14"/>
      <c r="F506" s="14"/>
      <c r="G506" s="14"/>
      <c r="H506" s="25"/>
      <c r="I506" s="25"/>
      <c r="J506" s="25"/>
      <c r="K506" s="14"/>
      <c r="L506" s="25"/>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row>
    <row r="507">
      <c r="A507" s="14"/>
      <c r="B507" s="14"/>
      <c r="C507" s="14"/>
      <c r="D507" s="14"/>
      <c r="E507" s="14"/>
      <c r="F507" s="14"/>
      <c r="G507" s="14"/>
      <c r="H507" s="25"/>
      <c r="I507" s="25"/>
      <c r="J507" s="25"/>
      <c r="K507" s="14"/>
      <c r="L507" s="25"/>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row>
    <row r="508">
      <c r="A508" s="14"/>
      <c r="B508" s="14"/>
      <c r="C508" s="14"/>
      <c r="D508" s="14"/>
      <c r="E508" s="14"/>
      <c r="F508" s="14"/>
      <c r="G508" s="14"/>
      <c r="H508" s="25"/>
      <c r="I508" s="25"/>
      <c r="J508" s="25"/>
      <c r="K508" s="14"/>
      <c r="L508" s="25"/>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row>
    <row r="509">
      <c r="A509" s="14"/>
      <c r="B509" s="14"/>
      <c r="C509" s="14"/>
      <c r="D509" s="14"/>
      <c r="E509" s="14"/>
      <c r="F509" s="14"/>
      <c r="G509" s="14"/>
      <c r="H509" s="25"/>
      <c r="I509" s="25"/>
      <c r="J509" s="25"/>
      <c r="K509" s="14"/>
      <c r="L509" s="25"/>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row>
    <row r="510">
      <c r="A510" s="14"/>
      <c r="B510" s="14"/>
      <c r="C510" s="14"/>
      <c r="D510" s="14"/>
      <c r="E510" s="14"/>
      <c r="F510" s="14"/>
      <c r="G510" s="14"/>
      <c r="H510" s="25"/>
      <c r="I510" s="25"/>
      <c r="J510" s="25"/>
      <c r="K510" s="14"/>
      <c r="L510" s="25"/>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row>
    <row r="511">
      <c r="A511" s="14"/>
      <c r="B511" s="14"/>
      <c r="C511" s="14"/>
      <c r="D511" s="14"/>
      <c r="E511" s="14"/>
      <c r="F511" s="14"/>
      <c r="G511" s="14"/>
      <c r="H511" s="25"/>
      <c r="I511" s="25"/>
      <c r="J511" s="25"/>
      <c r="K511" s="14"/>
      <c r="L511" s="25"/>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row>
    <row r="512">
      <c r="A512" s="14"/>
      <c r="B512" s="14"/>
      <c r="C512" s="14"/>
      <c r="D512" s="14"/>
      <c r="E512" s="14"/>
      <c r="F512" s="14"/>
      <c r="G512" s="14"/>
      <c r="H512" s="25"/>
      <c r="I512" s="25"/>
      <c r="J512" s="25"/>
      <c r="K512" s="14"/>
      <c r="L512" s="25"/>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row>
    <row r="513">
      <c r="A513" s="14"/>
      <c r="B513" s="14"/>
      <c r="C513" s="14"/>
      <c r="D513" s="14"/>
      <c r="E513" s="14"/>
      <c r="F513" s="14"/>
      <c r="G513" s="14"/>
      <c r="H513" s="25"/>
      <c r="I513" s="25"/>
      <c r="J513" s="25"/>
      <c r="K513" s="14"/>
      <c r="L513" s="25"/>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row>
    <row r="514">
      <c r="A514" s="14"/>
      <c r="B514" s="14"/>
      <c r="C514" s="14"/>
      <c r="D514" s="14"/>
      <c r="E514" s="14"/>
      <c r="F514" s="14"/>
      <c r="G514" s="14"/>
      <c r="H514" s="25"/>
      <c r="I514" s="25"/>
      <c r="J514" s="25"/>
      <c r="K514" s="14"/>
      <c r="L514" s="25"/>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row>
    <row r="515">
      <c r="A515" s="14"/>
      <c r="B515" s="14"/>
      <c r="C515" s="14"/>
      <c r="D515" s="14"/>
      <c r="E515" s="14"/>
      <c r="F515" s="14"/>
      <c r="G515" s="14"/>
      <c r="H515" s="25"/>
      <c r="I515" s="25"/>
      <c r="J515" s="25"/>
      <c r="K515" s="14"/>
      <c r="L515" s="25"/>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row>
    <row r="516">
      <c r="A516" s="14"/>
      <c r="B516" s="14"/>
      <c r="C516" s="14"/>
      <c r="D516" s="14"/>
      <c r="E516" s="14"/>
      <c r="F516" s="14"/>
      <c r="G516" s="14"/>
      <c r="H516" s="25"/>
      <c r="I516" s="25"/>
      <c r="J516" s="25"/>
      <c r="K516" s="14"/>
      <c r="L516" s="25"/>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row>
    <row r="517">
      <c r="A517" s="14"/>
      <c r="B517" s="14"/>
      <c r="C517" s="14"/>
      <c r="D517" s="14"/>
      <c r="E517" s="14"/>
      <c r="F517" s="14"/>
      <c r="G517" s="14"/>
      <c r="H517" s="25"/>
      <c r="I517" s="25"/>
      <c r="J517" s="25"/>
      <c r="K517" s="14"/>
      <c r="L517" s="25"/>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row>
    <row r="518">
      <c r="A518" s="14"/>
      <c r="B518" s="14"/>
      <c r="C518" s="14"/>
      <c r="D518" s="14"/>
      <c r="E518" s="14"/>
      <c r="F518" s="14"/>
      <c r="G518" s="14"/>
      <c r="H518" s="25"/>
      <c r="I518" s="25"/>
      <c r="J518" s="25"/>
      <c r="K518" s="14"/>
      <c r="L518" s="25"/>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row>
    <row r="519">
      <c r="A519" s="14"/>
      <c r="B519" s="14"/>
      <c r="C519" s="14"/>
      <c r="D519" s="14"/>
      <c r="E519" s="14"/>
      <c r="F519" s="14"/>
      <c r="G519" s="14"/>
      <c r="H519" s="25"/>
      <c r="I519" s="25"/>
      <c r="J519" s="25"/>
      <c r="K519" s="14"/>
      <c r="L519" s="25"/>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row>
    <row r="520">
      <c r="A520" s="14"/>
      <c r="B520" s="14"/>
      <c r="C520" s="14"/>
      <c r="D520" s="14"/>
      <c r="E520" s="14"/>
      <c r="F520" s="14"/>
      <c r="G520" s="14"/>
      <c r="H520" s="25"/>
      <c r="I520" s="25"/>
      <c r="J520" s="25"/>
      <c r="K520" s="14"/>
      <c r="L520" s="25"/>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row>
    <row r="521">
      <c r="A521" s="14"/>
      <c r="B521" s="14"/>
      <c r="C521" s="14"/>
      <c r="D521" s="14"/>
      <c r="E521" s="14"/>
      <c r="F521" s="14"/>
      <c r="G521" s="14"/>
      <c r="H521" s="25"/>
      <c r="I521" s="25"/>
      <c r="J521" s="25"/>
      <c r="K521" s="14"/>
      <c r="L521" s="25"/>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row>
    <row r="522">
      <c r="A522" s="14"/>
      <c r="B522" s="14"/>
      <c r="C522" s="14"/>
      <c r="D522" s="14"/>
      <c r="E522" s="14"/>
      <c r="F522" s="14"/>
      <c r="G522" s="14"/>
      <c r="H522" s="25"/>
      <c r="I522" s="25"/>
      <c r="J522" s="25"/>
      <c r="K522" s="14"/>
      <c r="L522" s="25"/>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row>
    <row r="523">
      <c r="A523" s="14"/>
      <c r="B523" s="14"/>
      <c r="C523" s="14"/>
      <c r="D523" s="14"/>
      <c r="E523" s="14"/>
      <c r="F523" s="14"/>
      <c r="G523" s="14"/>
      <c r="H523" s="25"/>
      <c r="I523" s="25"/>
      <c r="J523" s="25"/>
      <c r="K523" s="14"/>
      <c r="L523" s="25"/>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row>
    <row r="524">
      <c r="A524" s="14"/>
      <c r="B524" s="14"/>
      <c r="C524" s="14"/>
      <c r="D524" s="14"/>
      <c r="E524" s="14"/>
      <c r="F524" s="14"/>
      <c r="G524" s="14"/>
      <c r="H524" s="25"/>
      <c r="I524" s="25"/>
      <c r="J524" s="25"/>
      <c r="K524" s="14"/>
      <c r="L524" s="25"/>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row>
    <row r="525">
      <c r="A525" s="14"/>
      <c r="B525" s="14"/>
      <c r="C525" s="14"/>
      <c r="D525" s="14"/>
      <c r="E525" s="14"/>
      <c r="F525" s="14"/>
      <c r="G525" s="14"/>
      <c r="H525" s="25"/>
      <c r="I525" s="25"/>
      <c r="J525" s="25"/>
      <c r="K525" s="14"/>
      <c r="L525" s="25"/>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row>
    <row r="526">
      <c r="A526" s="14"/>
      <c r="B526" s="14"/>
      <c r="C526" s="14"/>
      <c r="D526" s="14"/>
      <c r="E526" s="14"/>
      <c r="F526" s="14"/>
      <c r="G526" s="14"/>
      <c r="H526" s="25"/>
      <c r="I526" s="25"/>
      <c r="J526" s="25"/>
      <c r="K526" s="14"/>
      <c r="L526" s="25"/>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row>
    <row r="527">
      <c r="A527" s="14"/>
      <c r="B527" s="14"/>
      <c r="C527" s="14"/>
      <c r="D527" s="14"/>
      <c r="E527" s="14"/>
      <c r="F527" s="14"/>
      <c r="G527" s="14"/>
      <c r="H527" s="25"/>
      <c r="I527" s="25"/>
      <c r="J527" s="25"/>
      <c r="K527" s="14"/>
      <c r="L527" s="25"/>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row>
    <row r="528">
      <c r="A528" s="14"/>
      <c r="B528" s="14"/>
      <c r="C528" s="14"/>
      <c r="D528" s="14"/>
      <c r="E528" s="14"/>
      <c r="F528" s="14"/>
      <c r="G528" s="14"/>
      <c r="H528" s="25"/>
      <c r="I528" s="25"/>
      <c r="J528" s="25"/>
      <c r="K528" s="14"/>
      <c r="L528" s="25"/>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row>
    <row r="529">
      <c r="A529" s="14"/>
      <c r="B529" s="14"/>
      <c r="C529" s="14"/>
      <c r="D529" s="14"/>
      <c r="E529" s="14"/>
      <c r="F529" s="14"/>
      <c r="G529" s="14"/>
      <c r="H529" s="25"/>
      <c r="I529" s="25"/>
      <c r="J529" s="25"/>
      <c r="K529" s="14"/>
      <c r="L529" s="25"/>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row>
    <row r="530">
      <c r="A530" s="14"/>
      <c r="B530" s="14"/>
      <c r="C530" s="14"/>
      <c r="D530" s="14"/>
      <c r="E530" s="14"/>
      <c r="F530" s="14"/>
      <c r="G530" s="14"/>
      <c r="H530" s="25"/>
      <c r="I530" s="25"/>
      <c r="J530" s="25"/>
      <c r="K530" s="14"/>
      <c r="L530" s="25"/>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row>
    <row r="531">
      <c r="A531" s="14"/>
      <c r="B531" s="14"/>
      <c r="C531" s="14"/>
      <c r="D531" s="14"/>
      <c r="E531" s="14"/>
      <c r="F531" s="14"/>
      <c r="G531" s="14"/>
      <c r="H531" s="25"/>
      <c r="I531" s="25"/>
      <c r="J531" s="25"/>
      <c r="K531" s="14"/>
      <c r="L531" s="25"/>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row>
    <row r="532">
      <c r="A532" s="14"/>
      <c r="B532" s="14"/>
      <c r="C532" s="14"/>
      <c r="D532" s="14"/>
      <c r="E532" s="14"/>
      <c r="F532" s="14"/>
      <c r="G532" s="14"/>
      <c r="H532" s="25"/>
      <c r="I532" s="25"/>
      <c r="J532" s="25"/>
      <c r="K532" s="14"/>
      <c r="L532" s="25"/>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row>
    <row r="533">
      <c r="A533" s="14"/>
      <c r="B533" s="14"/>
      <c r="C533" s="14"/>
      <c r="D533" s="14"/>
      <c r="E533" s="14"/>
      <c r="F533" s="14"/>
      <c r="G533" s="14"/>
      <c r="H533" s="25"/>
      <c r="I533" s="25"/>
      <c r="J533" s="25"/>
      <c r="K533" s="14"/>
      <c r="L533" s="25"/>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row>
    <row r="534">
      <c r="A534" s="14"/>
      <c r="B534" s="14"/>
      <c r="C534" s="14"/>
      <c r="D534" s="14"/>
      <c r="E534" s="14"/>
      <c r="F534" s="14"/>
      <c r="G534" s="14"/>
      <c r="H534" s="25"/>
      <c r="I534" s="25"/>
      <c r="J534" s="25"/>
      <c r="K534" s="14"/>
      <c r="L534" s="25"/>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row>
    <row r="535">
      <c r="A535" s="14"/>
      <c r="B535" s="14"/>
      <c r="C535" s="14"/>
      <c r="D535" s="14"/>
      <c r="E535" s="14"/>
      <c r="F535" s="14"/>
      <c r="G535" s="14"/>
      <c r="H535" s="25"/>
      <c r="I535" s="25"/>
      <c r="J535" s="25"/>
      <c r="K535" s="14"/>
      <c r="L535" s="25"/>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row>
    <row r="536">
      <c r="A536" s="14"/>
      <c r="B536" s="14"/>
      <c r="C536" s="14"/>
      <c r="D536" s="14"/>
      <c r="E536" s="14"/>
      <c r="F536" s="14"/>
      <c r="G536" s="14"/>
      <c r="H536" s="25"/>
      <c r="I536" s="25"/>
      <c r="J536" s="25"/>
      <c r="K536" s="14"/>
      <c r="L536" s="25"/>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row>
    <row r="537">
      <c r="A537" s="14"/>
      <c r="B537" s="14"/>
      <c r="C537" s="14"/>
      <c r="D537" s="14"/>
      <c r="E537" s="14"/>
      <c r="F537" s="14"/>
      <c r="G537" s="14"/>
      <c r="H537" s="25"/>
      <c r="I537" s="25"/>
      <c r="J537" s="25"/>
      <c r="K537" s="14"/>
      <c r="L537" s="25"/>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row>
    <row r="538">
      <c r="A538" s="14"/>
      <c r="B538" s="14"/>
      <c r="C538" s="14"/>
      <c r="D538" s="14"/>
      <c r="E538" s="14"/>
      <c r="F538" s="14"/>
      <c r="G538" s="14"/>
      <c r="H538" s="25"/>
      <c r="I538" s="25"/>
      <c r="J538" s="25"/>
      <c r="K538" s="14"/>
      <c r="L538" s="25"/>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row>
    <row r="539">
      <c r="A539" s="14"/>
      <c r="B539" s="14"/>
      <c r="C539" s="14"/>
      <c r="D539" s="14"/>
      <c r="E539" s="14"/>
      <c r="F539" s="14"/>
      <c r="G539" s="14"/>
      <c r="H539" s="25"/>
      <c r="I539" s="25"/>
      <c r="J539" s="25"/>
      <c r="K539" s="14"/>
      <c r="L539" s="25"/>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row>
    <row r="540">
      <c r="A540" s="14"/>
      <c r="B540" s="14"/>
      <c r="C540" s="14"/>
      <c r="D540" s="14"/>
      <c r="E540" s="14"/>
      <c r="F540" s="14"/>
      <c r="G540" s="14"/>
      <c r="H540" s="25"/>
      <c r="I540" s="25"/>
      <c r="J540" s="25"/>
      <c r="K540" s="14"/>
      <c r="L540" s="25"/>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row>
    <row r="541">
      <c r="A541" s="14"/>
      <c r="B541" s="14"/>
      <c r="C541" s="14"/>
      <c r="D541" s="14"/>
      <c r="E541" s="14"/>
      <c r="F541" s="14"/>
      <c r="G541" s="14"/>
      <c r="H541" s="25"/>
      <c r="I541" s="25"/>
      <c r="J541" s="25"/>
      <c r="K541" s="14"/>
      <c r="L541" s="25"/>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row>
    <row r="542">
      <c r="A542" s="14"/>
      <c r="B542" s="14"/>
      <c r="C542" s="14"/>
      <c r="D542" s="14"/>
      <c r="E542" s="14"/>
      <c r="F542" s="14"/>
      <c r="G542" s="14"/>
      <c r="H542" s="25"/>
      <c r="I542" s="25"/>
      <c r="J542" s="25"/>
      <c r="K542" s="14"/>
      <c r="L542" s="25"/>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row>
    <row r="543">
      <c r="A543" s="14"/>
      <c r="B543" s="14"/>
      <c r="C543" s="14"/>
      <c r="D543" s="14"/>
      <c r="E543" s="14"/>
      <c r="F543" s="14"/>
      <c r="G543" s="14"/>
      <c r="H543" s="25"/>
      <c r="I543" s="25"/>
      <c r="J543" s="25"/>
      <c r="K543" s="14"/>
      <c r="L543" s="25"/>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row>
    <row r="544">
      <c r="A544" s="14"/>
      <c r="B544" s="14"/>
      <c r="C544" s="14"/>
      <c r="D544" s="14"/>
      <c r="E544" s="14"/>
      <c r="F544" s="14"/>
      <c r="G544" s="14"/>
      <c r="H544" s="25"/>
      <c r="I544" s="25"/>
      <c r="J544" s="25"/>
      <c r="K544" s="14"/>
      <c r="L544" s="25"/>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row>
    <row r="545">
      <c r="A545" s="14"/>
      <c r="B545" s="14"/>
      <c r="C545" s="14"/>
      <c r="D545" s="14"/>
      <c r="E545" s="14"/>
      <c r="F545" s="14"/>
      <c r="G545" s="14"/>
      <c r="H545" s="25"/>
      <c r="I545" s="25"/>
      <c r="J545" s="25"/>
      <c r="K545" s="14"/>
      <c r="L545" s="25"/>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row>
    <row r="546">
      <c r="A546" s="14"/>
      <c r="B546" s="14"/>
      <c r="C546" s="14"/>
      <c r="D546" s="14"/>
      <c r="E546" s="14"/>
      <c r="F546" s="14"/>
      <c r="G546" s="14"/>
      <c r="H546" s="25"/>
      <c r="I546" s="25"/>
      <c r="J546" s="25"/>
      <c r="K546" s="14"/>
      <c r="L546" s="25"/>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row>
    <row r="547">
      <c r="A547" s="14"/>
      <c r="B547" s="14"/>
      <c r="C547" s="14"/>
      <c r="D547" s="14"/>
      <c r="E547" s="14"/>
      <c r="F547" s="14"/>
      <c r="G547" s="14"/>
      <c r="H547" s="25"/>
      <c r="I547" s="25"/>
      <c r="J547" s="25"/>
      <c r="K547" s="14"/>
      <c r="L547" s="25"/>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row>
    <row r="548">
      <c r="A548" s="14"/>
      <c r="B548" s="14"/>
      <c r="C548" s="14"/>
      <c r="D548" s="14"/>
      <c r="E548" s="14"/>
      <c r="F548" s="14"/>
      <c r="G548" s="14"/>
      <c r="H548" s="25"/>
      <c r="I548" s="25"/>
      <c r="J548" s="25"/>
      <c r="K548" s="14"/>
      <c r="L548" s="25"/>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row>
    <row r="549">
      <c r="A549" s="14"/>
      <c r="B549" s="14"/>
      <c r="C549" s="14"/>
      <c r="D549" s="14"/>
      <c r="E549" s="14"/>
      <c r="F549" s="14"/>
      <c r="G549" s="14"/>
      <c r="H549" s="25"/>
      <c r="I549" s="25"/>
      <c r="J549" s="25"/>
      <c r="K549" s="14"/>
      <c r="L549" s="25"/>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row>
    <row r="550">
      <c r="A550" s="14"/>
      <c r="B550" s="14"/>
      <c r="C550" s="14"/>
      <c r="D550" s="14"/>
      <c r="E550" s="14"/>
      <c r="F550" s="14"/>
      <c r="G550" s="14"/>
      <c r="H550" s="25"/>
      <c r="I550" s="25"/>
      <c r="J550" s="25"/>
      <c r="K550" s="14"/>
      <c r="L550" s="25"/>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row>
    <row r="551">
      <c r="A551" s="14"/>
      <c r="B551" s="14"/>
      <c r="C551" s="14"/>
      <c r="D551" s="14"/>
      <c r="E551" s="14"/>
      <c r="F551" s="14"/>
      <c r="G551" s="14"/>
      <c r="H551" s="25"/>
      <c r="I551" s="25"/>
      <c r="J551" s="25"/>
      <c r="K551" s="14"/>
      <c r="L551" s="25"/>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row>
    <row r="552">
      <c r="A552" s="14"/>
      <c r="B552" s="14"/>
      <c r="C552" s="14"/>
      <c r="D552" s="14"/>
      <c r="E552" s="14"/>
      <c r="F552" s="14"/>
      <c r="G552" s="14"/>
      <c r="H552" s="25"/>
      <c r="I552" s="25"/>
      <c r="J552" s="25"/>
      <c r="K552" s="14"/>
      <c r="L552" s="25"/>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row>
    <row r="553">
      <c r="A553" s="14"/>
      <c r="B553" s="14"/>
      <c r="C553" s="14"/>
      <c r="D553" s="14"/>
      <c r="E553" s="14"/>
      <c r="F553" s="14"/>
      <c r="G553" s="14"/>
      <c r="H553" s="25"/>
      <c r="I553" s="25"/>
      <c r="J553" s="25"/>
      <c r="K553" s="14"/>
      <c r="L553" s="25"/>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row>
    <row r="554">
      <c r="A554" s="14"/>
      <c r="B554" s="14"/>
      <c r="C554" s="14"/>
      <c r="D554" s="14"/>
      <c r="E554" s="14"/>
      <c r="F554" s="14"/>
      <c r="G554" s="14"/>
      <c r="H554" s="25"/>
      <c r="I554" s="25"/>
      <c r="J554" s="25"/>
      <c r="K554" s="14"/>
      <c r="L554" s="25"/>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row>
    <row r="555">
      <c r="A555" s="14"/>
      <c r="B555" s="14"/>
      <c r="C555" s="14"/>
      <c r="D555" s="14"/>
      <c r="E555" s="14"/>
      <c r="F555" s="14"/>
      <c r="G555" s="14"/>
      <c r="H555" s="25"/>
      <c r="I555" s="25"/>
      <c r="J555" s="25"/>
      <c r="K555" s="14"/>
      <c r="L555" s="25"/>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row>
    <row r="556">
      <c r="A556" s="14"/>
      <c r="B556" s="14"/>
      <c r="C556" s="14"/>
      <c r="D556" s="14"/>
      <c r="E556" s="14"/>
      <c r="F556" s="14"/>
      <c r="G556" s="14"/>
      <c r="H556" s="25"/>
      <c r="I556" s="25"/>
      <c r="J556" s="25"/>
      <c r="K556" s="14"/>
      <c r="L556" s="25"/>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row>
    <row r="557">
      <c r="A557" s="14"/>
      <c r="B557" s="14"/>
      <c r="C557" s="14"/>
      <c r="D557" s="14"/>
      <c r="E557" s="14"/>
      <c r="F557" s="14"/>
      <c r="G557" s="14"/>
      <c r="H557" s="25"/>
      <c r="I557" s="25"/>
      <c r="J557" s="25"/>
      <c r="K557" s="14"/>
      <c r="L557" s="25"/>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row>
    <row r="558">
      <c r="A558" s="14"/>
      <c r="B558" s="14"/>
      <c r="C558" s="14"/>
      <c r="D558" s="14"/>
      <c r="E558" s="14"/>
      <c r="F558" s="14"/>
      <c r="G558" s="14"/>
      <c r="H558" s="25"/>
      <c r="I558" s="25"/>
      <c r="J558" s="25"/>
      <c r="K558" s="14"/>
      <c r="L558" s="25"/>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row>
    <row r="559">
      <c r="A559" s="14"/>
      <c r="B559" s="14"/>
      <c r="C559" s="14"/>
      <c r="D559" s="14"/>
      <c r="E559" s="14"/>
      <c r="F559" s="14"/>
      <c r="G559" s="14"/>
      <c r="H559" s="25"/>
      <c r="I559" s="25"/>
      <c r="J559" s="25"/>
      <c r="K559" s="14"/>
      <c r="L559" s="25"/>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row>
    <row r="560">
      <c r="A560" s="14"/>
      <c r="B560" s="14"/>
      <c r="C560" s="14"/>
      <c r="D560" s="14"/>
      <c r="E560" s="14"/>
      <c r="F560" s="14"/>
      <c r="G560" s="14"/>
      <c r="H560" s="25"/>
      <c r="I560" s="25"/>
      <c r="J560" s="25"/>
      <c r="K560" s="14"/>
      <c r="L560" s="25"/>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row>
    <row r="561">
      <c r="A561" s="14"/>
      <c r="B561" s="14"/>
      <c r="C561" s="14"/>
      <c r="D561" s="14"/>
      <c r="E561" s="14"/>
      <c r="F561" s="14"/>
      <c r="G561" s="14"/>
      <c r="H561" s="25"/>
      <c r="I561" s="25"/>
      <c r="J561" s="25"/>
      <c r="K561" s="14"/>
      <c r="L561" s="25"/>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row>
    <row r="562">
      <c r="A562" s="14"/>
      <c r="B562" s="14"/>
      <c r="C562" s="14"/>
      <c r="D562" s="14"/>
      <c r="E562" s="14"/>
      <c r="F562" s="14"/>
      <c r="G562" s="14"/>
      <c r="H562" s="25"/>
      <c r="I562" s="25"/>
      <c r="J562" s="25"/>
      <c r="K562" s="14"/>
      <c r="L562" s="25"/>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row>
    <row r="563">
      <c r="A563" s="14"/>
      <c r="B563" s="14"/>
      <c r="C563" s="14"/>
      <c r="D563" s="14"/>
      <c r="E563" s="14"/>
      <c r="F563" s="14"/>
      <c r="G563" s="14"/>
      <c r="H563" s="25"/>
      <c r="I563" s="25"/>
      <c r="J563" s="25"/>
      <c r="K563" s="14"/>
      <c r="L563" s="25"/>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row>
    <row r="564">
      <c r="A564" s="14"/>
      <c r="B564" s="14"/>
      <c r="C564" s="14"/>
      <c r="D564" s="14"/>
      <c r="E564" s="14"/>
      <c r="F564" s="14"/>
      <c r="G564" s="14"/>
      <c r="H564" s="25"/>
      <c r="I564" s="25"/>
      <c r="J564" s="25"/>
      <c r="K564" s="14"/>
      <c r="L564" s="25"/>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row>
    <row r="565">
      <c r="A565" s="14"/>
      <c r="B565" s="14"/>
      <c r="C565" s="14"/>
      <c r="D565" s="14"/>
      <c r="E565" s="14"/>
      <c r="F565" s="14"/>
      <c r="G565" s="14"/>
      <c r="H565" s="25"/>
      <c r="I565" s="25"/>
      <c r="J565" s="25"/>
      <c r="K565" s="14"/>
      <c r="L565" s="25"/>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row>
    <row r="566">
      <c r="A566" s="14"/>
      <c r="B566" s="14"/>
      <c r="C566" s="14"/>
      <c r="D566" s="14"/>
      <c r="E566" s="14"/>
      <c r="F566" s="14"/>
      <c r="G566" s="14"/>
      <c r="H566" s="25"/>
      <c r="I566" s="25"/>
      <c r="J566" s="25"/>
      <c r="K566" s="14"/>
      <c r="L566" s="25"/>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row>
    <row r="567">
      <c r="A567" s="14"/>
      <c r="B567" s="14"/>
      <c r="C567" s="14"/>
      <c r="D567" s="14"/>
      <c r="E567" s="14"/>
      <c r="F567" s="14"/>
      <c r="G567" s="14"/>
      <c r="H567" s="25"/>
      <c r="I567" s="25"/>
      <c r="J567" s="25"/>
      <c r="K567" s="14"/>
      <c r="L567" s="25"/>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row>
    <row r="568">
      <c r="A568" s="14"/>
      <c r="B568" s="14"/>
      <c r="C568" s="14"/>
      <c r="D568" s="14"/>
      <c r="E568" s="14"/>
      <c r="F568" s="14"/>
      <c r="G568" s="14"/>
      <c r="H568" s="25"/>
      <c r="I568" s="25"/>
      <c r="J568" s="25"/>
      <c r="K568" s="14"/>
      <c r="L568" s="25"/>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row>
    <row r="569">
      <c r="A569" s="14"/>
      <c r="B569" s="14"/>
      <c r="C569" s="14"/>
      <c r="D569" s="14"/>
      <c r="E569" s="14"/>
      <c r="F569" s="14"/>
      <c r="G569" s="14"/>
      <c r="H569" s="25"/>
      <c r="I569" s="25"/>
      <c r="J569" s="25"/>
      <c r="K569" s="14"/>
      <c r="L569" s="25"/>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row>
    <row r="570">
      <c r="A570" s="14"/>
      <c r="B570" s="14"/>
      <c r="C570" s="14"/>
      <c r="D570" s="14"/>
      <c r="E570" s="14"/>
      <c r="F570" s="14"/>
      <c r="G570" s="14"/>
      <c r="H570" s="25"/>
      <c r="I570" s="25"/>
      <c r="J570" s="25"/>
      <c r="K570" s="14"/>
      <c r="L570" s="25"/>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row>
    <row r="571">
      <c r="A571" s="14"/>
      <c r="B571" s="14"/>
      <c r="C571" s="14"/>
      <c r="D571" s="14"/>
      <c r="E571" s="14"/>
      <c r="F571" s="14"/>
      <c r="G571" s="14"/>
      <c r="H571" s="25"/>
      <c r="I571" s="25"/>
      <c r="J571" s="25"/>
      <c r="K571" s="14"/>
      <c r="L571" s="25"/>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row>
    <row r="572">
      <c r="A572" s="14"/>
      <c r="B572" s="14"/>
      <c r="C572" s="14"/>
      <c r="D572" s="14"/>
      <c r="E572" s="14"/>
      <c r="F572" s="14"/>
      <c r="G572" s="14"/>
      <c r="H572" s="25"/>
      <c r="I572" s="25"/>
      <c r="J572" s="25"/>
      <c r="K572" s="14"/>
      <c r="L572" s="25"/>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row>
    <row r="573">
      <c r="A573" s="14"/>
      <c r="B573" s="14"/>
      <c r="C573" s="14"/>
      <c r="D573" s="14"/>
      <c r="E573" s="14"/>
      <c r="F573" s="14"/>
      <c r="G573" s="14"/>
      <c r="H573" s="25"/>
      <c r="I573" s="25"/>
      <c r="J573" s="25"/>
      <c r="K573" s="14"/>
      <c r="L573" s="25"/>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row>
    <row r="574">
      <c r="A574" s="14"/>
      <c r="B574" s="14"/>
      <c r="C574" s="14"/>
      <c r="D574" s="14"/>
      <c r="E574" s="14"/>
      <c r="F574" s="14"/>
      <c r="G574" s="14"/>
      <c r="H574" s="25"/>
      <c r="I574" s="25"/>
      <c r="J574" s="25"/>
      <c r="K574" s="14"/>
      <c r="L574" s="25"/>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row>
    <row r="575">
      <c r="A575" s="14"/>
      <c r="B575" s="14"/>
      <c r="C575" s="14"/>
      <c r="D575" s="14"/>
      <c r="E575" s="14"/>
      <c r="F575" s="14"/>
      <c r="G575" s="14"/>
      <c r="H575" s="25"/>
      <c r="I575" s="25"/>
      <c r="J575" s="25"/>
      <c r="K575" s="14"/>
      <c r="L575" s="25"/>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row>
    <row r="576">
      <c r="A576" s="14"/>
      <c r="B576" s="14"/>
      <c r="C576" s="14"/>
      <c r="D576" s="14"/>
      <c r="E576" s="14"/>
      <c r="F576" s="14"/>
      <c r="G576" s="14"/>
      <c r="H576" s="25"/>
      <c r="I576" s="25"/>
      <c r="J576" s="25"/>
      <c r="K576" s="14"/>
      <c r="L576" s="25"/>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row>
    <row r="577">
      <c r="A577" s="14"/>
      <c r="B577" s="14"/>
      <c r="C577" s="14"/>
      <c r="D577" s="14"/>
      <c r="E577" s="14"/>
      <c r="F577" s="14"/>
      <c r="G577" s="14"/>
      <c r="H577" s="25"/>
      <c r="I577" s="25"/>
      <c r="J577" s="25"/>
      <c r="K577" s="14"/>
      <c r="L577" s="25"/>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row>
    <row r="578">
      <c r="A578" s="14"/>
      <c r="B578" s="14"/>
      <c r="C578" s="14"/>
      <c r="D578" s="14"/>
      <c r="E578" s="14"/>
      <c r="F578" s="14"/>
      <c r="G578" s="14"/>
      <c r="H578" s="25"/>
      <c r="I578" s="25"/>
      <c r="J578" s="25"/>
      <c r="K578" s="14"/>
      <c r="L578" s="25"/>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row>
    <row r="579">
      <c r="A579" s="14"/>
      <c r="B579" s="14"/>
      <c r="C579" s="14"/>
      <c r="D579" s="14"/>
      <c r="E579" s="14"/>
      <c r="F579" s="14"/>
      <c r="G579" s="14"/>
      <c r="H579" s="25"/>
      <c r="I579" s="25"/>
      <c r="J579" s="25"/>
      <c r="K579" s="14"/>
      <c r="L579" s="25"/>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row>
    <row r="580">
      <c r="A580" s="14"/>
      <c r="B580" s="14"/>
      <c r="C580" s="14"/>
      <c r="D580" s="14"/>
      <c r="E580" s="14"/>
      <c r="F580" s="14"/>
      <c r="G580" s="14"/>
      <c r="H580" s="25"/>
      <c r="I580" s="25"/>
      <c r="J580" s="25"/>
      <c r="K580" s="14"/>
      <c r="L580" s="25"/>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row>
    <row r="581">
      <c r="A581" s="14"/>
      <c r="B581" s="14"/>
      <c r="C581" s="14"/>
      <c r="D581" s="14"/>
      <c r="E581" s="14"/>
      <c r="F581" s="14"/>
      <c r="G581" s="14"/>
      <c r="H581" s="25"/>
      <c r="I581" s="25"/>
      <c r="J581" s="25"/>
      <c r="K581" s="14"/>
      <c r="L581" s="25"/>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row>
    <row r="582">
      <c r="A582" s="14"/>
      <c r="B582" s="14"/>
      <c r="C582" s="14"/>
      <c r="D582" s="14"/>
      <c r="E582" s="14"/>
      <c r="F582" s="14"/>
      <c r="G582" s="14"/>
      <c r="H582" s="25"/>
      <c r="I582" s="25"/>
      <c r="J582" s="25"/>
      <c r="K582" s="14"/>
      <c r="L582" s="25"/>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row>
    <row r="583">
      <c r="A583" s="14"/>
      <c r="B583" s="14"/>
      <c r="C583" s="14"/>
      <c r="D583" s="14"/>
      <c r="E583" s="14"/>
      <c r="F583" s="14"/>
      <c r="G583" s="14"/>
      <c r="H583" s="25"/>
      <c r="I583" s="25"/>
      <c r="J583" s="25"/>
      <c r="K583" s="14"/>
      <c r="L583" s="25"/>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row>
    <row r="584">
      <c r="A584" s="14"/>
      <c r="B584" s="14"/>
      <c r="C584" s="14"/>
      <c r="D584" s="14"/>
      <c r="E584" s="14"/>
      <c r="F584" s="14"/>
      <c r="G584" s="14"/>
      <c r="H584" s="25"/>
      <c r="I584" s="25"/>
      <c r="J584" s="25"/>
      <c r="K584" s="14"/>
      <c r="L584" s="25"/>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row>
    <row r="585">
      <c r="A585" s="14"/>
      <c r="B585" s="14"/>
      <c r="C585" s="14"/>
      <c r="D585" s="14"/>
      <c r="E585" s="14"/>
      <c r="F585" s="14"/>
      <c r="G585" s="14"/>
      <c r="H585" s="25"/>
      <c r="I585" s="25"/>
      <c r="J585" s="25"/>
      <c r="K585" s="14"/>
      <c r="L585" s="25"/>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row>
    <row r="586">
      <c r="A586" s="14"/>
      <c r="B586" s="14"/>
      <c r="C586" s="14"/>
      <c r="D586" s="14"/>
      <c r="E586" s="14"/>
      <c r="F586" s="14"/>
      <c r="G586" s="14"/>
      <c r="H586" s="25"/>
      <c r="I586" s="25"/>
      <c r="J586" s="25"/>
      <c r="K586" s="14"/>
      <c r="L586" s="25"/>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row>
    <row r="587">
      <c r="A587" s="14"/>
      <c r="B587" s="14"/>
      <c r="C587" s="14"/>
      <c r="D587" s="14"/>
      <c r="E587" s="14"/>
      <c r="F587" s="14"/>
      <c r="G587" s="14"/>
      <c r="H587" s="25"/>
      <c r="I587" s="25"/>
      <c r="J587" s="25"/>
      <c r="K587" s="14"/>
      <c r="L587" s="25"/>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row>
    <row r="588">
      <c r="A588" s="14"/>
      <c r="B588" s="14"/>
      <c r="C588" s="14"/>
      <c r="D588" s="14"/>
      <c r="E588" s="14"/>
      <c r="F588" s="14"/>
      <c r="G588" s="14"/>
      <c r="H588" s="25"/>
      <c r="I588" s="25"/>
      <c r="J588" s="25"/>
      <c r="K588" s="14"/>
      <c r="L588" s="25"/>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row>
    <row r="589">
      <c r="A589" s="14"/>
      <c r="B589" s="14"/>
      <c r="C589" s="14"/>
      <c r="D589" s="14"/>
      <c r="E589" s="14"/>
      <c r="F589" s="14"/>
      <c r="G589" s="14"/>
      <c r="H589" s="25"/>
      <c r="I589" s="25"/>
      <c r="J589" s="25"/>
      <c r="K589" s="14"/>
      <c r="L589" s="25"/>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row>
    <row r="590">
      <c r="A590" s="14"/>
      <c r="B590" s="14"/>
      <c r="C590" s="14"/>
      <c r="D590" s="14"/>
      <c r="E590" s="14"/>
      <c r="F590" s="14"/>
      <c r="G590" s="14"/>
      <c r="H590" s="25"/>
      <c r="I590" s="25"/>
      <c r="J590" s="25"/>
      <c r="K590" s="14"/>
      <c r="L590" s="25"/>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row>
    <row r="591">
      <c r="A591" s="14"/>
      <c r="B591" s="14"/>
      <c r="C591" s="14"/>
      <c r="D591" s="14"/>
      <c r="E591" s="14"/>
      <c r="F591" s="14"/>
      <c r="G591" s="14"/>
      <c r="H591" s="25"/>
      <c r="I591" s="25"/>
      <c r="J591" s="25"/>
      <c r="K591" s="14"/>
      <c r="L591" s="25"/>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row>
    <row r="592">
      <c r="A592" s="14"/>
      <c r="B592" s="14"/>
      <c r="C592" s="14"/>
      <c r="D592" s="14"/>
      <c r="E592" s="14"/>
      <c r="F592" s="14"/>
      <c r="G592" s="14"/>
      <c r="H592" s="25"/>
      <c r="I592" s="25"/>
      <c r="J592" s="25"/>
      <c r="K592" s="14"/>
      <c r="L592" s="25"/>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row>
    <row r="593">
      <c r="A593" s="14"/>
      <c r="B593" s="14"/>
      <c r="C593" s="14"/>
      <c r="D593" s="14"/>
      <c r="E593" s="14"/>
      <c r="F593" s="14"/>
      <c r="G593" s="14"/>
      <c r="H593" s="25"/>
      <c r="I593" s="25"/>
      <c r="J593" s="25"/>
      <c r="K593" s="14"/>
      <c r="L593" s="25"/>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row>
    <row r="594">
      <c r="A594" s="14"/>
      <c r="B594" s="14"/>
      <c r="C594" s="14"/>
      <c r="D594" s="14"/>
      <c r="E594" s="14"/>
      <c r="F594" s="14"/>
      <c r="G594" s="14"/>
      <c r="H594" s="25"/>
      <c r="I594" s="25"/>
      <c r="J594" s="25"/>
      <c r="K594" s="14"/>
      <c r="L594" s="25"/>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row>
    <row r="595">
      <c r="A595" s="14"/>
      <c r="B595" s="14"/>
      <c r="C595" s="14"/>
      <c r="D595" s="14"/>
      <c r="E595" s="14"/>
      <c r="F595" s="14"/>
      <c r="G595" s="14"/>
      <c r="H595" s="25"/>
      <c r="I595" s="25"/>
      <c r="J595" s="25"/>
      <c r="K595" s="14"/>
      <c r="L595" s="25"/>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row>
    <row r="596">
      <c r="A596" s="14"/>
      <c r="B596" s="14"/>
      <c r="C596" s="14"/>
      <c r="D596" s="14"/>
      <c r="E596" s="14"/>
      <c r="F596" s="14"/>
      <c r="G596" s="14"/>
      <c r="H596" s="25"/>
      <c r="I596" s="25"/>
      <c r="J596" s="25"/>
      <c r="K596" s="14"/>
      <c r="L596" s="25"/>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row>
    <row r="597">
      <c r="A597" s="14"/>
      <c r="B597" s="14"/>
      <c r="C597" s="14"/>
      <c r="D597" s="14"/>
      <c r="E597" s="14"/>
      <c r="F597" s="14"/>
      <c r="G597" s="14"/>
      <c r="H597" s="25"/>
      <c r="I597" s="25"/>
      <c r="J597" s="25"/>
      <c r="K597" s="14"/>
      <c r="L597" s="25"/>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row>
    <row r="598">
      <c r="A598" s="14"/>
      <c r="B598" s="14"/>
      <c r="C598" s="14"/>
      <c r="D598" s="14"/>
      <c r="E598" s="14"/>
      <c r="F598" s="14"/>
      <c r="G598" s="14"/>
      <c r="H598" s="25"/>
      <c r="I598" s="25"/>
      <c r="J598" s="25"/>
      <c r="K598" s="14"/>
      <c r="L598" s="25"/>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row>
    <row r="599">
      <c r="A599" s="14"/>
      <c r="B599" s="14"/>
      <c r="C599" s="14"/>
      <c r="D599" s="14"/>
      <c r="E599" s="14"/>
      <c r="F599" s="14"/>
      <c r="G599" s="14"/>
      <c r="H599" s="25"/>
      <c r="I599" s="25"/>
      <c r="J599" s="25"/>
      <c r="K599" s="14"/>
      <c r="L599" s="25"/>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row>
    <row r="600">
      <c r="A600" s="14"/>
      <c r="B600" s="14"/>
      <c r="C600" s="14"/>
      <c r="D600" s="14"/>
      <c r="E600" s="14"/>
      <c r="F600" s="14"/>
      <c r="G600" s="14"/>
      <c r="H600" s="25"/>
      <c r="I600" s="25"/>
      <c r="J600" s="25"/>
      <c r="K600" s="14"/>
      <c r="L600" s="25"/>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row>
    <row r="601">
      <c r="A601" s="14"/>
      <c r="B601" s="14"/>
      <c r="C601" s="14"/>
      <c r="D601" s="14"/>
      <c r="E601" s="14"/>
      <c r="F601" s="14"/>
      <c r="G601" s="14"/>
      <c r="H601" s="25"/>
      <c r="I601" s="25"/>
      <c r="J601" s="25"/>
      <c r="K601" s="14"/>
      <c r="L601" s="25"/>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row>
    <row r="602">
      <c r="A602" s="14"/>
      <c r="B602" s="14"/>
      <c r="C602" s="14"/>
      <c r="D602" s="14"/>
      <c r="E602" s="14"/>
      <c r="F602" s="14"/>
      <c r="G602" s="14"/>
      <c r="H602" s="25"/>
      <c r="I602" s="25"/>
      <c r="J602" s="25"/>
      <c r="K602" s="14"/>
      <c r="L602" s="25"/>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row>
    <row r="603">
      <c r="A603" s="14"/>
      <c r="B603" s="14"/>
      <c r="C603" s="14"/>
      <c r="D603" s="14"/>
      <c r="E603" s="14"/>
      <c r="F603" s="14"/>
      <c r="G603" s="14"/>
      <c r="H603" s="25"/>
      <c r="I603" s="25"/>
      <c r="J603" s="25"/>
      <c r="K603" s="14"/>
      <c r="L603" s="25"/>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row>
    <row r="604">
      <c r="A604" s="14"/>
      <c r="B604" s="14"/>
      <c r="C604" s="14"/>
      <c r="D604" s="14"/>
      <c r="E604" s="14"/>
      <c r="F604" s="14"/>
      <c r="G604" s="14"/>
      <c r="H604" s="25"/>
      <c r="I604" s="25"/>
      <c r="J604" s="25"/>
      <c r="K604" s="14"/>
      <c r="L604" s="25"/>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row>
    <row r="605">
      <c r="A605" s="14"/>
      <c r="B605" s="14"/>
      <c r="C605" s="14"/>
      <c r="D605" s="14"/>
      <c r="E605" s="14"/>
      <c r="F605" s="14"/>
      <c r="G605" s="14"/>
      <c r="H605" s="25"/>
      <c r="I605" s="25"/>
      <c r="J605" s="25"/>
      <c r="K605" s="14"/>
      <c r="L605" s="25"/>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row>
    <row r="606">
      <c r="A606" s="14"/>
      <c r="B606" s="14"/>
      <c r="C606" s="14"/>
      <c r="D606" s="14"/>
      <c r="E606" s="14"/>
      <c r="F606" s="14"/>
      <c r="G606" s="14"/>
      <c r="H606" s="25"/>
      <c r="I606" s="25"/>
      <c r="J606" s="25"/>
      <c r="K606" s="14"/>
      <c r="L606" s="25"/>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row>
    <row r="607">
      <c r="A607" s="14"/>
      <c r="B607" s="14"/>
      <c r="C607" s="14"/>
      <c r="D607" s="14"/>
      <c r="E607" s="14"/>
      <c r="F607" s="14"/>
      <c r="G607" s="14"/>
      <c r="H607" s="25"/>
      <c r="I607" s="25"/>
      <c r="J607" s="25"/>
      <c r="K607" s="14"/>
      <c r="L607" s="25"/>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row>
    <row r="608">
      <c r="A608" s="14"/>
      <c r="B608" s="14"/>
      <c r="C608" s="14"/>
      <c r="D608" s="14"/>
      <c r="E608" s="14"/>
      <c r="F608" s="14"/>
      <c r="G608" s="14"/>
      <c r="H608" s="25"/>
      <c r="I608" s="25"/>
      <c r="J608" s="25"/>
      <c r="K608" s="14"/>
      <c r="L608" s="25"/>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row>
    <row r="609">
      <c r="A609" s="14"/>
      <c r="B609" s="14"/>
      <c r="C609" s="14"/>
      <c r="D609" s="14"/>
      <c r="E609" s="14"/>
      <c r="F609" s="14"/>
      <c r="G609" s="14"/>
      <c r="H609" s="25"/>
      <c r="I609" s="25"/>
      <c r="J609" s="25"/>
      <c r="K609" s="14"/>
      <c r="L609" s="25"/>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row>
    <row r="610">
      <c r="A610" s="14"/>
      <c r="B610" s="14"/>
      <c r="C610" s="14"/>
      <c r="D610" s="14"/>
      <c r="E610" s="14"/>
      <c r="F610" s="14"/>
      <c r="G610" s="14"/>
      <c r="H610" s="25"/>
      <c r="I610" s="25"/>
      <c r="J610" s="25"/>
      <c r="K610" s="14"/>
      <c r="L610" s="25"/>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row>
    <row r="611">
      <c r="A611" s="14"/>
      <c r="B611" s="14"/>
      <c r="C611" s="14"/>
      <c r="D611" s="14"/>
      <c r="E611" s="14"/>
      <c r="F611" s="14"/>
      <c r="G611" s="14"/>
      <c r="H611" s="25"/>
      <c r="I611" s="25"/>
      <c r="J611" s="25"/>
      <c r="K611" s="14"/>
      <c r="L611" s="25"/>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row>
    <row r="612">
      <c r="A612" s="14"/>
      <c r="B612" s="14"/>
      <c r="C612" s="14"/>
      <c r="D612" s="14"/>
      <c r="E612" s="14"/>
      <c r="F612" s="14"/>
      <c r="G612" s="14"/>
      <c r="H612" s="25"/>
      <c r="I612" s="25"/>
      <c r="J612" s="25"/>
      <c r="K612" s="14"/>
      <c r="L612" s="25"/>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row>
    <row r="613">
      <c r="A613" s="14"/>
      <c r="B613" s="14"/>
      <c r="C613" s="14"/>
      <c r="D613" s="14"/>
      <c r="E613" s="14"/>
      <c r="F613" s="14"/>
      <c r="G613" s="14"/>
      <c r="H613" s="25"/>
      <c r="I613" s="25"/>
      <c r="J613" s="25"/>
      <c r="K613" s="14"/>
      <c r="L613" s="25"/>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row>
    <row r="614">
      <c r="A614" s="14"/>
      <c r="B614" s="14"/>
      <c r="C614" s="14"/>
      <c r="D614" s="14"/>
      <c r="E614" s="14"/>
      <c r="F614" s="14"/>
      <c r="G614" s="14"/>
      <c r="H614" s="25"/>
      <c r="I614" s="25"/>
      <c r="J614" s="25"/>
      <c r="K614" s="14"/>
      <c r="L614" s="25"/>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row>
    <row r="615">
      <c r="A615" s="14"/>
      <c r="B615" s="14"/>
      <c r="C615" s="14"/>
      <c r="D615" s="14"/>
      <c r="E615" s="14"/>
      <c r="F615" s="14"/>
      <c r="G615" s="14"/>
      <c r="H615" s="25"/>
      <c r="I615" s="25"/>
      <c r="J615" s="25"/>
      <c r="K615" s="14"/>
      <c r="L615" s="25"/>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row>
    <row r="616">
      <c r="A616" s="14"/>
      <c r="B616" s="14"/>
      <c r="C616" s="14"/>
      <c r="D616" s="14"/>
      <c r="E616" s="14"/>
      <c r="F616" s="14"/>
      <c r="G616" s="14"/>
      <c r="H616" s="25"/>
      <c r="I616" s="25"/>
      <c r="J616" s="25"/>
      <c r="K616" s="14"/>
      <c r="L616" s="25"/>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row>
    <row r="617">
      <c r="A617" s="14"/>
      <c r="B617" s="14"/>
      <c r="C617" s="14"/>
      <c r="D617" s="14"/>
      <c r="E617" s="14"/>
      <c r="F617" s="14"/>
      <c r="G617" s="14"/>
      <c r="H617" s="25"/>
      <c r="I617" s="25"/>
      <c r="J617" s="25"/>
      <c r="K617" s="14"/>
      <c r="L617" s="25"/>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row>
    <row r="618">
      <c r="A618" s="14"/>
      <c r="B618" s="14"/>
      <c r="C618" s="14"/>
      <c r="D618" s="14"/>
      <c r="E618" s="14"/>
      <c r="F618" s="14"/>
      <c r="G618" s="14"/>
      <c r="H618" s="25"/>
      <c r="I618" s="25"/>
      <c r="J618" s="25"/>
      <c r="K618" s="14"/>
      <c r="L618" s="25"/>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row>
    <row r="619">
      <c r="A619" s="14"/>
      <c r="B619" s="14"/>
      <c r="C619" s="14"/>
      <c r="D619" s="14"/>
      <c r="E619" s="14"/>
      <c r="F619" s="14"/>
      <c r="G619" s="14"/>
      <c r="H619" s="25"/>
      <c r="I619" s="25"/>
      <c r="J619" s="25"/>
      <c r="K619" s="14"/>
      <c r="L619" s="25"/>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row>
    <row r="620">
      <c r="A620" s="14"/>
      <c r="B620" s="14"/>
      <c r="C620" s="14"/>
      <c r="D620" s="14"/>
      <c r="E620" s="14"/>
      <c r="F620" s="14"/>
      <c r="G620" s="14"/>
      <c r="H620" s="25"/>
      <c r="I620" s="25"/>
      <c r="J620" s="25"/>
      <c r="K620" s="14"/>
      <c r="L620" s="25"/>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row>
    <row r="621">
      <c r="A621" s="14"/>
      <c r="B621" s="14"/>
      <c r="C621" s="14"/>
      <c r="D621" s="14"/>
      <c r="E621" s="14"/>
      <c r="F621" s="14"/>
      <c r="G621" s="14"/>
      <c r="H621" s="25"/>
      <c r="I621" s="25"/>
      <c r="J621" s="25"/>
      <c r="K621" s="14"/>
      <c r="L621" s="25"/>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row>
    <row r="622">
      <c r="A622" s="14"/>
      <c r="B622" s="14"/>
      <c r="C622" s="14"/>
      <c r="D622" s="14"/>
      <c r="E622" s="14"/>
      <c r="F622" s="14"/>
      <c r="G622" s="14"/>
      <c r="H622" s="25"/>
      <c r="I622" s="25"/>
      <c r="J622" s="25"/>
      <c r="K622" s="14"/>
      <c r="L622" s="25"/>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row>
    <row r="623">
      <c r="A623" s="14"/>
      <c r="B623" s="14"/>
      <c r="C623" s="14"/>
      <c r="D623" s="14"/>
      <c r="E623" s="14"/>
      <c r="F623" s="14"/>
      <c r="G623" s="14"/>
      <c r="H623" s="25"/>
      <c r="I623" s="25"/>
      <c r="J623" s="25"/>
      <c r="K623" s="14"/>
      <c r="L623" s="25"/>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row>
    <row r="624">
      <c r="A624" s="14"/>
      <c r="B624" s="14"/>
      <c r="C624" s="14"/>
      <c r="D624" s="14"/>
      <c r="E624" s="14"/>
      <c r="F624" s="14"/>
      <c r="G624" s="14"/>
      <c r="H624" s="25"/>
      <c r="I624" s="25"/>
      <c r="J624" s="25"/>
      <c r="K624" s="14"/>
      <c r="L624" s="25"/>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row>
    <row r="625">
      <c r="A625" s="14"/>
      <c r="B625" s="14"/>
      <c r="C625" s="14"/>
      <c r="D625" s="14"/>
      <c r="E625" s="14"/>
      <c r="F625" s="14"/>
      <c r="G625" s="14"/>
      <c r="H625" s="25"/>
      <c r="I625" s="25"/>
      <c r="J625" s="25"/>
      <c r="K625" s="14"/>
      <c r="L625" s="25"/>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row>
    <row r="626">
      <c r="A626" s="14"/>
      <c r="B626" s="14"/>
      <c r="C626" s="14"/>
      <c r="D626" s="14"/>
      <c r="E626" s="14"/>
      <c r="F626" s="14"/>
      <c r="G626" s="14"/>
      <c r="H626" s="25"/>
      <c r="I626" s="25"/>
      <c r="J626" s="25"/>
      <c r="K626" s="14"/>
      <c r="L626" s="25"/>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row>
    <row r="627">
      <c r="A627" s="14"/>
      <c r="B627" s="14"/>
      <c r="C627" s="14"/>
      <c r="D627" s="14"/>
      <c r="E627" s="14"/>
      <c r="F627" s="14"/>
      <c r="G627" s="14"/>
      <c r="H627" s="25"/>
      <c r="I627" s="25"/>
      <c r="J627" s="25"/>
      <c r="K627" s="14"/>
      <c r="L627" s="25"/>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row>
    <row r="628">
      <c r="A628" s="14"/>
      <c r="B628" s="14"/>
      <c r="C628" s="14"/>
      <c r="D628" s="14"/>
      <c r="E628" s="14"/>
      <c r="F628" s="14"/>
      <c r="G628" s="14"/>
      <c r="H628" s="25"/>
      <c r="I628" s="25"/>
      <c r="J628" s="25"/>
      <c r="K628" s="14"/>
      <c r="L628" s="25"/>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row>
    <row r="629">
      <c r="A629" s="14"/>
      <c r="B629" s="14"/>
      <c r="C629" s="14"/>
      <c r="D629" s="14"/>
      <c r="E629" s="14"/>
      <c r="F629" s="14"/>
      <c r="G629" s="14"/>
      <c r="H629" s="25"/>
      <c r="I629" s="25"/>
      <c r="J629" s="25"/>
      <c r="K629" s="14"/>
      <c r="L629" s="25"/>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row>
    <row r="630">
      <c r="A630" s="14"/>
      <c r="B630" s="14"/>
      <c r="C630" s="14"/>
      <c r="D630" s="14"/>
      <c r="E630" s="14"/>
      <c r="F630" s="14"/>
      <c r="G630" s="14"/>
      <c r="H630" s="25"/>
      <c r="I630" s="25"/>
      <c r="J630" s="25"/>
      <c r="K630" s="14"/>
      <c r="L630" s="25"/>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row>
    <row r="631">
      <c r="A631" s="14"/>
      <c r="B631" s="14"/>
      <c r="C631" s="14"/>
      <c r="D631" s="14"/>
      <c r="E631" s="14"/>
      <c r="F631" s="14"/>
      <c r="G631" s="14"/>
      <c r="H631" s="25"/>
      <c r="I631" s="25"/>
      <c r="J631" s="25"/>
      <c r="K631" s="14"/>
      <c r="L631" s="25"/>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row>
    <row r="632">
      <c r="A632" s="14"/>
      <c r="B632" s="14"/>
      <c r="C632" s="14"/>
      <c r="D632" s="14"/>
      <c r="E632" s="14"/>
      <c r="F632" s="14"/>
      <c r="G632" s="14"/>
      <c r="H632" s="25"/>
      <c r="I632" s="25"/>
      <c r="J632" s="25"/>
      <c r="K632" s="14"/>
      <c r="L632" s="25"/>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row>
    <row r="633">
      <c r="A633" s="14"/>
      <c r="B633" s="14"/>
      <c r="C633" s="14"/>
      <c r="D633" s="14"/>
      <c r="E633" s="14"/>
      <c r="F633" s="14"/>
      <c r="G633" s="14"/>
      <c r="H633" s="25"/>
      <c r="I633" s="25"/>
      <c r="J633" s="25"/>
      <c r="K633" s="14"/>
      <c r="L633" s="25"/>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row>
    <row r="634">
      <c r="A634" s="14"/>
      <c r="B634" s="14"/>
      <c r="C634" s="14"/>
      <c r="D634" s="14"/>
      <c r="E634" s="14"/>
      <c r="F634" s="14"/>
      <c r="G634" s="14"/>
      <c r="H634" s="25"/>
      <c r="I634" s="25"/>
      <c r="J634" s="25"/>
      <c r="K634" s="14"/>
      <c r="L634" s="25"/>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row>
    <row r="635">
      <c r="A635" s="14"/>
      <c r="B635" s="14"/>
      <c r="C635" s="14"/>
      <c r="D635" s="14"/>
      <c r="E635" s="14"/>
      <c r="F635" s="14"/>
      <c r="G635" s="14"/>
      <c r="H635" s="25"/>
      <c r="I635" s="25"/>
      <c r="J635" s="25"/>
      <c r="K635" s="14"/>
      <c r="L635" s="25"/>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row>
    <row r="636">
      <c r="A636" s="14"/>
      <c r="B636" s="14"/>
      <c r="C636" s="14"/>
      <c r="D636" s="14"/>
      <c r="E636" s="14"/>
      <c r="F636" s="14"/>
      <c r="G636" s="14"/>
      <c r="H636" s="25"/>
      <c r="I636" s="25"/>
      <c r="J636" s="25"/>
      <c r="K636" s="14"/>
      <c r="L636" s="25"/>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row>
    <row r="637">
      <c r="A637" s="14"/>
      <c r="B637" s="14"/>
      <c r="C637" s="14"/>
      <c r="D637" s="14"/>
      <c r="E637" s="14"/>
      <c r="F637" s="14"/>
      <c r="G637" s="14"/>
      <c r="H637" s="25"/>
      <c r="I637" s="25"/>
      <c r="J637" s="25"/>
      <c r="K637" s="14"/>
      <c r="L637" s="25"/>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row>
    <row r="638">
      <c r="A638" s="14"/>
      <c r="B638" s="14"/>
      <c r="C638" s="14"/>
      <c r="D638" s="14"/>
      <c r="E638" s="14"/>
      <c r="F638" s="14"/>
      <c r="G638" s="14"/>
      <c r="H638" s="25"/>
      <c r="I638" s="25"/>
      <c r="J638" s="25"/>
      <c r="K638" s="14"/>
      <c r="L638" s="25"/>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row>
    <row r="639">
      <c r="A639" s="14"/>
      <c r="B639" s="14"/>
      <c r="C639" s="14"/>
      <c r="D639" s="14"/>
      <c r="E639" s="14"/>
      <c r="F639" s="14"/>
      <c r="G639" s="14"/>
      <c r="H639" s="25"/>
      <c r="I639" s="25"/>
      <c r="J639" s="25"/>
      <c r="K639" s="14"/>
      <c r="L639" s="25"/>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row>
    <row r="640">
      <c r="A640" s="14"/>
      <c r="B640" s="14"/>
      <c r="C640" s="14"/>
      <c r="D640" s="14"/>
      <c r="E640" s="14"/>
      <c r="F640" s="14"/>
      <c r="G640" s="14"/>
      <c r="H640" s="25"/>
      <c r="I640" s="25"/>
      <c r="J640" s="25"/>
      <c r="K640" s="14"/>
      <c r="L640" s="25"/>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row>
    <row r="641">
      <c r="A641" s="14"/>
      <c r="B641" s="14"/>
      <c r="C641" s="14"/>
      <c r="D641" s="14"/>
      <c r="E641" s="14"/>
      <c r="F641" s="14"/>
      <c r="G641" s="14"/>
      <c r="H641" s="25"/>
      <c r="I641" s="25"/>
      <c r="J641" s="25"/>
      <c r="K641" s="14"/>
      <c r="L641" s="25"/>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row>
    <row r="642">
      <c r="A642" s="14"/>
      <c r="B642" s="14"/>
      <c r="C642" s="14"/>
      <c r="D642" s="14"/>
      <c r="E642" s="14"/>
      <c r="F642" s="14"/>
      <c r="G642" s="14"/>
      <c r="H642" s="25"/>
      <c r="I642" s="25"/>
      <c r="J642" s="25"/>
      <c r="K642" s="14"/>
      <c r="L642" s="25"/>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row>
    <row r="643">
      <c r="A643" s="14"/>
      <c r="B643" s="14"/>
      <c r="C643" s="14"/>
      <c r="D643" s="14"/>
      <c r="E643" s="14"/>
      <c r="F643" s="14"/>
      <c r="G643" s="14"/>
      <c r="H643" s="25"/>
      <c r="I643" s="25"/>
      <c r="J643" s="25"/>
      <c r="K643" s="14"/>
      <c r="L643" s="25"/>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row>
    <row r="644">
      <c r="A644" s="14"/>
      <c r="B644" s="14"/>
      <c r="C644" s="14"/>
      <c r="D644" s="14"/>
      <c r="E644" s="14"/>
      <c r="F644" s="14"/>
      <c r="G644" s="14"/>
      <c r="H644" s="25"/>
      <c r="I644" s="25"/>
      <c r="J644" s="25"/>
      <c r="K644" s="14"/>
      <c r="L644" s="25"/>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row>
    <row r="645">
      <c r="A645" s="14"/>
      <c r="B645" s="14"/>
      <c r="C645" s="14"/>
      <c r="D645" s="14"/>
      <c r="E645" s="14"/>
      <c r="F645" s="14"/>
      <c r="G645" s="14"/>
      <c r="H645" s="25"/>
      <c r="I645" s="25"/>
      <c r="J645" s="25"/>
      <c r="K645" s="14"/>
      <c r="L645" s="25"/>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row>
    <row r="646">
      <c r="A646" s="14"/>
      <c r="B646" s="14"/>
      <c r="C646" s="14"/>
      <c r="D646" s="14"/>
      <c r="E646" s="14"/>
      <c r="F646" s="14"/>
      <c r="G646" s="14"/>
      <c r="H646" s="25"/>
      <c r="I646" s="25"/>
      <c r="J646" s="25"/>
      <c r="K646" s="14"/>
      <c r="L646" s="25"/>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row>
    <row r="647">
      <c r="A647" s="14"/>
      <c r="B647" s="14"/>
      <c r="C647" s="14"/>
      <c r="D647" s="14"/>
      <c r="E647" s="14"/>
      <c r="F647" s="14"/>
      <c r="G647" s="14"/>
      <c r="H647" s="25"/>
      <c r="I647" s="25"/>
      <c r="J647" s="25"/>
      <c r="K647" s="14"/>
      <c r="L647" s="25"/>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row>
    <row r="648">
      <c r="A648" s="14"/>
      <c r="B648" s="14"/>
      <c r="C648" s="14"/>
      <c r="D648" s="14"/>
      <c r="E648" s="14"/>
      <c r="F648" s="14"/>
      <c r="G648" s="14"/>
      <c r="H648" s="25"/>
      <c r="I648" s="25"/>
      <c r="J648" s="25"/>
      <c r="K648" s="14"/>
      <c r="L648" s="25"/>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row>
    <row r="649">
      <c r="A649" s="14"/>
      <c r="B649" s="14"/>
      <c r="C649" s="14"/>
      <c r="D649" s="14"/>
      <c r="E649" s="14"/>
      <c r="F649" s="14"/>
      <c r="G649" s="14"/>
      <c r="H649" s="25"/>
      <c r="I649" s="25"/>
      <c r="J649" s="25"/>
      <c r="K649" s="14"/>
      <c r="L649" s="25"/>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row>
    <row r="650">
      <c r="A650" s="14"/>
      <c r="B650" s="14"/>
      <c r="C650" s="14"/>
      <c r="D650" s="14"/>
      <c r="E650" s="14"/>
      <c r="F650" s="14"/>
      <c r="G650" s="14"/>
      <c r="H650" s="25"/>
      <c r="I650" s="25"/>
      <c r="J650" s="25"/>
      <c r="K650" s="14"/>
      <c r="L650" s="25"/>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row>
    <row r="651">
      <c r="A651" s="14"/>
      <c r="B651" s="14"/>
      <c r="C651" s="14"/>
      <c r="D651" s="14"/>
      <c r="E651" s="14"/>
      <c r="F651" s="14"/>
      <c r="G651" s="14"/>
      <c r="H651" s="25"/>
      <c r="I651" s="25"/>
      <c r="J651" s="25"/>
      <c r="K651" s="14"/>
      <c r="L651" s="25"/>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row>
    <row r="652">
      <c r="A652" s="14"/>
      <c r="B652" s="14"/>
      <c r="C652" s="14"/>
      <c r="D652" s="14"/>
      <c r="E652" s="14"/>
      <c r="F652" s="14"/>
      <c r="G652" s="14"/>
      <c r="H652" s="25"/>
      <c r="I652" s="25"/>
      <c r="J652" s="25"/>
      <c r="K652" s="14"/>
      <c r="L652" s="25"/>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row>
    <row r="653">
      <c r="A653" s="14"/>
      <c r="B653" s="14"/>
      <c r="C653" s="14"/>
      <c r="D653" s="14"/>
      <c r="E653" s="14"/>
      <c r="F653" s="14"/>
      <c r="G653" s="14"/>
      <c r="H653" s="25"/>
      <c r="I653" s="25"/>
      <c r="J653" s="25"/>
      <c r="K653" s="14"/>
      <c r="L653" s="25"/>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row>
    <row r="654">
      <c r="A654" s="14"/>
      <c r="B654" s="14"/>
      <c r="C654" s="14"/>
      <c r="D654" s="14"/>
      <c r="E654" s="14"/>
      <c r="F654" s="14"/>
      <c r="G654" s="14"/>
      <c r="H654" s="25"/>
      <c r="I654" s="25"/>
      <c r="J654" s="25"/>
      <c r="K654" s="14"/>
      <c r="L654" s="25"/>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row>
    <row r="655">
      <c r="A655" s="14"/>
      <c r="B655" s="14"/>
      <c r="C655" s="14"/>
      <c r="D655" s="14"/>
      <c r="E655" s="14"/>
      <c r="F655" s="14"/>
      <c r="G655" s="14"/>
      <c r="H655" s="25"/>
      <c r="I655" s="25"/>
      <c r="J655" s="25"/>
      <c r="K655" s="14"/>
      <c r="L655" s="25"/>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row>
    <row r="656">
      <c r="A656" s="14"/>
      <c r="B656" s="14"/>
      <c r="C656" s="14"/>
      <c r="D656" s="14"/>
      <c r="E656" s="14"/>
      <c r="F656" s="14"/>
      <c r="G656" s="14"/>
      <c r="H656" s="25"/>
      <c r="I656" s="25"/>
      <c r="J656" s="25"/>
      <c r="K656" s="14"/>
      <c r="L656" s="25"/>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row>
    <row r="657">
      <c r="A657" s="14"/>
      <c r="B657" s="14"/>
      <c r="C657" s="14"/>
      <c r="D657" s="14"/>
      <c r="E657" s="14"/>
      <c r="F657" s="14"/>
      <c r="G657" s="14"/>
      <c r="H657" s="25"/>
      <c r="I657" s="25"/>
      <c r="J657" s="25"/>
      <c r="K657" s="14"/>
      <c r="L657" s="25"/>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row>
    <row r="658">
      <c r="A658" s="14"/>
      <c r="B658" s="14"/>
      <c r="C658" s="14"/>
      <c r="D658" s="14"/>
      <c r="E658" s="14"/>
      <c r="F658" s="14"/>
      <c r="G658" s="14"/>
      <c r="H658" s="25"/>
      <c r="I658" s="25"/>
      <c r="J658" s="25"/>
      <c r="K658" s="14"/>
      <c r="L658" s="25"/>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row>
    <row r="659">
      <c r="A659" s="14"/>
      <c r="B659" s="14"/>
      <c r="C659" s="14"/>
      <c r="D659" s="14"/>
      <c r="E659" s="14"/>
      <c r="F659" s="14"/>
      <c r="G659" s="14"/>
      <c r="H659" s="25"/>
      <c r="I659" s="25"/>
      <c r="J659" s="25"/>
      <c r="K659" s="14"/>
      <c r="L659" s="25"/>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row>
    <row r="660">
      <c r="A660" s="14"/>
      <c r="B660" s="14"/>
      <c r="C660" s="14"/>
      <c r="D660" s="14"/>
      <c r="E660" s="14"/>
      <c r="F660" s="14"/>
      <c r="G660" s="14"/>
      <c r="H660" s="25"/>
      <c r="I660" s="25"/>
      <c r="J660" s="25"/>
      <c r="K660" s="14"/>
      <c r="L660" s="25"/>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row>
    <row r="661">
      <c r="A661" s="14"/>
      <c r="B661" s="14"/>
      <c r="C661" s="14"/>
      <c r="D661" s="14"/>
      <c r="E661" s="14"/>
      <c r="F661" s="14"/>
      <c r="G661" s="14"/>
      <c r="H661" s="25"/>
      <c r="I661" s="25"/>
      <c r="J661" s="25"/>
      <c r="K661" s="14"/>
      <c r="L661" s="25"/>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row>
    <row r="662">
      <c r="A662" s="14"/>
      <c r="B662" s="14"/>
      <c r="C662" s="14"/>
      <c r="D662" s="14"/>
      <c r="E662" s="14"/>
      <c r="F662" s="14"/>
      <c r="G662" s="14"/>
      <c r="H662" s="25"/>
      <c r="I662" s="25"/>
      <c r="J662" s="25"/>
      <c r="K662" s="14"/>
      <c r="L662" s="25"/>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row>
    <row r="663">
      <c r="A663" s="14"/>
      <c r="B663" s="14"/>
      <c r="C663" s="14"/>
      <c r="D663" s="14"/>
      <c r="E663" s="14"/>
      <c r="F663" s="14"/>
      <c r="G663" s="14"/>
      <c r="H663" s="25"/>
      <c r="I663" s="25"/>
      <c r="J663" s="25"/>
      <c r="K663" s="14"/>
      <c r="L663" s="25"/>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row>
    <row r="664">
      <c r="A664" s="14"/>
      <c r="B664" s="14"/>
      <c r="C664" s="14"/>
      <c r="D664" s="14"/>
      <c r="E664" s="14"/>
      <c r="F664" s="14"/>
      <c r="G664" s="14"/>
      <c r="H664" s="25"/>
      <c r="I664" s="25"/>
      <c r="J664" s="25"/>
      <c r="K664" s="14"/>
      <c r="L664" s="25"/>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row>
    <row r="665">
      <c r="A665" s="14"/>
      <c r="B665" s="14"/>
      <c r="C665" s="14"/>
      <c r="D665" s="14"/>
      <c r="E665" s="14"/>
      <c r="F665" s="14"/>
      <c r="G665" s="14"/>
      <c r="H665" s="25"/>
      <c r="I665" s="25"/>
      <c r="J665" s="25"/>
      <c r="K665" s="14"/>
      <c r="L665" s="25"/>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row>
    <row r="666">
      <c r="A666" s="14"/>
      <c r="B666" s="14"/>
      <c r="C666" s="14"/>
      <c r="D666" s="14"/>
      <c r="E666" s="14"/>
      <c r="F666" s="14"/>
      <c r="G666" s="14"/>
      <c r="H666" s="25"/>
      <c r="I666" s="25"/>
      <c r="J666" s="25"/>
      <c r="K666" s="14"/>
      <c r="L666" s="25"/>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row>
    <row r="667">
      <c r="A667" s="14"/>
      <c r="B667" s="14"/>
      <c r="C667" s="14"/>
      <c r="D667" s="14"/>
      <c r="E667" s="14"/>
      <c r="F667" s="14"/>
      <c r="G667" s="14"/>
      <c r="H667" s="25"/>
      <c r="I667" s="25"/>
      <c r="J667" s="25"/>
      <c r="K667" s="14"/>
      <c r="L667" s="25"/>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row>
    <row r="668">
      <c r="A668" s="14"/>
      <c r="B668" s="14"/>
      <c r="C668" s="14"/>
      <c r="D668" s="14"/>
      <c r="E668" s="14"/>
      <c r="F668" s="14"/>
      <c r="G668" s="14"/>
      <c r="H668" s="25"/>
      <c r="I668" s="25"/>
      <c r="J668" s="25"/>
      <c r="K668" s="14"/>
      <c r="L668" s="25"/>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row>
    <row r="669">
      <c r="A669" s="14"/>
      <c r="B669" s="14"/>
      <c r="C669" s="14"/>
      <c r="D669" s="14"/>
      <c r="E669" s="14"/>
      <c r="F669" s="14"/>
      <c r="G669" s="14"/>
      <c r="H669" s="25"/>
      <c r="I669" s="25"/>
      <c r="J669" s="25"/>
      <c r="K669" s="14"/>
      <c r="L669" s="25"/>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row>
    <row r="670">
      <c r="A670" s="14"/>
      <c r="B670" s="14"/>
      <c r="C670" s="14"/>
      <c r="D670" s="14"/>
      <c r="E670" s="14"/>
      <c r="F670" s="14"/>
      <c r="G670" s="14"/>
      <c r="H670" s="25"/>
      <c r="I670" s="25"/>
      <c r="J670" s="25"/>
      <c r="K670" s="14"/>
      <c r="L670" s="25"/>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row>
    <row r="671">
      <c r="A671" s="14"/>
      <c r="B671" s="14"/>
      <c r="C671" s="14"/>
      <c r="D671" s="14"/>
      <c r="E671" s="14"/>
      <c r="F671" s="14"/>
      <c r="G671" s="14"/>
      <c r="H671" s="25"/>
      <c r="I671" s="25"/>
      <c r="J671" s="25"/>
      <c r="K671" s="14"/>
      <c r="L671" s="25"/>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row>
    <row r="672">
      <c r="A672" s="14"/>
      <c r="B672" s="14"/>
      <c r="C672" s="14"/>
      <c r="D672" s="14"/>
      <c r="E672" s="14"/>
      <c r="F672" s="14"/>
      <c r="G672" s="14"/>
      <c r="H672" s="25"/>
      <c r="I672" s="25"/>
      <c r="J672" s="25"/>
      <c r="K672" s="14"/>
      <c r="L672" s="25"/>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row>
    <row r="673">
      <c r="A673" s="14"/>
      <c r="B673" s="14"/>
      <c r="C673" s="14"/>
      <c r="D673" s="14"/>
      <c r="E673" s="14"/>
      <c r="F673" s="14"/>
      <c r="G673" s="14"/>
      <c r="H673" s="25"/>
      <c r="I673" s="25"/>
      <c r="J673" s="25"/>
      <c r="K673" s="14"/>
      <c r="L673" s="25"/>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row>
    <row r="674">
      <c r="A674" s="14"/>
      <c r="B674" s="14"/>
      <c r="C674" s="14"/>
      <c r="D674" s="14"/>
      <c r="E674" s="14"/>
      <c r="F674" s="14"/>
      <c r="G674" s="14"/>
      <c r="H674" s="25"/>
      <c r="I674" s="25"/>
      <c r="J674" s="25"/>
      <c r="K674" s="14"/>
      <c r="L674" s="25"/>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row>
    <row r="675">
      <c r="A675" s="14"/>
      <c r="B675" s="14"/>
      <c r="C675" s="14"/>
      <c r="D675" s="14"/>
      <c r="E675" s="14"/>
      <c r="F675" s="14"/>
      <c r="G675" s="14"/>
      <c r="H675" s="25"/>
      <c r="I675" s="25"/>
      <c r="J675" s="25"/>
      <c r="K675" s="14"/>
      <c r="L675" s="25"/>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row>
    <row r="676">
      <c r="A676" s="14"/>
      <c r="B676" s="14"/>
      <c r="C676" s="14"/>
      <c r="D676" s="14"/>
      <c r="E676" s="14"/>
      <c r="F676" s="14"/>
      <c r="G676" s="14"/>
      <c r="H676" s="25"/>
      <c r="I676" s="25"/>
      <c r="J676" s="25"/>
      <c r="K676" s="14"/>
      <c r="L676" s="25"/>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row>
    <row r="677">
      <c r="A677" s="14"/>
      <c r="B677" s="14"/>
      <c r="C677" s="14"/>
      <c r="D677" s="14"/>
      <c r="E677" s="14"/>
      <c r="F677" s="14"/>
      <c r="G677" s="14"/>
      <c r="H677" s="25"/>
      <c r="I677" s="25"/>
      <c r="J677" s="25"/>
      <c r="K677" s="14"/>
      <c r="L677" s="25"/>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row>
    <row r="678">
      <c r="A678" s="14"/>
      <c r="B678" s="14"/>
      <c r="C678" s="14"/>
      <c r="D678" s="14"/>
      <c r="E678" s="14"/>
      <c r="F678" s="14"/>
      <c r="G678" s="14"/>
      <c r="H678" s="25"/>
      <c r="I678" s="25"/>
      <c r="J678" s="25"/>
      <c r="K678" s="14"/>
      <c r="L678" s="25"/>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row>
    <row r="679">
      <c r="A679" s="14"/>
      <c r="B679" s="14"/>
      <c r="C679" s="14"/>
      <c r="D679" s="14"/>
      <c r="E679" s="14"/>
      <c r="F679" s="14"/>
      <c r="G679" s="14"/>
      <c r="H679" s="25"/>
      <c r="I679" s="25"/>
      <c r="J679" s="25"/>
      <c r="K679" s="14"/>
      <c r="L679" s="25"/>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row>
    <row r="680">
      <c r="A680" s="14"/>
      <c r="B680" s="14"/>
      <c r="C680" s="14"/>
      <c r="D680" s="14"/>
      <c r="E680" s="14"/>
      <c r="F680" s="14"/>
      <c r="G680" s="14"/>
      <c r="H680" s="25"/>
      <c r="I680" s="25"/>
      <c r="J680" s="25"/>
      <c r="K680" s="14"/>
      <c r="L680" s="25"/>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row>
    <row r="681">
      <c r="A681" s="14"/>
      <c r="B681" s="14"/>
      <c r="C681" s="14"/>
      <c r="D681" s="14"/>
      <c r="E681" s="14"/>
      <c r="F681" s="14"/>
      <c r="G681" s="14"/>
      <c r="H681" s="25"/>
      <c r="I681" s="25"/>
      <c r="J681" s="25"/>
      <c r="K681" s="14"/>
      <c r="L681" s="25"/>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row>
    <row r="682">
      <c r="A682" s="14"/>
      <c r="B682" s="14"/>
      <c r="C682" s="14"/>
      <c r="D682" s="14"/>
      <c r="E682" s="14"/>
      <c r="F682" s="14"/>
      <c r="G682" s="14"/>
      <c r="H682" s="25"/>
      <c r="I682" s="25"/>
      <c r="J682" s="25"/>
      <c r="K682" s="14"/>
      <c r="L682" s="25"/>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row>
    <row r="683">
      <c r="A683" s="14"/>
      <c r="B683" s="14"/>
      <c r="C683" s="14"/>
      <c r="D683" s="14"/>
      <c r="E683" s="14"/>
      <c r="F683" s="14"/>
      <c r="G683" s="14"/>
      <c r="H683" s="25"/>
      <c r="I683" s="25"/>
      <c r="J683" s="25"/>
      <c r="K683" s="14"/>
      <c r="L683" s="25"/>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row>
    <row r="684">
      <c r="A684" s="14"/>
      <c r="B684" s="14"/>
      <c r="C684" s="14"/>
      <c r="D684" s="14"/>
      <c r="E684" s="14"/>
      <c r="F684" s="14"/>
      <c r="G684" s="14"/>
      <c r="H684" s="25"/>
      <c r="I684" s="25"/>
      <c r="J684" s="25"/>
      <c r="K684" s="14"/>
      <c r="L684" s="25"/>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row>
    <row r="685">
      <c r="A685" s="14"/>
      <c r="B685" s="14"/>
      <c r="C685" s="14"/>
      <c r="D685" s="14"/>
      <c r="E685" s="14"/>
      <c r="F685" s="14"/>
      <c r="G685" s="14"/>
      <c r="H685" s="25"/>
      <c r="I685" s="25"/>
      <c r="J685" s="25"/>
      <c r="K685" s="14"/>
      <c r="L685" s="25"/>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row>
    <row r="686">
      <c r="A686" s="14"/>
      <c r="B686" s="14"/>
      <c r="C686" s="14"/>
      <c r="D686" s="14"/>
      <c r="E686" s="14"/>
      <c r="F686" s="14"/>
      <c r="G686" s="14"/>
      <c r="H686" s="25"/>
      <c r="I686" s="25"/>
      <c r="J686" s="25"/>
      <c r="K686" s="14"/>
      <c r="L686" s="25"/>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row>
    <row r="687">
      <c r="A687" s="14"/>
      <c r="B687" s="14"/>
      <c r="C687" s="14"/>
      <c r="D687" s="14"/>
      <c r="E687" s="14"/>
      <c r="F687" s="14"/>
      <c r="G687" s="14"/>
      <c r="H687" s="25"/>
      <c r="I687" s="25"/>
      <c r="J687" s="25"/>
      <c r="K687" s="14"/>
      <c r="L687" s="25"/>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row>
    <row r="688">
      <c r="A688" s="14"/>
      <c r="B688" s="14"/>
      <c r="C688" s="14"/>
      <c r="D688" s="14"/>
      <c r="E688" s="14"/>
      <c r="F688" s="14"/>
      <c r="G688" s="14"/>
      <c r="H688" s="25"/>
      <c r="I688" s="25"/>
      <c r="J688" s="25"/>
      <c r="K688" s="14"/>
      <c r="L688" s="25"/>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row>
    <row r="689">
      <c r="A689" s="14"/>
      <c r="B689" s="14"/>
      <c r="C689" s="14"/>
      <c r="D689" s="14"/>
      <c r="E689" s="14"/>
      <c r="F689" s="14"/>
      <c r="G689" s="14"/>
      <c r="H689" s="25"/>
      <c r="I689" s="25"/>
      <c r="J689" s="25"/>
      <c r="K689" s="14"/>
      <c r="L689" s="25"/>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row>
    <row r="690">
      <c r="A690" s="14"/>
      <c r="B690" s="14"/>
      <c r="C690" s="14"/>
      <c r="D690" s="14"/>
      <c r="E690" s="14"/>
      <c r="F690" s="14"/>
      <c r="G690" s="14"/>
      <c r="H690" s="25"/>
      <c r="I690" s="25"/>
      <c r="J690" s="25"/>
      <c r="K690" s="14"/>
      <c r="L690" s="25"/>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row>
    <row r="691">
      <c r="A691" s="14"/>
      <c r="B691" s="14"/>
      <c r="C691" s="14"/>
      <c r="D691" s="14"/>
      <c r="E691" s="14"/>
      <c r="F691" s="14"/>
      <c r="G691" s="14"/>
      <c r="H691" s="25"/>
      <c r="I691" s="25"/>
      <c r="J691" s="25"/>
      <c r="K691" s="14"/>
      <c r="L691" s="25"/>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row>
    <row r="692">
      <c r="A692" s="14"/>
      <c r="B692" s="14"/>
      <c r="C692" s="14"/>
      <c r="D692" s="14"/>
      <c r="E692" s="14"/>
      <c r="F692" s="14"/>
      <c r="G692" s="14"/>
      <c r="H692" s="25"/>
      <c r="I692" s="25"/>
      <c r="J692" s="25"/>
      <c r="K692" s="14"/>
      <c r="L692" s="25"/>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row>
    <row r="693">
      <c r="A693" s="14"/>
      <c r="B693" s="14"/>
      <c r="C693" s="14"/>
      <c r="D693" s="14"/>
      <c r="E693" s="14"/>
      <c r="F693" s="14"/>
      <c r="G693" s="14"/>
      <c r="H693" s="25"/>
      <c r="I693" s="25"/>
      <c r="J693" s="25"/>
      <c r="K693" s="14"/>
      <c r="L693" s="25"/>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row>
    <row r="694">
      <c r="A694" s="14"/>
      <c r="B694" s="14"/>
      <c r="C694" s="14"/>
      <c r="D694" s="14"/>
      <c r="E694" s="14"/>
      <c r="F694" s="14"/>
      <c r="G694" s="14"/>
      <c r="H694" s="25"/>
      <c r="I694" s="25"/>
      <c r="J694" s="25"/>
      <c r="K694" s="14"/>
      <c r="L694" s="25"/>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row>
    <row r="695">
      <c r="A695" s="14"/>
      <c r="B695" s="14"/>
      <c r="C695" s="14"/>
      <c r="D695" s="14"/>
      <c r="E695" s="14"/>
      <c r="F695" s="14"/>
      <c r="G695" s="14"/>
      <c r="H695" s="25"/>
      <c r="I695" s="25"/>
      <c r="J695" s="25"/>
      <c r="K695" s="14"/>
      <c r="L695" s="25"/>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row>
    <row r="696">
      <c r="A696" s="14"/>
      <c r="B696" s="14"/>
      <c r="C696" s="14"/>
      <c r="D696" s="14"/>
      <c r="E696" s="14"/>
      <c r="F696" s="14"/>
      <c r="G696" s="14"/>
      <c r="H696" s="25"/>
      <c r="I696" s="25"/>
      <c r="J696" s="25"/>
      <c r="K696" s="14"/>
      <c r="L696" s="25"/>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row>
    <row r="697">
      <c r="A697" s="14"/>
      <c r="B697" s="14"/>
      <c r="C697" s="14"/>
      <c r="D697" s="14"/>
      <c r="E697" s="14"/>
      <c r="F697" s="14"/>
      <c r="G697" s="14"/>
      <c r="H697" s="25"/>
      <c r="I697" s="25"/>
      <c r="J697" s="25"/>
      <c r="K697" s="14"/>
      <c r="L697" s="25"/>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row>
    <row r="698">
      <c r="A698" s="14"/>
      <c r="B698" s="14"/>
      <c r="C698" s="14"/>
      <c r="D698" s="14"/>
      <c r="E698" s="14"/>
      <c r="F698" s="14"/>
      <c r="G698" s="14"/>
      <c r="H698" s="25"/>
      <c r="I698" s="25"/>
      <c r="J698" s="25"/>
      <c r="K698" s="14"/>
      <c r="L698" s="25"/>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row>
    <row r="699">
      <c r="A699" s="14"/>
      <c r="B699" s="14"/>
      <c r="C699" s="14"/>
      <c r="D699" s="14"/>
      <c r="E699" s="14"/>
      <c r="F699" s="14"/>
      <c r="G699" s="14"/>
      <c r="H699" s="25"/>
      <c r="I699" s="25"/>
      <c r="J699" s="25"/>
      <c r="K699" s="14"/>
      <c r="L699" s="25"/>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row>
    <row r="700">
      <c r="A700" s="14"/>
      <c r="B700" s="14"/>
      <c r="C700" s="14"/>
      <c r="D700" s="14"/>
      <c r="E700" s="14"/>
      <c r="F700" s="14"/>
      <c r="G700" s="14"/>
      <c r="H700" s="25"/>
      <c r="I700" s="25"/>
      <c r="J700" s="25"/>
      <c r="K700" s="14"/>
      <c r="L700" s="25"/>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row>
    <row r="701">
      <c r="A701" s="14"/>
      <c r="B701" s="14"/>
      <c r="C701" s="14"/>
      <c r="D701" s="14"/>
      <c r="E701" s="14"/>
      <c r="F701" s="14"/>
      <c r="G701" s="14"/>
      <c r="H701" s="25"/>
      <c r="I701" s="25"/>
      <c r="J701" s="25"/>
      <c r="K701" s="14"/>
      <c r="L701" s="25"/>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row>
    <row r="702">
      <c r="A702" s="14"/>
      <c r="B702" s="14"/>
      <c r="C702" s="14"/>
      <c r="D702" s="14"/>
      <c r="E702" s="14"/>
      <c r="F702" s="14"/>
      <c r="G702" s="14"/>
      <c r="H702" s="25"/>
      <c r="I702" s="25"/>
      <c r="J702" s="25"/>
      <c r="K702" s="14"/>
      <c r="L702" s="25"/>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row>
    <row r="703">
      <c r="A703" s="14"/>
      <c r="B703" s="14"/>
      <c r="C703" s="14"/>
      <c r="D703" s="14"/>
      <c r="E703" s="14"/>
      <c r="F703" s="14"/>
      <c r="G703" s="14"/>
      <c r="H703" s="25"/>
      <c r="I703" s="25"/>
      <c r="J703" s="25"/>
      <c r="K703" s="14"/>
      <c r="L703" s="25"/>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row>
    <row r="704">
      <c r="A704" s="14"/>
      <c r="B704" s="14"/>
      <c r="C704" s="14"/>
      <c r="D704" s="14"/>
      <c r="E704" s="14"/>
      <c r="F704" s="14"/>
      <c r="G704" s="14"/>
      <c r="H704" s="25"/>
      <c r="I704" s="25"/>
      <c r="J704" s="25"/>
      <c r="K704" s="14"/>
      <c r="L704" s="25"/>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row>
    <row r="705">
      <c r="A705" s="14"/>
      <c r="B705" s="14"/>
      <c r="C705" s="14"/>
      <c r="D705" s="14"/>
      <c r="E705" s="14"/>
      <c r="F705" s="14"/>
      <c r="G705" s="14"/>
      <c r="H705" s="25"/>
      <c r="I705" s="25"/>
      <c r="J705" s="25"/>
      <c r="K705" s="14"/>
      <c r="L705" s="25"/>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row>
    <row r="706">
      <c r="A706" s="14"/>
      <c r="B706" s="14"/>
      <c r="C706" s="14"/>
      <c r="D706" s="14"/>
      <c r="E706" s="14"/>
      <c r="F706" s="14"/>
      <c r="G706" s="14"/>
      <c r="H706" s="25"/>
      <c r="I706" s="25"/>
      <c r="J706" s="25"/>
      <c r="K706" s="14"/>
      <c r="L706" s="25"/>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row>
    <row r="707">
      <c r="A707" s="14"/>
      <c r="B707" s="14"/>
      <c r="C707" s="14"/>
      <c r="D707" s="14"/>
      <c r="E707" s="14"/>
      <c r="F707" s="14"/>
      <c r="G707" s="14"/>
      <c r="H707" s="25"/>
      <c r="I707" s="25"/>
      <c r="J707" s="25"/>
      <c r="K707" s="14"/>
      <c r="L707" s="25"/>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row>
    <row r="708">
      <c r="A708" s="14"/>
      <c r="B708" s="14"/>
      <c r="C708" s="14"/>
      <c r="D708" s="14"/>
      <c r="E708" s="14"/>
      <c r="F708" s="14"/>
      <c r="G708" s="14"/>
      <c r="H708" s="25"/>
      <c r="I708" s="25"/>
      <c r="J708" s="25"/>
      <c r="K708" s="14"/>
      <c r="L708" s="25"/>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row>
    <row r="709">
      <c r="A709" s="14"/>
      <c r="B709" s="14"/>
      <c r="C709" s="14"/>
      <c r="D709" s="14"/>
      <c r="E709" s="14"/>
      <c r="F709" s="14"/>
      <c r="G709" s="14"/>
      <c r="H709" s="25"/>
      <c r="I709" s="25"/>
      <c r="J709" s="25"/>
      <c r="K709" s="14"/>
      <c r="L709" s="25"/>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row>
    <row r="710">
      <c r="A710" s="14"/>
      <c r="B710" s="14"/>
      <c r="C710" s="14"/>
      <c r="D710" s="14"/>
      <c r="E710" s="14"/>
      <c r="F710" s="14"/>
      <c r="G710" s="14"/>
      <c r="H710" s="25"/>
      <c r="I710" s="25"/>
      <c r="J710" s="25"/>
      <c r="K710" s="14"/>
      <c r="L710" s="25"/>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row>
    <row r="711">
      <c r="A711" s="14"/>
      <c r="B711" s="14"/>
      <c r="C711" s="14"/>
      <c r="D711" s="14"/>
      <c r="E711" s="14"/>
      <c r="F711" s="14"/>
      <c r="G711" s="14"/>
      <c r="H711" s="25"/>
      <c r="I711" s="25"/>
      <c r="J711" s="25"/>
      <c r="K711" s="14"/>
      <c r="L711" s="25"/>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row>
    <row r="712">
      <c r="A712" s="14"/>
      <c r="B712" s="14"/>
      <c r="C712" s="14"/>
      <c r="D712" s="14"/>
      <c r="E712" s="14"/>
      <c r="F712" s="14"/>
      <c r="G712" s="14"/>
      <c r="H712" s="25"/>
      <c r="I712" s="25"/>
      <c r="J712" s="25"/>
      <c r="K712" s="14"/>
      <c r="L712" s="25"/>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row>
    <row r="713">
      <c r="A713" s="14"/>
      <c r="B713" s="14"/>
      <c r="C713" s="14"/>
      <c r="D713" s="14"/>
      <c r="E713" s="14"/>
      <c r="F713" s="14"/>
      <c r="G713" s="14"/>
      <c r="H713" s="25"/>
      <c r="I713" s="25"/>
      <c r="J713" s="25"/>
      <c r="K713" s="14"/>
      <c r="L713" s="25"/>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row>
    <row r="714">
      <c r="A714" s="14"/>
      <c r="B714" s="14"/>
      <c r="C714" s="14"/>
      <c r="D714" s="14"/>
      <c r="E714" s="14"/>
      <c r="F714" s="14"/>
      <c r="G714" s="14"/>
      <c r="H714" s="25"/>
      <c r="I714" s="25"/>
      <c r="J714" s="25"/>
      <c r="K714" s="14"/>
      <c r="L714" s="25"/>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row>
    <row r="715">
      <c r="A715" s="14"/>
      <c r="B715" s="14"/>
      <c r="C715" s="14"/>
      <c r="D715" s="14"/>
      <c r="E715" s="14"/>
      <c r="F715" s="14"/>
      <c r="G715" s="14"/>
      <c r="H715" s="25"/>
      <c r="I715" s="25"/>
      <c r="J715" s="25"/>
      <c r="K715" s="14"/>
      <c r="L715" s="25"/>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row>
    <row r="716">
      <c r="A716" s="14"/>
      <c r="B716" s="14"/>
      <c r="C716" s="14"/>
      <c r="D716" s="14"/>
      <c r="E716" s="14"/>
      <c r="F716" s="14"/>
      <c r="G716" s="14"/>
      <c r="H716" s="25"/>
      <c r="I716" s="25"/>
      <c r="J716" s="25"/>
      <c r="K716" s="14"/>
      <c r="L716" s="25"/>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row>
    <row r="717">
      <c r="A717" s="14"/>
      <c r="B717" s="14"/>
      <c r="C717" s="14"/>
      <c r="D717" s="14"/>
      <c r="E717" s="14"/>
      <c r="F717" s="14"/>
      <c r="G717" s="14"/>
      <c r="H717" s="25"/>
      <c r="I717" s="25"/>
      <c r="J717" s="25"/>
      <c r="K717" s="14"/>
      <c r="L717" s="25"/>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row>
    <row r="718">
      <c r="A718" s="14"/>
      <c r="B718" s="14"/>
      <c r="C718" s="14"/>
      <c r="D718" s="14"/>
      <c r="E718" s="14"/>
      <c r="F718" s="14"/>
      <c r="G718" s="14"/>
      <c r="H718" s="25"/>
      <c r="I718" s="25"/>
      <c r="J718" s="25"/>
      <c r="K718" s="14"/>
      <c r="L718" s="25"/>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row>
    <row r="719">
      <c r="A719" s="14"/>
      <c r="B719" s="14"/>
      <c r="C719" s="14"/>
      <c r="D719" s="14"/>
      <c r="E719" s="14"/>
      <c r="F719" s="14"/>
      <c r="G719" s="14"/>
      <c r="H719" s="25"/>
      <c r="I719" s="25"/>
      <c r="J719" s="25"/>
      <c r="K719" s="14"/>
      <c r="L719" s="25"/>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row>
    <row r="720">
      <c r="A720" s="14"/>
      <c r="B720" s="14"/>
      <c r="C720" s="14"/>
      <c r="D720" s="14"/>
      <c r="E720" s="14"/>
      <c r="F720" s="14"/>
      <c r="G720" s="14"/>
      <c r="H720" s="25"/>
      <c r="I720" s="25"/>
      <c r="J720" s="25"/>
      <c r="K720" s="14"/>
      <c r="L720" s="25"/>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row>
    <row r="721">
      <c r="A721" s="14"/>
      <c r="B721" s="14"/>
      <c r="C721" s="14"/>
      <c r="D721" s="14"/>
      <c r="E721" s="14"/>
      <c r="F721" s="14"/>
      <c r="G721" s="14"/>
      <c r="H721" s="25"/>
      <c r="I721" s="25"/>
      <c r="J721" s="25"/>
      <c r="K721" s="14"/>
      <c r="L721" s="25"/>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row>
    <row r="722">
      <c r="A722" s="14"/>
      <c r="B722" s="14"/>
      <c r="C722" s="14"/>
      <c r="D722" s="14"/>
      <c r="E722" s="14"/>
      <c r="F722" s="14"/>
      <c r="G722" s="14"/>
      <c r="H722" s="25"/>
      <c r="I722" s="25"/>
      <c r="J722" s="25"/>
      <c r="K722" s="14"/>
      <c r="L722" s="25"/>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row>
    <row r="723">
      <c r="A723" s="14"/>
      <c r="B723" s="14"/>
      <c r="C723" s="14"/>
      <c r="D723" s="14"/>
      <c r="E723" s="14"/>
      <c r="F723" s="14"/>
      <c r="G723" s="14"/>
      <c r="H723" s="25"/>
      <c r="I723" s="25"/>
      <c r="J723" s="25"/>
      <c r="K723" s="14"/>
      <c r="L723" s="25"/>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row>
    <row r="724">
      <c r="A724" s="14"/>
      <c r="B724" s="14"/>
      <c r="C724" s="14"/>
      <c r="D724" s="14"/>
      <c r="E724" s="14"/>
      <c r="F724" s="14"/>
      <c r="G724" s="14"/>
      <c r="H724" s="25"/>
      <c r="I724" s="25"/>
      <c r="J724" s="25"/>
      <c r="K724" s="14"/>
      <c r="L724" s="25"/>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row>
    <row r="725">
      <c r="A725" s="14"/>
      <c r="B725" s="14"/>
      <c r="C725" s="14"/>
      <c r="D725" s="14"/>
      <c r="E725" s="14"/>
      <c r="F725" s="14"/>
      <c r="G725" s="14"/>
      <c r="H725" s="25"/>
      <c r="I725" s="25"/>
      <c r="J725" s="25"/>
      <c r="K725" s="14"/>
      <c r="L725" s="25"/>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row>
    <row r="726">
      <c r="A726" s="14"/>
      <c r="B726" s="14"/>
      <c r="C726" s="14"/>
      <c r="D726" s="14"/>
      <c r="E726" s="14"/>
      <c r="F726" s="14"/>
      <c r="G726" s="14"/>
      <c r="H726" s="25"/>
      <c r="I726" s="25"/>
      <c r="J726" s="25"/>
      <c r="K726" s="14"/>
      <c r="L726" s="25"/>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row>
    <row r="727">
      <c r="A727" s="14"/>
      <c r="B727" s="14"/>
      <c r="C727" s="14"/>
      <c r="D727" s="14"/>
      <c r="E727" s="14"/>
      <c r="F727" s="14"/>
      <c r="G727" s="14"/>
      <c r="H727" s="25"/>
      <c r="I727" s="25"/>
      <c r="J727" s="25"/>
      <c r="K727" s="14"/>
      <c r="L727" s="25"/>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row>
    <row r="728">
      <c r="A728" s="14"/>
      <c r="B728" s="14"/>
      <c r="C728" s="14"/>
      <c r="D728" s="14"/>
      <c r="E728" s="14"/>
      <c r="F728" s="14"/>
      <c r="G728" s="14"/>
      <c r="H728" s="25"/>
      <c r="I728" s="25"/>
      <c r="J728" s="25"/>
      <c r="K728" s="14"/>
      <c r="L728" s="25"/>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row>
    <row r="729">
      <c r="A729" s="14"/>
      <c r="B729" s="14"/>
      <c r="C729" s="14"/>
      <c r="D729" s="14"/>
      <c r="E729" s="14"/>
      <c r="F729" s="14"/>
      <c r="G729" s="14"/>
      <c r="H729" s="25"/>
      <c r="I729" s="25"/>
      <c r="J729" s="25"/>
      <c r="K729" s="14"/>
      <c r="L729" s="25"/>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row>
    <row r="730">
      <c r="A730" s="14"/>
      <c r="B730" s="14"/>
      <c r="C730" s="14"/>
      <c r="D730" s="14"/>
      <c r="E730" s="14"/>
      <c r="F730" s="14"/>
      <c r="G730" s="14"/>
      <c r="H730" s="25"/>
      <c r="I730" s="25"/>
      <c r="J730" s="25"/>
      <c r="K730" s="14"/>
      <c r="L730" s="25"/>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row>
    <row r="731">
      <c r="A731" s="14"/>
      <c r="B731" s="14"/>
      <c r="C731" s="14"/>
      <c r="D731" s="14"/>
      <c r="E731" s="14"/>
      <c r="F731" s="14"/>
      <c r="G731" s="14"/>
      <c r="H731" s="25"/>
      <c r="I731" s="25"/>
      <c r="J731" s="25"/>
      <c r="K731" s="14"/>
      <c r="L731" s="25"/>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row>
    <row r="732">
      <c r="A732" s="14"/>
      <c r="B732" s="14"/>
      <c r="C732" s="14"/>
      <c r="D732" s="14"/>
      <c r="E732" s="14"/>
      <c r="F732" s="14"/>
      <c r="G732" s="14"/>
      <c r="H732" s="25"/>
      <c r="I732" s="25"/>
      <c r="J732" s="25"/>
      <c r="K732" s="14"/>
      <c r="L732" s="25"/>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row>
    <row r="733">
      <c r="A733" s="14"/>
      <c r="B733" s="14"/>
      <c r="C733" s="14"/>
      <c r="D733" s="14"/>
      <c r="E733" s="14"/>
      <c r="F733" s="14"/>
      <c r="G733" s="14"/>
      <c r="H733" s="25"/>
      <c r="I733" s="25"/>
      <c r="J733" s="25"/>
      <c r="K733" s="14"/>
      <c r="L733" s="25"/>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row>
    <row r="734">
      <c r="A734" s="14"/>
      <c r="B734" s="14"/>
      <c r="C734" s="14"/>
      <c r="D734" s="14"/>
      <c r="E734" s="14"/>
      <c r="F734" s="14"/>
      <c r="G734" s="14"/>
      <c r="H734" s="25"/>
      <c r="I734" s="25"/>
      <c r="J734" s="25"/>
      <c r="K734" s="14"/>
      <c r="L734" s="25"/>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row>
    <row r="735">
      <c r="A735" s="14"/>
      <c r="B735" s="14"/>
      <c r="C735" s="14"/>
      <c r="D735" s="14"/>
      <c r="E735" s="14"/>
      <c r="F735" s="14"/>
      <c r="G735" s="14"/>
      <c r="H735" s="25"/>
      <c r="I735" s="25"/>
      <c r="J735" s="25"/>
      <c r="K735" s="14"/>
      <c r="L735" s="25"/>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row>
    <row r="736">
      <c r="A736" s="14"/>
      <c r="B736" s="14"/>
      <c r="C736" s="14"/>
      <c r="D736" s="14"/>
      <c r="E736" s="14"/>
      <c r="F736" s="14"/>
      <c r="G736" s="14"/>
      <c r="H736" s="25"/>
      <c r="I736" s="25"/>
      <c r="J736" s="25"/>
      <c r="K736" s="14"/>
      <c r="L736" s="25"/>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row>
    <row r="737">
      <c r="A737" s="14"/>
      <c r="B737" s="14"/>
      <c r="C737" s="14"/>
      <c r="D737" s="14"/>
      <c r="E737" s="14"/>
      <c r="F737" s="14"/>
      <c r="G737" s="14"/>
      <c r="H737" s="25"/>
      <c r="I737" s="25"/>
      <c r="J737" s="25"/>
      <c r="K737" s="14"/>
      <c r="L737" s="25"/>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row>
    <row r="738">
      <c r="A738" s="14"/>
      <c r="B738" s="14"/>
      <c r="C738" s="14"/>
      <c r="D738" s="14"/>
      <c r="E738" s="14"/>
      <c r="F738" s="14"/>
      <c r="G738" s="14"/>
      <c r="H738" s="25"/>
      <c r="I738" s="25"/>
      <c r="J738" s="25"/>
      <c r="K738" s="14"/>
      <c r="L738" s="25"/>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row>
    <row r="739">
      <c r="A739" s="14"/>
      <c r="B739" s="14"/>
      <c r="C739" s="14"/>
      <c r="D739" s="14"/>
      <c r="E739" s="14"/>
      <c r="F739" s="14"/>
      <c r="G739" s="14"/>
      <c r="H739" s="25"/>
      <c r="I739" s="25"/>
      <c r="J739" s="25"/>
      <c r="K739" s="14"/>
      <c r="L739" s="25"/>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row>
    <row r="740">
      <c r="A740" s="14"/>
      <c r="B740" s="14"/>
      <c r="C740" s="14"/>
      <c r="D740" s="14"/>
      <c r="E740" s="14"/>
      <c r="F740" s="14"/>
      <c r="G740" s="14"/>
      <c r="H740" s="25"/>
      <c r="I740" s="25"/>
      <c r="J740" s="25"/>
      <c r="K740" s="14"/>
      <c r="L740" s="25"/>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row>
    <row r="741">
      <c r="A741" s="14"/>
      <c r="B741" s="14"/>
      <c r="C741" s="14"/>
      <c r="D741" s="14"/>
      <c r="E741" s="14"/>
      <c r="F741" s="14"/>
      <c r="G741" s="14"/>
      <c r="H741" s="25"/>
      <c r="I741" s="25"/>
      <c r="J741" s="25"/>
      <c r="K741" s="14"/>
      <c r="L741" s="25"/>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row>
    <row r="742">
      <c r="A742" s="14"/>
      <c r="B742" s="14"/>
      <c r="C742" s="14"/>
      <c r="D742" s="14"/>
      <c r="E742" s="14"/>
      <c r="F742" s="14"/>
      <c r="G742" s="14"/>
      <c r="H742" s="25"/>
      <c r="I742" s="25"/>
      <c r="J742" s="25"/>
      <c r="K742" s="14"/>
      <c r="L742" s="25"/>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row>
    <row r="743">
      <c r="A743" s="14"/>
      <c r="B743" s="14"/>
      <c r="C743" s="14"/>
      <c r="D743" s="14"/>
      <c r="E743" s="14"/>
      <c r="F743" s="14"/>
      <c r="G743" s="14"/>
      <c r="H743" s="25"/>
      <c r="I743" s="25"/>
      <c r="J743" s="25"/>
      <c r="K743" s="14"/>
      <c r="L743" s="25"/>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row>
    <row r="744">
      <c r="A744" s="14"/>
      <c r="B744" s="14"/>
      <c r="C744" s="14"/>
      <c r="D744" s="14"/>
      <c r="E744" s="14"/>
      <c r="F744" s="14"/>
      <c r="G744" s="14"/>
      <c r="H744" s="25"/>
      <c r="I744" s="25"/>
      <c r="J744" s="25"/>
      <c r="K744" s="14"/>
      <c r="L744" s="25"/>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row>
    <row r="745">
      <c r="A745" s="14"/>
      <c r="B745" s="14"/>
      <c r="C745" s="14"/>
      <c r="D745" s="14"/>
      <c r="E745" s="14"/>
      <c r="F745" s="14"/>
      <c r="G745" s="14"/>
      <c r="H745" s="25"/>
      <c r="I745" s="25"/>
      <c r="J745" s="25"/>
      <c r="K745" s="14"/>
      <c r="L745" s="25"/>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row>
    <row r="746">
      <c r="A746" s="14"/>
      <c r="B746" s="14"/>
      <c r="C746" s="14"/>
      <c r="D746" s="14"/>
      <c r="E746" s="14"/>
      <c r="F746" s="14"/>
      <c r="G746" s="14"/>
      <c r="H746" s="25"/>
      <c r="I746" s="25"/>
      <c r="J746" s="25"/>
      <c r="K746" s="14"/>
      <c r="L746" s="25"/>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row>
    <row r="747">
      <c r="A747" s="14"/>
      <c r="B747" s="14"/>
      <c r="C747" s="14"/>
      <c r="D747" s="14"/>
      <c r="E747" s="14"/>
      <c r="F747" s="14"/>
      <c r="G747" s="14"/>
      <c r="H747" s="25"/>
      <c r="I747" s="25"/>
      <c r="J747" s="25"/>
      <c r="K747" s="14"/>
      <c r="L747" s="25"/>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row>
    <row r="748">
      <c r="A748" s="14"/>
      <c r="B748" s="14"/>
      <c r="C748" s="14"/>
      <c r="D748" s="14"/>
      <c r="E748" s="14"/>
      <c r="F748" s="14"/>
      <c r="G748" s="14"/>
      <c r="H748" s="25"/>
      <c r="I748" s="25"/>
      <c r="J748" s="25"/>
      <c r="K748" s="14"/>
      <c r="L748" s="25"/>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row>
    <row r="749">
      <c r="A749" s="14"/>
      <c r="B749" s="14"/>
      <c r="C749" s="14"/>
      <c r="D749" s="14"/>
      <c r="E749" s="14"/>
      <c r="F749" s="14"/>
      <c r="G749" s="14"/>
      <c r="H749" s="25"/>
      <c r="I749" s="25"/>
      <c r="J749" s="25"/>
      <c r="K749" s="14"/>
      <c r="L749" s="25"/>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row>
    <row r="750">
      <c r="A750" s="14"/>
      <c r="B750" s="14"/>
      <c r="C750" s="14"/>
      <c r="D750" s="14"/>
      <c r="E750" s="14"/>
      <c r="F750" s="14"/>
      <c r="G750" s="14"/>
      <c r="H750" s="25"/>
      <c r="I750" s="25"/>
      <c r="J750" s="25"/>
      <c r="K750" s="14"/>
      <c r="L750" s="25"/>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row>
    <row r="751">
      <c r="A751" s="14"/>
      <c r="B751" s="14"/>
      <c r="C751" s="14"/>
      <c r="D751" s="14"/>
      <c r="E751" s="14"/>
      <c r="F751" s="14"/>
      <c r="G751" s="14"/>
      <c r="H751" s="25"/>
      <c r="I751" s="25"/>
      <c r="J751" s="25"/>
      <c r="K751" s="14"/>
      <c r="L751" s="25"/>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row>
    <row r="752">
      <c r="A752" s="14"/>
      <c r="B752" s="14"/>
      <c r="C752" s="14"/>
      <c r="D752" s="14"/>
      <c r="E752" s="14"/>
      <c r="F752" s="14"/>
      <c r="G752" s="14"/>
      <c r="H752" s="25"/>
      <c r="I752" s="25"/>
      <c r="J752" s="25"/>
      <c r="K752" s="14"/>
      <c r="L752" s="25"/>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row>
    <row r="753">
      <c r="A753" s="14"/>
      <c r="B753" s="14"/>
      <c r="C753" s="14"/>
      <c r="D753" s="14"/>
      <c r="E753" s="14"/>
      <c r="F753" s="14"/>
      <c r="G753" s="14"/>
      <c r="H753" s="25"/>
      <c r="I753" s="25"/>
      <c r="J753" s="25"/>
      <c r="K753" s="14"/>
      <c r="L753" s="25"/>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row>
    <row r="754">
      <c r="A754" s="14"/>
      <c r="B754" s="14"/>
      <c r="C754" s="14"/>
      <c r="D754" s="14"/>
      <c r="E754" s="14"/>
      <c r="F754" s="14"/>
      <c r="G754" s="14"/>
      <c r="H754" s="25"/>
      <c r="I754" s="25"/>
      <c r="J754" s="25"/>
      <c r="K754" s="14"/>
      <c r="L754" s="25"/>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row>
    <row r="755">
      <c r="A755" s="14"/>
      <c r="B755" s="14"/>
      <c r="C755" s="14"/>
      <c r="D755" s="14"/>
      <c r="E755" s="14"/>
      <c r="F755" s="14"/>
      <c r="G755" s="14"/>
      <c r="H755" s="25"/>
      <c r="I755" s="25"/>
      <c r="J755" s="25"/>
      <c r="K755" s="14"/>
      <c r="L755" s="25"/>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row>
    <row r="756">
      <c r="A756" s="14"/>
      <c r="B756" s="14"/>
      <c r="C756" s="14"/>
      <c r="D756" s="14"/>
      <c r="E756" s="14"/>
      <c r="F756" s="14"/>
      <c r="G756" s="14"/>
      <c r="H756" s="25"/>
      <c r="I756" s="25"/>
      <c r="J756" s="25"/>
      <c r="K756" s="14"/>
      <c r="L756" s="25"/>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row>
    <row r="757">
      <c r="A757" s="14"/>
      <c r="B757" s="14"/>
      <c r="C757" s="14"/>
      <c r="D757" s="14"/>
      <c r="E757" s="14"/>
      <c r="F757" s="14"/>
      <c r="G757" s="14"/>
      <c r="H757" s="25"/>
      <c r="I757" s="25"/>
      <c r="J757" s="25"/>
      <c r="K757" s="14"/>
      <c r="L757" s="25"/>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row>
    <row r="758">
      <c r="A758" s="14"/>
      <c r="B758" s="14"/>
      <c r="C758" s="14"/>
      <c r="D758" s="14"/>
      <c r="E758" s="14"/>
      <c r="F758" s="14"/>
      <c r="G758" s="14"/>
      <c r="H758" s="25"/>
      <c r="I758" s="25"/>
      <c r="J758" s="25"/>
      <c r="K758" s="14"/>
      <c r="L758" s="25"/>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row>
    <row r="759">
      <c r="A759" s="14"/>
      <c r="B759" s="14"/>
      <c r="C759" s="14"/>
      <c r="D759" s="14"/>
      <c r="E759" s="14"/>
      <c r="F759" s="14"/>
      <c r="G759" s="14"/>
      <c r="H759" s="25"/>
      <c r="I759" s="25"/>
      <c r="J759" s="25"/>
      <c r="K759" s="14"/>
      <c r="L759" s="25"/>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row>
    <row r="760">
      <c r="A760" s="14"/>
      <c r="B760" s="14"/>
      <c r="C760" s="14"/>
      <c r="D760" s="14"/>
      <c r="E760" s="14"/>
      <c r="F760" s="14"/>
      <c r="G760" s="14"/>
      <c r="H760" s="25"/>
      <c r="I760" s="25"/>
      <c r="J760" s="25"/>
      <c r="K760" s="14"/>
      <c r="L760" s="25"/>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row>
    <row r="761">
      <c r="A761" s="14"/>
      <c r="B761" s="14"/>
      <c r="C761" s="14"/>
      <c r="D761" s="14"/>
      <c r="E761" s="14"/>
      <c r="F761" s="14"/>
      <c r="G761" s="14"/>
      <c r="H761" s="25"/>
      <c r="I761" s="25"/>
      <c r="J761" s="25"/>
      <c r="K761" s="14"/>
      <c r="L761" s="25"/>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row>
    <row r="762">
      <c r="A762" s="14"/>
      <c r="B762" s="14"/>
      <c r="C762" s="14"/>
      <c r="D762" s="14"/>
      <c r="E762" s="14"/>
      <c r="F762" s="14"/>
      <c r="G762" s="14"/>
      <c r="H762" s="25"/>
      <c r="I762" s="25"/>
      <c r="J762" s="25"/>
      <c r="K762" s="14"/>
      <c r="L762" s="25"/>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row>
    <row r="763">
      <c r="A763" s="14"/>
      <c r="B763" s="14"/>
      <c r="C763" s="14"/>
      <c r="D763" s="14"/>
      <c r="E763" s="14"/>
      <c r="F763" s="14"/>
      <c r="G763" s="14"/>
      <c r="H763" s="25"/>
      <c r="I763" s="25"/>
      <c r="J763" s="25"/>
      <c r="K763" s="14"/>
      <c r="L763" s="25"/>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row>
    <row r="764">
      <c r="A764" s="14"/>
      <c r="B764" s="14"/>
      <c r="C764" s="14"/>
      <c r="D764" s="14"/>
      <c r="E764" s="14"/>
      <c r="F764" s="14"/>
      <c r="G764" s="14"/>
      <c r="H764" s="25"/>
      <c r="I764" s="25"/>
      <c r="J764" s="25"/>
      <c r="K764" s="14"/>
      <c r="L764" s="25"/>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row>
    <row r="765">
      <c r="A765" s="14"/>
      <c r="B765" s="14"/>
      <c r="C765" s="14"/>
      <c r="D765" s="14"/>
      <c r="E765" s="14"/>
      <c r="F765" s="14"/>
      <c r="G765" s="14"/>
      <c r="H765" s="25"/>
      <c r="I765" s="25"/>
      <c r="J765" s="25"/>
      <c r="K765" s="14"/>
      <c r="L765" s="25"/>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row>
    <row r="766">
      <c r="A766" s="14"/>
      <c r="B766" s="14"/>
      <c r="C766" s="14"/>
      <c r="D766" s="14"/>
      <c r="E766" s="14"/>
      <c r="F766" s="14"/>
      <c r="G766" s="14"/>
      <c r="H766" s="25"/>
      <c r="I766" s="25"/>
      <c r="J766" s="25"/>
      <c r="K766" s="14"/>
      <c r="L766" s="25"/>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row>
    <row r="767">
      <c r="A767" s="14"/>
      <c r="B767" s="14"/>
      <c r="C767" s="14"/>
      <c r="D767" s="14"/>
      <c r="E767" s="14"/>
      <c r="F767" s="14"/>
      <c r="G767" s="14"/>
      <c r="H767" s="25"/>
      <c r="I767" s="25"/>
      <c r="J767" s="25"/>
      <c r="K767" s="14"/>
      <c r="L767" s="25"/>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row>
    <row r="768">
      <c r="A768" s="14"/>
      <c r="B768" s="14"/>
      <c r="C768" s="14"/>
      <c r="D768" s="14"/>
      <c r="E768" s="14"/>
      <c r="F768" s="14"/>
      <c r="G768" s="14"/>
      <c r="H768" s="25"/>
      <c r="I768" s="25"/>
      <c r="J768" s="25"/>
      <c r="K768" s="14"/>
      <c r="L768" s="25"/>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row>
    <row r="769">
      <c r="A769" s="14"/>
      <c r="B769" s="14"/>
      <c r="C769" s="14"/>
      <c r="D769" s="14"/>
      <c r="E769" s="14"/>
      <c r="F769" s="14"/>
      <c r="G769" s="14"/>
      <c r="H769" s="25"/>
      <c r="I769" s="25"/>
      <c r="J769" s="25"/>
      <c r="K769" s="14"/>
      <c r="L769" s="25"/>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row>
    <row r="770">
      <c r="A770" s="14"/>
      <c r="B770" s="14"/>
      <c r="C770" s="14"/>
      <c r="D770" s="14"/>
      <c r="E770" s="14"/>
      <c r="F770" s="14"/>
      <c r="G770" s="14"/>
      <c r="H770" s="25"/>
      <c r="I770" s="25"/>
      <c r="J770" s="25"/>
      <c r="K770" s="14"/>
      <c r="L770" s="25"/>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row>
    <row r="771">
      <c r="A771" s="14"/>
      <c r="B771" s="14"/>
      <c r="C771" s="14"/>
      <c r="D771" s="14"/>
      <c r="E771" s="14"/>
      <c r="F771" s="14"/>
      <c r="G771" s="14"/>
      <c r="H771" s="25"/>
      <c r="I771" s="25"/>
      <c r="J771" s="25"/>
      <c r="K771" s="14"/>
      <c r="L771" s="25"/>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row>
    <row r="772">
      <c r="A772" s="14"/>
      <c r="B772" s="14"/>
      <c r="C772" s="14"/>
      <c r="D772" s="14"/>
      <c r="E772" s="14"/>
      <c r="F772" s="14"/>
      <c r="G772" s="14"/>
      <c r="H772" s="25"/>
      <c r="I772" s="25"/>
      <c r="J772" s="25"/>
      <c r="K772" s="14"/>
      <c r="L772" s="25"/>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row>
    <row r="773">
      <c r="A773" s="14"/>
      <c r="B773" s="14"/>
      <c r="C773" s="14"/>
      <c r="D773" s="14"/>
      <c r="E773" s="14"/>
      <c r="F773" s="14"/>
      <c r="G773" s="14"/>
      <c r="H773" s="25"/>
      <c r="I773" s="25"/>
      <c r="J773" s="25"/>
      <c r="K773" s="14"/>
      <c r="L773" s="25"/>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row>
    <row r="774">
      <c r="A774" s="14"/>
      <c r="B774" s="14"/>
      <c r="C774" s="14"/>
      <c r="D774" s="14"/>
      <c r="E774" s="14"/>
      <c r="F774" s="14"/>
      <c r="G774" s="14"/>
      <c r="H774" s="25"/>
      <c r="I774" s="25"/>
      <c r="J774" s="25"/>
      <c r="K774" s="14"/>
      <c r="L774" s="25"/>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row>
    <row r="775">
      <c r="A775" s="14"/>
      <c r="B775" s="14"/>
      <c r="C775" s="14"/>
      <c r="D775" s="14"/>
      <c r="E775" s="14"/>
      <c r="F775" s="14"/>
      <c r="G775" s="14"/>
      <c r="H775" s="25"/>
      <c r="I775" s="25"/>
      <c r="J775" s="25"/>
      <c r="K775" s="14"/>
      <c r="L775" s="25"/>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row>
    <row r="776">
      <c r="A776" s="14"/>
      <c r="B776" s="14"/>
      <c r="C776" s="14"/>
      <c r="D776" s="14"/>
      <c r="E776" s="14"/>
      <c r="F776" s="14"/>
      <c r="G776" s="14"/>
      <c r="H776" s="25"/>
      <c r="I776" s="25"/>
      <c r="J776" s="25"/>
      <c r="K776" s="14"/>
      <c r="L776" s="25"/>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row>
    <row r="777">
      <c r="A777" s="14"/>
      <c r="B777" s="14"/>
      <c r="C777" s="14"/>
      <c r="D777" s="14"/>
      <c r="E777" s="14"/>
      <c r="F777" s="14"/>
      <c r="G777" s="14"/>
      <c r="H777" s="25"/>
      <c r="I777" s="25"/>
      <c r="J777" s="25"/>
      <c r="K777" s="14"/>
      <c r="L777" s="25"/>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row>
    <row r="778">
      <c r="A778" s="14"/>
      <c r="B778" s="14"/>
      <c r="C778" s="14"/>
      <c r="D778" s="14"/>
      <c r="E778" s="14"/>
      <c r="F778" s="14"/>
      <c r="G778" s="14"/>
      <c r="H778" s="25"/>
      <c r="I778" s="25"/>
      <c r="J778" s="25"/>
      <c r="K778" s="14"/>
      <c r="L778" s="25"/>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row>
    <row r="779">
      <c r="A779" s="14"/>
      <c r="B779" s="14"/>
      <c r="C779" s="14"/>
      <c r="D779" s="14"/>
      <c r="E779" s="14"/>
      <c r="F779" s="14"/>
      <c r="G779" s="14"/>
      <c r="H779" s="25"/>
      <c r="I779" s="25"/>
      <c r="J779" s="25"/>
      <c r="K779" s="14"/>
      <c r="L779" s="25"/>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row>
    <row r="780">
      <c r="A780" s="14"/>
      <c r="B780" s="14"/>
      <c r="C780" s="14"/>
      <c r="D780" s="14"/>
      <c r="E780" s="14"/>
      <c r="F780" s="14"/>
      <c r="G780" s="14"/>
      <c r="H780" s="25"/>
      <c r="I780" s="25"/>
      <c r="J780" s="25"/>
      <c r="K780" s="14"/>
      <c r="L780" s="25"/>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row>
    <row r="781">
      <c r="A781" s="14"/>
      <c r="B781" s="14"/>
      <c r="C781" s="14"/>
      <c r="D781" s="14"/>
      <c r="E781" s="14"/>
      <c r="F781" s="14"/>
      <c r="G781" s="14"/>
      <c r="H781" s="25"/>
      <c r="I781" s="25"/>
      <c r="J781" s="25"/>
      <c r="K781" s="14"/>
      <c r="L781" s="25"/>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row>
    <row r="782">
      <c r="A782" s="14"/>
      <c r="B782" s="14"/>
      <c r="C782" s="14"/>
      <c r="D782" s="14"/>
      <c r="E782" s="14"/>
      <c r="F782" s="14"/>
      <c r="G782" s="14"/>
      <c r="H782" s="25"/>
      <c r="I782" s="25"/>
      <c r="J782" s="25"/>
      <c r="K782" s="14"/>
      <c r="L782" s="25"/>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row>
    <row r="783">
      <c r="A783" s="14"/>
      <c r="B783" s="14"/>
      <c r="C783" s="14"/>
      <c r="D783" s="14"/>
      <c r="E783" s="14"/>
      <c r="F783" s="14"/>
      <c r="G783" s="14"/>
      <c r="H783" s="25"/>
      <c r="I783" s="25"/>
      <c r="J783" s="25"/>
      <c r="K783" s="14"/>
      <c r="L783" s="25"/>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row>
    <row r="784">
      <c r="A784" s="14"/>
      <c r="B784" s="14"/>
      <c r="C784" s="14"/>
      <c r="D784" s="14"/>
      <c r="E784" s="14"/>
      <c r="F784" s="14"/>
      <c r="G784" s="14"/>
      <c r="H784" s="25"/>
      <c r="I784" s="25"/>
      <c r="J784" s="25"/>
      <c r="K784" s="14"/>
      <c r="L784" s="25"/>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row>
    <row r="785">
      <c r="A785" s="14"/>
      <c r="B785" s="14"/>
      <c r="C785" s="14"/>
      <c r="D785" s="14"/>
      <c r="E785" s="14"/>
      <c r="F785" s="14"/>
      <c r="G785" s="14"/>
      <c r="H785" s="25"/>
      <c r="I785" s="25"/>
      <c r="J785" s="25"/>
      <c r="K785" s="14"/>
      <c r="L785" s="25"/>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row>
    <row r="786">
      <c r="A786" s="14"/>
      <c r="B786" s="14"/>
      <c r="C786" s="14"/>
      <c r="D786" s="14"/>
      <c r="E786" s="14"/>
      <c r="F786" s="14"/>
      <c r="G786" s="14"/>
      <c r="H786" s="25"/>
      <c r="I786" s="25"/>
      <c r="J786" s="25"/>
      <c r="K786" s="14"/>
      <c r="L786" s="25"/>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row>
    <row r="787">
      <c r="A787" s="14"/>
      <c r="B787" s="14"/>
      <c r="C787" s="14"/>
      <c r="D787" s="14"/>
      <c r="E787" s="14"/>
      <c r="F787" s="14"/>
      <c r="G787" s="14"/>
      <c r="H787" s="25"/>
      <c r="I787" s="25"/>
      <c r="J787" s="25"/>
      <c r="K787" s="14"/>
      <c r="L787" s="25"/>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row>
    <row r="788">
      <c r="A788" s="14"/>
      <c r="B788" s="14"/>
      <c r="C788" s="14"/>
      <c r="D788" s="14"/>
      <c r="E788" s="14"/>
      <c r="F788" s="14"/>
      <c r="G788" s="14"/>
      <c r="H788" s="25"/>
      <c r="I788" s="25"/>
      <c r="J788" s="25"/>
      <c r="K788" s="14"/>
      <c r="L788" s="25"/>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row>
    <row r="789">
      <c r="A789" s="14"/>
      <c r="B789" s="14"/>
      <c r="C789" s="14"/>
      <c r="D789" s="14"/>
      <c r="E789" s="14"/>
      <c r="F789" s="14"/>
      <c r="G789" s="14"/>
      <c r="H789" s="25"/>
      <c r="I789" s="25"/>
      <c r="J789" s="25"/>
      <c r="K789" s="14"/>
      <c r="L789" s="25"/>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row>
    <row r="790">
      <c r="A790" s="14"/>
      <c r="B790" s="14"/>
      <c r="C790" s="14"/>
      <c r="D790" s="14"/>
      <c r="E790" s="14"/>
      <c r="F790" s="14"/>
      <c r="G790" s="14"/>
      <c r="H790" s="25"/>
      <c r="I790" s="25"/>
      <c r="J790" s="25"/>
      <c r="K790" s="14"/>
      <c r="L790" s="25"/>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row>
    <row r="791">
      <c r="A791" s="14"/>
      <c r="B791" s="14"/>
      <c r="C791" s="14"/>
      <c r="D791" s="14"/>
      <c r="E791" s="14"/>
      <c r="F791" s="14"/>
      <c r="G791" s="14"/>
      <c r="H791" s="25"/>
      <c r="I791" s="25"/>
      <c r="J791" s="25"/>
      <c r="K791" s="14"/>
      <c r="L791" s="25"/>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row>
    <row r="792">
      <c r="A792" s="14"/>
      <c r="B792" s="14"/>
      <c r="C792" s="14"/>
      <c r="D792" s="14"/>
      <c r="E792" s="14"/>
      <c r="F792" s="14"/>
      <c r="G792" s="14"/>
      <c r="H792" s="25"/>
      <c r="I792" s="25"/>
      <c r="J792" s="25"/>
      <c r="K792" s="14"/>
      <c r="L792" s="25"/>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row>
    <row r="793">
      <c r="A793" s="14"/>
      <c r="B793" s="14"/>
      <c r="C793" s="14"/>
      <c r="D793" s="14"/>
      <c r="E793" s="14"/>
      <c r="F793" s="14"/>
      <c r="G793" s="14"/>
      <c r="H793" s="25"/>
      <c r="I793" s="25"/>
      <c r="J793" s="25"/>
      <c r="K793" s="14"/>
      <c r="L793" s="25"/>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row>
    <row r="794">
      <c r="A794" s="14"/>
      <c r="B794" s="14"/>
      <c r="C794" s="14"/>
      <c r="D794" s="14"/>
      <c r="E794" s="14"/>
      <c r="F794" s="14"/>
      <c r="G794" s="14"/>
      <c r="H794" s="25"/>
      <c r="I794" s="25"/>
      <c r="J794" s="25"/>
      <c r="K794" s="14"/>
      <c r="L794" s="25"/>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row>
    <row r="795">
      <c r="A795" s="14"/>
      <c r="B795" s="14"/>
      <c r="C795" s="14"/>
      <c r="D795" s="14"/>
      <c r="E795" s="14"/>
      <c r="F795" s="14"/>
      <c r="G795" s="14"/>
      <c r="H795" s="25"/>
      <c r="I795" s="25"/>
      <c r="J795" s="25"/>
      <c r="K795" s="14"/>
      <c r="L795" s="25"/>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row>
    <row r="796">
      <c r="A796" s="14"/>
      <c r="B796" s="14"/>
      <c r="C796" s="14"/>
      <c r="D796" s="14"/>
      <c r="E796" s="14"/>
      <c r="F796" s="14"/>
      <c r="G796" s="14"/>
      <c r="H796" s="25"/>
      <c r="I796" s="25"/>
      <c r="J796" s="25"/>
      <c r="K796" s="14"/>
      <c r="L796" s="25"/>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row>
    <row r="797">
      <c r="A797" s="14"/>
      <c r="B797" s="14"/>
      <c r="C797" s="14"/>
      <c r="D797" s="14"/>
      <c r="E797" s="14"/>
      <c r="F797" s="14"/>
      <c r="G797" s="14"/>
      <c r="H797" s="25"/>
      <c r="I797" s="25"/>
      <c r="J797" s="25"/>
      <c r="K797" s="14"/>
      <c r="L797" s="25"/>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row>
    <row r="798">
      <c r="A798" s="14"/>
      <c r="B798" s="14"/>
      <c r="C798" s="14"/>
      <c r="D798" s="14"/>
      <c r="E798" s="14"/>
      <c r="F798" s="14"/>
      <c r="G798" s="14"/>
      <c r="H798" s="25"/>
      <c r="I798" s="25"/>
      <c r="J798" s="25"/>
      <c r="K798" s="14"/>
      <c r="L798" s="25"/>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row>
    <row r="799">
      <c r="A799" s="14"/>
      <c r="B799" s="14"/>
      <c r="C799" s="14"/>
      <c r="D799" s="14"/>
      <c r="E799" s="14"/>
      <c r="F799" s="14"/>
      <c r="G799" s="14"/>
      <c r="H799" s="25"/>
      <c r="I799" s="25"/>
      <c r="J799" s="25"/>
      <c r="K799" s="14"/>
      <c r="L799" s="25"/>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row>
    <row r="800">
      <c r="A800" s="14"/>
      <c r="B800" s="14"/>
      <c r="C800" s="14"/>
      <c r="D800" s="14"/>
      <c r="E800" s="14"/>
      <c r="F800" s="14"/>
      <c r="G800" s="14"/>
      <c r="H800" s="25"/>
      <c r="I800" s="25"/>
      <c r="J800" s="25"/>
      <c r="K800" s="14"/>
      <c r="L800" s="25"/>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row>
    <row r="801">
      <c r="A801" s="14"/>
      <c r="B801" s="14"/>
      <c r="C801" s="14"/>
      <c r="D801" s="14"/>
      <c r="E801" s="14"/>
      <c r="F801" s="14"/>
      <c r="G801" s="14"/>
      <c r="H801" s="25"/>
      <c r="I801" s="25"/>
      <c r="J801" s="25"/>
      <c r="K801" s="14"/>
      <c r="L801" s="25"/>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row>
    <row r="802">
      <c r="A802" s="14"/>
      <c r="B802" s="14"/>
      <c r="C802" s="14"/>
      <c r="D802" s="14"/>
      <c r="E802" s="14"/>
      <c r="F802" s="14"/>
      <c r="G802" s="14"/>
      <c r="H802" s="25"/>
      <c r="I802" s="25"/>
      <c r="J802" s="25"/>
      <c r="K802" s="14"/>
      <c r="L802" s="25"/>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row>
    <row r="803">
      <c r="A803" s="14"/>
      <c r="B803" s="14"/>
      <c r="C803" s="14"/>
      <c r="D803" s="14"/>
      <c r="E803" s="14"/>
      <c r="F803" s="14"/>
      <c r="G803" s="14"/>
      <c r="H803" s="25"/>
      <c r="I803" s="25"/>
      <c r="J803" s="25"/>
      <c r="K803" s="14"/>
      <c r="L803" s="25"/>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row>
    <row r="804">
      <c r="A804" s="14"/>
      <c r="B804" s="14"/>
      <c r="C804" s="14"/>
      <c r="D804" s="14"/>
      <c r="E804" s="14"/>
      <c r="F804" s="14"/>
      <c r="G804" s="14"/>
      <c r="H804" s="25"/>
      <c r="I804" s="25"/>
      <c r="J804" s="25"/>
      <c r="K804" s="14"/>
      <c r="L804" s="25"/>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row>
    <row r="805">
      <c r="A805" s="14"/>
      <c r="B805" s="14"/>
      <c r="C805" s="14"/>
      <c r="D805" s="14"/>
      <c r="E805" s="14"/>
      <c r="F805" s="14"/>
      <c r="G805" s="14"/>
      <c r="H805" s="25"/>
      <c r="I805" s="25"/>
      <c r="J805" s="25"/>
      <c r="K805" s="14"/>
      <c r="L805" s="25"/>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row>
    <row r="806">
      <c r="A806" s="14"/>
      <c r="B806" s="14"/>
      <c r="C806" s="14"/>
      <c r="D806" s="14"/>
      <c r="E806" s="14"/>
      <c r="F806" s="14"/>
      <c r="G806" s="14"/>
      <c r="H806" s="25"/>
      <c r="I806" s="25"/>
      <c r="J806" s="25"/>
      <c r="K806" s="14"/>
      <c r="L806" s="25"/>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row>
    <row r="807">
      <c r="A807" s="14"/>
      <c r="B807" s="14"/>
      <c r="C807" s="14"/>
      <c r="D807" s="14"/>
      <c r="E807" s="14"/>
      <c r="F807" s="14"/>
      <c r="G807" s="14"/>
      <c r="H807" s="25"/>
      <c r="I807" s="25"/>
      <c r="J807" s="25"/>
      <c r="K807" s="14"/>
      <c r="L807" s="25"/>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row>
    <row r="808">
      <c r="A808" s="14"/>
      <c r="B808" s="14"/>
      <c r="C808" s="14"/>
      <c r="D808" s="14"/>
      <c r="E808" s="14"/>
      <c r="F808" s="14"/>
      <c r="G808" s="14"/>
      <c r="H808" s="25"/>
      <c r="I808" s="25"/>
      <c r="J808" s="25"/>
      <c r="K808" s="14"/>
      <c r="L808" s="25"/>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row>
    <row r="809">
      <c r="A809" s="14"/>
      <c r="B809" s="14"/>
      <c r="C809" s="14"/>
      <c r="D809" s="14"/>
      <c r="E809" s="14"/>
      <c r="F809" s="14"/>
      <c r="G809" s="14"/>
      <c r="H809" s="25"/>
      <c r="I809" s="25"/>
      <c r="J809" s="25"/>
      <c r="K809" s="14"/>
      <c r="L809" s="25"/>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row>
    <row r="810">
      <c r="A810" s="14"/>
      <c r="B810" s="14"/>
      <c r="C810" s="14"/>
      <c r="D810" s="14"/>
      <c r="E810" s="14"/>
      <c r="F810" s="14"/>
      <c r="G810" s="14"/>
      <c r="H810" s="25"/>
      <c r="I810" s="25"/>
      <c r="J810" s="25"/>
      <c r="K810" s="14"/>
      <c r="L810" s="25"/>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row>
    <row r="811">
      <c r="A811" s="14"/>
      <c r="B811" s="14"/>
      <c r="C811" s="14"/>
      <c r="D811" s="14"/>
      <c r="E811" s="14"/>
      <c r="F811" s="14"/>
      <c r="G811" s="14"/>
      <c r="H811" s="25"/>
      <c r="I811" s="25"/>
      <c r="J811" s="25"/>
      <c r="K811" s="14"/>
      <c r="L811" s="25"/>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row>
    <row r="812">
      <c r="A812" s="14"/>
      <c r="B812" s="14"/>
      <c r="C812" s="14"/>
      <c r="D812" s="14"/>
      <c r="E812" s="14"/>
      <c r="F812" s="14"/>
      <c r="G812" s="14"/>
      <c r="H812" s="25"/>
      <c r="I812" s="25"/>
      <c r="J812" s="25"/>
      <c r="K812" s="14"/>
      <c r="L812" s="25"/>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row>
    <row r="813">
      <c r="A813" s="14"/>
      <c r="B813" s="14"/>
      <c r="C813" s="14"/>
      <c r="D813" s="14"/>
      <c r="E813" s="14"/>
      <c r="F813" s="14"/>
      <c r="G813" s="14"/>
      <c r="H813" s="25"/>
      <c r="I813" s="25"/>
      <c r="J813" s="25"/>
      <c r="K813" s="14"/>
      <c r="L813" s="25"/>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row>
    <row r="814">
      <c r="A814" s="14"/>
      <c r="B814" s="14"/>
      <c r="C814" s="14"/>
      <c r="D814" s="14"/>
      <c r="E814" s="14"/>
      <c r="F814" s="14"/>
      <c r="G814" s="14"/>
      <c r="H814" s="25"/>
      <c r="I814" s="25"/>
      <c r="J814" s="25"/>
      <c r="K814" s="14"/>
      <c r="L814" s="25"/>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row>
    <row r="815">
      <c r="A815" s="14"/>
      <c r="B815" s="14"/>
      <c r="C815" s="14"/>
      <c r="D815" s="14"/>
      <c r="E815" s="14"/>
      <c r="F815" s="14"/>
      <c r="G815" s="14"/>
      <c r="H815" s="25"/>
      <c r="I815" s="25"/>
      <c r="J815" s="25"/>
      <c r="K815" s="14"/>
      <c r="L815" s="25"/>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row>
    <row r="816">
      <c r="A816" s="14"/>
      <c r="B816" s="14"/>
      <c r="C816" s="14"/>
      <c r="D816" s="14"/>
      <c r="E816" s="14"/>
      <c r="F816" s="14"/>
      <c r="G816" s="14"/>
      <c r="H816" s="25"/>
      <c r="I816" s="25"/>
      <c r="J816" s="25"/>
      <c r="K816" s="14"/>
      <c r="L816" s="25"/>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row>
    <row r="817">
      <c r="A817" s="14"/>
      <c r="B817" s="14"/>
      <c r="C817" s="14"/>
      <c r="D817" s="14"/>
      <c r="E817" s="14"/>
      <c r="F817" s="14"/>
      <c r="G817" s="14"/>
      <c r="H817" s="25"/>
      <c r="I817" s="25"/>
      <c r="J817" s="25"/>
      <c r="K817" s="14"/>
      <c r="L817" s="25"/>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row>
    <row r="818">
      <c r="A818" s="14"/>
      <c r="B818" s="14"/>
      <c r="C818" s="14"/>
      <c r="D818" s="14"/>
      <c r="E818" s="14"/>
      <c r="F818" s="14"/>
      <c r="G818" s="14"/>
      <c r="H818" s="25"/>
      <c r="I818" s="25"/>
      <c r="J818" s="25"/>
      <c r="K818" s="14"/>
      <c r="L818" s="25"/>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row>
    <row r="819">
      <c r="A819" s="14"/>
      <c r="B819" s="14"/>
      <c r="C819" s="14"/>
      <c r="D819" s="14"/>
      <c r="E819" s="14"/>
      <c r="F819" s="14"/>
      <c r="G819" s="14"/>
      <c r="H819" s="25"/>
      <c r="I819" s="25"/>
      <c r="J819" s="25"/>
      <c r="K819" s="14"/>
      <c r="L819" s="25"/>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row>
    <row r="820">
      <c r="A820" s="14"/>
      <c r="B820" s="14"/>
      <c r="C820" s="14"/>
      <c r="D820" s="14"/>
      <c r="E820" s="14"/>
      <c r="F820" s="14"/>
      <c r="G820" s="14"/>
      <c r="H820" s="25"/>
      <c r="I820" s="25"/>
      <c r="J820" s="25"/>
      <c r="K820" s="14"/>
      <c r="L820" s="25"/>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row>
    <row r="821">
      <c r="A821" s="14"/>
      <c r="B821" s="14"/>
      <c r="C821" s="14"/>
      <c r="D821" s="14"/>
      <c r="E821" s="14"/>
      <c r="F821" s="14"/>
      <c r="G821" s="14"/>
      <c r="H821" s="25"/>
      <c r="I821" s="25"/>
      <c r="J821" s="25"/>
      <c r="K821" s="14"/>
      <c r="L821" s="25"/>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row>
    <row r="822">
      <c r="A822" s="14"/>
      <c r="B822" s="14"/>
      <c r="C822" s="14"/>
      <c r="D822" s="14"/>
      <c r="E822" s="14"/>
      <c r="F822" s="14"/>
      <c r="G822" s="14"/>
      <c r="H822" s="25"/>
      <c r="I822" s="25"/>
      <c r="J822" s="25"/>
      <c r="K822" s="14"/>
      <c r="L822" s="25"/>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row>
    <row r="823">
      <c r="A823" s="14"/>
      <c r="B823" s="14"/>
      <c r="C823" s="14"/>
      <c r="D823" s="14"/>
      <c r="E823" s="14"/>
      <c r="F823" s="14"/>
      <c r="G823" s="14"/>
      <c r="H823" s="25"/>
      <c r="I823" s="25"/>
      <c r="J823" s="25"/>
      <c r="K823" s="14"/>
      <c r="L823" s="25"/>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row>
    <row r="824">
      <c r="A824" s="14"/>
      <c r="B824" s="14"/>
      <c r="C824" s="14"/>
      <c r="D824" s="14"/>
      <c r="E824" s="14"/>
      <c r="F824" s="14"/>
      <c r="G824" s="14"/>
      <c r="H824" s="25"/>
      <c r="I824" s="25"/>
      <c r="J824" s="25"/>
      <c r="K824" s="14"/>
      <c r="L824" s="25"/>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row>
    <row r="825">
      <c r="A825" s="14"/>
      <c r="B825" s="14"/>
      <c r="C825" s="14"/>
      <c r="D825" s="14"/>
      <c r="E825" s="14"/>
      <c r="F825" s="14"/>
      <c r="G825" s="14"/>
      <c r="H825" s="25"/>
      <c r="I825" s="25"/>
      <c r="J825" s="25"/>
      <c r="K825" s="14"/>
      <c r="L825" s="25"/>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row>
    <row r="826">
      <c r="A826" s="14"/>
      <c r="B826" s="14"/>
      <c r="C826" s="14"/>
      <c r="D826" s="14"/>
      <c r="E826" s="14"/>
      <c r="F826" s="14"/>
      <c r="G826" s="14"/>
      <c r="H826" s="25"/>
      <c r="I826" s="25"/>
      <c r="J826" s="25"/>
      <c r="K826" s="14"/>
      <c r="L826" s="25"/>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row>
    <row r="827">
      <c r="A827" s="14"/>
      <c r="B827" s="14"/>
      <c r="C827" s="14"/>
      <c r="D827" s="14"/>
      <c r="E827" s="14"/>
      <c r="F827" s="14"/>
      <c r="G827" s="14"/>
      <c r="H827" s="25"/>
      <c r="I827" s="25"/>
      <c r="J827" s="25"/>
      <c r="K827" s="14"/>
      <c r="L827" s="25"/>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row>
    <row r="828">
      <c r="A828" s="14"/>
      <c r="B828" s="14"/>
      <c r="C828" s="14"/>
      <c r="D828" s="14"/>
      <c r="E828" s="14"/>
      <c r="F828" s="14"/>
      <c r="G828" s="14"/>
      <c r="H828" s="25"/>
      <c r="I828" s="25"/>
      <c r="J828" s="25"/>
      <c r="K828" s="14"/>
      <c r="L828" s="25"/>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row>
    <row r="829">
      <c r="A829" s="14"/>
      <c r="B829" s="14"/>
      <c r="C829" s="14"/>
      <c r="D829" s="14"/>
      <c r="E829" s="14"/>
      <c r="F829" s="14"/>
      <c r="G829" s="14"/>
      <c r="H829" s="25"/>
      <c r="I829" s="25"/>
      <c r="J829" s="25"/>
      <c r="K829" s="14"/>
      <c r="L829" s="25"/>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row>
    <row r="830">
      <c r="A830" s="14"/>
      <c r="B830" s="14"/>
      <c r="C830" s="14"/>
      <c r="D830" s="14"/>
      <c r="E830" s="14"/>
      <c r="F830" s="14"/>
      <c r="G830" s="14"/>
      <c r="H830" s="25"/>
      <c r="I830" s="25"/>
      <c r="J830" s="25"/>
      <c r="K830" s="14"/>
      <c r="L830" s="25"/>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row>
    <row r="831">
      <c r="A831" s="14"/>
      <c r="B831" s="14"/>
      <c r="C831" s="14"/>
      <c r="D831" s="14"/>
      <c r="E831" s="14"/>
      <c r="F831" s="14"/>
      <c r="G831" s="14"/>
      <c r="H831" s="25"/>
      <c r="I831" s="25"/>
      <c r="J831" s="25"/>
      <c r="K831" s="14"/>
      <c r="L831" s="25"/>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row>
    <row r="832">
      <c r="A832" s="14"/>
      <c r="B832" s="14"/>
      <c r="C832" s="14"/>
      <c r="D832" s="14"/>
      <c r="E832" s="14"/>
      <c r="F832" s="14"/>
      <c r="G832" s="14"/>
      <c r="H832" s="25"/>
      <c r="I832" s="25"/>
      <c r="J832" s="25"/>
      <c r="K832" s="14"/>
      <c r="L832" s="25"/>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row>
    <row r="833">
      <c r="A833" s="14"/>
      <c r="B833" s="14"/>
      <c r="C833" s="14"/>
      <c r="D833" s="14"/>
      <c r="E833" s="14"/>
      <c r="F833" s="14"/>
      <c r="G833" s="14"/>
      <c r="H833" s="25"/>
      <c r="I833" s="25"/>
      <c r="J833" s="25"/>
      <c r="K833" s="14"/>
      <c r="L833" s="25"/>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row>
    <row r="834">
      <c r="A834" s="14"/>
      <c r="B834" s="14"/>
      <c r="C834" s="14"/>
      <c r="D834" s="14"/>
      <c r="E834" s="14"/>
      <c r="F834" s="14"/>
      <c r="G834" s="14"/>
      <c r="H834" s="25"/>
      <c r="I834" s="25"/>
      <c r="J834" s="25"/>
      <c r="K834" s="14"/>
      <c r="L834" s="25"/>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row>
    <row r="835">
      <c r="A835" s="14"/>
      <c r="B835" s="14"/>
      <c r="C835" s="14"/>
      <c r="D835" s="14"/>
      <c r="E835" s="14"/>
      <c r="F835" s="14"/>
      <c r="G835" s="14"/>
      <c r="H835" s="25"/>
      <c r="I835" s="25"/>
      <c r="J835" s="25"/>
      <c r="K835" s="14"/>
      <c r="L835" s="25"/>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row>
    <row r="836">
      <c r="A836" s="14"/>
      <c r="B836" s="14"/>
      <c r="C836" s="14"/>
      <c r="D836" s="14"/>
      <c r="E836" s="14"/>
      <c r="F836" s="14"/>
      <c r="G836" s="14"/>
      <c r="H836" s="25"/>
      <c r="I836" s="25"/>
      <c r="J836" s="25"/>
      <c r="K836" s="14"/>
      <c r="L836" s="25"/>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row>
    <row r="837">
      <c r="A837" s="14"/>
      <c r="B837" s="14"/>
      <c r="C837" s="14"/>
      <c r="D837" s="14"/>
      <c r="E837" s="14"/>
      <c r="F837" s="14"/>
      <c r="G837" s="14"/>
      <c r="H837" s="25"/>
      <c r="I837" s="25"/>
      <c r="J837" s="25"/>
      <c r="K837" s="14"/>
      <c r="L837" s="25"/>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row>
    <row r="838">
      <c r="A838" s="14"/>
      <c r="B838" s="14"/>
      <c r="C838" s="14"/>
      <c r="D838" s="14"/>
      <c r="E838" s="14"/>
      <c r="F838" s="14"/>
      <c r="G838" s="14"/>
      <c r="H838" s="25"/>
      <c r="I838" s="25"/>
      <c r="J838" s="25"/>
      <c r="K838" s="14"/>
      <c r="L838" s="25"/>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row>
    <row r="839">
      <c r="A839" s="14"/>
      <c r="B839" s="14"/>
      <c r="C839" s="14"/>
      <c r="D839" s="14"/>
      <c r="E839" s="14"/>
      <c r="F839" s="14"/>
      <c r="G839" s="14"/>
      <c r="H839" s="25"/>
      <c r="I839" s="25"/>
      <c r="J839" s="25"/>
      <c r="K839" s="14"/>
      <c r="L839" s="25"/>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row>
    <row r="840">
      <c r="A840" s="14"/>
      <c r="B840" s="14"/>
      <c r="C840" s="14"/>
      <c r="D840" s="14"/>
      <c r="E840" s="14"/>
      <c r="F840" s="14"/>
      <c r="G840" s="14"/>
      <c r="H840" s="25"/>
      <c r="I840" s="25"/>
      <c r="J840" s="25"/>
      <c r="K840" s="14"/>
      <c r="L840" s="25"/>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row>
    <row r="841">
      <c r="A841" s="14"/>
      <c r="B841" s="14"/>
      <c r="C841" s="14"/>
      <c r="D841" s="14"/>
      <c r="E841" s="14"/>
      <c r="F841" s="14"/>
      <c r="G841" s="14"/>
      <c r="H841" s="25"/>
      <c r="I841" s="25"/>
      <c r="J841" s="25"/>
      <c r="K841" s="14"/>
      <c r="L841" s="25"/>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row>
    <row r="842">
      <c r="A842" s="14"/>
      <c r="B842" s="14"/>
      <c r="C842" s="14"/>
      <c r="D842" s="14"/>
      <c r="E842" s="14"/>
      <c r="F842" s="14"/>
      <c r="G842" s="14"/>
      <c r="H842" s="25"/>
      <c r="I842" s="25"/>
      <c r="J842" s="25"/>
      <c r="K842" s="14"/>
      <c r="L842" s="25"/>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row>
    <row r="843">
      <c r="A843" s="14"/>
      <c r="B843" s="14"/>
      <c r="C843" s="14"/>
      <c r="D843" s="14"/>
      <c r="E843" s="14"/>
      <c r="F843" s="14"/>
      <c r="G843" s="14"/>
      <c r="H843" s="25"/>
      <c r="I843" s="25"/>
      <c r="J843" s="25"/>
      <c r="K843" s="14"/>
      <c r="L843" s="25"/>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row>
    <row r="844">
      <c r="A844" s="14"/>
      <c r="B844" s="14"/>
      <c r="C844" s="14"/>
      <c r="D844" s="14"/>
      <c r="E844" s="14"/>
      <c r="F844" s="14"/>
      <c r="G844" s="14"/>
      <c r="H844" s="25"/>
      <c r="I844" s="25"/>
      <c r="J844" s="25"/>
      <c r="K844" s="14"/>
      <c r="L844" s="25"/>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row>
    <row r="845">
      <c r="A845" s="14"/>
      <c r="B845" s="14"/>
      <c r="C845" s="14"/>
      <c r="D845" s="14"/>
      <c r="E845" s="14"/>
      <c r="F845" s="14"/>
      <c r="G845" s="14"/>
      <c r="H845" s="25"/>
      <c r="I845" s="25"/>
      <c r="J845" s="25"/>
      <c r="K845" s="14"/>
      <c r="L845" s="25"/>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row>
    <row r="846">
      <c r="A846" s="14"/>
      <c r="B846" s="14"/>
      <c r="C846" s="14"/>
      <c r="D846" s="14"/>
      <c r="E846" s="14"/>
      <c r="F846" s="14"/>
      <c r="G846" s="14"/>
      <c r="H846" s="25"/>
      <c r="I846" s="25"/>
      <c r="J846" s="25"/>
      <c r="K846" s="14"/>
      <c r="L846" s="25"/>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row>
    <row r="847">
      <c r="A847" s="14"/>
      <c r="B847" s="14"/>
      <c r="C847" s="14"/>
      <c r="D847" s="14"/>
      <c r="E847" s="14"/>
      <c r="F847" s="14"/>
      <c r="G847" s="14"/>
      <c r="H847" s="25"/>
      <c r="I847" s="25"/>
      <c r="J847" s="25"/>
      <c r="K847" s="14"/>
      <c r="L847" s="25"/>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row>
    <row r="848">
      <c r="A848" s="14"/>
      <c r="B848" s="14"/>
      <c r="C848" s="14"/>
      <c r="D848" s="14"/>
      <c r="E848" s="14"/>
      <c r="F848" s="14"/>
      <c r="G848" s="14"/>
      <c r="H848" s="25"/>
      <c r="I848" s="25"/>
      <c r="J848" s="25"/>
      <c r="K848" s="14"/>
      <c r="L848" s="25"/>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row>
    <row r="849">
      <c r="A849" s="14"/>
      <c r="B849" s="14"/>
      <c r="C849" s="14"/>
      <c r="D849" s="14"/>
      <c r="E849" s="14"/>
      <c r="F849" s="14"/>
      <c r="G849" s="14"/>
      <c r="H849" s="25"/>
      <c r="I849" s="25"/>
      <c r="J849" s="25"/>
      <c r="K849" s="14"/>
      <c r="L849" s="25"/>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row>
    <row r="850">
      <c r="A850" s="14"/>
      <c r="B850" s="14"/>
      <c r="C850" s="14"/>
      <c r="D850" s="14"/>
      <c r="E850" s="14"/>
      <c r="F850" s="14"/>
      <c r="G850" s="14"/>
      <c r="H850" s="25"/>
      <c r="I850" s="25"/>
      <c r="J850" s="25"/>
      <c r="K850" s="14"/>
      <c r="L850" s="25"/>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row>
    <row r="851">
      <c r="A851" s="14"/>
      <c r="B851" s="14"/>
      <c r="C851" s="14"/>
      <c r="D851" s="14"/>
      <c r="E851" s="14"/>
      <c r="F851" s="14"/>
      <c r="G851" s="14"/>
      <c r="H851" s="25"/>
      <c r="I851" s="25"/>
      <c r="J851" s="25"/>
      <c r="K851" s="14"/>
      <c r="L851" s="25"/>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row>
    <row r="852">
      <c r="A852" s="14"/>
      <c r="B852" s="14"/>
      <c r="C852" s="14"/>
      <c r="D852" s="14"/>
      <c r="E852" s="14"/>
      <c r="F852" s="14"/>
      <c r="G852" s="14"/>
      <c r="H852" s="25"/>
      <c r="I852" s="25"/>
      <c r="J852" s="25"/>
      <c r="K852" s="14"/>
      <c r="L852" s="25"/>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row>
    <row r="853">
      <c r="A853" s="14"/>
      <c r="B853" s="14"/>
      <c r="C853" s="14"/>
      <c r="D853" s="14"/>
      <c r="E853" s="14"/>
      <c r="F853" s="14"/>
      <c r="G853" s="14"/>
      <c r="H853" s="25"/>
      <c r="I853" s="25"/>
      <c r="J853" s="25"/>
      <c r="K853" s="14"/>
      <c r="L853" s="25"/>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row>
    <row r="854">
      <c r="A854" s="14"/>
      <c r="B854" s="14"/>
      <c r="C854" s="14"/>
      <c r="D854" s="14"/>
      <c r="E854" s="14"/>
      <c r="F854" s="14"/>
      <c r="G854" s="14"/>
      <c r="H854" s="25"/>
      <c r="I854" s="25"/>
      <c r="J854" s="25"/>
      <c r="K854" s="14"/>
      <c r="L854" s="25"/>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row>
    <row r="855">
      <c r="A855" s="14"/>
      <c r="B855" s="14"/>
      <c r="C855" s="14"/>
      <c r="D855" s="14"/>
      <c r="E855" s="14"/>
      <c r="F855" s="14"/>
      <c r="G855" s="14"/>
      <c r="H855" s="25"/>
      <c r="I855" s="25"/>
      <c r="J855" s="25"/>
      <c r="K855" s="14"/>
      <c r="L855" s="25"/>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row>
    <row r="856">
      <c r="A856" s="14"/>
      <c r="B856" s="14"/>
      <c r="C856" s="14"/>
      <c r="D856" s="14"/>
      <c r="E856" s="14"/>
      <c r="F856" s="14"/>
      <c r="G856" s="14"/>
      <c r="H856" s="25"/>
      <c r="I856" s="25"/>
      <c r="J856" s="25"/>
      <c r="K856" s="14"/>
      <c r="L856" s="25"/>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row>
    <row r="857">
      <c r="A857" s="14"/>
      <c r="B857" s="14"/>
      <c r="C857" s="14"/>
      <c r="D857" s="14"/>
      <c r="E857" s="14"/>
      <c r="F857" s="14"/>
      <c r="G857" s="14"/>
      <c r="H857" s="25"/>
      <c r="I857" s="25"/>
      <c r="J857" s="25"/>
      <c r="K857" s="14"/>
      <c r="L857" s="25"/>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row>
    <row r="858">
      <c r="A858" s="14"/>
      <c r="B858" s="14"/>
      <c r="C858" s="14"/>
      <c r="D858" s="14"/>
      <c r="E858" s="14"/>
      <c r="F858" s="14"/>
      <c r="G858" s="14"/>
      <c r="H858" s="25"/>
      <c r="I858" s="25"/>
      <c r="J858" s="25"/>
      <c r="K858" s="14"/>
      <c r="L858" s="25"/>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row>
    <row r="859">
      <c r="A859" s="14"/>
      <c r="B859" s="14"/>
      <c r="C859" s="14"/>
      <c r="D859" s="14"/>
      <c r="E859" s="14"/>
      <c r="F859" s="14"/>
      <c r="G859" s="14"/>
      <c r="H859" s="25"/>
      <c r="I859" s="25"/>
      <c r="J859" s="25"/>
      <c r="K859" s="14"/>
      <c r="L859" s="25"/>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row>
    <row r="860">
      <c r="A860" s="14"/>
      <c r="B860" s="14"/>
      <c r="C860" s="14"/>
      <c r="D860" s="14"/>
      <c r="E860" s="14"/>
      <c r="F860" s="14"/>
      <c r="G860" s="14"/>
      <c r="H860" s="25"/>
      <c r="I860" s="25"/>
      <c r="J860" s="25"/>
      <c r="K860" s="14"/>
      <c r="L860" s="25"/>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row>
    <row r="861">
      <c r="A861" s="14"/>
      <c r="B861" s="14"/>
      <c r="C861" s="14"/>
      <c r="D861" s="14"/>
      <c r="E861" s="14"/>
      <c r="F861" s="14"/>
      <c r="G861" s="14"/>
      <c r="H861" s="25"/>
      <c r="I861" s="25"/>
      <c r="J861" s="25"/>
      <c r="K861" s="14"/>
      <c r="L861" s="25"/>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row>
    <row r="862">
      <c r="A862" s="14"/>
      <c r="B862" s="14"/>
      <c r="C862" s="14"/>
      <c r="D862" s="14"/>
      <c r="E862" s="14"/>
      <c r="F862" s="14"/>
      <c r="G862" s="14"/>
      <c r="H862" s="25"/>
      <c r="I862" s="25"/>
      <c r="J862" s="25"/>
      <c r="K862" s="14"/>
      <c r="L862" s="25"/>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row>
    <row r="863">
      <c r="A863" s="14"/>
      <c r="B863" s="14"/>
      <c r="C863" s="14"/>
      <c r="D863" s="14"/>
      <c r="E863" s="14"/>
      <c r="F863" s="14"/>
      <c r="G863" s="14"/>
      <c r="H863" s="25"/>
      <c r="I863" s="25"/>
      <c r="J863" s="25"/>
      <c r="K863" s="14"/>
      <c r="L863" s="25"/>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row>
    <row r="864">
      <c r="A864" s="14"/>
      <c r="B864" s="14"/>
      <c r="C864" s="14"/>
      <c r="D864" s="14"/>
      <c r="E864" s="14"/>
      <c r="F864" s="14"/>
      <c r="G864" s="14"/>
      <c r="H864" s="25"/>
      <c r="I864" s="25"/>
      <c r="J864" s="25"/>
      <c r="K864" s="14"/>
      <c r="L864" s="25"/>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row>
    <row r="865">
      <c r="A865" s="14"/>
      <c r="B865" s="14"/>
      <c r="C865" s="14"/>
      <c r="D865" s="14"/>
      <c r="E865" s="14"/>
      <c r="F865" s="14"/>
      <c r="G865" s="14"/>
      <c r="H865" s="25"/>
      <c r="I865" s="25"/>
      <c r="J865" s="25"/>
      <c r="K865" s="14"/>
      <c r="L865" s="25"/>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row>
    <row r="866">
      <c r="A866" s="14"/>
      <c r="B866" s="14"/>
      <c r="C866" s="14"/>
      <c r="D866" s="14"/>
      <c r="E866" s="14"/>
      <c r="F866" s="14"/>
      <c r="G866" s="14"/>
      <c r="H866" s="25"/>
      <c r="I866" s="25"/>
      <c r="J866" s="25"/>
      <c r="K866" s="14"/>
      <c r="L866" s="25"/>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row>
    <row r="867">
      <c r="A867" s="14"/>
      <c r="B867" s="14"/>
      <c r="C867" s="14"/>
      <c r="D867" s="14"/>
      <c r="E867" s="14"/>
      <c r="F867" s="14"/>
      <c r="G867" s="14"/>
      <c r="H867" s="25"/>
      <c r="I867" s="25"/>
      <c r="J867" s="25"/>
      <c r="K867" s="14"/>
      <c r="L867" s="25"/>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row>
    <row r="868">
      <c r="A868" s="14"/>
      <c r="B868" s="14"/>
      <c r="C868" s="14"/>
      <c r="D868" s="14"/>
      <c r="E868" s="14"/>
      <c r="F868" s="14"/>
      <c r="G868" s="14"/>
      <c r="H868" s="25"/>
      <c r="I868" s="25"/>
      <c r="J868" s="25"/>
      <c r="K868" s="14"/>
      <c r="L868" s="25"/>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row>
    <row r="869">
      <c r="A869" s="14"/>
      <c r="B869" s="14"/>
      <c r="C869" s="14"/>
      <c r="D869" s="14"/>
      <c r="E869" s="14"/>
      <c r="F869" s="14"/>
      <c r="G869" s="14"/>
      <c r="H869" s="25"/>
      <c r="I869" s="25"/>
      <c r="J869" s="25"/>
      <c r="K869" s="14"/>
      <c r="L869" s="25"/>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row>
    <row r="870">
      <c r="A870" s="14"/>
      <c r="B870" s="14"/>
      <c r="C870" s="14"/>
      <c r="D870" s="14"/>
      <c r="E870" s="14"/>
      <c r="F870" s="14"/>
      <c r="G870" s="14"/>
      <c r="H870" s="25"/>
      <c r="I870" s="25"/>
      <c r="J870" s="25"/>
      <c r="K870" s="14"/>
      <c r="L870" s="25"/>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row>
    <row r="871">
      <c r="A871" s="14"/>
      <c r="B871" s="14"/>
      <c r="C871" s="14"/>
      <c r="D871" s="14"/>
      <c r="E871" s="14"/>
      <c r="F871" s="14"/>
      <c r="G871" s="14"/>
      <c r="H871" s="25"/>
      <c r="I871" s="25"/>
      <c r="J871" s="25"/>
      <c r="K871" s="14"/>
      <c r="L871" s="25"/>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row>
    <row r="872">
      <c r="A872" s="14"/>
      <c r="B872" s="14"/>
      <c r="C872" s="14"/>
      <c r="D872" s="14"/>
      <c r="E872" s="14"/>
      <c r="F872" s="14"/>
      <c r="G872" s="14"/>
      <c r="H872" s="25"/>
      <c r="I872" s="25"/>
      <c r="J872" s="25"/>
      <c r="K872" s="14"/>
      <c r="L872" s="25"/>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row>
    <row r="873">
      <c r="A873" s="14"/>
      <c r="B873" s="14"/>
      <c r="C873" s="14"/>
      <c r="D873" s="14"/>
      <c r="E873" s="14"/>
      <c r="F873" s="14"/>
      <c r="G873" s="14"/>
      <c r="H873" s="25"/>
      <c r="I873" s="25"/>
      <c r="J873" s="25"/>
      <c r="K873" s="14"/>
      <c r="L873" s="25"/>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row>
    <row r="874">
      <c r="A874" s="14"/>
      <c r="B874" s="14"/>
      <c r="C874" s="14"/>
      <c r="D874" s="14"/>
      <c r="E874" s="14"/>
      <c r="F874" s="14"/>
      <c r="G874" s="14"/>
      <c r="H874" s="25"/>
      <c r="I874" s="25"/>
      <c r="J874" s="25"/>
      <c r="K874" s="14"/>
      <c r="L874" s="25"/>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row>
    <row r="875">
      <c r="A875" s="14"/>
      <c r="B875" s="14"/>
      <c r="C875" s="14"/>
      <c r="D875" s="14"/>
      <c r="E875" s="14"/>
      <c r="F875" s="14"/>
      <c r="G875" s="14"/>
      <c r="H875" s="25"/>
      <c r="I875" s="25"/>
      <c r="J875" s="25"/>
      <c r="K875" s="14"/>
      <c r="L875" s="25"/>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row>
    <row r="876">
      <c r="A876" s="14"/>
      <c r="B876" s="14"/>
      <c r="C876" s="14"/>
      <c r="D876" s="14"/>
      <c r="E876" s="14"/>
      <c r="F876" s="14"/>
      <c r="G876" s="14"/>
      <c r="H876" s="25"/>
      <c r="I876" s="25"/>
      <c r="J876" s="25"/>
      <c r="K876" s="14"/>
      <c r="L876" s="25"/>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row>
    <row r="877">
      <c r="A877" s="14"/>
      <c r="B877" s="14"/>
      <c r="C877" s="14"/>
      <c r="D877" s="14"/>
      <c r="E877" s="14"/>
      <c r="F877" s="14"/>
      <c r="G877" s="14"/>
      <c r="H877" s="25"/>
      <c r="I877" s="25"/>
      <c r="J877" s="25"/>
      <c r="K877" s="14"/>
      <c r="L877" s="25"/>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row>
    <row r="878">
      <c r="A878" s="14"/>
      <c r="B878" s="14"/>
      <c r="C878" s="14"/>
      <c r="D878" s="14"/>
      <c r="E878" s="14"/>
      <c r="F878" s="14"/>
      <c r="G878" s="14"/>
      <c r="H878" s="25"/>
      <c r="I878" s="25"/>
      <c r="J878" s="25"/>
      <c r="K878" s="14"/>
      <c r="L878" s="25"/>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row>
    <row r="879">
      <c r="A879" s="14"/>
      <c r="B879" s="14"/>
      <c r="C879" s="14"/>
      <c r="D879" s="14"/>
      <c r="E879" s="14"/>
      <c r="F879" s="14"/>
      <c r="G879" s="14"/>
      <c r="H879" s="25"/>
      <c r="I879" s="25"/>
      <c r="J879" s="25"/>
      <c r="K879" s="14"/>
      <c r="L879" s="25"/>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row>
    <row r="880">
      <c r="A880" s="14"/>
      <c r="B880" s="14"/>
      <c r="C880" s="14"/>
      <c r="D880" s="14"/>
      <c r="E880" s="14"/>
      <c r="F880" s="14"/>
      <c r="G880" s="14"/>
      <c r="H880" s="25"/>
      <c r="I880" s="25"/>
      <c r="J880" s="25"/>
      <c r="K880" s="14"/>
      <c r="L880" s="25"/>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row>
    <row r="881">
      <c r="A881" s="14"/>
      <c r="B881" s="14"/>
      <c r="C881" s="14"/>
      <c r="D881" s="14"/>
      <c r="E881" s="14"/>
      <c r="F881" s="14"/>
      <c r="G881" s="14"/>
      <c r="H881" s="25"/>
      <c r="I881" s="25"/>
      <c r="J881" s="25"/>
      <c r="K881" s="14"/>
      <c r="L881" s="25"/>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row>
    <row r="882">
      <c r="A882" s="14"/>
      <c r="B882" s="14"/>
      <c r="C882" s="14"/>
      <c r="D882" s="14"/>
      <c r="E882" s="14"/>
      <c r="F882" s="14"/>
      <c r="G882" s="14"/>
      <c r="H882" s="25"/>
      <c r="I882" s="25"/>
      <c r="J882" s="25"/>
      <c r="K882" s="14"/>
      <c r="L882" s="25"/>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row>
    <row r="883">
      <c r="A883" s="14"/>
      <c r="B883" s="14"/>
      <c r="C883" s="14"/>
      <c r="D883" s="14"/>
      <c r="E883" s="14"/>
      <c r="F883" s="14"/>
      <c r="G883" s="14"/>
      <c r="H883" s="25"/>
      <c r="I883" s="25"/>
      <c r="J883" s="25"/>
      <c r="K883" s="14"/>
      <c r="L883" s="25"/>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row>
    <row r="884">
      <c r="A884" s="14"/>
      <c r="B884" s="14"/>
      <c r="C884" s="14"/>
      <c r="D884" s="14"/>
      <c r="E884" s="14"/>
      <c r="F884" s="14"/>
      <c r="G884" s="14"/>
      <c r="H884" s="25"/>
      <c r="I884" s="25"/>
      <c r="J884" s="25"/>
      <c r="K884" s="14"/>
      <c r="L884" s="25"/>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row>
    <row r="885">
      <c r="A885" s="14"/>
      <c r="B885" s="14"/>
      <c r="C885" s="14"/>
      <c r="D885" s="14"/>
      <c r="E885" s="14"/>
      <c r="F885" s="14"/>
      <c r="G885" s="14"/>
      <c r="H885" s="25"/>
      <c r="I885" s="25"/>
      <c r="J885" s="25"/>
      <c r="K885" s="14"/>
      <c r="L885" s="25"/>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row>
    <row r="886">
      <c r="A886" s="14"/>
      <c r="B886" s="14"/>
      <c r="C886" s="14"/>
      <c r="D886" s="14"/>
      <c r="E886" s="14"/>
      <c r="F886" s="14"/>
      <c r="G886" s="14"/>
      <c r="H886" s="25"/>
      <c r="I886" s="25"/>
      <c r="J886" s="25"/>
      <c r="K886" s="14"/>
      <c r="L886" s="25"/>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row>
    <row r="887">
      <c r="A887" s="14"/>
      <c r="B887" s="14"/>
      <c r="C887" s="14"/>
      <c r="D887" s="14"/>
      <c r="E887" s="14"/>
      <c r="F887" s="14"/>
      <c r="G887" s="14"/>
      <c r="H887" s="25"/>
      <c r="I887" s="25"/>
      <c r="J887" s="25"/>
      <c r="K887" s="14"/>
      <c r="L887" s="25"/>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row>
    <row r="888">
      <c r="A888" s="14"/>
      <c r="B888" s="14"/>
      <c r="C888" s="14"/>
      <c r="D888" s="14"/>
      <c r="E888" s="14"/>
      <c r="F888" s="14"/>
      <c r="G888" s="14"/>
      <c r="H888" s="25"/>
      <c r="I888" s="25"/>
      <c r="J888" s="25"/>
      <c r="K888" s="14"/>
      <c r="L888" s="25"/>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row>
    <row r="889">
      <c r="A889" s="14"/>
      <c r="B889" s="14"/>
      <c r="C889" s="14"/>
      <c r="D889" s="14"/>
      <c r="E889" s="14"/>
      <c r="F889" s="14"/>
      <c r="G889" s="14"/>
      <c r="H889" s="25"/>
      <c r="I889" s="25"/>
      <c r="J889" s="25"/>
      <c r="K889" s="14"/>
      <c r="L889" s="25"/>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row>
    <row r="890">
      <c r="A890" s="14"/>
      <c r="B890" s="14"/>
      <c r="C890" s="14"/>
      <c r="D890" s="14"/>
      <c r="E890" s="14"/>
      <c r="F890" s="14"/>
      <c r="G890" s="14"/>
      <c r="H890" s="25"/>
      <c r="I890" s="25"/>
      <c r="J890" s="25"/>
      <c r="K890" s="14"/>
      <c r="L890" s="25"/>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row>
    <row r="891">
      <c r="A891" s="14"/>
      <c r="B891" s="14"/>
      <c r="C891" s="14"/>
      <c r="D891" s="14"/>
      <c r="E891" s="14"/>
      <c r="F891" s="14"/>
      <c r="G891" s="14"/>
      <c r="H891" s="25"/>
      <c r="I891" s="25"/>
      <c r="J891" s="25"/>
      <c r="K891" s="14"/>
      <c r="L891" s="25"/>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row>
    <row r="892">
      <c r="A892" s="14"/>
      <c r="B892" s="14"/>
      <c r="C892" s="14"/>
      <c r="D892" s="14"/>
      <c r="E892" s="14"/>
      <c r="F892" s="14"/>
      <c r="G892" s="14"/>
      <c r="H892" s="25"/>
      <c r="I892" s="25"/>
      <c r="J892" s="25"/>
      <c r="K892" s="14"/>
      <c r="L892" s="25"/>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row>
    <row r="893">
      <c r="A893" s="14"/>
      <c r="B893" s="14"/>
      <c r="C893" s="14"/>
      <c r="D893" s="14"/>
      <c r="E893" s="14"/>
      <c r="F893" s="14"/>
      <c r="G893" s="14"/>
      <c r="H893" s="25"/>
      <c r="I893" s="25"/>
      <c r="J893" s="25"/>
      <c r="K893" s="14"/>
      <c r="L893" s="25"/>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row>
    <row r="894">
      <c r="A894" s="14"/>
      <c r="B894" s="14"/>
      <c r="C894" s="14"/>
      <c r="D894" s="14"/>
      <c r="E894" s="14"/>
      <c r="F894" s="14"/>
      <c r="G894" s="14"/>
      <c r="H894" s="25"/>
      <c r="I894" s="25"/>
      <c r="J894" s="25"/>
      <c r="K894" s="14"/>
      <c r="L894" s="25"/>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row>
    <row r="895">
      <c r="A895" s="14"/>
      <c r="B895" s="14"/>
      <c r="C895" s="14"/>
      <c r="D895" s="14"/>
      <c r="E895" s="14"/>
      <c r="F895" s="14"/>
      <c r="G895" s="14"/>
      <c r="H895" s="25"/>
      <c r="I895" s="25"/>
      <c r="J895" s="25"/>
      <c r="K895" s="14"/>
      <c r="L895" s="25"/>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row>
    <row r="896">
      <c r="A896" s="14"/>
      <c r="B896" s="14"/>
      <c r="C896" s="14"/>
      <c r="D896" s="14"/>
      <c r="E896" s="14"/>
      <c r="F896" s="14"/>
      <c r="G896" s="14"/>
      <c r="H896" s="25"/>
      <c r="I896" s="25"/>
      <c r="J896" s="25"/>
      <c r="K896" s="14"/>
      <c r="L896" s="25"/>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row>
    <row r="897">
      <c r="A897" s="14"/>
      <c r="B897" s="14"/>
      <c r="C897" s="14"/>
      <c r="D897" s="14"/>
      <c r="E897" s="14"/>
      <c r="F897" s="14"/>
      <c r="G897" s="14"/>
      <c r="H897" s="25"/>
      <c r="I897" s="25"/>
      <c r="J897" s="25"/>
      <c r="K897" s="14"/>
      <c r="L897" s="25"/>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row>
    <row r="898">
      <c r="A898" s="14"/>
      <c r="B898" s="14"/>
      <c r="C898" s="14"/>
      <c r="D898" s="14"/>
      <c r="E898" s="14"/>
      <c r="F898" s="14"/>
      <c r="G898" s="14"/>
      <c r="H898" s="25"/>
      <c r="I898" s="25"/>
      <c r="J898" s="25"/>
      <c r="K898" s="14"/>
      <c r="L898" s="25"/>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row>
    <row r="899">
      <c r="A899" s="14"/>
      <c r="B899" s="14"/>
      <c r="C899" s="14"/>
      <c r="D899" s="14"/>
      <c r="E899" s="14"/>
      <c r="F899" s="14"/>
      <c r="G899" s="14"/>
      <c r="H899" s="25"/>
      <c r="I899" s="25"/>
      <c r="J899" s="25"/>
      <c r="K899" s="14"/>
      <c r="L899" s="25"/>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row>
    <row r="900">
      <c r="A900" s="14"/>
      <c r="B900" s="14"/>
      <c r="C900" s="14"/>
      <c r="D900" s="14"/>
      <c r="E900" s="14"/>
      <c r="F900" s="14"/>
      <c r="G900" s="14"/>
      <c r="H900" s="25"/>
      <c r="I900" s="25"/>
      <c r="J900" s="25"/>
      <c r="K900" s="14"/>
      <c r="L900" s="25"/>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row>
    <row r="901">
      <c r="A901" s="14"/>
      <c r="B901" s="14"/>
      <c r="C901" s="14"/>
      <c r="D901" s="14"/>
      <c r="E901" s="14"/>
      <c r="F901" s="14"/>
      <c r="G901" s="14"/>
      <c r="H901" s="25"/>
      <c r="I901" s="25"/>
      <c r="J901" s="25"/>
      <c r="K901" s="14"/>
      <c r="L901" s="25"/>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row>
    <row r="902">
      <c r="A902" s="14"/>
      <c r="B902" s="14"/>
      <c r="C902" s="14"/>
      <c r="D902" s="14"/>
      <c r="E902" s="14"/>
      <c r="F902" s="14"/>
      <c r="G902" s="14"/>
      <c r="H902" s="25"/>
      <c r="I902" s="25"/>
      <c r="J902" s="25"/>
      <c r="K902" s="14"/>
      <c r="L902" s="25"/>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row>
    <row r="903">
      <c r="A903" s="14"/>
      <c r="B903" s="14"/>
      <c r="C903" s="14"/>
      <c r="D903" s="14"/>
      <c r="E903" s="14"/>
      <c r="F903" s="14"/>
      <c r="G903" s="14"/>
      <c r="H903" s="25"/>
      <c r="I903" s="25"/>
      <c r="J903" s="25"/>
      <c r="K903" s="14"/>
      <c r="L903" s="25"/>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row>
    <row r="904">
      <c r="A904" s="14"/>
      <c r="B904" s="14"/>
      <c r="C904" s="14"/>
      <c r="D904" s="14"/>
      <c r="E904" s="14"/>
      <c r="F904" s="14"/>
      <c r="G904" s="14"/>
      <c r="H904" s="25"/>
      <c r="I904" s="25"/>
      <c r="J904" s="25"/>
      <c r="K904" s="14"/>
      <c r="L904" s="25"/>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row>
    <row r="905">
      <c r="A905" s="14"/>
      <c r="B905" s="14"/>
      <c r="C905" s="14"/>
      <c r="D905" s="14"/>
      <c r="E905" s="14"/>
      <c r="F905" s="14"/>
      <c r="G905" s="14"/>
      <c r="H905" s="25"/>
      <c r="I905" s="25"/>
      <c r="J905" s="25"/>
      <c r="K905" s="14"/>
      <c r="L905" s="25"/>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row>
    <row r="906">
      <c r="A906" s="14"/>
      <c r="B906" s="14"/>
      <c r="C906" s="14"/>
      <c r="D906" s="14"/>
      <c r="E906" s="14"/>
      <c r="F906" s="14"/>
      <c r="G906" s="14"/>
      <c r="H906" s="25"/>
      <c r="I906" s="25"/>
      <c r="J906" s="25"/>
      <c r="K906" s="14"/>
      <c r="L906" s="25"/>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row>
    <row r="907">
      <c r="A907" s="14"/>
      <c r="B907" s="14"/>
      <c r="C907" s="14"/>
      <c r="D907" s="14"/>
      <c r="E907" s="14"/>
      <c r="F907" s="14"/>
      <c r="G907" s="14"/>
      <c r="H907" s="25"/>
      <c r="I907" s="25"/>
      <c r="J907" s="25"/>
      <c r="K907" s="14"/>
      <c r="L907" s="25"/>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row>
    <row r="908">
      <c r="A908" s="14"/>
      <c r="B908" s="14"/>
      <c r="C908" s="14"/>
      <c r="D908" s="14"/>
      <c r="E908" s="14"/>
      <c r="F908" s="14"/>
      <c r="G908" s="14"/>
      <c r="H908" s="25"/>
      <c r="I908" s="25"/>
      <c r="J908" s="25"/>
      <c r="K908" s="14"/>
      <c r="L908" s="25"/>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row>
    <row r="909">
      <c r="A909" s="14"/>
      <c r="B909" s="14"/>
      <c r="C909" s="14"/>
      <c r="D909" s="14"/>
      <c r="E909" s="14"/>
      <c r="F909" s="14"/>
      <c r="G909" s="14"/>
      <c r="H909" s="25"/>
      <c r="I909" s="25"/>
      <c r="J909" s="25"/>
      <c r="K909" s="14"/>
      <c r="L909" s="25"/>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row>
    <row r="910">
      <c r="A910" s="14"/>
      <c r="B910" s="14"/>
      <c r="C910" s="14"/>
      <c r="D910" s="14"/>
      <c r="E910" s="14"/>
      <c r="F910" s="14"/>
      <c r="G910" s="14"/>
      <c r="H910" s="25"/>
      <c r="I910" s="25"/>
      <c r="J910" s="25"/>
      <c r="K910" s="14"/>
      <c r="L910" s="25"/>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row>
    <row r="911">
      <c r="A911" s="14"/>
      <c r="B911" s="14"/>
      <c r="C911" s="14"/>
      <c r="D911" s="14"/>
      <c r="E911" s="14"/>
      <c r="F911" s="14"/>
      <c r="G911" s="14"/>
      <c r="H911" s="25"/>
      <c r="I911" s="25"/>
      <c r="J911" s="25"/>
      <c r="K911" s="14"/>
      <c r="L911" s="25"/>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row>
    <row r="912">
      <c r="A912" s="14"/>
      <c r="B912" s="14"/>
      <c r="C912" s="14"/>
      <c r="D912" s="14"/>
      <c r="E912" s="14"/>
      <c r="F912" s="14"/>
      <c r="G912" s="14"/>
      <c r="H912" s="25"/>
      <c r="I912" s="25"/>
      <c r="J912" s="25"/>
      <c r="K912" s="14"/>
      <c r="L912" s="25"/>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row>
    <row r="913">
      <c r="A913" s="14"/>
      <c r="B913" s="14"/>
      <c r="C913" s="14"/>
      <c r="D913" s="14"/>
      <c r="E913" s="14"/>
      <c r="F913" s="14"/>
      <c r="G913" s="14"/>
      <c r="H913" s="25"/>
      <c r="I913" s="25"/>
      <c r="J913" s="25"/>
      <c r="K913" s="14"/>
      <c r="L913" s="25"/>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row>
    <row r="914">
      <c r="A914" s="14"/>
      <c r="B914" s="14"/>
      <c r="C914" s="14"/>
      <c r="D914" s="14"/>
      <c r="E914" s="14"/>
      <c r="F914" s="14"/>
      <c r="G914" s="14"/>
      <c r="H914" s="25"/>
      <c r="I914" s="25"/>
      <c r="J914" s="25"/>
      <c r="K914" s="14"/>
      <c r="L914" s="25"/>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row>
    <row r="915">
      <c r="A915" s="14"/>
      <c r="B915" s="14"/>
      <c r="C915" s="14"/>
      <c r="D915" s="14"/>
      <c r="E915" s="14"/>
      <c r="F915" s="14"/>
      <c r="G915" s="14"/>
      <c r="H915" s="25"/>
      <c r="I915" s="25"/>
      <c r="J915" s="25"/>
      <c r="K915" s="14"/>
      <c r="L915" s="25"/>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row>
    <row r="916">
      <c r="A916" s="14"/>
      <c r="B916" s="14"/>
      <c r="C916" s="14"/>
      <c r="D916" s="14"/>
      <c r="E916" s="14"/>
      <c r="F916" s="14"/>
      <c r="G916" s="14"/>
      <c r="H916" s="25"/>
      <c r="I916" s="25"/>
      <c r="J916" s="25"/>
      <c r="K916" s="14"/>
      <c r="L916" s="25"/>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row>
    <row r="917">
      <c r="A917" s="14"/>
      <c r="B917" s="14"/>
      <c r="C917" s="14"/>
      <c r="D917" s="14"/>
      <c r="E917" s="14"/>
      <c r="F917" s="14"/>
      <c r="G917" s="14"/>
      <c r="H917" s="25"/>
      <c r="I917" s="25"/>
      <c r="J917" s="25"/>
      <c r="K917" s="14"/>
      <c r="L917" s="25"/>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row>
    <row r="918">
      <c r="A918" s="14"/>
      <c r="B918" s="14"/>
      <c r="C918" s="14"/>
      <c r="D918" s="14"/>
      <c r="E918" s="14"/>
      <c r="F918" s="14"/>
      <c r="G918" s="14"/>
      <c r="H918" s="25"/>
      <c r="I918" s="25"/>
      <c r="J918" s="25"/>
      <c r="K918" s="14"/>
      <c r="L918" s="25"/>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row>
    <row r="919">
      <c r="A919" s="14"/>
      <c r="B919" s="14"/>
      <c r="C919" s="14"/>
      <c r="D919" s="14"/>
      <c r="E919" s="14"/>
      <c r="F919" s="14"/>
      <c r="G919" s="14"/>
      <c r="H919" s="25"/>
      <c r="I919" s="25"/>
      <c r="J919" s="25"/>
      <c r="K919" s="14"/>
      <c r="L919" s="25"/>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row>
    <row r="920">
      <c r="A920" s="14"/>
      <c r="B920" s="14"/>
      <c r="C920" s="14"/>
      <c r="D920" s="14"/>
      <c r="E920" s="14"/>
      <c r="F920" s="14"/>
      <c r="G920" s="14"/>
      <c r="H920" s="25"/>
      <c r="I920" s="25"/>
      <c r="J920" s="25"/>
      <c r="K920" s="14"/>
      <c r="L920" s="25"/>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row>
    <row r="921">
      <c r="A921" s="14"/>
      <c r="B921" s="14"/>
      <c r="C921" s="14"/>
      <c r="D921" s="14"/>
      <c r="E921" s="14"/>
      <c r="F921" s="14"/>
      <c r="G921" s="14"/>
      <c r="H921" s="25"/>
      <c r="I921" s="25"/>
      <c r="J921" s="25"/>
      <c r="K921" s="14"/>
      <c r="L921" s="25"/>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row>
    <row r="922">
      <c r="A922" s="14"/>
      <c r="B922" s="14"/>
      <c r="C922" s="14"/>
      <c r="D922" s="14"/>
      <c r="E922" s="14"/>
      <c r="F922" s="14"/>
      <c r="G922" s="14"/>
      <c r="H922" s="25"/>
      <c r="I922" s="25"/>
      <c r="J922" s="25"/>
      <c r="K922" s="14"/>
      <c r="L922" s="25"/>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row>
    <row r="923">
      <c r="A923" s="14"/>
      <c r="B923" s="14"/>
      <c r="C923" s="14"/>
      <c r="D923" s="14"/>
      <c r="E923" s="14"/>
      <c r="F923" s="14"/>
      <c r="G923" s="14"/>
      <c r="H923" s="25"/>
      <c r="I923" s="25"/>
      <c r="J923" s="25"/>
      <c r="K923" s="14"/>
      <c r="L923" s="25"/>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row>
    <row r="924">
      <c r="A924" s="14"/>
      <c r="B924" s="14"/>
      <c r="C924" s="14"/>
      <c r="D924" s="14"/>
      <c r="E924" s="14"/>
      <c r="F924" s="14"/>
      <c r="G924" s="14"/>
      <c r="H924" s="25"/>
      <c r="I924" s="25"/>
      <c r="J924" s="25"/>
      <c r="K924" s="14"/>
      <c r="L924" s="25"/>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row>
    <row r="925">
      <c r="A925" s="14"/>
      <c r="B925" s="14"/>
      <c r="C925" s="14"/>
      <c r="D925" s="14"/>
      <c r="E925" s="14"/>
      <c r="F925" s="14"/>
      <c r="G925" s="14"/>
      <c r="H925" s="25"/>
      <c r="I925" s="25"/>
      <c r="J925" s="25"/>
      <c r="K925" s="14"/>
      <c r="L925" s="25"/>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row>
    <row r="926">
      <c r="A926" s="14"/>
      <c r="B926" s="14"/>
      <c r="C926" s="14"/>
      <c r="D926" s="14"/>
      <c r="E926" s="14"/>
      <c r="F926" s="14"/>
      <c r="G926" s="14"/>
      <c r="H926" s="25"/>
      <c r="I926" s="25"/>
      <c r="J926" s="25"/>
      <c r="K926" s="14"/>
      <c r="L926" s="25"/>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row>
    <row r="927">
      <c r="A927" s="14"/>
      <c r="B927" s="14"/>
      <c r="C927" s="14"/>
      <c r="D927" s="14"/>
      <c r="E927" s="14"/>
      <c r="F927" s="14"/>
      <c r="G927" s="14"/>
      <c r="H927" s="25"/>
      <c r="I927" s="25"/>
      <c r="J927" s="25"/>
      <c r="K927" s="14"/>
      <c r="L927" s="25"/>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row>
    <row r="928">
      <c r="A928" s="14"/>
      <c r="B928" s="14"/>
      <c r="C928" s="14"/>
      <c r="D928" s="14"/>
      <c r="E928" s="14"/>
      <c r="F928" s="14"/>
      <c r="G928" s="14"/>
      <c r="H928" s="25"/>
      <c r="I928" s="25"/>
      <c r="J928" s="25"/>
      <c r="K928" s="14"/>
      <c r="L928" s="25"/>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row>
    <row r="929">
      <c r="A929" s="14"/>
      <c r="B929" s="14"/>
      <c r="C929" s="14"/>
      <c r="D929" s="14"/>
      <c r="E929" s="14"/>
      <c r="F929" s="14"/>
      <c r="G929" s="14"/>
      <c r="H929" s="25"/>
      <c r="I929" s="25"/>
      <c r="J929" s="25"/>
      <c r="K929" s="14"/>
      <c r="L929" s="25"/>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row>
    <row r="930">
      <c r="A930" s="14"/>
      <c r="B930" s="14"/>
      <c r="C930" s="14"/>
      <c r="D930" s="14"/>
      <c r="E930" s="14"/>
      <c r="F930" s="14"/>
      <c r="G930" s="14"/>
      <c r="H930" s="25"/>
      <c r="I930" s="25"/>
      <c r="J930" s="25"/>
      <c r="K930" s="14"/>
      <c r="L930" s="25"/>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row>
    <row r="931">
      <c r="A931" s="14"/>
      <c r="B931" s="14"/>
      <c r="C931" s="14"/>
      <c r="D931" s="14"/>
      <c r="E931" s="14"/>
      <c r="F931" s="14"/>
      <c r="G931" s="14"/>
      <c r="H931" s="25"/>
      <c r="I931" s="25"/>
      <c r="J931" s="25"/>
      <c r="K931" s="14"/>
      <c r="L931" s="25"/>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row>
    <row r="932">
      <c r="A932" s="14"/>
      <c r="B932" s="14"/>
      <c r="C932" s="14"/>
      <c r="D932" s="14"/>
      <c r="E932" s="14"/>
      <c r="F932" s="14"/>
      <c r="G932" s="14"/>
      <c r="H932" s="25"/>
      <c r="I932" s="25"/>
      <c r="J932" s="25"/>
      <c r="K932" s="14"/>
      <c r="L932" s="25"/>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row>
    <row r="933">
      <c r="A933" s="14"/>
      <c r="B933" s="14"/>
      <c r="C933" s="14"/>
      <c r="D933" s="14"/>
      <c r="E933" s="14"/>
      <c r="F933" s="14"/>
      <c r="G933" s="14"/>
      <c r="H933" s="25"/>
      <c r="I933" s="25"/>
      <c r="J933" s="25"/>
      <c r="K933" s="14"/>
      <c r="L933" s="25"/>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row>
    <row r="934">
      <c r="A934" s="14"/>
      <c r="B934" s="14"/>
      <c r="C934" s="14"/>
      <c r="D934" s="14"/>
      <c r="E934" s="14"/>
      <c r="F934" s="14"/>
      <c r="G934" s="14"/>
      <c r="H934" s="25"/>
      <c r="I934" s="25"/>
      <c r="J934" s="25"/>
      <c r="K934" s="14"/>
      <c r="L934" s="25"/>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row>
    <row r="935">
      <c r="A935" s="14"/>
      <c r="B935" s="14"/>
      <c r="C935" s="14"/>
      <c r="D935" s="14"/>
      <c r="E935" s="14"/>
      <c r="F935" s="14"/>
      <c r="G935" s="14"/>
      <c r="H935" s="25"/>
      <c r="I935" s="25"/>
      <c r="J935" s="25"/>
      <c r="K935" s="14"/>
      <c r="L935" s="25"/>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row>
    <row r="936">
      <c r="A936" s="14"/>
      <c r="B936" s="14"/>
      <c r="C936" s="14"/>
      <c r="D936" s="14"/>
      <c r="E936" s="14"/>
      <c r="F936" s="14"/>
      <c r="G936" s="14"/>
      <c r="H936" s="25"/>
      <c r="I936" s="25"/>
      <c r="J936" s="25"/>
      <c r="K936" s="14"/>
      <c r="L936" s="25"/>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row>
    <row r="937">
      <c r="A937" s="14"/>
      <c r="B937" s="14"/>
      <c r="C937" s="14"/>
      <c r="D937" s="14"/>
      <c r="E937" s="14"/>
      <c r="F937" s="14"/>
      <c r="G937" s="14"/>
      <c r="H937" s="25"/>
      <c r="I937" s="25"/>
      <c r="J937" s="25"/>
      <c r="K937" s="14"/>
      <c r="L937" s="25"/>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row>
    <row r="938">
      <c r="A938" s="14"/>
      <c r="B938" s="14"/>
      <c r="C938" s="14"/>
      <c r="D938" s="14"/>
      <c r="E938" s="14"/>
      <c r="F938" s="14"/>
      <c r="G938" s="14"/>
      <c r="H938" s="25"/>
      <c r="I938" s="25"/>
      <c r="J938" s="25"/>
      <c r="K938" s="14"/>
      <c r="L938" s="25"/>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row>
    <row r="939">
      <c r="A939" s="14"/>
      <c r="B939" s="14"/>
      <c r="C939" s="14"/>
      <c r="D939" s="14"/>
      <c r="E939" s="14"/>
      <c r="F939" s="14"/>
      <c r="G939" s="14"/>
      <c r="H939" s="25"/>
      <c r="I939" s="25"/>
      <c r="J939" s="25"/>
      <c r="K939" s="14"/>
      <c r="L939" s="25"/>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row>
    <row r="940">
      <c r="A940" s="14"/>
      <c r="B940" s="14"/>
      <c r="C940" s="14"/>
      <c r="D940" s="14"/>
      <c r="E940" s="14"/>
      <c r="F940" s="14"/>
      <c r="G940" s="14"/>
      <c r="H940" s="25"/>
      <c r="I940" s="25"/>
      <c r="J940" s="25"/>
      <c r="K940" s="14"/>
      <c r="L940" s="25"/>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row>
    <row r="941">
      <c r="A941" s="14"/>
      <c r="B941" s="14"/>
      <c r="C941" s="14"/>
      <c r="D941" s="14"/>
      <c r="E941" s="14"/>
      <c r="F941" s="14"/>
      <c r="G941" s="14"/>
      <c r="H941" s="25"/>
      <c r="I941" s="25"/>
      <c r="J941" s="25"/>
      <c r="K941" s="14"/>
      <c r="L941" s="25"/>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row>
    <row r="942">
      <c r="A942" s="14"/>
      <c r="B942" s="14"/>
      <c r="C942" s="14"/>
      <c r="D942" s="14"/>
      <c r="E942" s="14"/>
      <c r="F942" s="14"/>
      <c r="G942" s="14"/>
      <c r="H942" s="25"/>
      <c r="I942" s="25"/>
      <c r="J942" s="25"/>
      <c r="K942" s="14"/>
      <c r="L942" s="25"/>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row>
    <row r="943">
      <c r="A943" s="14"/>
      <c r="B943" s="14"/>
      <c r="C943" s="14"/>
      <c r="D943" s="14"/>
      <c r="E943" s="14"/>
      <c r="F943" s="14"/>
      <c r="G943" s="14"/>
      <c r="H943" s="25"/>
      <c r="I943" s="25"/>
      <c r="J943" s="25"/>
      <c r="K943" s="14"/>
      <c r="L943" s="25"/>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row>
    <row r="944">
      <c r="A944" s="14"/>
      <c r="B944" s="14"/>
      <c r="C944" s="14"/>
      <c r="D944" s="14"/>
      <c r="E944" s="14"/>
      <c r="F944" s="14"/>
      <c r="G944" s="14"/>
      <c r="H944" s="25"/>
      <c r="I944" s="25"/>
      <c r="J944" s="25"/>
      <c r="K944" s="14"/>
      <c r="L944" s="25"/>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row>
    <row r="945">
      <c r="A945" s="14"/>
      <c r="B945" s="14"/>
      <c r="C945" s="14"/>
      <c r="D945" s="14"/>
      <c r="E945" s="14"/>
      <c r="F945" s="14"/>
      <c r="G945" s="14"/>
      <c r="H945" s="25"/>
      <c r="I945" s="25"/>
      <c r="J945" s="25"/>
      <c r="K945" s="14"/>
      <c r="L945" s="25"/>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row>
    <row r="946">
      <c r="A946" s="14"/>
      <c r="B946" s="14"/>
      <c r="C946" s="14"/>
      <c r="D946" s="14"/>
      <c r="E946" s="14"/>
      <c r="F946" s="14"/>
      <c r="G946" s="14"/>
      <c r="H946" s="25"/>
      <c r="I946" s="25"/>
      <c r="J946" s="25"/>
      <c r="K946" s="14"/>
      <c r="L946" s="25"/>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row>
    <row r="947">
      <c r="A947" s="14"/>
      <c r="B947" s="14"/>
      <c r="C947" s="14"/>
      <c r="D947" s="14"/>
      <c r="E947" s="14"/>
      <c r="F947" s="14"/>
      <c r="G947" s="14"/>
      <c r="H947" s="25"/>
      <c r="I947" s="25"/>
      <c r="J947" s="25"/>
      <c r="K947" s="14"/>
      <c r="L947" s="25"/>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row>
    <row r="948">
      <c r="A948" s="14"/>
      <c r="B948" s="14"/>
      <c r="C948" s="14"/>
      <c r="D948" s="14"/>
      <c r="E948" s="14"/>
      <c r="F948" s="14"/>
      <c r="G948" s="14"/>
      <c r="H948" s="25"/>
      <c r="I948" s="25"/>
      <c r="J948" s="25"/>
      <c r="K948" s="14"/>
      <c r="L948" s="25"/>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row>
    <row r="949">
      <c r="A949" s="14"/>
      <c r="B949" s="14"/>
      <c r="C949" s="14"/>
      <c r="D949" s="14"/>
      <c r="E949" s="14"/>
      <c r="F949" s="14"/>
      <c r="G949" s="14"/>
      <c r="H949" s="25"/>
      <c r="I949" s="25"/>
      <c r="J949" s="25"/>
      <c r="K949" s="14"/>
      <c r="L949" s="25"/>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row>
    <row r="950">
      <c r="A950" s="14"/>
      <c r="B950" s="14"/>
      <c r="C950" s="14"/>
      <c r="D950" s="14"/>
      <c r="E950" s="14"/>
      <c r="F950" s="14"/>
      <c r="G950" s="14"/>
      <c r="H950" s="25"/>
      <c r="I950" s="25"/>
      <c r="J950" s="25"/>
      <c r="K950" s="14"/>
      <c r="L950" s="25"/>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row>
    <row r="951">
      <c r="A951" s="14"/>
      <c r="B951" s="14"/>
      <c r="C951" s="14"/>
      <c r="D951" s="14"/>
      <c r="E951" s="14"/>
      <c r="F951" s="14"/>
      <c r="G951" s="14"/>
      <c r="H951" s="25"/>
      <c r="I951" s="25"/>
      <c r="J951" s="25"/>
      <c r="K951" s="14"/>
      <c r="L951" s="25"/>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row>
    <row r="952">
      <c r="A952" s="14"/>
      <c r="B952" s="14"/>
      <c r="C952" s="14"/>
      <c r="D952" s="14"/>
      <c r="E952" s="14"/>
      <c r="F952" s="14"/>
      <c r="G952" s="14"/>
      <c r="H952" s="25"/>
      <c r="I952" s="25"/>
      <c r="J952" s="25"/>
      <c r="K952" s="14"/>
      <c r="L952" s="25"/>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row>
    <row r="953">
      <c r="A953" s="14"/>
      <c r="B953" s="14"/>
      <c r="C953" s="14"/>
      <c r="D953" s="14"/>
      <c r="E953" s="14"/>
      <c r="F953" s="14"/>
      <c r="G953" s="14"/>
      <c r="H953" s="25"/>
      <c r="I953" s="25"/>
      <c r="J953" s="25"/>
      <c r="K953" s="14"/>
      <c r="L953" s="25"/>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row>
    <row r="954">
      <c r="A954" s="14"/>
      <c r="B954" s="14"/>
      <c r="C954" s="14"/>
      <c r="D954" s="14"/>
      <c r="E954" s="14"/>
      <c r="F954" s="14"/>
      <c r="G954" s="14"/>
      <c r="H954" s="25"/>
      <c r="I954" s="25"/>
      <c r="J954" s="25"/>
      <c r="K954" s="14"/>
      <c r="L954" s="25"/>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row>
    <row r="955">
      <c r="A955" s="14"/>
      <c r="B955" s="14"/>
      <c r="C955" s="14"/>
      <c r="D955" s="14"/>
      <c r="E955" s="14"/>
      <c r="F955" s="14"/>
      <c r="G955" s="14"/>
      <c r="H955" s="25"/>
      <c r="I955" s="25"/>
      <c r="J955" s="25"/>
      <c r="K955" s="14"/>
      <c r="L955" s="25"/>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row>
    <row r="956">
      <c r="A956" s="14"/>
      <c r="B956" s="14"/>
      <c r="C956" s="14"/>
      <c r="D956" s="14"/>
      <c r="E956" s="14"/>
      <c r="F956" s="14"/>
      <c r="G956" s="14"/>
      <c r="H956" s="25"/>
      <c r="I956" s="25"/>
      <c r="J956" s="25"/>
      <c r="K956" s="14"/>
      <c r="L956" s="25"/>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row>
    <row r="957">
      <c r="A957" s="14"/>
      <c r="B957" s="14"/>
      <c r="C957" s="14"/>
      <c r="D957" s="14"/>
      <c r="E957" s="14"/>
      <c r="F957" s="14"/>
      <c r="G957" s="14"/>
      <c r="H957" s="25"/>
      <c r="I957" s="25"/>
      <c r="J957" s="25"/>
      <c r="K957" s="14"/>
      <c r="L957" s="25"/>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row>
    <row r="958">
      <c r="A958" s="14"/>
      <c r="B958" s="14"/>
      <c r="C958" s="14"/>
      <c r="D958" s="14"/>
      <c r="E958" s="14"/>
      <c r="F958" s="14"/>
      <c r="G958" s="14"/>
      <c r="H958" s="25"/>
      <c r="I958" s="25"/>
      <c r="J958" s="25"/>
      <c r="K958" s="14"/>
      <c r="L958" s="25"/>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row>
    <row r="959">
      <c r="A959" s="14"/>
      <c r="B959" s="14"/>
      <c r="C959" s="14"/>
      <c r="D959" s="14"/>
      <c r="E959" s="14"/>
      <c r="F959" s="14"/>
      <c r="G959" s="14"/>
      <c r="H959" s="25"/>
      <c r="I959" s="25"/>
      <c r="J959" s="25"/>
      <c r="K959" s="14"/>
      <c r="L959" s="25"/>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row>
    <row r="960">
      <c r="A960" s="14"/>
      <c r="B960" s="14"/>
      <c r="C960" s="14"/>
      <c r="D960" s="14"/>
      <c r="E960" s="14"/>
      <c r="F960" s="14"/>
      <c r="G960" s="14"/>
      <c r="H960" s="25"/>
      <c r="I960" s="25"/>
      <c r="J960" s="25"/>
      <c r="K960" s="14"/>
      <c r="L960" s="25"/>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row>
    <row r="961">
      <c r="A961" s="14"/>
      <c r="B961" s="14"/>
      <c r="C961" s="14"/>
      <c r="D961" s="14"/>
      <c r="E961" s="14"/>
      <c r="F961" s="14"/>
      <c r="G961" s="14"/>
      <c r="H961" s="25"/>
      <c r="I961" s="25"/>
      <c r="J961" s="25"/>
      <c r="K961" s="14"/>
      <c r="L961" s="25"/>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row>
    <row r="962">
      <c r="A962" s="14"/>
      <c r="B962" s="14"/>
      <c r="C962" s="14"/>
      <c r="D962" s="14"/>
      <c r="E962" s="14"/>
      <c r="F962" s="14"/>
      <c r="G962" s="14"/>
      <c r="H962" s="25"/>
      <c r="I962" s="25"/>
      <c r="J962" s="25"/>
      <c r="K962" s="14"/>
      <c r="L962" s="25"/>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row>
    <row r="963">
      <c r="A963" s="14"/>
      <c r="B963" s="14"/>
      <c r="C963" s="14"/>
      <c r="D963" s="14"/>
      <c r="E963" s="14"/>
      <c r="F963" s="14"/>
      <c r="G963" s="14"/>
      <c r="H963" s="25"/>
      <c r="I963" s="25"/>
      <c r="J963" s="25"/>
      <c r="K963" s="14"/>
      <c r="L963" s="25"/>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row>
    <row r="964">
      <c r="A964" s="14"/>
      <c r="B964" s="14"/>
      <c r="C964" s="14"/>
      <c r="D964" s="14"/>
      <c r="E964" s="14"/>
      <c r="F964" s="14"/>
      <c r="G964" s="14"/>
      <c r="H964" s="25"/>
      <c r="I964" s="25"/>
      <c r="J964" s="25"/>
      <c r="K964" s="14"/>
      <c r="L964" s="25"/>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row>
    <row r="965">
      <c r="A965" s="14"/>
      <c r="B965" s="14"/>
      <c r="C965" s="14"/>
      <c r="D965" s="14"/>
      <c r="E965" s="14"/>
      <c r="F965" s="14"/>
      <c r="G965" s="14"/>
      <c r="H965" s="25"/>
      <c r="I965" s="25"/>
      <c r="J965" s="25"/>
      <c r="K965" s="14"/>
      <c r="L965" s="25"/>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row>
    <row r="966">
      <c r="A966" s="14"/>
      <c r="B966" s="14"/>
      <c r="C966" s="14"/>
      <c r="D966" s="14"/>
      <c r="E966" s="14"/>
      <c r="F966" s="14"/>
      <c r="G966" s="14"/>
      <c r="H966" s="25"/>
      <c r="I966" s="25"/>
      <c r="J966" s="25"/>
      <c r="K966" s="14"/>
      <c r="L966" s="25"/>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row>
    <row r="967">
      <c r="A967" s="14"/>
      <c r="B967" s="14"/>
      <c r="C967" s="14"/>
      <c r="D967" s="14"/>
      <c r="E967" s="14"/>
      <c r="F967" s="14"/>
      <c r="G967" s="14"/>
      <c r="H967" s="25"/>
      <c r="I967" s="25"/>
      <c r="J967" s="25"/>
      <c r="K967" s="14"/>
      <c r="L967" s="25"/>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row>
    <row r="968">
      <c r="A968" s="14"/>
      <c r="B968" s="14"/>
      <c r="C968" s="14"/>
      <c r="D968" s="14"/>
      <c r="E968" s="14"/>
      <c r="F968" s="14"/>
      <c r="G968" s="14"/>
      <c r="H968" s="25"/>
      <c r="I968" s="25"/>
      <c r="J968" s="25"/>
      <c r="K968" s="14"/>
      <c r="L968" s="25"/>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row>
    <row r="969">
      <c r="A969" s="14"/>
      <c r="B969" s="14"/>
      <c r="C969" s="14"/>
      <c r="D969" s="14"/>
      <c r="E969" s="14"/>
      <c r="F969" s="14"/>
      <c r="G969" s="14"/>
      <c r="H969" s="25"/>
      <c r="I969" s="25"/>
      <c r="J969" s="25"/>
      <c r="K969" s="14"/>
      <c r="L969" s="25"/>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row>
    <row r="970">
      <c r="A970" s="14"/>
      <c r="B970" s="14"/>
      <c r="C970" s="14"/>
      <c r="D970" s="14"/>
      <c r="E970" s="14"/>
      <c r="F970" s="14"/>
      <c r="G970" s="14"/>
      <c r="H970" s="25"/>
      <c r="I970" s="25"/>
      <c r="J970" s="25"/>
      <c r="K970" s="14"/>
      <c r="L970" s="25"/>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row>
    <row r="971">
      <c r="A971" s="14"/>
      <c r="B971" s="14"/>
      <c r="C971" s="14"/>
      <c r="D971" s="14"/>
      <c r="E971" s="14"/>
      <c r="F971" s="14"/>
      <c r="G971" s="14"/>
      <c r="H971" s="25"/>
      <c r="I971" s="25"/>
      <c r="J971" s="25"/>
      <c r="K971" s="14"/>
      <c r="L971" s="25"/>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row>
    <row r="972">
      <c r="A972" s="14"/>
      <c r="B972" s="14"/>
      <c r="C972" s="14"/>
      <c r="D972" s="14"/>
      <c r="E972" s="14"/>
      <c r="F972" s="14"/>
      <c r="G972" s="14"/>
      <c r="H972" s="25"/>
      <c r="I972" s="25"/>
      <c r="J972" s="25"/>
      <c r="K972" s="14"/>
      <c r="L972" s="25"/>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row>
    <row r="973">
      <c r="A973" s="14"/>
      <c r="B973" s="14"/>
      <c r="C973" s="14"/>
      <c r="D973" s="14"/>
      <c r="E973" s="14"/>
      <c r="F973" s="14"/>
      <c r="G973" s="14"/>
      <c r="H973" s="25"/>
      <c r="I973" s="25"/>
      <c r="J973" s="25"/>
      <c r="K973" s="14"/>
      <c r="L973" s="25"/>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row>
    <row r="974">
      <c r="A974" s="14"/>
      <c r="B974" s="14"/>
      <c r="C974" s="14"/>
      <c r="D974" s="14"/>
      <c r="E974" s="14"/>
      <c r="F974" s="14"/>
      <c r="G974" s="14"/>
      <c r="H974" s="25"/>
      <c r="I974" s="25"/>
      <c r="J974" s="25"/>
      <c r="K974" s="14"/>
      <c r="L974" s="25"/>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row>
    <row r="975">
      <c r="A975" s="14"/>
      <c r="B975" s="14"/>
      <c r="C975" s="14"/>
      <c r="D975" s="14"/>
      <c r="E975" s="14"/>
      <c r="F975" s="14"/>
      <c r="G975" s="14"/>
      <c r="H975" s="25"/>
      <c r="I975" s="25"/>
      <c r="J975" s="25"/>
      <c r="K975" s="14"/>
      <c r="L975" s="25"/>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row>
    <row r="976">
      <c r="A976" s="14"/>
      <c r="B976" s="14"/>
      <c r="C976" s="14"/>
      <c r="D976" s="14"/>
      <c r="E976" s="14"/>
      <c r="F976" s="14"/>
      <c r="G976" s="14"/>
      <c r="H976" s="25"/>
      <c r="I976" s="25"/>
      <c r="J976" s="25"/>
      <c r="K976" s="14"/>
      <c r="L976" s="25"/>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row>
    <row r="977">
      <c r="A977" s="14"/>
      <c r="B977" s="14"/>
      <c r="C977" s="14"/>
      <c r="D977" s="14"/>
      <c r="E977" s="14"/>
      <c r="F977" s="14"/>
      <c r="G977" s="14"/>
      <c r="H977" s="25"/>
      <c r="I977" s="25"/>
      <c r="J977" s="25"/>
      <c r="K977" s="14"/>
      <c r="L977" s="25"/>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row>
    <row r="978">
      <c r="A978" s="14"/>
      <c r="B978" s="14"/>
      <c r="C978" s="14"/>
      <c r="D978" s="14"/>
      <c r="E978" s="14"/>
      <c r="F978" s="14"/>
      <c r="G978" s="14"/>
      <c r="H978" s="25"/>
      <c r="I978" s="25"/>
      <c r="J978" s="25"/>
      <c r="K978" s="14"/>
      <c r="L978" s="25"/>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row>
    <row r="979">
      <c r="A979" s="14"/>
      <c r="B979" s="14"/>
      <c r="C979" s="14"/>
      <c r="D979" s="14"/>
      <c r="E979" s="14"/>
      <c r="F979" s="14"/>
      <c r="G979" s="14"/>
      <c r="H979" s="25"/>
      <c r="I979" s="25"/>
      <c r="J979" s="25"/>
      <c r="K979" s="14"/>
      <c r="L979" s="25"/>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row>
    <row r="980">
      <c r="A980" s="14"/>
      <c r="B980" s="14"/>
      <c r="C980" s="14"/>
      <c r="D980" s="14"/>
      <c r="E980" s="14"/>
      <c r="F980" s="14"/>
      <c r="G980" s="14"/>
      <c r="H980" s="25"/>
      <c r="I980" s="25"/>
      <c r="J980" s="25"/>
      <c r="K980" s="14"/>
      <c r="L980" s="25"/>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row>
    <row r="981">
      <c r="A981" s="14"/>
      <c r="B981" s="14"/>
      <c r="C981" s="14"/>
      <c r="D981" s="14"/>
      <c r="E981" s="14"/>
      <c r="F981" s="14"/>
      <c r="G981" s="14"/>
      <c r="H981" s="25"/>
      <c r="I981" s="25"/>
      <c r="J981" s="25"/>
      <c r="K981" s="14"/>
      <c r="L981" s="25"/>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row>
    <row r="982">
      <c r="A982" s="14"/>
      <c r="B982" s="14"/>
      <c r="C982" s="14"/>
      <c r="D982" s="14"/>
      <c r="E982" s="14"/>
      <c r="F982" s="14"/>
      <c r="G982" s="14"/>
      <c r="H982" s="25"/>
      <c r="I982" s="25"/>
      <c r="J982" s="25"/>
      <c r="K982" s="14"/>
      <c r="L982" s="25"/>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row>
    <row r="983">
      <c r="A983" s="14"/>
      <c r="B983" s="14"/>
      <c r="C983" s="14"/>
      <c r="D983" s="14"/>
      <c r="E983" s="14"/>
      <c r="F983" s="14"/>
      <c r="G983" s="14"/>
      <c r="H983" s="25"/>
      <c r="I983" s="25"/>
      <c r="J983" s="25"/>
      <c r="K983" s="14"/>
      <c r="L983" s="25"/>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row>
    <row r="984">
      <c r="A984" s="14"/>
      <c r="B984" s="14"/>
      <c r="C984" s="14"/>
      <c r="D984" s="14"/>
      <c r="E984" s="14"/>
      <c r="F984" s="14"/>
      <c r="G984" s="14"/>
      <c r="H984" s="25"/>
      <c r="I984" s="25"/>
      <c r="J984" s="25"/>
      <c r="K984" s="14"/>
      <c r="L984" s="25"/>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row>
    <row r="985">
      <c r="A985" s="14"/>
      <c r="B985" s="14"/>
      <c r="C985" s="14"/>
      <c r="D985" s="14"/>
      <c r="E985" s="14"/>
      <c r="F985" s="14"/>
      <c r="G985" s="14"/>
      <c r="H985" s="25"/>
      <c r="I985" s="25"/>
      <c r="J985" s="25"/>
      <c r="K985" s="14"/>
      <c r="L985" s="25"/>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row>
    <row r="986">
      <c r="A986" s="14"/>
      <c r="B986" s="14"/>
      <c r="C986" s="14"/>
      <c r="D986" s="14"/>
      <c r="E986" s="14"/>
      <c r="F986" s="14"/>
      <c r="G986" s="14"/>
      <c r="H986" s="25"/>
      <c r="I986" s="25"/>
      <c r="J986" s="25"/>
      <c r="K986" s="14"/>
      <c r="L986" s="25"/>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row>
    <row r="987">
      <c r="A987" s="14"/>
      <c r="B987" s="14"/>
      <c r="C987" s="14"/>
      <c r="D987" s="14"/>
      <c r="E987" s="14"/>
      <c r="F987" s="14"/>
      <c r="G987" s="14"/>
      <c r="H987" s="25"/>
      <c r="I987" s="25"/>
      <c r="J987" s="25"/>
      <c r="K987" s="14"/>
      <c r="L987" s="25"/>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row>
    <row r="988">
      <c r="A988" s="14"/>
      <c r="B988" s="14"/>
      <c r="C988" s="14"/>
      <c r="D988" s="14"/>
      <c r="E988" s="14"/>
      <c r="F988" s="14"/>
      <c r="G988" s="14"/>
      <c r="H988" s="25"/>
      <c r="I988" s="25"/>
      <c r="J988" s="25"/>
      <c r="K988" s="14"/>
      <c r="L988" s="25"/>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row>
    <row r="989">
      <c r="A989" s="14"/>
      <c r="B989" s="14"/>
      <c r="C989" s="14"/>
      <c r="D989" s="14"/>
      <c r="E989" s="14"/>
      <c r="F989" s="14"/>
      <c r="G989" s="14"/>
      <c r="H989" s="25"/>
      <c r="I989" s="25"/>
      <c r="J989" s="25"/>
      <c r="K989" s="14"/>
      <c r="L989" s="25"/>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row>
    <row r="990">
      <c r="A990" s="14"/>
      <c r="B990" s="14"/>
      <c r="C990" s="14"/>
      <c r="D990" s="14"/>
      <c r="E990" s="14"/>
      <c r="F990" s="14"/>
      <c r="G990" s="14"/>
      <c r="H990" s="25"/>
      <c r="I990" s="25"/>
      <c r="J990" s="25"/>
      <c r="K990" s="14"/>
      <c r="L990" s="25"/>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row>
    <row r="991">
      <c r="A991" s="14"/>
      <c r="B991" s="14"/>
      <c r="C991" s="14"/>
      <c r="D991" s="14"/>
      <c r="E991" s="14"/>
      <c r="F991" s="14"/>
      <c r="G991" s="14"/>
      <c r="H991" s="25"/>
      <c r="I991" s="25"/>
      <c r="J991" s="25"/>
      <c r="K991" s="14"/>
      <c r="L991" s="25"/>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row>
    <row r="992">
      <c r="A992" s="14"/>
      <c r="B992" s="14"/>
      <c r="C992" s="14"/>
      <c r="D992" s="14"/>
      <c r="E992" s="14"/>
      <c r="F992" s="14"/>
      <c r="G992" s="14"/>
      <c r="H992" s="25"/>
      <c r="I992" s="25"/>
      <c r="J992" s="25"/>
      <c r="K992" s="14"/>
      <c r="L992" s="25"/>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row>
    <row r="993">
      <c r="A993" s="14"/>
      <c r="B993" s="14"/>
      <c r="C993" s="14"/>
      <c r="D993" s="14"/>
      <c r="E993" s="14"/>
      <c r="F993" s="14"/>
      <c r="G993" s="14"/>
      <c r="H993" s="25"/>
      <c r="I993" s="25"/>
      <c r="J993" s="25"/>
      <c r="K993" s="14"/>
      <c r="L993" s="25"/>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row>
    <row r="994">
      <c r="A994" s="14"/>
      <c r="B994" s="14"/>
      <c r="C994" s="14"/>
      <c r="D994" s="14"/>
      <c r="E994" s="14"/>
      <c r="F994" s="14"/>
      <c r="G994" s="14"/>
      <c r="H994" s="25"/>
      <c r="I994" s="25"/>
      <c r="J994" s="25"/>
      <c r="K994" s="14"/>
      <c r="L994" s="25"/>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row>
    <row r="995">
      <c r="A995" s="14"/>
      <c r="B995" s="14"/>
      <c r="C995" s="14"/>
      <c r="D995" s="14"/>
      <c r="E995" s="14"/>
      <c r="F995" s="14"/>
      <c r="G995" s="14"/>
      <c r="H995" s="25"/>
      <c r="I995" s="25"/>
      <c r="J995" s="25"/>
      <c r="K995" s="14"/>
      <c r="L995" s="25"/>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row>
    <row r="996">
      <c r="A996" s="14"/>
      <c r="B996" s="14"/>
      <c r="C996" s="14"/>
      <c r="D996" s="14"/>
      <c r="E996" s="14"/>
      <c r="F996" s="14"/>
      <c r="G996" s="14"/>
      <c r="H996" s="25"/>
      <c r="I996" s="25"/>
      <c r="J996" s="25"/>
      <c r="K996" s="14"/>
      <c r="L996" s="25"/>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row>
    <row r="997">
      <c r="A997" s="14"/>
      <c r="B997" s="14"/>
      <c r="C997" s="14"/>
      <c r="D997" s="14"/>
      <c r="E997" s="14"/>
      <c r="F997" s="14"/>
      <c r="G997" s="14"/>
      <c r="H997" s="25"/>
      <c r="I997" s="25"/>
      <c r="J997" s="25"/>
      <c r="K997" s="14"/>
      <c r="L997" s="25"/>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row>
    <row r="998">
      <c r="A998" s="14"/>
      <c r="B998" s="14"/>
      <c r="C998" s="14"/>
      <c r="D998" s="14"/>
      <c r="E998" s="14"/>
      <c r="F998" s="14"/>
      <c r="G998" s="14"/>
      <c r="H998" s="25"/>
      <c r="I998" s="25"/>
      <c r="J998" s="25"/>
      <c r="K998" s="14"/>
      <c r="L998" s="25"/>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row>
    <row r="999">
      <c r="A999" s="14"/>
      <c r="B999" s="14"/>
      <c r="C999" s="14"/>
      <c r="D999" s="14"/>
      <c r="E999" s="14"/>
      <c r="F999" s="14"/>
      <c r="G999" s="14"/>
      <c r="H999" s="25"/>
      <c r="I999" s="25"/>
      <c r="J999" s="25"/>
      <c r="K999" s="14"/>
      <c r="L999" s="25"/>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row>
    <row r="1000">
      <c r="A1000" s="14"/>
      <c r="B1000" s="14"/>
      <c r="C1000" s="14"/>
      <c r="D1000" s="14"/>
      <c r="E1000" s="14"/>
      <c r="F1000" s="14"/>
      <c r="G1000" s="14"/>
      <c r="H1000" s="25"/>
      <c r="I1000" s="25"/>
      <c r="J1000" s="25"/>
      <c r="K1000" s="14"/>
      <c r="L1000" s="25"/>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row>
    <row r="1001">
      <c r="A1001" s="14"/>
      <c r="B1001" s="14"/>
      <c r="C1001" s="14"/>
      <c r="D1001" s="14"/>
      <c r="E1001" s="14"/>
      <c r="F1001" s="14"/>
      <c r="G1001" s="14"/>
      <c r="H1001" s="25"/>
      <c r="I1001" s="25"/>
      <c r="J1001" s="25"/>
      <c r="K1001" s="14"/>
      <c r="L1001" s="25"/>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row>
    <row r="1002">
      <c r="A1002" s="14"/>
      <c r="B1002" s="14"/>
      <c r="C1002" s="14"/>
      <c r="D1002" s="14"/>
      <c r="E1002" s="14"/>
      <c r="F1002" s="14"/>
      <c r="G1002" s="14"/>
      <c r="H1002" s="25"/>
      <c r="I1002" s="25"/>
      <c r="J1002" s="25"/>
      <c r="K1002" s="14"/>
      <c r="L1002" s="25"/>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row>
    <row r="1003">
      <c r="A1003" s="14"/>
      <c r="B1003" s="14"/>
      <c r="C1003" s="14"/>
      <c r="D1003" s="14"/>
      <c r="E1003" s="14"/>
      <c r="F1003" s="14"/>
      <c r="G1003" s="14"/>
      <c r="H1003" s="25"/>
      <c r="I1003" s="25"/>
      <c r="J1003" s="25"/>
      <c r="K1003" s="14"/>
      <c r="L1003" s="25"/>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row>
    <row r="1004">
      <c r="A1004" s="14"/>
      <c r="B1004" s="14"/>
      <c r="C1004" s="14"/>
      <c r="D1004" s="14"/>
      <c r="E1004" s="14"/>
      <c r="F1004" s="14"/>
      <c r="G1004" s="14"/>
      <c r="H1004" s="25"/>
      <c r="I1004" s="25"/>
      <c r="J1004" s="25"/>
      <c r="K1004" s="14"/>
      <c r="L1004" s="25"/>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row>
    <row r="1005">
      <c r="A1005" s="14"/>
      <c r="B1005" s="14"/>
      <c r="C1005" s="14"/>
      <c r="D1005" s="14"/>
      <c r="E1005" s="14"/>
      <c r="F1005" s="14"/>
      <c r="G1005" s="14"/>
      <c r="H1005" s="25"/>
      <c r="I1005" s="25"/>
      <c r="J1005" s="25"/>
      <c r="K1005" s="14"/>
      <c r="L1005" s="25"/>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c r="AH1005" s="14"/>
      <c r="AI1005" s="14"/>
      <c r="AJ1005" s="14"/>
    </row>
    <row r="1006">
      <c r="A1006" s="14"/>
      <c r="B1006" s="14"/>
      <c r="C1006" s="14"/>
      <c r="D1006" s="14"/>
      <c r="E1006" s="14"/>
      <c r="F1006" s="14"/>
      <c r="G1006" s="14"/>
      <c r="H1006" s="25"/>
      <c r="I1006" s="25"/>
      <c r="J1006" s="25"/>
      <c r="K1006" s="14"/>
      <c r="L1006" s="25"/>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c r="AH1006" s="14"/>
      <c r="AI1006" s="14"/>
      <c r="AJ1006" s="14"/>
    </row>
    <row r="1007">
      <c r="A1007" s="14"/>
      <c r="B1007" s="14"/>
      <c r="C1007" s="14"/>
      <c r="D1007" s="14"/>
      <c r="E1007" s="14"/>
      <c r="F1007" s="14"/>
      <c r="G1007" s="14"/>
      <c r="H1007" s="25"/>
      <c r="I1007" s="25"/>
      <c r="J1007" s="25"/>
      <c r="K1007" s="14"/>
      <c r="L1007" s="25"/>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c r="AH1007" s="14"/>
      <c r="AI1007" s="14"/>
      <c r="AJ1007" s="14"/>
    </row>
    <row r="1008">
      <c r="A1008" s="14"/>
      <c r="B1008" s="14"/>
      <c r="C1008" s="14"/>
      <c r="D1008" s="14"/>
      <c r="E1008" s="14"/>
      <c r="F1008" s="14"/>
      <c r="G1008" s="14"/>
      <c r="H1008" s="25"/>
      <c r="I1008" s="25"/>
      <c r="J1008" s="25"/>
      <c r="K1008" s="14"/>
      <c r="L1008" s="25"/>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c r="AH1008" s="14"/>
      <c r="AI1008" s="14"/>
      <c r="AJ1008" s="14"/>
    </row>
    <row r="1009">
      <c r="A1009" s="14"/>
      <c r="B1009" s="14"/>
      <c r="C1009" s="14"/>
      <c r="D1009" s="14"/>
      <c r="E1009" s="14"/>
      <c r="F1009" s="14"/>
      <c r="G1009" s="14"/>
      <c r="H1009" s="25"/>
      <c r="I1009" s="25"/>
      <c r="J1009" s="25"/>
      <c r="K1009" s="14"/>
      <c r="L1009" s="25"/>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c r="AH1009" s="14"/>
      <c r="AI1009" s="14"/>
      <c r="AJ1009" s="14"/>
    </row>
    <row r="1010">
      <c r="A1010" s="14"/>
      <c r="B1010" s="14"/>
      <c r="C1010" s="14"/>
      <c r="D1010" s="14"/>
      <c r="E1010" s="14"/>
      <c r="F1010" s="14"/>
      <c r="G1010" s="14"/>
      <c r="H1010" s="25"/>
      <c r="I1010" s="25"/>
      <c r="J1010" s="25"/>
      <c r="K1010" s="14"/>
      <c r="L1010" s="25"/>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c r="AH1010" s="14"/>
      <c r="AI1010" s="14"/>
      <c r="AJ1010" s="14"/>
    </row>
    <row r="1011">
      <c r="A1011" s="14"/>
      <c r="B1011" s="14"/>
      <c r="C1011" s="14"/>
      <c r="D1011" s="14"/>
      <c r="E1011" s="14"/>
      <c r="F1011" s="14"/>
      <c r="G1011" s="14"/>
      <c r="H1011" s="25"/>
      <c r="I1011" s="25"/>
      <c r="J1011" s="25"/>
      <c r="K1011" s="14"/>
      <c r="L1011" s="25"/>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c r="AH1011" s="14"/>
      <c r="AI1011" s="14"/>
      <c r="AJ1011" s="14"/>
    </row>
    <row r="1012">
      <c r="A1012" s="14"/>
      <c r="B1012" s="14"/>
      <c r="C1012" s="14"/>
      <c r="D1012" s="14"/>
      <c r="E1012" s="14"/>
      <c r="F1012" s="14"/>
      <c r="G1012" s="14"/>
      <c r="H1012" s="25"/>
      <c r="I1012" s="25"/>
      <c r="J1012" s="25"/>
      <c r="K1012" s="14"/>
      <c r="L1012" s="25"/>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c r="AH1012" s="14"/>
      <c r="AI1012" s="14"/>
      <c r="AJ1012" s="14"/>
    </row>
    <row r="1013">
      <c r="A1013" s="14"/>
      <c r="B1013" s="14"/>
      <c r="C1013" s="14"/>
      <c r="D1013" s="14"/>
      <c r="E1013" s="14"/>
      <c r="F1013" s="14"/>
      <c r="G1013" s="14"/>
      <c r="H1013" s="25"/>
      <c r="I1013" s="25"/>
      <c r="J1013" s="25"/>
      <c r="K1013" s="14"/>
      <c r="L1013" s="25"/>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c r="AH1013" s="14"/>
      <c r="AI1013" s="14"/>
      <c r="AJ1013" s="14"/>
    </row>
    <row r="1014">
      <c r="A1014" s="14"/>
      <c r="B1014" s="14"/>
      <c r="C1014" s="14"/>
      <c r="D1014" s="14"/>
      <c r="E1014" s="14"/>
      <c r="F1014" s="14"/>
      <c r="G1014" s="14"/>
      <c r="H1014" s="25"/>
      <c r="I1014" s="25"/>
      <c r="J1014" s="25"/>
      <c r="K1014" s="14"/>
      <c r="L1014" s="25"/>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c r="AH1014" s="14"/>
      <c r="AI1014" s="14"/>
      <c r="AJ1014" s="14"/>
    </row>
    <row r="1015">
      <c r="A1015" s="14"/>
      <c r="B1015" s="14"/>
      <c r="C1015" s="14"/>
      <c r="D1015" s="14"/>
      <c r="E1015" s="14"/>
      <c r="F1015" s="14"/>
      <c r="G1015" s="14"/>
      <c r="H1015" s="25"/>
      <c r="I1015" s="25"/>
      <c r="J1015" s="25"/>
      <c r="K1015" s="14"/>
      <c r="L1015" s="25"/>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c r="AH1015" s="14"/>
      <c r="AI1015" s="14"/>
      <c r="AJ1015" s="14"/>
    </row>
    <row r="1016">
      <c r="A1016" s="14"/>
      <c r="B1016" s="14"/>
      <c r="C1016" s="14"/>
      <c r="D1016" s="14"/>
      <c r="E1016" s="14"/>
      <c r="F1016" s="14"/>
      <c r="G1016" s="14"/>
      <c r="H1016" s="25"/>
      <c r="I1016" s="25"/>
      <c r="J1016" s="25"/>
      <c r="K1016" s="14"/>
      <c r="L1016" s="25"/>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c r="AH1016" s="14"/>
      <c r="AI1016" s="14"/>
      <c r="AJ1016" s="14"/>
    </row>
    <row r="1017">
      <c r="A1017" s="14"/>
      <c r="B1017" s="14"/>
      <c r="C1017" s="14"/>
      <c r="D1017" s="14"/>
      <c r="E1017" s="14"/>
      <c r="F1017" s="14"/>
      <c r="G1017" s="14"/>
      <c r="H1017" s="25"/>
      <c r="I1017" s="25"/>
      <c r="J1017" s="25"/>
      <c r="K1017" s="14"/>
      <c r="L1017" s="25"/>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c r="AH1017" s="14"/>
      <c r="AI1017" s="14"/>
      <c r="AJ1017" s="14"/>
    </row>
    <row r="1018">
      <c r="A1018" s="14"/>
      <c r="B1018" s="14"/>
      <c r="C1018" s="14"/>
      <c r="D1018" s="14"/>
      <c r="E1018" s="14"/>
      <c r="F1018" s="14"/>
      <c r="G1018" s="14"/>
      <c r="H1018" s="25"/>
      <c r="I1018" s="25"/>
      <c r="J1018" s="25"/>
      <c r="K1018" s="14"/>
      <c r="L1018" s="25"/>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c r="AH1018" s="14"/>
      <c r="AI1018" s="14"/>
      <c r="AJ1018" s="14"/>
    </row>
    <row r="1019">
      <c r="A1019" s="14"/>
      <c r="B1019" s="14"/>
      <c r="C1019" s="14"/>
      <c r="D1019" s="14"/>
      <c r="E1019" s="14"/>
      <c r="F1019" s="14"/>
      <c r="G1019" s="14"/>
      <c r="H1019" s="25"/>
      <c r="I1019" s="25"/>
      <c r="J1019" s="25"/>
      <c r="K1019" s="14"/>
      <c r="L1019" s="25"/>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c r="AH1019" s="14"/>
      <c r="AI1019" s="14"/>
      <c r="AJ1019" s="14"/>
    </row>
    <row r="1020">
      <c r="A1020" s="14"/>
      <c r="B1020" s="14"/>
      <c r="C1020" s="14"/>
      <c r="D1020" s="14"/>
      <c r="E1020" s="14"/>
      <c r="F1020" s="14"/>
      <c r="G1020" s="14"/>
      <c r="H1020" s="25"/>
      <c r="I1020" s="25"/>
      <c r="J1020" s="25"/>
      <c r="K1020" s="14"/>
      <c r="L1020" s="25"/>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c r="AH1020" s="14"/>
      <c r="AI1020" s="14"/>
      <c r="AJ1020" s="14"/>
    </row>
    <row r="1021">
      <c r="A1021" s="14"/>
      <c r="B1021" s="14"/>
      <c r="C1021" s="14"/>
      <c r="D1021" s="14"/>
      <c r="E1021" s="14"/>
      <c r="F1021" s="14"/>
      <c r="G1021" s="14"/>
      <c r="H1021" s="25"/>
      <c r="I1021" s="25"/>
      <c r="J1021" s="25"/>
      <c r="K1021" s="14"/>
      <c r="L1021" s="25"/>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c r="AH1021" s="14"/>
      <c r="AI1021" s="14"/>
      <c r="AJ1021" s="14"/>
    </row>
    <row r="1022">
      <c r="A1022" s="14"/>
      <c r="B1022" s="14"/>
      <c r="C1022" s="14"/>
      <c r="D1022" s="14"/>
      <c r="E1022" s="14"/>
      <c r="F1022" s="14"/>
      <c r="G1022" s="14"/>
      <c r="H1022" s="25"/>
      <c r="I1022" s="25"/>
      <c r="J1022" s="25"/>
      <c r="K1022" s="14"/>
      <c r="L1022" s="25"/>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c r="AH1022" s="14"/>
      <c r="AI1022" s="14"/>
      <c r="AJ1022" s="14"/>
    </row>
    <row r="1023">
      <c r="A1023" s="14"/>
      <c r="B1023" s="14"/>
      <c r="C1023" s="14"/>
      <c r="D1023" s="14"/>
      <c r="E1023" s="14"/>
      <c r="F1023" s="14"/>
      <c r="G1023" s="14"/>
      <c r="H1023" s="25"/>
      <c r="I1023" s="25"/>
      <c r="J1023" s="25"/>
      <c r="K1023" s="14"/>
      <c r="L1023" s="25"/>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c r="AH1023" s="14"/>
      <c r="AI1023" s="14"/>
      <c r="AJ1023" s="14"/>
    </row>
    <row r="1024">
      <c r="A1024" s="14"/>
      <c r="B1024" s="14"/>
      <c r="C1024" s="14"/>
      <c r="D1024" s="14"/>
      <c r="E1024" s="14"/>
      <c r="F1024" s="14"/>
      <c r="G1024" s="14"/>
      <c r="H1024" s="25"/>
      <c r="I1024" s="25"/>
      <c r="J1024" s="25"/>
      <c r="K1024" s="14"/>
      <c r="L1024" s="25"/>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c r="AH1024" s="14"/>
      <c r="AI1024" s="14"/>
      <c r="AJ1024" s="14"/>
    </row>
    <row r="1025">
      <c r="A1025" s="14"/>
      <c r="B1025" s="14"/>
      <c r="C1025" s="14"/>
      <c r="D1025" s="14"/>
      <c r="E1025" s="14"/>
      <c r="F1025" s="14"/>
      <c r="G1025" s="14"/>
      <c r="H1025" s="25"/>
      <c r="I1025" s="25"/>
      <c r="J1025" s="25"/>
      <c r="K1025" s="14"/>
      <c r="L1025" s="25"/>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c r="AH1025" s="14"/>
      <c r="AI1025" s="14"/>
      <c r="AJ1025" s="14"/>
    </row>
    <row r="1026">
      <c r="A1026" s="14"/>
      <c r="B1026" s="14"/>
      <c r="C1026" s="14"/>
      <c r="D1026" s="14"/>
      <c r="E1026" s="14"/>
      <c r="F1026" s="14"/>
      <c r="G1026" s="14"/>
      <c r="H1026" s="25"/>
      <c r="I1026" s="25"/>
      <c r="J1026" s="25"/>
      <c r="K1026" s="14"/>
      <c r="L1026" s="25"/>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c r="AH1026" s="14"/>
      <c r="AI1026" s="14"/>
      <c r="AJ1026" s="14"/>
    </row>
    <row r="1027">
      <c r="A1027" s="14"/>
      <c r="B1027" s="14"/>
      <c r="C1027" s="14"/>
      <c r="D1027" s="14"/>
      <c r="E1027" s="14"/>
      <c r="F1027" s="14"/>
      <c r="G1027" s="14"/>
      <c r="H1027" s="25"/>
      <c r="I1027" s="25"/>
      <c r="J1027" s="25"/>
      <c r="K1027" s="14"/>
      <c r="L1027" s="25"/>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c r="AH1027" s="14"/>
      <c r="AI1027" s="14"/>
      <c r="AJ1027" s="14"/>
    </row>
    <row r="1028">
      <c r="A1028" s="14"/>
      <c r="B1028" s="14"/>
      <c r="C1028" s="14"/>
      <c r="D1028" s="14"/>
      <c r="E1028" s="14"/>
      <c r="F1028" s="14"/>
      <c r="G1028" s="14"/>
      <c r="H1028" s="25"/>
      <c r="I1028" s="25"/>
      <c r="J1028" s="25"/>
      <c r="K1028" s="14"/>
      <c r="L1028" s="25"/>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c r="AH1028" s="14"/>
      <c r="AI1028" s="14"/>
      <c r="AJ1028" s="14"/>
    </row>
    <row r="1029">
      <c r="A1029" s="14"/>
      <c r="B1029" s="14"/>
      <c r="C1029" s="14"/>
      <c r="D1029" s="14"/>
      <c r="E1029" s="14"/>
      <c r="F1029" s="14"/>
      <c r="G1029" s="14"/>
      <c r="H1029" s="25"/>
      <c r="I1029" s="25"/>
      <c r="J1029" s="25"/>
      <c r="K1029" s="14"/>
      <c r="L1029" s="25"/>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c r="AH1029" s="14"/>
      <c r="AI1029" s="14"/>
      <c r="AJ1029" s="14"/>
    </row>
    <row r="1030">
      <c r="A1030" s="14"/>
      <c r="B1030" s="14"/>
      <c r="C1030" s="14"/>
      <c r="D1030" s="14"/>
      <c r="E1030" s="14"/>
      <c r="F1030" s="14"/>
      <c r="G1030" s="14"/>
      <c r="H1030" s="25"/>
      <c r="I1030" s="25"/>
      <c r="J1030" s="25"/>
      <c r="K1030" s="14"/>
      <c r="L1030" s="25"/>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c r="AH1030" s="14"/>
      <c r="AI1030" s="14"/>
      <c r="AJ1030" s="14"/>
    </row>
    <row r="1031">
      <c r="A1031" s="14"/>
      <c r="B1031" s="14"/>
      <c r="C1031" s="14"/>
      <c r="D1031" s="14"/>
      <c r="E1031" s="14"/>
      <c r="F1031" s="14"/>
      <c r="G1031" s="14"/>
      <c r="H1031" s="25"/>
      <c r="I1031" s="25"/>
      <c r="J1031" s="25"/>
      <c r="K1031" s="14"/>
      <c r="L1031" s="25"/>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c r="AH1031" s="14"/>
      <c r="AI1031" s="14"/>
      <c r="AJ1031" s="14"/>
    </row>
    <row r="1032">
      <c r="A1032" s="14"/>
      <c r="B1032" s="14"/>
      <c r="C1032" s="14"/>
      <c r="D1032" s="14"/>
      <c r="E1032" s="14"/>
      <c r="F1032" s="14"/>
      <c r="G1032" s="14"/>
      <c r="H1032" s="25"/>
      <c r="I1032" s="25"/>
      <c r="J1032" s="25"/>
      <c r="K1032" s="14"/>
      <c r="L1032" s="25"/>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c r="AH1032" s="14"/>
      <c r="AI1032" s="14"/>
      <c r="AJ1032" s="14"/>
    </row>
    <row r="1033">
      <c r="A1033" s="14"/>
      <c r="B1033" s="14"/>
      <c r="C1033" s="14"/>
      <c r="D1033" s="14"/>
      <c r="E1033" s="14"/>
      <c r="F1033" s="14"/>
      <c r="G1033" s="14"/>
      <c r="H1033" s="25"/>
      <c r="I1033" s="25"/>
      <c r="J1033" s="25"/>
      <c r="K1033" s="14"/>
      <c r="L1033" s="25"/>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c r="AH1033" s="14"/>
      <c r="AI1033" s="14"/>
      <c r="AJ1033" s="14"/>
    </row>
  </sheetData>
  <autoFilter ref="$A$1:$AJ$1033"/>
  <dataValidations>
    <dataValidation type="list" allowBlank="1" sqref="E3:E4 E66:E67 E71:E247">
      <formula1>"General-Purpose-County,General-Purpose-Municipal,General-Purpose-Township,Special District,Private Entity"</formula1>
    </dataValidation>
    <dataValidation type="list" allowBlank="1" sqref="E5:E65 E68:E70">
      <formula1>"General-Purpose-County,General-Purpose-Municipal,General-Purpose-Township,Special District,Private Entity,Citizen Initiated Zoning District"</formula1>
    </dataValidation>
    <dataValidation type="list" allowBlank="1" sqref="D3:D247">
      <formula1>"Yes,No"</formula1>
    </dataValidation>
  </dataValidations>
  <hyperlinks>
    <hyperlink r:id="rId2" ref="E2"/>
    <hyperlink r:id="rId3" ref="H3"/>
    <hyperlink r:id="rId4" ref="I3"/>
    <hyperlink r:id="rId5" ref="H4"/>
    <hyperlink r:id="rId6" ref="I4"/>
    <hyperlink r:id="rId7" ref="H5"/>
    <hyperlink r:id="rId8" ref="I5"/>
    <hyperlink r:id="rId9" ref="J5"/>
    <hyperlink r:id="rId10" ref="H6"/>
    <hyperlink r:id="rId11" ref="I6"/>
    <hyperlink r:id="rId12" ref="N6"/>
    <hyperlink r:id="rId13" ref="H7"/>
    <hyperlink r:id="rId14" ref="I7"/>
    <hyperlink r:id="rId15" ref="J7"/>
    <hyperlink r:id="rId16" ref="H8"/>
    <hyperlink r:id="rId17" ref="I8"/>
    <hyperlink r:id="rId18" ref="H9"/>
    <hyperlink r:id="rId19" ref="I9"/>
    <hyperlink r:id="rId20" ref="J9"/>
    <hyperlink r:id="rId21" ref="H10"/>
    <hyperlink r:id="rId22" ref="I10"/>
    <hyperlink r:id="rId23" ref="H11"/>
    <hyperlink r:id="rId24" ref="I11"/>
    <hyperlink r:id="rId25" ref="I12"/>
    <hyperlink r:id="rId26" ref="H13"/>
    <hyperlink r:id="rId27" ref="I13"/>
    <hyperlink r:id="rId28" ref="I14"/>
    <hyperlink r:id="rId29" ref="I15"/>
    <hyperlink r:id="rId30" ref="I16"/>
    <hyperlink r:id="rId31" ref="I17"/>
    <hyperlink r:id="rId32" ref="H18"/>
    <hyperlink r:id="rId33" ref="I18"/>
    <hyperlink r:id="rId34" ref="I19"/>
    <hyperlink r:id="rId35" ref="I20"/>
    <hyperlink r:id="rId36" ref="I21"/>
    <hyperlink r:id="rId37" ref="I22"/>
    <hyperlink r:id="rId38" ref="I23"/>
    <hyperlink r:id="rId39" ref="I24"/>
    <hyperlink r:id="rId40" ref="H25"/>
    <hyperlink r:id="rId41" ref="I25"/>
    <hyperlink r:id="rId42" ref="H26"/>
    <hyperlink r:id="rId43" ref="I26"/>
    <hyperlink r:id="rId44" ref="I27"/>
    <hyperlink r:id="rId45" ref="I28"/>
    <hyperlink r:id="rId46" ref="I29"/>
    <hyperlink r:id="rId47" ref="H30"/>
    <hyperlink r:id="rId48" ref="I30"/>
    <hyperlink r:id="rId49" ref="H31"/>
    <hyperlink r:id="rId50" ref="I31"/>
    <hyperlink r:id="rId51" ref="H32"/>
    <hyperlink r:id="rId52" ref="I32"/>
    <hyperlink r:id="rId53" ref="N32"/>
    <hyperlink r:id="rId54" ref="H33"/>
    <hyperlink r:id="rId55" ref="I33"/>
    <hyperlink r:id="rId56" ref="H34"/>
    <hyperlink r:id="rId57" ref="I34"/>
    <hyperlink r:id="rId58" ref="H35"/>
    <hyperlink r:id="rId59" ref="I35"/>
    <hyperlink r:id="rId60" ref="H36"/>
    <hyperlink r:id="rId61" ref="I36"/>
    <hyperlink r:id="rId62" ref="H37"/>
    <hyperlink r:id="rId63" ref="I37"/>
    <hyperlink r:id="rId64" ref="H38"/>
    <hyperlink r:id="rId65" ref="I38"/>
    <hyperlink r:id="rId66" ref="H39"/>
    <hyperlink r:id="rId67" ref="I39"/>
    <hyperlink r:id="rId68" ref="H40"/>
    <hyperlink r:id="rId69" ref="I40"/>
    <hyperlink r:id="rId70" ref="H41"/>
    <hyperlink r:id="rId71" ref="I41"/>
    <hyperlink r:id="rId72" ref="H42"/>
    <hyperlink r:id="rId73" ref="I42"/>
    <hyperlink r:id="rId74" ref="H43"/>
    <hyperlink r:id="rId75" ref="I43"/>
    <hyperlink r:id="rId76" ref="H44"/>
    <hyperlink r:id="rId77" ref="I44"/>
    <hyperlink r:id="rId78" ref="H45"/>
    <hyperlink r:id="rId79" ref="I45"/>
    <hyperlink r:id="rId80" ref="H46"/>
    <hyperlink r:id="rId81" ref="I46"/>
    <hyperlink r:id="rId82" ref="J46"/>
    <hyperlink r:id="rId83" location="!/WestYellowstone17/WestYellowstone17.html" ref="H47"/>
    <hyperlink r:id="rId84" ref="I47"/>
    <hyperlink r:id="rId85" ref="H48"/>
    <hyperlink r:id="rId86" ref="I48"/>
    <hyperlink r:id="rId87" ref="J48"/>
    <hyperlink r:id="rId88" ref="H49"/>
    <hyperlink r:id="rId89" ref="I49"/>
    <hyperlink r:id="rId90" ref="J49"/>
    <hyperlink r:id="rId91" location="name=Preface" ref="H50"/>
    <hyperlink r:id="rId92" ref="I50"/>
    <hyperlink r:id="rId93" ref="L50"/>
    <hyperlink r:id="rId94" ref="H51"/>
    <hyperlink r:id="rId95" ref="I51"/>
    <hyperlink r:id="rId96" ref="H52"/>
    <hyperlink r:id="rId97" ref="I52"/>
    <hyperlink r:id="rId98" ref="H53"/>
    <hyperlink r:id="rId99" ref="I53"/>
    <hyperlink r:id="rId100" ref="N54"/>
    <hyperlink r:id="rId101" location="1580236844782-8e054fc2-a7ba" ref="H55"/>
    <hyperlink r:id="rId102" ref="I55"/>
    <hyperlink r:id="rId103" ref="H57"/>
    <hyperlink r:id="rId104" ref="I57"/>
    <hyperlink r:id="rId105" ref="H58"/>
    <hyperlink r:id="rId106" ref="I58"/>
    <hyperlink r:id="rId107" ref="J58"/>
    <hyperlink r:id="rId108" ref="H59"/>
    <hyperlink r:id="rId109" ref="I59"/>
    <hyperlink r:id="rId110" ref="J59"/>
    <hyperlink r:id="rId111" ref="L59"/>
    <hyperlink r:id="rId112" ref="H60"/>
    <hyperlink r:id="rId113" ref="I60"/>
    <hyperlink r:id="rId114" ref="H61"/>
    <hyperlink r:id="rId115" ref="L61"/>
    <hyperlink r:id="rId116" ref="H62"/>
    <hyperlink r:id="rId117" ref="I62"/>
    <hyperlink r:id="rId118" ref="L62"/>
    <hyperlink r:id="rId119" ref="H64"/>
    <hyperlink r:id="rId120" ref="I64"/>
    <hyperlink r:id="rId121" ref="J64"/>
    <hyperlink r:id="rId122" location="name=13_ZONING_ORDINANCE" ref="H66"/>
    <hyperlink r:id="rId123" ref="H68"/>
    <hyperlink r:id="rId124" ref="I68"/>
    <hyperlink r:id="rId125" ref="H70"/>
    <hyperlink r:id="rId126" ref="I70"/>
    <hyperlink r:id="rId127" ref="H72"/>
    <hyperlink r:id="rId128" ref="I72"/>
    <hyperlink r:id="rId129" ref="H76"/>
    <hyperlink r:id="rId130" ref="H77"/>
    <hyperlink r:id="rId131" ref="H78"/>
    <hyperlink r:id="rId132" ref="I78"/>
    <hyperlink r:id="rId133" ref="H79"/>
    <hyperlink r:id="rId134" ref="I79"/>
    <hyperlink r:id="rId135" ref="H80"/>
    <hyperlink r:id="rId136" ref="I80"/>
  </hyperlinks>
  <drawing r:id="rId137"/>
  <legacyDrawing r:id="rId1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3.88"/>
    <col customWidth="1" min="2" max="2" width="18.13"/>
    <col customWidth="1" min="3" max="3" width="13.38"/>
    <col customWidth="1" min="4" max="4" width="49.13"/>
    <col customWidth="1" min="78" max="78" width="13.38"/>
    <col customWidth="1" min="96" max="96" width="22.25"/>
  </cols>
  <sheetData>
    <row r="1">
      <c r="A1" s="49" t="s">
        <v>1</v>
      </c>
      <c r="B1" s="2" t="s">
        <v>1</v>
      </c>
      <c r="C1" s="50" t="s">
        <v>325</v>
      </c>
      <c r="D1" s="50" t="s">
        <v>325</v>
      </c>
      <c r="E1" s="50" t="s">
        <v>326</v>
      </c>
      <c r="F1" s="50" t="s">
        <v>326</v>
      </c>
      <c r="G1" s="50" t="s">
        <v>326</v>
      </c>
      <c r="H1" s="51" t="s">
        <v>327</v>
      </c>
      <c r="I1" s="51" t="s">
        <v>328</v>
      </c>
      <c r="J1" s="51" t="s">
        <v>329</v>
      </c>
      <c r="K1" s="52" t="s">
        <v>330</v>
      </c>
      <c r="L1" s="52" t="s">
        <v>331</v>
      </c>
      <c r="M1" s="52" t="s">
        <v>332</v>
      </c>
      <c r="N1" s="52" t="s">
        <v>333</v>
      </c>
      <c r="O1" s="53" t="s">
        <v>334</v>
      </c>
      <c r="P1" s="53" t="s">
        <v>335</v>
      </c>
      <c r="Q1" s="53" t="s">
        <v>335</v>
      </c>
      <c r="R1" s="53" t="s">
        <v>335</v>
      </c>
      <c r="S1" s="53" t="s">
        <v>336</v>
      </c>
      <c r="T1" s="53" t="s">
        <v>336</v>
      </c>
      <c r="U1" s="53" t="s">
        <v>337</v>
      </c>
      <c r="V1" s="54" t="s">
        <v>338</v>
      </c>
      <c r="W1" s="54" t="s">
        <v>338</v>
      </c>
      <c r="X1" s="54" t="s">
        <v>339</v>
      </c>
      <c r="Y1" s="54" t="s">
        <v>340</v>
      </c>
      <c r="Z1" s="52" t="s">
        <v>331</v>
      </c>
      <c r="AA1" s="52" t="s">
        <v>331</v>
      </c>
      <c r="AB1" s="53" t="s">
        <v>334</v>
      </c>
      <c r="AC1" s="53" t="s">
        <v>341</v>
      </c>
      <c r="AD1" s="53" t="s">
        <v>335</v>
      </c>
      <c r="AE1" s="53" t="s">
        <v>335</v>
      </c>
      <c r="AF1" s="53" t="s">
        <v>335</v>
      </c>
      <c r="AG1" s="53" t="s">
        <v>336</v>
      </c>
      <c r="AH1" s="53" t="s">
        <v>336</v>
      </c>
      <c r="AI1" s="53" t="s">
        <v>337</v>
      </c>
      <c r="AJ1" s="53" t="s">
        <v>337</v>
      </c>
      <c r="AK1" s="54" t="s">
        <v>338</v>
      </c>
      <c r="AL1" s="54" t="s">
        <v>338</v>
      </c>
      <c r="AM1" s="54" t="s">
        <v>339</v>
      </c>
      <c r="AN1" s="54" t="s">
        <v>340</v>
      </c>
      <c r="AO1" s="52" t="s">
        <v>332</v>
      </c>
      <c r="AP1" s="52" t="s">
        <v>332</v>
      </c>
      <c r="AQ1" s="53" t="s">
        <v>334</v>
      </c>
      <c r="AR1" s="53" t="s">
        <v>341</v>
      </c>
      <c r="AS1" s="53" t="s">
        <v>335</v>
      </c>
      <c r="AT1" s="53" t="s">
        <v>335</v>
      </c>
      <c r="AU1" s="53" t="s">
        <v>335</v>
      </c>
      <c r="AV1" s="53" t="s">
        <v>336</v>
      </c>
      <c r="AW1" s="53" t="s">
        <v>336</v>
      </c>
      <c r="AX1" s="53" t="s">
        <v>337</v>
      </c>
      <c r="AY1" s="53" t="s">
        <v>337</v>
      </c>
      <c r="AZ1" s="53" t="s">
        <v>342</v>
      </c>
      <c r="BA1" s="53" t="s">
        <v>342</v>
      </c>
      <c r="BB1" s="54" t="s">
        <v>338</v>
      </c>
      <c r="BC1" s="54" t="s">
        <v>338</v>
      </c>
      <c r="BD1" s="54" t="s">
        <v>339</v>
      </c>
      <c r="BE1" s="54" t="s">
        <v>340</v>
      </c>
      <c r="BF1" s="54" t="s">
        <v>343</v>
      </c>
      <c r="BG1" s="52" t="s">
        <v>333</v>
      </c>
      <c r="BH1" s="52" t="s">
        <v>333</v>
      </c>
      <c r="BI1" s="53" t="s">
        <v>334</v>
      </c>
      <c r="BJ1" s="53" t="s">
        <v>341</v>
      </c>
      <c r="BK1" s="53" t="s">
        <v>335</v>
      </c>
      <c r="BL1" s="53" t="s">
        <v>335</v>
      </c>
      <c r="BM1" s="53" t="s">
        <v>335</v>
      </c>
      <c r="BN1" s="53" t="s">
        <v>336</v>
      </c>
      <c r="BO1" s="53" t="s">
        <v>336</v>
      </c>
      <c r="BP1" s="53" t="s">
        <v>337</v>
      </c>
      <c r="BQ1" s="53" t="s">
        <v>337</v>
      </c>
      <c r="BR1" s="53" t="s">
        <v>342</v>
      </c>
      <c r="BS1" s="53" t="s">
        <v>342</v>
      </c>
      <c r="BT1" s="54" t="s">
        <v>338</v>
      </c>
      <c r="BU1" s="54" t="s">
        <v>338</v>
      </c>
      <c r="BV1" s="54" t="s">
        <v>339</v>
      </c>
      <c r="BW1" s="54" t="s">
        <v>340</v>
      </c>
      <c r="BX1" s="54" t="s">
        <v>343</v>
      </c>
      <c r="BY1" s="54" t="s">
        <v>344</v>
      </c>
      <c r="BZ1" s="52" t="s">
        <v>345</v>
      </c>
      <c r="CA1" s="52" t="s">
        <v>345</v>
      </c>
      <c r="CB1" s="53"/>
      <c r="CC1" s="53" t="s">
        <v>334</v>
      </c>
      <c r="CD1" s="53" t="s">
        <v>341</v>
      </c>
      <c r="CE1" s="53" t="s">
        <v>337</v>
      </c>
      <c r="CF1" s="53" t="s">
        <v>337</v>
      </c>
      <c r="CG1" s="53" t="s">
        <v>342</v>
      </c>
      <c r="CH1" s="53" t="s">
        <v>342</v>
      </c>
      <c r="CI1" s="54" t="s">
        <v>340</v>
      </c>
      <c r="CJ1" s="54" t="s">
        <v>343</v>
      </c>
      <c r="CK1" s="54" t="s">
        <v>344</v>
      </c>
      <c r="CL1" s="52" t="s">
        <v>346</v>
      </c>
      <c r="CM1" s="52" t="s">
        <v>346</v>
      </c>
      <c r="CN1" s="52" t="s">
        <v>346</v>
      </c>
      <c r="CO1" s="52" t="s">
        <v>346</v>
      </c>
      <c r="CP1" s="52" t="s">
        <v>346</v>
      </c>
      <c r="CQ1" s="53" t="s">
        <v>334</v>
      </c>
      <c r="CR1" s="53" t="s">
        <v>337</v>
      </c>
      <c r="CS1" s="53" t="s">
        <v>342</v>
      </c>
      <c r="CT1" s="54" t="s">
        <v>340</v>
      </c>
      <c r="CU1" s="54" t="s">
        <v>340</v>
      </c>
      <c r="CV1" s="54" t="s">
        <v>343</v>
      </c>
      <c r="CW1" s="52" t="s">
        <v>347</v>
      </c>
      <c r="CX1" s="52" t="s">
        <v>347</v>
      </c>
      <c r="CY1" s="53" t="s">
        <v>334</v>
      </c>
      <c r="CZ1" s="53" t="s">
        <v>341</v>
      </c>
      <c r="DA1" s="54" t="s">
        <v>344</v>
      </c>
      <c r="DB1" s="55" t="s">
        <v>348</v>
      </c>
      <c r="DC1" s="56" t="s">
        <v>349</v>
      </c>
    </row>
    <row r="2" ht="60.0" customHeight="1">
      <c r="A2" s="5" t="s">
        <v>350</v>
      </c>
      <c r="B2" s="6" t="s">
        <v>3</v>
      </c>
      <c r="C2" s="6" t="s">
        <v>351</v>
      </c>
      <c r="D2" s="5" t="s">
        <v>352</v>
      </c>
      <c r="E2" s="6" t="s">
        <v>353</v>
      </c>
      <c r="F2" s="6" t="s">
        <v>354</v>
      </c>
      <c r="G2" s="6" t="s">
        <v>355</v>
      </c>
      <c r="H2" s="6" t="s">
        <v>356</v>
      </c>
      <c r="I2" s="5" t="s">
        <v>357</v>
      </c>
      <c r="J2" s="5" t="s">
        <v>358</v>
      </c>
      <c r="K2" s="6" t="s">
        <v>359</v>
      </c>
      <c r="L2" s="6" t="s">
        <v>360</v>
      </c>
      <c r="M2" s="6" t="s">
        <v>361</v>
      </c>
      <c r="N2" s="6" t="s">
        <v>362</v>
      </c>
      <c r="O2" s="57" t="s">
        <v>363</v>
      </c>
      <c r="P2" s="58" t="s">
        <v>364</v>
      </c>
      <c r="Q2" s="58" t="s">
        <v>365</v>
      </c>
      <c r="R2" s="58" t="s">
        <v>366</v>
      </c>
      <c r="S2" s="59" t="s">
        <v>367</v>
      </c>
      <c r="T2" s="59" t="s">
        <v>368</v>
      </c>
      <c r="U2" s="57" t="s">
        <v>369</v>
      </c>
      <c r="V2" s="60" t="s">
        <v>370</v>
      </c>
      <c r="W2" s="57" t="s">
        <v>371</v>
      </c>
      <c r="X2" s="57" t="s">
        <v>372</v>
      </c>
      <c r="Y2" s="57" t="s">
        <v>373</v>
      </c>
      <c r="Z2" s="57" t="s">
        <v>374</v>
      </c>
      <c r="AA2" s="57" t="s">
        <v>375</v>
      </c>
      <c r="AB2" s="57" t="s">
        <v>376</v>
      </c>
      <c r="AC2" s="57" t="s">
        <v>377</v>
      </c>
      <c r="AD2" s="58" t="s">
        <v>378</v>
      </c>
      <c r="AE2" s="58" t="s">
        <v>379</v>
      </c>
      <c r="AF2" s="58" t="s">
        <v>380</v>
      </c>
      <c r="AG2" s="57" t="s">
        <v>381</v>
      </c>
      <c r="AH2" s="57" t="s">
        <v>382</v>
      </c>
      <c r="AI2" s="57" t="s">
        <v>383</v>
      </c>
      <c r="AJ2" s="57" t="s">
        <v>384</v>
      </c>
      <c r="AK2" s="57" t="s">
        <v>385</v>
      </c>
      <c r="AL2" s="57" t="s">
        <v>386</v>
      </c>
      <c r="AM2" s="57" t="s">
        <v>387</v>
      </c>
      <c r="AN2" s="57" t="s">
        <v>388</v>
      </c>
      <c r="AO2" s="57" t="s">
        <v>389</v>
      </c>
      <c r="AP2" s="57" t="s">
        <v>390</v>
      </c>
      <c r="AQ2" s="57" t="s">
        <v>391</v>
      </c>
      <c r="AR2" s="57" t="s">
        <v>392</v>
      </c>
      <c r="AS2" s="58" t="s">
        <v>393</v>
      </c>
      <c r="AT2" s="58" t="s">
        <v>394</v>
      </c>
      <c r="AU2" s="58" t="s">
        <v>395</v>
      </c>
      <c r="AV2" s="59" t="s">
        <v>396</v>
      </c>
      <c r="AW2" s="59" t="s">
        <v>397</v>
      </c>
      <c r="AX2" s="57" t="s">
        <v>398</v>
      </c>
      <c r="AY2" s="57" t="s">
        <v>399</v>
      </c>
      <c r="AZ2" s="57" t="s">
        <v>400</v>
      </c>
      <c r="BA2" s="57" t="s">
        <v>401</v>
      </c>
      <c r="BB2" s="57" t="s">
        <v>402</v>
      </c>
      <c r="BC2" s="57" t="s">
        <v>403</v>
      </c>
      <c r="BD2" s="57" t="s">
        <v>404</v>
      </c>
      <c r="BE2" s="57" t="s">
        <v>405</v>
      </c>
      <c r="BF2" s="57" t="s">
        <v>406</v>
      </c>
      <c r="BG2" s="57" t="s">
        <v>407</v>
      </c>
      <c r="BH2" s="57" t="s">
        <v>408</v>
      </c>
      <c r="BI2" s="57" t="s">
        <v>409</v>
      </c>
      <c r="BJ2" s="57" t="s">
        <v>410</v>
      </c>
      <c r="BK2" s="58" t="s">
        <v>411</v>
      </c>
      <c r="BL2" s="58" t="s">
        <v>412</v>
      </c>
      <c r="BM2" s="58" t="s">
        <v>413</v>
      </c>
      <c r="BN2" s="59" t="s">
        <v>414</v>
      </c>
      <c r="BO2" s="59" t="s">
        <v>415</v>
      </c>
      <c r="BP2" s="57" t="s">
        <v>416</v>
      </c>
      <c r="BQ2" s="57" t="s">
        <v>417</v>
      </c>
      <c r="BR2" s="57" t="s">
        <v>418</v>
      </c>
      <c r="BS2" s="57" t="s">
        <v>419</v>
      </c>
      <c r="BT2" s="57" t="s">
        <v>420</v>
      </c>
      <c r="BU2" s="57" t="s">
        <v>421</v>
      </c>
      <c r="BV2" s="57" t="s">
        <v>422</v>
      </c>
      <c r="BW2" s="57" t="s">
        <v>423</v>
      </c>
      <c r="BX2" s="57" t="s">
        <v>424</v>
      </c>
      <c r="BY2" s="57" t="s">
        <v>425</v>
      </c>
      <c r="BZ2" s="6" t="s">
        <v>426</v>
      </c>
      <c r="CA2" s="57" t="s">
        <v>427</v>
      </c>
      <c r="CB2" s="60" t="s">
        <v>428</v>
      </c>
      <c r="CC2" s="57" t="s">
        <v>429</v>
      </c>
      <c r="CD2" s="57" t="s">
        <v>430</v>
      </c>
      <c r="CE2" s="57" t="s">
        <v>431</v>
      </c>
      <c r="CF2" s="57" t="s">
        <v>432</v>
      </c>
      <c r="CG2" s="57" t="s">
        <v>433</v>
      </c>
      <c r="CH2" s="57" t="s">
        <v>434</v>
      </c>
      <c r="CI2" s="57" t="s">
        <v>435</v>
      </c>
      <c r="CJ2" s="57" t="s">
        <v>436</v>
      </c>
      <c r="CK2" s="57" t="s">
        <v>437</v>
      </c>
      <c r="CL2" s="6" t="s">
        <v>438</v>
      </c>
      <c r="CM2" s="57" t="s">
        <v>439</v>
      </c>
      <c r="CN2" s="57" t="s">
        <v>440</v>
      </c>
      <c r="CO2" s="57" t="s">
        <v>441</v>
      </c>
      <c r="CP2" s="57" t="s">
        <v>442</v>
      </c>
      <c r="CQ2" s="57" t="s">
        <v>443</v>
      </c>
      <c r="CR2" s="57" t="s">
        <v>444</v>
      </c>
      <c r="CS2" s="57" t="s">
        <v>445</v>
      </c>
      <c r="CT2" s="57" t="s">
        <v>446</v>
      </c>
      <c r="CU2" s="57" t="s">
        <v>447</v>
      </c>
      <c r="CV2" s="57" t="s">
        <v>448</v>
      </c>
      <c r="CW2" s="57" t="s">
        <v>449</v>
      </c>
      <c r="CX2" s="57" t="s">
        <v>450</v>
      </c>
      <c r="CY2" s="57" t="s">
        <v>451</v>
      </c>
      <c r="CZ2" s="57" t="s">
        <v>452</v>
      </c>
      <c r="DA2" s="57" t="s">
        <v>453</v>
      </c>
      <c r="DB2" s="57" t="s">
        <v>454</v>
      </c>
      <c r="DC2" s="57" t="s">
        <v>455</v>
      </c>
    </row>
    <row r="3">
      <c r="A3" s="8" t="s">
        <v>16</v>
      </c>
      <c r="B3" s="8" t="s">
        <v>17</v>
      </c>
      <c r="C3" s="8" t="s">
        <v>456</v>
      </c>
      <c r="D3" s="10" t="s">
        <v>457</v>
      </c>
      <c r="E3" s="8" t="s">
        <v>19</v>
      </c>
      <c r="F3" s="8" t="s">
        <v>209</v>
      </c>
      <c r="G3" s="8" t="s">
        <v>209</v>
      </c>
      <c r="H3" s="9" t="s">
        <v>458</v>
      </c>
      <c r="I3" s="8" t="s">
        <v>209</v>
      </c>
      <c r="J3" s="8" t="s">
        <v>209</v>
      </c>
      <c r="K3" s="8" t="s">
        <v>459</v>
      </c>
      <c r="L3" s="8" t="s">
        <v>459</v>
      </c>
      <c r="M3" s="8" t="s">
        <v>460</v>
      </c>
      <c r="N3" s="8" t="s">
        <v>460</v>
      </c>
      <c r="O3" s="61"/>
      <c r="P3" s="62"/>
      <c r="Q3" s="62"/>
      <c r="R3" s="62"/>
      <c r="S3" s="62"/>
      <c r="T3" s="62"/>
      <c r="U3" s="61"/>
      <c r="V3" s="61"/>
      <c r="W3" s="61"/>
      <c r="X3" s="61"/>
      <c r="Y3" s="61"/>
      <c r="Z3" s="61"/>
      <c r="AA3" s="61"/>
      <c r="AB3" s="61"/>
      <c r="AC3" s="61"/>
      <c r="AD3" s="61"/>
      <c r="AE3" s="61"/>
      <c r="AF3" s="61"/>
      <c r="AG3" s="61"/>
      <c r="AH3" s="61"/>
      <c r="AI3" s="61"/>
      <c r="AJ3" s="61"/>
      <c r="AK3" s="61"/>
      <c r="AL3" s="61"/>
      <c r="AM3" s="61"/>
      <c r="AN3" s="61"/>
      <c r="AO3" s="61"/>
      <c r="AP3" s="61"/>
      <c r="AQ3" s="61"/>
      <c r="AR3" s="61"/>
      <c r="AS3" s="62"/>
      <c r="AT3" s="62"/>
      <c r="AU3" s="62"/>
      <c r="AV3" s="62"/>
      <c r="AW3" s="62"/>
      <c r="AX3" s="61"/>
      <c r="AY3" s="61"/>
      <c r="AZ3" s="61"/>
      <c r="BA3" s="61"/>
      <c r="BB3" s="61"/>
      <c r="BC3" s="61"/>
      <c r="BD3" s="61"/>
      <c r="BE3" s="61"/>
      <c r="BF3" s="61"/>
      <c r="BG3" s="61"/>
      <c r="BH3" s="61"/>
      <c r="BI3" s="61"/>
      <c r="BJ3" s="61"/>
      <c r="BK3" s="62"/>
      <c r="BL3" s="62"/>
      <c r="BM3" s="62"/>
      <c r="BN3" s="62"/>
      <c r="BO3" s="62"/>
      <c r="BP3" s="61"/>
      <c r="BQ3" s="61"/>
      <c r="BR3" s="61"/>
      <c r="BS3" s="61"/>
      <c r="BT3" s="61"/>
      <c r="BU3" s="61"/>
      <c r="BV3" s="61"/>
      <c r="BW3" s="61"/>
      <c r="BX3" s="61"/>
      <c r="BY3" s="61"/>
      <c r="BZ3" s="63" t="s">
        <v>461</v>
      </c>
      <c r="CA3" s="61"/>
      <c r="CB3" s="61"/>
      <c r="CC3" s="61"/>
      <c r="CD3" s="61"/>
      <c r="CE3" s="61"/>
      <c r="CF3" s="61"/>
      <c r="CG3" s="61"/>
      <c r="CH3" s="61"/>
      <c r="CI3" s="61"/>
      <c r="CJ3" s="61"/>
      <c r="CK3" s="61"/>
      <c r="CL3" s="8" t="s">
        <v>462</v>
      </c>
      <c r="CM3" s="8" t="s">
        <v>209</v>
      </c>
      <c r="CN3" s="8" t="s">
        <v>209</v>
      </c>
      <c r="CO3" s="8" t="s">
        <v>19</v>
      </c>
      <c r="CP3" s="8" t="s">
        <v>209</v>
      </c>
      <c r="CQ3" s="61"/>
      <c r="CR3" s="11">
        <v>1.0</v>
      </c>
      <c r="CS3" s="8" t="s">
        <v>209</v>
      </c>
      <c r="CT3" s="11">
        <v>33.3</v>
      </c>
      <c r="CU3" s="61"/>
      <c r="CV3" s="61"/>
      <c r="CW3" s="61"/>
      <c r="CX3" s="61"/>
      <c r="CY3" s="61"/>
      <c r="CZ3" s="61"/>
      <c r="DA3" s="61"/>
      <c r="DB3" s="61"/>
      <c r="DC3" s="61"/>
    </row>
    <row r="4">
      <c r="A4" s="8" t="s">
        <v>25</v>
      </c>
      <c r="B4" s="8" t="s">
        <v>26</v>
      </c>
      <c r="C4" s="8" t="s">
        <v>463</v>
      </c>
      <c r="D4" s="10" t="s">
        <v>464</v>
      </c>
      <c r="E4" s="8" t="s">
        <v>19</v>
      </c>
      <c r="F4" s="8" t="s">
        <v>209</v>
      </c>
      <c r="G4" s="8" t="s">
        <v>209</v>
      </c>
      <c r="H4" s="9" t="s">
        <v>465</v>
      </c>
      <c r="I4" s="8" t="s">
        <v>209</v>
      </c>
      <c r="J4" s="8" t="s">
        <v>209</v>
      </c>
      <c r="K4" s="8" t="s">
        <v>460</v>
      </c>
      <c r="L4" s="8" t="s">
        <v>460</v>
      </c>
      <c r="M4" s="8" t="s">
        <v>459</v>
      </c>
      <c r="N4" s="8" t="s">
        <v>459</v>
      </c>
      <c r="O4" s="11">
        <v>3.0</v>
      </c>
      <c r="P4" s="64"/>
      <c r="Q4" s="64"/>
      <c r="R4" s="64"/>
      <c r="S4" s="64">
        <v>25.0</v>
      </c>
      <c r="T4" s="62"/>
      <c r="U4" s="11">
        <v>2.0</v>
      </c>
      <c r="V4" s="61"/>
      <c r="W4" s="11">
        <v>35.0</v>
      </c>
      <c r="X4" s="61"/>
      <c r="Y4" s="61"/>
      <c r="Z4" s="8" t="s">
        <v>209</v>
      </c>
      <c r="AA4" s="8" t="s">
        <v>209</v>
      </c>
      <c r="AB4" s="11">
        <v>3.0</v>
      </c>
      <c r="AC4" s="11">
        <v>0.33</v>
      </c>
      <c r="AD4" s="11"/>
      <c r="AE4" s="11"/>
      <c r="AF4" s="11"/>
      <c r="AG4" s="11">
        <v>25.0</v>
      </c>
      <c r="AH4" s="61"/>
      <c r="AI4" s="11">
        <v>2.0</v>
      </c>
      <c r="AJ4" s="11">
        <v>2.0</v>
      </c>
      <c r="AK4" s="61"/>
      <c r="AL4" s="11">
        <v>35.0</v>
      </c>
      <c r="AM4" s="61"/>
      <c r="AN4" s="61"/>
      <c r="AO4" s="8" t="s">
        <v>209</v>
      </c>
      <c r="AP4" s="8" t="s">
        <v>209</v>
      </c>
      <c r="AQ4" s="61"/>
      <c r="AR4" s="61"/>
      <c r="AS4" s="62"/>
      <c r="AT4" s="62"/>
      <c r="AU4" s="62"/>
      <c r="AV4" s="62"/>
      <c r="AW4" s="62"/>
      <c r="AX4" s="61"/>
      <c r="AY4" s="61"/>
      <c r="AZ4" s="61"/>
      <c r="BA4" s="61"/>
      <c r="BB4" s="61"/>
      <c r="BC4" s="61"/>
      <c r="BD4" s="61"/>
      <c r="BE4" s="61"/>
      <c r="BF4" s="61"/>
      <c r="BG4" s="8" t="s">
        <v>209</v>
      </c>
      <c r="BH4" s="8" t="s">
        <v>209</v>
      </c>
      <c r="BI4" s="61"/>
      <c r="BJ4" s="61"/>
      <c r="BK4" s="62"/>
      <c r="BL4" s="62"/>
      <c r="BM4" s="62"/>
      <c r="BN4" s="62"/>
      <c r="BO4" s="62"/>
      <c r="BP4" s="61"/>
      <c r="BQ4" s="61"/>
      <c r="BR4" s="61"/>
      <c r="BS4" s="61"/>
      <c r="BT4" s="61"/>
      <c r="BU4" s="61"/>
      <c r="BV4" s="61"/>
      <c r="BW4" s="61"/>
      <c r="BX4" s="61"/>
      <c r="BY4" s="61"/>
      <c r="BZ4" s="63" t="s">
        <v>461</v>
      </c>
      <c r="CA4" s="61"/>
      <c r="CB4" s="61"/>
      <c r="CC4" s="61"/>
      <c r="CD4" s="61"/>
      <c r="CE4" s="61"/>
      <c r="CF4" s="61"/>
      <c r="CG4" s="61"/>
      <c r="CH4" s="61"/>
      <c r="CI4" s="61"/>
      <c r="CJ4" s="61"/>
      <c r="CK4" s="61"/>
      <c r="CL4" s="8" t="s">
        <v>459</v>
      </c>
      <c r="CM4" s="61"/>
      <c r="CN4" s="61"/>
      <c r="CO4" s="61"/>
      <c r="CP4" s="61"/>
      <c r="CQ4" s="61"/>
      <c r="CR4" s="61"/>
      <c r="CS4" s="61"/>
      <c r="CT4" s="61"/>
      <c r="CU4" s="61"/>
      <c r="CV4" s="61"/>
      <c r="CW4" s="61"/>
      <c r="CX4" s="61"/>
      <c r="CY4" s="61"/>
      <c r="CZ4" s="61"/>
      <c r="DA4" s="61"/>
      <c r="DB4" s="61"/>
      <c r="DC4" s="61"/>
    </row>
    <row r="5">
      <c r="A5" s="32" t="s">
        <v>231</v>
      </c>
      <c r="B5" s="32" t="s">
        <v>220</v>
      </c>
      <c r="C5" s="32" t="s">
        <v>466</v>
      </c>
      <c r="D5" s="32" t="s">
        <v>467</v>
      </c>
      <c r="E5" s="65" t="s">
        <v>19</v>
      </c>
      <c r="F5" s="65" t="s">
        <v>209</v>
      </c>
      <c r="G5" s="65" t="s">
        <v>209</v>
      </c>
      <c r="H5" s="15" t="s">
        <v>465</v>
      </c>
      <c r="I5" s="65" t="s">
        <v>209</v>
      </c>
      <c r="J5" s="65" t="s">
        <v>209</v>
      </c>
      <c r="K5" s="32" t="s">
        <v>460</v>
      </c>
      <c r="L5" s="32" t="s">
        <v>462</v>
      </c>
      <c r="M5" s="32" t="s">
        <v>459</v>
      </c>
      <c r="N5" s="32" t="s">
        <v>459</v>
      </c>
      <c r="O5" s="32">
        <v>1.0</v>
      </c>
      <c r="P5" s="32">
        <v>25.0</v>
      </c>
      <c r="U5" s="32">
        <v>2.0</v>
      </c>
      <c r="V5" s="32">
        <v>2.0</v>
      </c>
      <c r="W5" s="32">
        <v>24.0</v>
      </c>
      <c r="Z5" s="66"/>
      <c r="AA5" s="66"/>
      <c r="AB5" s="32">
        <v>2.0</v>
      </c>
      <c r="AC5" s="32">
        <v>1.0</v>
      </c>
      <c r="AD5" s="32">
        <v>25.0</v>
      </c>
      <c r="AH5" s="32"/>
      <c r="AI5" s="32">
        <v>2.0</v>
      </c>
      <c r="AJ5" s="32">
        <v>2.0</v>
      </c>
      <c r="AK5" s="32">
        <v>2.0</v>
      </c>
      <c r="AL5" s="32">
        <v>24.0</v>
      </c>
      <c r="AO5" s="66"/>
      <c r="AP5" s="66"/>
      <c r="AQ5" s="67"/>
      <c r="AR5" s="67"/>
      <c r="AS5" s="67"/>
      <c r="AT5" s="67"/>
      <c r="AU5" s="67"/>
      <c r="AV5" s="67"/>
      <c r="AW5" s="67"/>
      <c r="AX5" s="67"/>
      <c r="AY5" s="67"/>
      <c r="AZ5" s="66"/>
      <c r="BA5" s="66"/>
      <c r="BB5" s="67"/>
      <c r="BC5" s="67"/>
      <c r="BD5" s="67"/>
      <c r="BE5" s="67"/>
      <c r="BF5" s="67"/>
      <c r="BG5" s="66"/>
      <c r="BH5" s="66"/>
      <c r="BI5" s="67"/>
      <c r="BJ5" s="67"/>
      <c r="BK5" s="67"/>
      <c r="BL5" s="67"/>
      <c r="BM5" s="67"/>
      <c r="BN5" s="67"/>
      <c r="BO5" s="67"/>
      <c r="BP5" s="67"/>
      <c r="BQ5" s="67"/>
      <c r="BR5" s="66"/>
      <c r="BS5" s="66"/>
      <c r="BT5" s="67"/>
      <c r="BU5" s="67"/>
      <c r="BV5" s="67"/>
      <c r="BW5" s="67"/>
      <c r="BX5" s="67"/>
      <c r="BY5" s="67"/>
      <c r="BZ5" s="32" t="s">
        <v>461</v>
      </c>
      <c r="CG5" s="66"/>
      <c r="CH5" s="66"/>
      <c r="CL5" s="32" t="s">
        <v>460</v>
      </c>
      <c r="CM5" s="65" t="s">
        <v>209</v>
      </c>
      <c r="CN5" s="65" t="s">
        <v>209</v>
      </c>
      <c r="CO5" s="65" t="s">
        <v>209</v>
      </c>
      <c r="CP5" s="65" t="s">
        <v>209</v>
      </c>
      <c r="CR5" s="32">
        <v>1.0</v>
      </c>
      <c r="CS5" s="32" t="s">
        <v>209</v>
      </c>
      <c r="CW5" s="32" t="s">
        <v>462</v>
      </c>
      <c r="CX5" s="65" t="s">
        <v>209</v>
      </c>
      <c r="CZ5" s="23"/>
      <c r="DC5" s="23" t="s">
        <v>468</v>
      </c>
    </row>
    <row r="6">
      <c r="A6" s="32" t="s">
        <v>231</v>
      </c>
      <c r="B6" s="32" t="s">
        <v>220</v>
      </c>
      <c r="C6" s="32" t="s">
        <v>469</v>
      </c>
      <c r="D6" s="32" t="s">
        <v>470</v>
      </c>
      <c r="E6" s="65" t="s">
        <v>19</v>
      </c>
      <c r="F6" s="65" t="s">
        <v>209</v>
      </c>
      <c r="G6" s="65" t="s">
        <v>209</v>
      </c>
      <c r="H6" s="15" t="s">
        <v>458</v>
      </c>
      <c r="I6" s="65" t="s">
        <v>209</v>
      </c>
      <c r="J6" s="65" t="s">
        <v>209</v>
      </c>
      <c r="K6" s="32" t="s">
        <v>460</v>
      </c>
      <c r="L6" s="32" t="s">
        <v>460</v>
      </c>
      <c r="M6" s="32" t="s">
        <v>459</v>
      </c>
      <c r="N6" s="32" t="s">
        <v>459</v>
      </c>
      <c r="S6" s="32">
        <v>60.0</v>
      </c>
      <c r="T6" s="32">
        <v>65.0</v>
      </c>
      <c r="U6" s="32">
        <v>2.0</v>
      </c>
      <c r="V6" s="32">
        <v>3.5</v>
      </c>
      <c r="W6" s="32">
        <v>42.0</v>
      </c>
      <c r="Z6" s="65" t="s">
        <v>209</v>
      </c>
      <c r="AA6" s="65" t="s">
        <v>209</v>
      </c>
      <c r="AG6" s="32">
        <v>60.0</v>
      </c>
      <c r="AH6" s="32">
        <v>65.0</v>
      </c>
      <c r="AI6" s="32">
        <v>2.0</v>
      </c>
      <c r="AJ6" s="32">
        <v>2.0</v>
      </c>
      <c r="AK6" s="32">
        <v>3.5</v>
      </c>
      <c r="AL6" s="32">
        <v>42.0</v>
      </c>
      <c r="AO6" s="66"/>
      <c r="AP6" s="66"/>
      <c r="AQ6" s="67"/>
      <c r="AR6" s="67"/>
      <c r="AS6" s="67"/>
      <c r="AT6" s="67"/>
      <c r="AU6" s="67"/>
      <c r="AV6" s="67"/>
      <c r="AW6" s="67"/>
      <c r="AX6" s="67"/>
      <c r="AY6" s="67"/>
      <c r="AZ6" s="66"/>
      <c r="BA6" s="66"/>
      <c r="BB6" s="67"/>
      <c r="BC6" s="67"/>
      <c r="BD6" s="67"/>
      <c r="BE6" s="67"/>
      <c r="BF6" s="67"/>
      <c r="BG6" s="66"/>
      <c r="BH6" s="66"/>
      <c r="BI6" s="67"/>
      <c r="BJ6" s="67"/>
      <c r="BK6" s="67"/>
      <c r="BL6" s="67"/>
      <c r="BM6" s="67"/>
      <c r="BN6" s="67"/>
      <c r="BO6" s="67"/>
      <c r="BP6" s="67"/>
      <c r="BQ6" s="67"/>
      <c r="BR6" s="66"/>
      <c r="BS6" s="66"/>
      <c r="BT6" s="67"/>
      <c r="BU6" s="67"/>
      <c r="BV6" s="67"/>
      <c r="BW6" s="67"/>
      <c r="BX6" s="67"/>
      <c r="BY6" s="67"/>
      <c r="BZ6" s="32" t="s">
        <v>459</v>
      </c>
      <c r="CA6" s="67"/>
      <c r="CB6" s="67"/>
      <c r="CC6" s="67"/>
      <c r="CD6" s="67"/>
      <c r="CE6" s="67"/>
      <c r="CF6" s="67"/>
      <c r="CG6" s="66"/>
      <c r="CH6" s="66"/>
      <c r="CI6" s="67"/>
      <c r="CJ6" s="67"/>
      <c r="CK6" s="67"/>
      <c r="CL6" s="32" t="s">
        <v>460</v>
      </c>
      <c r="CM6" s="66"/>
      <c r="CN6" s="66"/>
      <c r="CO6" s="66"/>
      <c r="CP6" s="66"/>
      <c r="CW6" s="32" t="s">
        <v>462</v>
      </c>
      <c r="CX6" s="65" t="s">
        <v>19</v>
      </c>
      <c r="DC6" s="23" t="s">
        <v>468</v>
      </c>
    </row>
    <row r="7">
      <c r="A7" s="32" t="s">
        <v>231</v>
      </c>
      <c r="B7" s="32" t="s">
        <v>220</v>
      </c>
      <c r="C7" s="32" t="s">
        <v>471</v>
      </c>
      <c r="D7" s="32" t="s">
        <v>472</v>
      </c>
      <c r="E7" s="65" t="s">
        <v>19</v>
      </c>
      <c r="F7" s="65" t="s">
        <v>209</v>
      </c>
      <c r="G7" s="65" t="s">
        <v>209</v>
      </c>
      <c r="H7" s="15" t="s">
        <v>465</v>
      </c>
      <c r="I7" s="65" t="s">
        <v>209</v>
      </c>
      <c r="J7" s="65" t="s">
        <v>209</v>
      </c>
      <c r="K7" s="32" t="s">
        <v>460</v>
      </c>
      <c r="L7" s="32" t="s">
        <v>460</v>
      </c>
      <c r="M7" s="32" t="s">
        <v>460</v>
      </c>
      <c r="N7" s="32" t="s">
        <v>460</v>
      </c>
      <c r="P7" s="32">
        <v>10.0</v>
      </c>
      <c r="Q7" s="32">
        <v>8.0</v>
      </c>
      <c r="R7" s="32">
        <v>10.0</v>
      </c>
      <c r="S7" s="32">
        <v>40.0</v>
      </c>
      <c r="T7" s="32">
        <v>40.0</v>
      </c>
      <c r="U7" s="32">
        <v>2.0</v>
      </c>
      <c r="V7" s="32">
        <v>2.5</v>
      </c>
      <c r="W7" s="32">
        <v>30.0</v>
      </c>
      <c r="Z7" s="65" t="s">
        <v>209</v>
      </c>
      <c r="AA7" s="65" t="s">
        <v>209</v>
      </c>
      <c r="AD7" s="32">
        <v>10.0</v>
      </c>
      <c r="AE7" s="32">
        <v>8.0</v>
      </c>
      <c r="AF7" s="32">
        <v>10.0</v>
      </c>
      <c r="AG7" s="32">
        <v>40.0</v>
      </c>
      <c r="AH7" s="32">
        <v>40.0</v>
      </c>
      <c r="AI7" s="32">
        <v>2.0</v>
      </c>
      <c r="AJ7" s="32">
        <v>2.0</v>
      </c>
      <c r="AK7" s="32">
        <v>2.5</v>
      </c>
      <c r="AL7" s="32">
        <v>30.0</v>
      </c>
      <c r="AO7" s="65" t="s">
        <v>209</v>
      </c>
      <c r="AP7" s="65" t="s">
        <v>209</v>
      </c>
      <c r="AS7" s="32">
        <v>10.0</v>
      </c>
      <c r="AT7" s="32">
        <v>8.0</v>
      </c>
      <c r="AU7" s="32">
        <v>10.0</v>
      </c>
      <c r="AV7" s="32">
        <v>40.0</v>
      </c>
      <c r="AW7" s="32">
        <v>40.0</v>
      </c>
      <c r="AX7" s="32">
        <v>1.0</v>
      </c>
      <c r="AY7" s="32">
        <v>1.0</v>
      </c>
      <c r="AZ7" s="65" t="s">
        <v>209</v>
      </c>
      <c r="BA7" s="65" t="s">
        <v>209</v>
      </c>
      <c r="BB7" s="32">
        <v>2.5</v>
      </c>
      <c r="BC7" s="32">
        <v>30.0</v>
      </c>
      <c r="BG7" s="65" t="s">
        <v>209</v>
      </c>
      <c r="BH7" s="65" t="s">
        <v>209</v>
      </c>
      <c r="BK7" s="32">
        <v>10.0</v>
      </c>
      <c r="BL7" s="32">
        <v>8.0</v>
      </c>
      <c r="BM7" s="32">
        <v>10.0</v>
      </c>
      <c r="BN7" s="32">
        <v>40.0</v>
      </c>
      <c r="BO7" s="32">
        <v>40.0</v>
      </c>
      <c r="BP7" s="32">
        <v>1.0</v>
      </c>
      <c r="BQ7" s="32">
        <v>1.0</v>
      </c>
      <c r="BR7" s="65" t="s">
        <v>209</v>
      </c>
      <c r="BS7" s="65" t="s">
        <v>209</v>
      </c>
      <c r="BT7" s="32">
        <v>2.5</v>
      </c>
      <c r="BU7" s="32">
        <v>30.0</v>
      </c>
      <c r="BZ7" s="32" t="s">
        <v>461</v>
      </c>
      <c r="CG7" s="66"/>
      <c r="CH7" s="66"/>
      <c r="CL7" s="32" t="s">
        <v>460</v>
      </c>
      <c r="CM7" s="66"/>
      <c r="CN7" s="66"/>
      <c r="CO7" s="66"/>
      <c r="CP7" s="66"/>
      <c r="CR7" s="32">
        <v>1.0</v>
      </c>
      <c r="CW7" s="32" t="s">
        <v>462</v>
      </c>
      <c r="CX7" s="65" t="s">
        <v>19</v>
      </c>
      <c r="DC7" s="23" t="s">
        <v>468</v>
      </c>
    </row>
    <row r="8">
      <c r="A8" s="32" t="s">
        <v>231</v>
      </c>
      <c r="B8" s="32" t="s">
        <v>220</v>
      </c>
      <c r="C8" s="32" t="s">
        <v>473</v>
      </c>
      <c r="D8" s="32" t="s">
        <v>474</v>
      </c>
      <c r="E8" s="65" t="s">
        <v>19</v>
      </c>
      <c r="F8" s="65" t="s">
        <v>209</v>
      </c>
      <c r="G8" s="65" t="s">
        <v>209</v>
      </c>
      <c r="H8" s="15" t="s">
        <v>465</v>
      </c>
      <c r="I8" s="65" t="s">
        <v>209</v>
      </c>
      <c r="J8" s="65" t="s">
        <v>209</v>
      </c>
      <c r="K8" s="32" t="s">
        <v>460</v>
      </c>
      <c r="L8" s="32" t="s">
        <v>460</v>
      </c>
      <c r="M8" s="32" t="s">
        <v>460</v>
      </c>
      <c r="N8" s="32" t="s">
        <v>460</v>
      </c>
      <c r="P8" s="32">
        <v>10.0</v>
      </c>
      <c r="Q8" s="32">
        <v>8.0</v>
      </c>
      <c r="R8" s="32">
        <v>10.0</v>
      </c>
      <c r="S8" s="32">
        <v>40.0</v>
      </c>
      <c r="T8" s="32">
        <v>40.0</v>
      </c>
      <c r="U8" s="32">
        <v>2.0</v>
      </c>
      <c r="V8" s="32">
        <v>2.5</v>
      </c>
      <c r="W8" s="32">
        <v>30.0</v>
      </c>
      <c r="Z8" s="65" t="s">
        <v>209</v>
      </c>
      <c r="AA8" s="65" t="s">
        <v>209</v>
      </c>
      <c r="AD8" s="32">
        <v>10.0</v>
      </c>
      <c r="AE8" s="32">
        <v>8.0</v>
      </c>
      <c r="AF8" s="32">
        <v>10.0</v>
      </c>
      <c r="AG8" s="32">
        <v>40.0</v>
      </c>
      <c r="AH8" s="32">
        <v>40.0</v>
      </c>
      <c r="AI8" s="32">
        <v>2.0</v>
      </c>
      <c r="AJ8" s="32">
        <v>2.0</v>
      </c>
      <c r="AK8" s="32">
        <v>2.5</v>
      </c>
      <c r="AL8" s="32">
        <v>30.0</v>
      </c>
      <c r="AO8" s="65" t="s">
        <v>209</v>
      </c>
      <c r="AP8" s="65" t="s">
        <v>209</v>
      </c>
      <c r="AS8" s="32">
        <v>10.0</v>
      </c>
      <c r="AT8" s="32">
        <v>8.0</v>
      </c>
      <c r="AU8" s="32">
        <v>10.0</v>
      </c>
      <c r="AV8" s="32">
        <v>40.0</v>
      </c>
      <c r="AW8" s="32">
        <v>40.0</v>
      </c>
      <c r="AX8" s="32">
        <v>1.0</v>
      </c>
      <c r="AY8" s="32">
        <v>1.0</v>
      </c>
      <c r="AZ8" s="65" t="s">
        <v>209</v>
      </c>
      <c r="BA8" s="65" t="s">
        <v>209</v>
      </c>
      <c r="BB8" s="32">
        <v>2.5</v>
      </c>
      <c r="BC8" s="32">
        <v>30.0</v>
      </c>
      <c r="BG8" s="65" t="s">
        <v>209</v>
      </c>
      <c r="BH8" s="65" t="s">
        <v>209</v>
      </c>
      <c r="BK8" s="32">
        <v>10.0</v>
      </c>
      <c r="BL8" s="32">
        <v>8.0</v>
      </c>
      <c r="BM8" s="32">
        <v>10.0</v>
      </c>
      <c r="BN8" s="32">
        <v>40.0</v>
      </c>
      <c r="BO8" s="32">
        <v>40.0</v>
      </c>
      <c r="BP8" s="32">
        <v>1.0</v>
      </c>
      <c r="BQ8" s="32">
        <v>1.0</v>
      </c>
      <c r="BR8" s="65" t="s">
        <v>209</v>
      </c>
      <c r="BS8" s="65" t="s">
        <v>209</v>
      </c>
      <c r="BT8" s="32">
        <v>2.5</v>
      </c>
      <c r="BU8" s="32">
        <v>30.0</v>
      </c>
      <c r="BZ8" s="32" t="s">
        <v>461</v>
      </c>
      <c r="CG8" s="66"/>
      <c r="CH8" s="66"/>
      <c r="CL8" s="32" t="s">
        <v>460</v>
      </c>
      <c r="CM8" s="66"/>
      <c r="CN8" s="66"/>
      <c r="CO8" s="66"/>
      <c r="CP8" s="66"/>
      <c r="CR8" s="32">
        <v>1.0</v>
      </c>
      <c r="CW8" s="32" t="s">
        <v>462</v>
      </c>
      <c r="CX8" s="65" t="s">
        <v>19</v>
      </c>
      <c r="DC8" s="23" t="s">
        <v>468</v>
      </c>
    </row>
    <row r="9">
      <c r="A9" s="32" t="s">
        <v>231</v>
      </c>
      <c r="B9" s="32" t="s">
        <v>220</v>
      </c>
      <c r="C9" s="32" t="s">
        <v>475</v>
      </c>
      <c r="D9" s="32" t="s">
        <v>474</v>
      </c>
      <c r="E9" s="65" t="s">
        <v>19</v>
      </c>
      <c r="F9" s="65" t="s">
        <v>209</v>
      </c>
      <c r="G9" s="65" t="s">
        <v>209</v>
      </c>
      <c r="H9" s="15" t="s">
        <v>465</v>
      </c>
      <c r="I9" s="65" t="s">
        <v>209</v>
      </c>
      <c r="J9" s="65" t="s">
        <v>209</v>
      </c>
      <c r="K9" s="32" t="s">
        <v>460</v>
      </c>
      <c r="L9" s="32" t="s">
        <v>460</v>
      </c>
      <c r="M9" s="32" t="s">
        <v>460</v>
      </c>
      <c r="N9" s="32" t="s">
        <v>460</v>
      </c>
      <c r="P9" s="32">
        <v>10.0</v>
      </c>
      <c r="Q9" s="32">
        <v>6.0</v>
      </c>
      <c r="R9" s="32">
        <v>10.0</v>
      </c>
      <c r="S9" s="32">
        <v>40.0</v>
      </c>
      <c r="T9" s="32">
        <v>40.0</v>
      </c>
      <c r="U9" s="32">
        <v>2.0</v>
      </c>
      <c r="V9" s="32">
        <v>3.0</v>
      </c>
      <c r="W9" s="32">
        <v>36.0</v>
      </c>
      <c r="Z9" s="65" t="s">
        <v>209</v>
      </c>
      <c r="AA9" s="65" t="s">
        <v>209</v>
      </c>
      <c r="AD9" s="32">
        <v>10.0</v>
      </c>
      <c r="AE9" s="32">
        <v>6.0</v>
      </c>
      <c r="AF9" s="32">
        <v>10.0</v>
      </c>
      <c r="AG9" s="32">
        <v>40.0</v>
      </c>
      <c r="AH9" s="32">
        <v>40.0</v>
      </c>
      <c r="AI9" s="32">
        <v>2.0</v>
      </c>
      <c r="AJ9" s="32">
        <v>2.0</v>
      </c>
      <c r="AK9" s="32">
        <v>3.0</v>
      </c>
      <c r="AL9" s="32">
        <v>36.0</v>
      </c>
      <c r="AO9" s="65" t="s">
        <v>209</v>
      </c>
      <c r="AP9" s="65" t="s">
        <v>209</v>
      </c>
      <c r="AS9" s="32">
        <v>10.0</v>
      </c>
      <c r="AT9" s="32">
        <v>6.0</v>
      </c>
      <c r="AU9" s="32">
        <v>10.0</v>
      </c>
      <c r="AV9" s="32">
        <v>40.0</v>
      </c>
      <c r="AW9" s="32">
        <v>40.0</v>
      </c>
      <c r="AX9" s="32">
        <v>1.0</v>
      </c>
      <c r="AY9" s="32">
        <v>1.0</v>
      </c>
      <c r="AZ9" s="65" t="s">
        <v>209</v>
      </c>
      <c r="BA9" s="65" t="s">
        <v>209</v>
      </c>
      <c r="BB9" s="32">
        <v>3.0</v>
      </c>
      <c r="BC9" s="32">
        <v>36.0</v>
      </c>
      <c r="BG9" s="65" t="s">
        <v>209</v>
      </c>
      <c r="BH9" s="65" t="s">
        <v>209</v>
      </c>
      <c r="BK9" s="32">
        <v>10.0</v>
      </c>
      <c r="BL9" s="32">
        <v>6.0</v>
      </c>
      <c r="BM9" s="32">
        <v>10.0</v>
      </c>
      <c r="BN9" s="32">
        <v>40.0</v>
      </c>
      <c r="BO9" s="32">
        <v>40.0</v>
      </c>
      <c r="BP9" s="32">
        <v>1.0</v>
      </c>
      <c r="BQ9" s="32">
        <v>1.0</v>
      </c>
      <c r="BR9" s="65" t="s">
        <v>209</v>
      </c>
      <c r="BS9" s="65" t="s">
        <v>209</v>
      </c>
      <c r="BT9" s="32">
        <v>3.0</v>
      </c>
      <c r="BU9" s="32">
        <v>36.0</v>
      </c>
      <c r="BZ9" s="32" t="s">
        <v>461</v>
      </c>
      <c r="CG9" s="66"/>
      <c r="CH9" s="66"/>
      <c r="CL9" s="32" t="s">
        <v>460</v>
      </c>
      <c r="CM9" s="66"/>
      <c r="CN9" s="66"/>
      <c r="CO9" s="66"/>
      <c r="CP9" s="66"/>
      <c r="CR9" s="32">
        <v>1.0</v>
      </c>
      <c r="CW9" s="32" t="s">
        <v>462</v>
      </c>
      <c r="CX9" s="65" t="s">
        <v>19</v>
      </c>
      <c r="DC9" s="23" t="s">
        <v>468</v>
      </c>
    </row>
    <row r="10">
      <c r="A10" s="32" t="s">
        <v>231</v>
      </c>
      <c r="B10" s="32" t="s">
        <v>220</v>
      </c>
      <c r="C10" s="32" t="s">
        <v>476</v>
      </c>
      <c r="D10" s="32" t="s">
        <v>477</v>
      </c>
      <c r="E10" s="65" t="s">
        <v>19</v>
      </c>
      <c r="F10" s="65" t="s">
        <v>209</v>
      </c>
      <c r="G10" s="65" t="s">
        <v>209</v>
      </c>
      <c r="H10" s="15" t="s">
        <v>458</v>
      </c>
      <c r="I10" s="65" t="s">
        <v>209</v>
      </c>
      <c r="J10" s="65" t="s">
        <v>209</v>
      </c>
      <c r="K10" s="32" t="s">
        <v>460</v>
      </c>
      <c r="L10" s="32" t="s">
        <v>460</v>
      </c>
      <c r="M10" s="32" t="s">
        <v>460</v>
      </c>
      <c r="N10" s="32" t="s">
        <v>460</v>
      </c>
      <c r="P10" s="32">
        <v>10.0</v>
      </c>
      <c r="Q10" s="32">
        <v>6.0</v>
      </c>
      <c r="R10" s="32">
        <v>10.0</v>
      </c>
      <c r="S10" s="32">
        <v>60.0</v>
      </c>
      <c r="T10" s="32">
        <v>60.0</v>
      </c>
      <c r="U10" s="32">
        <v>2.0</v>
      </c>
      <c r="V10" s="32">
        <v>3.5</v>
      </c>
      <c r="W10" s="32">
        <v>42.0</v>
      </c>
      <c r="Z10" s="65" t="s">
        <v>209</v>
      </c>
      <c r="AA10" s="65" t="s">
        <v>209</v>
      </c>
      <c r="AD10" s="32">
        <v>10.0</v>
      </c>
      <c r="AE10" s="32">
        <v>6.0</v>
      </c>
      <c r="AF10" s="32">
        <v>10.0</v>
      </c>
      <c r="AG10" s="32">
        <v>60.0</v>
      </c>
      <c r="AH10" s="32">
        <v>60.0</v>
      </c>
      <c r="AI10" s="32">
        <v>2.0</v>
      </c>
      <c r="AJ10" s="32">
        <v>2.0</v>
      </c>
      <c r="AK10" s="32">
        <v>3.5</v>
      </c>
      <c r="AL10" s="32">
        <v>42.0</v>
      </c>
      <c r="AO10" s="65" t="s">
        <v>209</v>
      </c>
      <c r="AP10" s="65" t="s">
        <v>209</v>
      </c>
      <c r="AS10" s="32">
        <v>10.0</v>
      </c>
      <c r="AT10" s="32">
        <v>6.0</v>
      </c>
      <c r="AU10" s="32">
        <v>10.0</v>
      </c>
      <c r="AV10" s="32">
        <v>60.0</v>
      </c>
      <c r="AW10" s="32">
        <v>60.0</v>
      </c>
      <c r="AX10" s="32">
        <v>1.0</v>
      </c>
      <c r="AY10" s="32">
        <v>1.0</v>
      </c>
      <c r="AZ10" s="65" t="s">
        <v>209</v>
      </c>
      <c r="BA10" s="65" t="s">
        <v>209</v>
      </c>
      <c r="BB10" s="32">
        <v>3.5</v>
      </c>
      <c r="BC10" s="32">
        <v>42.0</v>
      </c>
      <c r="BG10" s="65" t="s">
        <v>209</v>
      </c>
      <c r="BH10" s="65" t="s">
        <v>209</v>
      </c>
      <c r="BK10" s="32">
        <v>10.0</v>
      </c>
      <c r="BL10" s="32">
        <v>6.0</v>
      </c>
      <c r="BM10" s="32">
        <v>10.0</v>
      </c>
      <c r="BN10" s="32">
        <v>60.0</v>
      </c>
      <c r="BO10" s="32">
        <v>60.0</v>
      </c>
      <c r="BP10" s="32">
        <v>1.0</v>
      </c>
      <c r="BQ10" s="32">
        <v>1.0</v>
      </c>
      <c r="BR10" s="65" t="s">
        <v>209</v>
      </c>
      <c r="BS10" s="65" t="s">
        <v>209</v>
      </c>
      <c r="BT10" s="32">
        <v>3.5</v>
      </c>
      <c r="BU10" s="32">
        <v>42.0</v>
      </c>
      <c r="BZ10" s="32" t="s">
        <v>461</v>
      </c>
      <c r="CG10" s="66"/>
      <c r="CH10" s="66"/>
      <c r="CL10" s="32" t="s">
        <v>460</v>
      </c>
      <c r="CM10" s="66"/>
      <c r="CN10" s="66"/>
      <c r="CO10" s="66"/>
      <c r="CP10" s="66"/>
      <c r="CR10" s="32">
        <v>1.0</v>
      </c>
      <c r="CW10" s="32" t="s">
        <v>462</v>
      </c>
      <c r="CX10" s="65" t="s">
        <v>19</v>
      </c>
      <c r="DC10" s="23" t="s">
        <v>468</v>
      </c>
    </row>
    <row r="11">
      <c r="A11" s="32" t="s">
        <v>231</v>
      </c>
      <c r="B11" s="32" t="s">
        <v>220</v>
      </c>
      <c r="C11" s="32" t="s">
        <v>478</v>
      </c>
      <c r="D11" s="32" t="s">
        <v>477</v>
      </c>
      <c r="E11" s="65" t="s">
        <v>19</v>
      </c>
      <c r="F11" s="65" t="s">
        <v>209</v>
      </c>
      <c r="G11" s="65" t="s">
        <v>209</v>
      </c>
      <c r="H11" s="15" t="s">
        <v>458</v>
      </c>
      <c r="I11" s="65" t="s">
        <v>209</v>
      </c>
      <c r="J11" s="65" t="s">
        <v>209</v>
      </c>
      <c r="K11" s="32" t="s">
        <v>460</v>
      </c>
      <c r="L11" s="32" t="s">
        <v>460</v>
      </c>
      <c r="M11" s="32" t="s">
        <v>460</v>
      </c>
      <c r="N11" s="32" t="s">
        <v>460</v>
      </c>
      <c r="P11" s="32">
        <v>10.0</v>
      </c>
      <c r="Q11" s="32">
        <v>6.0</v>
      </c>
      <c r="R11" s="32">
        <v>10.0</v>
      </c>
      <c r="S11" s="32">
        <v>60.0</v>
      </c>
      <c r="T11" s="32">
        <v>60.0</v>
      </c>
      <c r="U11" s="32">
        <v>2.0</v>
      </c>
      <c r="V11" s="32">
        <v>3.5</v>
      </c>
      <c r="W11" s="32">
        <v>42.0</v>
      </c>
      <c r="Z11" s="65" t="s">
        <v>209</v>
      </c>
      <c r="AA11" s="65" t="s">
        <v>209</v>
      </c>
      <c r="AD11" s="32">
        <v>10.0</v>
      </c>
      <c r="AE11" s="32">
        <v>6.0</v>
      </c>
      <c r="AF11" s="32">
        <v>10.0</v>
      </c>
      <c r="AG11" s="32">
        <v>60.0</v>
      </c>
      <c r="AH11" s="32">
        <v>60.0</v>
      </c>
      <c r="AI11" s="32">
        <v>2.0</v>
      </c>
      <c r="AJ11" s="32">
        <v>2.0</v>
      </c>
      <c r="AK11" s="32">
        <v>3.5</v>
      </c>
      <c r="AL11" s="32">
        <v>42.0</v>
      </c>
      <c r="AO11" s="65" t="s">
        <v>209</v>
      </c>
      <c r="AP11" s="65" t="s">
        <v>209</v>
      </c>
      <c r="AS11" s="32">
        <v>10.0</v>
      </c>
      <c r="AT11" s="32">
        <v>6.0</v>
      </c>
      <c r="AU11" s="32">
        <v>10.0</v>
      </c>
      <c r="AV11" s="32">
        <v>60.0</v>
      </c>
      <c r="AW11" s="32">
        <v>60.0</v>
      </c>
      <c r="AX11" s="32">
        <v>1.0</v>
      </c>
      <c r="AY11" s="32">
        <v>1.0</v>
      </c>
      <c r="AZ11" s="65" t="s">
        <v>209</v>
      </c>
      <c r="BA11" s="65" t="s">
        <v>209</v>
      </c>
      <c r="BB11" s="32">
        <v>3.5</v>
      </c>
      <c r="BC11" s="32">
        <v>42.0</v>
      </c>
      <c r="BG11" s="65" t="s">
        <v>209</v>
      </c>
      <c r="BH11" s="65" t="s">
        <v>209</v>
      </c>
      <c r="BK11" s="32">
        <v>10.0</v>
      </c>
      <c r="BL11" s="32">
        <v>6.0</v>
      </c>
      <c r="BM11" s="32">
        <v>10.0</v>
      </c>
      <c r="BN11" s="32">
        <v>60.0</v>
      </c>
      <c r="BO11" s="32">
        <v>60.0</v>
      </c>
      <c r="BP11" s="32">
        <v>1.0</v>
      </c>
      <c r="BQ11" s="32">
        <v>1.0</v>
      </c>
      <c r="BR11" s="65" t="s">
        <v>209</v>
      </c>
      <c r="BS11" s="65" t="s">
        <v>209</v>
      </c>
      <c r="BT11" s="32">
        <v>3.5</v>
      </c>
      <c r="BU11" s="32">
        <v>42.0</v>
      </c>
      <c r="BZ11" s="32" t="s">
        <v>461</v>
      </c>
      <c r="CG11" s="66"/>
      <c r="CH11" s="66"/>
      <c r="CL11" s="32" t="s">
        <v>460</v>
      </c>
      <c r="CM11" s="66"/>
      <c r="CN11" s="66"/>
      <c r="CO11" s="66"/>
      <c r="CP11" s="66"/>
      <c r="CR11" s="32">
        <v>1.0</v>
      </c>
      <c r="CW11" s="32" t="s">
        <v>462</v>
      </c>
      <c r="CX11" s="65" t="s">
        <v>19</v>
      </c>
      <c r="DC11" s="23" t="s">
        <v>468</v>
      </c>
    </row>
    <row r="12">
      <c r="A12" s="32" t="s">
        <v>231</v>
      </c>
      <c r="B12" s="32" t="s">
        <v>220</v>
      </c>
      <c r="C12" s="32" t="s">
        <v>479</v>
      </c>
      <c r="D12" s="32" t="s">
        <v>480</v>
      </c>
      <c r="E12" s="65" t="s">
        <v>19</v>
      </c>
      <c r="F12" s="65" t="s">
        <v>209</v>
      </c>
      <c r="G12" s="65" t="s">
        <v>209</v>
      </c>
      <c r="H12" s="15" t="s">
        <v>458</v>
      </c>
      <c r="I12" s="65" t="s">
        <v>209</v>
      </c>
      <c r="J12" s="65" t="s">
        <v>209</v>
      </c>
      <c r="K12" s="32" t="s">
        <v>460</v>
      </c>
      <c r="L12" s="32" t="s">
        <v>460</v>
      </c>
      <c r="M12" s="32" t="s">
        <v>460</v>
      </c>
      <c r="N12" s="32" t="s">
        <v>460</v>
      </c>
      <c r="S12" s="32">
        <v>50.0</v>
      </c>
      <c r="T12" s="32">
        <v>50.0</v>
      </c>
      <c r="V12" s="32">
        <v>3.0</v>
      </c>
      <c r="W12" s="32">
        <v>36.0</v>
      </c>
      <c r="Z12" s="65" t="s">
        <v>209</v>
      </c>
      <c r="AA12" s="65" t="s">
        <v>209</v>
      </c>
      <c r="AG12" s="32">
        <v>50.0</v>
      </c>
      <c r="AH12" s="32">
        <v>50.0</v>
      </c>
      <c r="AK12" s="32">
        <v>3.0</v>
      </c>
      <c r="AL12" s="32">
        <v>36.0</v>
      </c>
      <c r="AO12" s="65" t="s">
        <v>209</v>
      </c>
      <c r="AP12" s="65" t="s">
        <v>209</v>
      </c>
      <c r="AV12" s="32">
        <v>50.0</v>
      </c>
      <c r="AW12" s="32">
        <v>50.0</v>
      </c>
      <c r="AZ12" s="65"/>
      <c r="BA12" s="65" t="s">
        <v>209</v>
      </c>
      <c r="BB12" s="32">
        <v>3.0</v>
      </c>
      <c r="BC12" s="32">
        <v>36.0</v>
      </c>
      <c r="BG12" s="65" t="s">
        <v>209</v>
      </c>
      <c r="BH12" s="65" t="s">
        <v>209</v>
      </c>
      <c r="BN12" s="32">
        <v>50.0</v>
      </c>
      <c r="BO12" s="32">
        <v>50.0</v>
      </c>
      <c r="BR12" s="65"/>
      <c r="BS12" s="65" t="s">
        <v>209</v>
      </c>
      <c r="BT12" s="32">
        <v>3.0</v>
      </c>
      <c r="BU12" s="32">
        <v>36.0</v>
      </c>
      <c r="BZ12" s="32" t="s">
        <v>461</v>
      </c>
      <c r="CG12" s="66"/>
      <c r="CH12" s="66"/>
      <c r="CL12" s="32" t="s">
        <v>459</v>
      </c>
      <c r="CM12" s="66"/>
      <c r="CN12" s="66"/>
      <c r="CO12" s="66"/>
      <c r="CP12" s="66"/>
      <c r="CQ12" s="67"/>
      <c r="CR12" s="67"/>
      <c r="CS12" s="67"/>
      <c r="CT12" s="67"/>
      <c r="CU12" s="67"/>
      <c r="CV12" s="67"/>
      <c r="CW12" s="32" t="s">
        <v>462</v>
      </c>
      <c r="CX12" s="65" t="s">
        <v>209</v>
      </c>
      <c r="DC12" s="23" t="s">
        <v>468</v>
      </c>
    </row>
    <row r="13">
      <c r="A13" s="32" t="s">
        <v>231</v>
      </c>
      <c r="B13" s="32" t="s">
        <v>220</v>
      </c>
      <c r="C13" s="32" t="s">
        <v>481</v>
      </c>
      <c r="D13" s="32" t="s">
        <v>482</v>
      </c>
      <c r="E13" s="65" t="s">
        <v>19</v>
      </c>
      <c r="F13" s="65" t="s">
        <v>209</v>
      </c>
      <c r="G13" s="65" t="s">
        <v>209</v>
      </c>
      <c r="H13" s="15" t="s">
        <v>458</v>
      </c>
      <c r="I13" s="65" t="s">
        <v>209</v>
      </c>
      <c r="J13" s="65" t="s">
        <v>209</v>
      </c>
      <c r="K13" s="32" t="s">
        <v>460</v>
      </c>
      <c r="L13" s="32" t="s">
        <v>460</v>
      </c>
      <c r="M13" s="32" t="s">
        <v>460</v>
      </c>
      <c r="N13" s="32" t="s">
        <v>460</v>
      </c>
      <c r="S13" s="32">
        <v>50.0</v>
      </c>
      <c r="T13" s="32">
        <v>50.0</v>
      </c>
      <c r="Z13" s="65" t="s">
        <v>209</v>
      </c>
      <c r="AA13" s="65" t="s">
        <v>209</v>
      </c>
      <c r="AG13" s="32">
        <v>50.0</v>
      </c>
      <c r="AH13" s="32">
        <v>50.0</v>
      </c>
      <c r="AO13" s="65" t="s">
        <v>209</v>
      </c>
      <c r="AP13" s="65" t="s">
        <v>209</v>
      </c>
      <c r="AV13" s="32">
        <v>50.0</v>
      </c>
      <c r="AW13" s="32">
        <v>50.0</v>
      </c>
      <c r="AZ13" s="65"/>
      <c r="BA13" s="65" t="s">
        <v>209</v>
      </c>
      <c r="BG13" s="65" t="s">
        <v>209</v>
      </c>
      <c r="BH13" s="65" t="s">
        <v>209</v>
      </c>
      <c r="BN13" s="32">
        <v>50.0</v>
      </c>
      <c r="BO13" s="32">
        <v>50.0</v>
      </c>
      <c r="BR13" s="65"/>
      <c r="BS13" s="65" t="s">
        <v>209</v>
      </c>
      <c r="BZ13" s="32" t="s">
        <v>461</v>
      </c>
      <c r="CG13" s="66"/>
      <c r="CH13" s="66"/>
      <c r="CL13" s="32" t="s">
        <v>459</v>
      </c>
      <c r="CM13" s="66"/>
      <c r="CN13" s="66"/>
      <c r="CO13" s="66"/>
      <c r="CP13" s="66"/>
      <c r="CQ13" s="67"/>
      <c r="CR13" s="67"/>
      <c r="CS13" s="67"/>
      <c r="CT13" s="67"/>
      <c r="CU13" s="67"/>
      <c r="CV13" s="67"/>
      <c r="CW13" s="32" t="s">
        <v>462</v>
      </c>
      <c r="CX13" s="65" t="s">
        <v>209</v>
      </c>
      <c r="DC13" s="23" t="s">
        <v>468</v>
      </c>
    </row>
    <row r="14">
      <c r="A14" s="32" t="s">
        <v>231</v>
      </c>
      <c r="B14" s="32" t="s">
        <v>220</v>
      </c>
      <c r="C14" s="32" t="s">
        <v>483</v>
      </c>
      <c r="D14" s="32" t="s">
        <v>484</v>
      </c>
      <c r="E14" s="65" t="s">
        <v>19</v>
      </c>
      <c r="F14" s="65" t="s">
        <v>209</v>
      </c>
      <c r="G14" s="65" t="s">
        <v>209</v>
      </c>
      <c r="H14" s="15" t="s">
        <v>458</v>
      </c>
      <c r="I14" s="65" t="s">
        <v>209</v>
      </c>
      <c r="J14" s="65" t="s">
        <v>209</v>
      </c>
      <c r="K14" s="32" t="s">
        <v>460</v>
      </c>
      <c r="L14" s="32" t="s">
        <v>460</v>
      </c>
      <c r="M14" s="32" t="s">
        <v>460</v>
      </c>
      <c r="N14" s="32" t="s">
        <v>460</v>
      </c>
      <c r="Q14" s="32">
        <v>6.0</v>
      </c>
      <c r="R14" s="32">
        <v>15.0</v>
      </c>
      <c r="S14" s="32">
        <v>60.0</v>
      </c>
      <c r="T14" s="32">
        <v>60.0</v>
      </c>
      <c r="U14" s="32">
        <v>2.0</v>
      </c>
      <c r="V14" s="32">
        <v>3.0</v>
      </c>
      <c r="W14" s="32">
        <v>36.0</v>
      </c>
      <c r="Z14" s="65" t="s">
        <v>209</v>
      </c>
      <c r="AA14" s="65" t="s">
        <v>209</v>
      </c>
      <c r="AE14" s="32">
        <v>6.0</v>
      </c>
      <c r="AF14" s="32">
        <v>15.0</v>
      </c>
      <c r="AG14" s="32">
        <v>60.0</v>
      </c>
      <c r="AH14" s="32">
        <v>60.0</v>
      </c>
      <c r="AI14" s="32">
        <v>2.0</v>
      </c>
      <c r="AJ14" s="32">
        <v>2.0</v>
      </c>
      <c r="AK14" s="32">
        <v>3.0</v>
      </c>
      <c r="AL14" s="32">
        <v>36.0</v>
      </c>
      <c r="AN14" s="32">
        <v>1000.0</v>
      </c>
      <c r="AO14" s="65" t="s">
        <v>209</v>
      </c>
      <c r="AP14" s="65" t="s">
        <v>209</v>
      </c>
      <c r="AT14" s="32">
        <v>6.0</v>
      </c>
      <c r="AU14" s="32">
        <v>15.0</v>
      </c>
      <c r="AV14" s="32">
        <v>60.0</v>
      </c>
      <c r="AW14" s="32">
        <v>60.0</v>
      </c>
      <c r="AX14" s="32">
        <v>1.0</v>
      </c>
      <c r="AY14" s="32">
        <v>1.0</v>
      </c>
      <c r="AZ14" s="65"/>
      <c r="BA14" s="65" t="s">
        <v>209</v>
      </c>
      <c r="BB14" s="32">
        <v>3.0</v>
      </c>
      <c r="BC14" s="32">
        <v>36.0</v>
      </c>
      <c r="BE14" s="32">
        <v>1000.0</v>
      </c>
      <c r="BG14" s="65" t="s">
        <v>209</v>
      </c>
      <c r="BH14" s="65" t="s">
        <v>209</v>
      </c>
      <c r="BL14" s="32">
        <v>6.0</v>
      </c>
      <c r="BM14" s="32">
        <v>15.0</v>
      </c>
      <c r="BN14" s="32">
        <v>60.0</v>
      </c>
      <c r="BO14" s="32">
        <v>60.0</v>
      </c>
      <c r="BP14" s="32">
        <v>1.0</v>
      </c>
      <c r="BQ14" s="32">
        <v>1.0</v>
      </c>
      <c r="BR14" s="65"/>
      <c r="BS14" s="65" t="s">
        <v>209</v>
      </c>
      <c r="BT14" s="32">
        <v>3.0</v>
      </c>
      <c r="BU14" s="32">
        <v>36.0</v>
      </c>
      <c r="BW14" s="32">
        <v>1000.0</v>
      </c>
      <c r="BZ14" s="32" t="s">
        <v>461</v>
      </c>
      <c r="CG14" s="66"/>
      <c r="CH14" s="66"/>
      <c r="CL14" s="32" t="s">
        <v>460</v>
      </c>
      <c r="CM14" s="66"/>
      <c r="CN14" s="66"/>
      <c r="CO14" s="66"/>
      <c r="CP14" s="66"/>
      <c r="CW14" s="32" t="s">
        <v>462</v>
      </c>
      <c r="CX14" s="65" t="s">
        <v>19</v>
      </c>
      <c r="DC14" s="23" t="s">
        <v>468</v>
      </c>
    </row>
    <row r="15">
      <c r="A15" s="32" t="s">
        <v>231</v>
      </c>
      <c r="B15" s="32" t="s">
        <v>220</v>
      </c>
      <c r="C15" s="32" t="s">
        <v>485</v>
      </c>
      <c r="D15" s="32" t="s">
        <v>486</v>
      </c>
      <c r="E15" s="65" t="s">
        <v>19</v>
      </c>
      <c r="F15" s="65" t="s">
        <v>209</v>
      </c>
      <c r="G15" s="65" t="s">
        <v>209</v>
      </c>
      <c r="H15" s="15" t="s">
        <v>458</v>
      </c>
      <c r="I15" s="65" t="s">
        <v>209</v>
      </c>
      <c r="J15" s="65" t="s">
        <v>209</v>
      </c>
      <c r="K15" s="32" t="s">
        <v>460</v>
      </c>
      <c r="L15" s="32" t="s">
        <v>460</v>
      </c>
      <c r="M15" s="32" t="s">
        <v>460</v>
      </c>
      <c r="N15" s="32" t="s">
        <v>460</v>
      </c>
      <c r="U15" s="32">
        <v>2.0</v>
      </c>
      <c r="V15" s="32">
        <v>6.25</v>
      </c>
      <c r="W15" s="32">
        <v>75.0</v>
      </c>
      <c r="Z15" s="65" t="s">
        <v>209</v>
      </c>
      <c r="AA15" s="65" t="s">
        <v>209</v>
      </c>
      <c r="AI15" s="32">
        <v>2.0</v>
      </c>
      <c r="AJ15" s="32">
        <v>2.0</v>
      </c>
      <c r="AK15" s="32">
        <v>6.25</v>
      </c>
      <c r="AL15" s="32">
        <v>75.0</v>
      </c>
      <c r="AO15" s="65" t="s">
        <v>209</v>
      </c>
      <c r="AP15" s="65" t="s">
        <v>209</v>
      </c>
      <c r="AX15" s="32">
        <v>1.0</v>
      </c>
      <c r="AY15" s="32">
        <v>1.0</v>
      </c>
      <c r="AZ15" s="65"/>
      <c r="BA15" s="65" t="s">
        <v>209</v>
      </c>
      <c r="BB15" s="32">
        <v>6.25</v>
      </c>
      <c r="BC15" s="32">
        <v>75.0</v>
      </c>
      <c r="BG15" s="65" t="s">
        <v>209</v>
      </c>
      <c r="BH15" s="65" t="s">
        <v>209</v>
      </c>
      <c r="BP15" s="32">
        <v>1.0</v>
      </c>
      <c r="BQ15" s="32">
        <v>1.0</v>
      </c>
      <c r="BR15" s="65"/>
      <c r="BS15" s="65" t="s">
        <v>209</v>
      </c>
      <c r="BT15" s="32">
        <v>6.25</v>
      </c>
      <c r="BU15" s="32">
        <v>75.0</v>
      </c>
      <c r="BZ15" s="32" t="s">
        <v>461</v>
      </c>
      <c r="CG15" s="66"/>
      <c r="CH15" s="66"/>
      <c r="CL15" s="32" t="s">
        <v>459</v>
      </c>
      <c r="CM15" s="66"/>
      <c r="CN15" s="66"/>
      <c r="CO15" s="66"/>
      <c r="CP15" s="66"/>
      <c r="CQ15" s="67"/>
      <c r="CR15" s="67"/>
      <c r="CS15" s="67"/>
      <c r="CT15" s="67"/>
      <c r="CU15" s="67"/>
      <c r="CV15" s="67"/>
      <c r="CW15" s="32" t="s">
        <v>462</v>
      </c>
      <c r="CX15" s="65" t="s">
        <v>19</v>
      </c>
      <c r="DC15" s="23" t="s">
        <v>468</v>
      </c>
    </row>
    <row r="16">
      <c r="A16" s="32" t="s">
        <v>231</v>
      </c>
      <c r="B16" s="32" t="s">
        <v>220</v>
      </c>
      <c r="C16" s="32" t="s">
        <v>487</v>
      </c>
      <c r="D16" s="32" t="s">
        <v>488</v>
      </c>
      <c r="E16" s="65" t="s">
        <v>209</v>
      </c>
      <c r="F16" s="65" t="s">
        <v>209</v>
      </c>
      <c r="G16" s="65" t="s">
        <v>209</v>
      </c>
      <c r="H16" s="15" t="s">
        <v>458</v>
      </c>
      <c r="I16" s="65" t="s">
        <v>209</v>
      </c>
      <c r="J16" s="65" t="s">
        <v>209</v>
      </c>
      <c r="K16" s="32" t="s">
        <v>460</v>
      </c>
      <c r="L16" s="32" t="s">
        <v>460</v>
      </c>
      <c r="M16" s="32" t="s">
        <v>460</v>
      </c>
      <c r="N16" s="32" t="s">
        <v>460</v>
      </c>
      <c r="U16" s="32">
        <v>2.0</v>
      </c>
      <c r="V16" s="32">
        <v>5.83</v>
      </c>
      <c r="W16" s="32">
        <v>70.0</v>
      </c>
      <c r="Z16" s="65" t="s">
        <v>209</v>
      </c>
      <c r="AA16" s="65" t="s">
        <v>209</v>
      </c>
      <c r="AI16" s="32">
        <v>2.0</v>
      </c>
      <c r="AJ16" s="32">
        <v>2.0</v>
      </c>
      <c r="AK16" s="32">
        <v>5.83</v>
      </c>
      <c r="AL16" s="32">
        <v>70.0</v>
      </c>
      <c r="AO16" s="65" t="s">
        <v>209</v>
      </c>
      <c r="AP16" s="65" t="s">
        <v>209</v>
      </c>
      <c r="AX16" s="32">
        <v>1.0</v>
      </c>
      <c r="AY16" s="32">
        <v>1.0</v>
      </c>
      <c r="AZ16" s="65"/>
      <c r="BA16" s="65" t="s">
        <v>209</v>
      </c>
      <c r="BB16" s="32">
        <v>5.83</v>
      </c>
      <c r="BC16" s="32">
        <v>70.0</v>
      </c>
      <c r="BG16" s="65" t="s">
        <v>209</v>
      </c>
      <c r="BH16" s="65" t="s">
        <v>209</v>
      </c>
      <c r="BP16" s="32">
        <v>1.0</v>
      </c>
      <c r="BQ16" s="32">
        <v>1.0</v>
      </c>
      <c r="BR16" s="66"/>
      <c r="BS16" s="65" t="s">
        <v>209</v>
      </c>
      <c r="BT16" s="32">
        <v>5.83</v>
      </c>
      <c r="BU16" s="32">
        <v>70.0</v>
      </c>
      <c r="BZ16" s="32" t="s">
        <v>461</v>
      </c>
      <c r="CG16" s="66"/>
      <c r="CH16" s="66"/>
      <c r="CL16" s="32" t="s">
        <v>459</v>
      </c>
      <c r="CM16" s="66"/>
      <c r="CN16" s="66"/>
      <c r="CO16" s="66"/>
      <c r="CP16" s="66"/>
      <c r="CQ16" s="67"/>
      <c r="CR16" s="67"/>
      <c r="CS16" s="67"/>
      <c r="CT16" s="67"/>
      <c r="CU16" s="67"/>
      <c r="CV16" s="67"/>
      <c r="CW16" s="32" t="s">
        <v>462</v>
      </c>
      <c r="CX16" s="65" t="s">
        <v>209</v>
      </c>
      <c r="DC16" s="23" t="s">
        <v>468</v>
      </c>
    </row>
    <row r="17">
      <c r="A17" s="32" t="s">
        <v>231</v>
      </c>
      <c r="B17" s="32" t="s">
        <v>220</v>
      </c>
      <c r="C17" s="32" t="s">
        <v>489</v>
      </c>
      <c r="D17" s="32" t="s">
        <v>490</v>
      </c>
      <c r="E17" s="65" t="s">
        <v>19</v>
      </c>
      <c r="F17" s="65" t="s">
        <v>209</v>
      </c>
      <c r="G17" s="65" t="s">
        <v>209</v>
      </c>
      <c r="H17" s="15" t="s">
        <v>491</v>
      </c>
      <c r="I17" s="65" t="s">
        <v>209</v>
      </c>
      <c r="J17" s="65" t="s">
        <v>209</v>
      </c>
      <c r="K17" s="32" t="s">
        <v>460</v>
      </c>
      <c r="L17" s="32" t="s">
        <v>460</v>
      </c>
      <c r="M17" s="32" t="s">
        <v>460</v>
      </c>
      <c r="N17" s="32" t="s">
        <v>460</v>
      </c>
      <c r="P17" s="32">
        <v>15.0</v>
      </c>
      <c r="U17" s="32">
        <v>2.0</v>
      </c>
      <c r="V17" s="32">
        <v>5.0</v>
      </c>
      <c r="W17" s="32">
        <v>60.0</v>
      </c>
      <c r="Z17" s="65" t="s">
        <v>209</v>
      </c>
      <c r="AA17" s="65" t="s">
        <v>209</v>
      </c>
      <c r="AD17" s="32">
        <v>15.0</v>
      </c>
      <c r="AI17" s="32">
        <v>2.0</v>
      </c>
      <c r="AJ17" s="32">
        <v>2.0</v>
      </c>
      <c r="AK17" s="32">
        <v>5.0</v>
      </c>
      <c r="AL17" s="32">
        <v>60.0</v>
      </c>
      <c r="AO17" s="65" t="s">
        <v>209</v>
      </c>
      <c r="AP17" s="65" t="s">
        <v>209</v>
      </c>
      <c r="AS17" s="32">
        <v>15.0</v>
      </c>
      <c r="AX17" s="32">
        <v>1.0</v>
      </c>
      <c r="AY17" s="32">
        <v>1.0</v>
      </c>
      <c r="AZ17" s="66"/>
      <c r="BA17" s="65" t="s">
        <v>209</v>
      </c>
      <c r="BB17" s="32">
        <v>5.0</v>
      </c>
      <c r="BC17" s="32">
        <v>60.0</v>
      </c>
      <c r="BG17" s="65" t="s">
        <v>209</v>
      </c>
      <c r="BH17" s="65" t="s">
        <v>209</v>
      </c>
      <c r="BK17" s="32">
        <v>15.0</v>
      </c>
      <c r="BP17" s="32">
        <v>1.0</v>
      </c>
      <c r="BQ17" s="32">
        <v>1.0</v>
      </c>
      <c r="BR17" s="66"/>
      <c r="BS17" s="65" t="s">
        <v>209</v>
      </c>
      <c r="BT17" s="32">
        <v>5.0</v>
      </c>
      <c r="BU17" s="32">
        <v>60.0</v>
      </c>
      <c r="BZ17" s="32" t="s">
        <v>461</v>
      </c>
      <c r="CG17" s="66"/>
      <c r="CH17" s="66"/>
      <c r="CL17" s="32" t="s">
        <v>459</v>
      </c>
      <c r="CM17" s="66"/>
      <c r="CN17" s="66"/>
      <c r="CO17" s="66"/>
      <c r="CP17" s="66"/>
      <c r="CQ17" s="67"/>
      <c r="CR17" s="67"/>
      <c r="CS17" s="67"/>
      <c r="CT17" s="67"/>
      <c r="CU17" s="67"/>
      <c r="CV17" s="67"/>
      <c r="CW17" s="32" t="s">
        <v>462</v>
      </c>
      <c r="CX17" s="65" t="s">
        <v>209</v>
      </c>
      <c r="DC17" s="23" t="s">
        <v>468</v>
      </c>
    </row>
    <row r="18">
      <c r="A18" s="32" t="s">
        <v>231</v>
      </c>
      <c r="B18" s="32" t="s">
        <v>220</v>
      </c>
      <c r="C18" s="32" t="s">
        <v>492</v>
      </c>
      <c r="D18" s="32" t="s">
        <v>493</v>
      </c>
      <c r="E18" s="65" t="s">
        <v>19</v>
      </c>
      <c r="F18" s="65" t="s">
        <v>209</v>
      </c>
      <c r="G18" s="65" t="s">
        <v>209</v>
      </c>
      <c r="H18" s="15" t="s">
        <v>491</v>
      </c>
      <c r="I18" s="65" t="s">
        <v>209</v>
      </c>
      <c r="J18" s="65" t="s">
        <v>209</v>
      </c>
      <c r="K18" s="32" t="s">
        <v>460</v>
      </c>
      <c r="L18" s="32" t="s">
        <v>459</v>
      </c>
      <c r="M18" s="32" t="s">
        <v>459</v>
      </c>
      <c r="N18" s="32" t="s">
        <v>459</v>
      </c>
      <c r="P18" s="32">
        <v>15.0</v>
      </c>
      <c r="U18" s="32">
        <v>2.0</v>
      </c>
      <c r="V18" s="32">
        <v>2.0</v>
      </c>
      <c r="W18" s="32">
        <v>60.0</v>
      </c>
      <c r="Z18" s="66"/>
      <c r="AA18" s="66"/>
      <c r="AB18" s="67"/>
      <c r="AC18" s="67"/>
      <c r="AD18" s="67"/>
      <c r="AE18" s="67"/>
      <c r="AF18" s="67"/>
      <c r="AG18" s="67"/>
      <c r="AH18" s="67"/>
      <c r="AI18" s="67"/>
      <c r="AJ18" s="67"/>
      <c r="AK18" s="67"/>
      <c r="AL18" s="67"/>
      <c r="AM18" s="67"/>
      <c r="AN18" s="67"/>
      <c r="AO18" s="66"/>
      <c r="AP18" s="66"/>
      <c r="AQ18" s="67"/>
      <c r="AR18" s="67"/>
      <c r="AS18" s="67"/>
      <c r="AT18" s="67"/>
      <c r="AU18" s="67"/>
      <c r="AV18" s="67"/>
      <c r="AW18" s="67"/>
      <c r="AX18" s="67"/>
      <c r="AY18" s="67"/>
      <c r="AZ18" s="66"/>
      <c r="BA18" s="66"/>
      <c r="BB18" s="67"/>
      <c r="BC18" s="67"/>
      <c r="BD18" s="67"/>
      <c r="BE18" s="67"/>
      <c r="BF18" s="67"/>
      <c r="BG18" s="66"/>
      <c r="BH18" s="66"/>
      <c r="BI18" s="67"/>
      <c r="BJ18" s="67"/>
      <c r="BK18" s="67"/>
      <c r="BL18" s="67"/>
      <c r="BM18" s="67"/>
      <c r="BN18" s="67"/>
      <c r="BO18" s="67"/>
      <c r="BP18" s="67"/>
      <c r="BQ18" s="67"/>
      <c r="BR18" s="66"/>
      <c r="BS18" s="66"/>
      <c r="BT18" s="67"/>
      <c r="BU18" s="67"/>
      <c r="BV18" s="67"/>
      <c r="BW18" s="67"/>
      <c r="BX18" s="67"/>
      <c r="BY18" s="67"/>
      <c r="BZ18" s="32" t="s">
        <v>461</v>
      </c>
      <c r="CG18" s="66"/>
      <c r="CH18" s="66"/>
      <c r="CL18" s="32" t="s">
        <v>459</v>
      </c>
      <c r="CM18" s="66"/>
      <c r="CN18" s="66"/>
      <c r="CO18" s="66"/>
      <c r="CP18" s="66"/>
      <c r="CQ18" s="67"/>
      <c r="CR18" s="67"/>
      <c r="CS18" s="67"/>
      <c r="CT18" s="67"/>
      <c r="CU18" s="67"/>
      <c r="CV18" s="67"/>
      <c r="CW18" s="32" t="s">
        <v>462</v>
      </c>
      <c r="CX18" s="65" t="s">
        <v>209</v>
      </c>
      <c r="DB18" s="23"/>
      <c r="DC18" s="23" t="s">
        <v>468</v>
      </c>
    </row>
    <row r="19">
      <c r="A19" s="32" t="s">
        <v>231</v>
      </c>
      <c r="B19" s="32" t="s">
        <v>220</v>
      </c>
      <c r="C19" s="32" t="s">
        <v>494</v>
      </c>
      <c r="D19" s="32" t="s">
        <v>495</v>
      </c>
      <c r="E19" s="65" t="s">
        <v>19</v>
      </c>
      <c r="F19" s="65" t="s">
        <v>209</v>
      </c>
      <c r="G19" s="65" t="s">
        <v>209</v>
      </c>
      <c r="H19" s="15" t="s">
        <v>491</v>
      </c>
      <c r="I19" s="65" t="s">
        <v>209</v>
      </c>
      <c r="J19" s="65" t="s">
        <v>209</v>
      </c>
      <c r="K19" s="32" t="s">
        <v>459</v>
      </c>
      <c r="L19" s="32" t="s">
        <v>459</v>
      </c>
      <c r="M19" s="32" t="s">
        <v>459</v>
      </c>
      <c r="N19" s="32" t="s">
        <v>459</v>
      </c>
      <c r="O19" s="67"/>
      <c r="P19" s="67"/>
      <c r="Q19" s="67"/>
      <c r="R19" s="67"/>
      <c r="S19" s="67"/>
      <c r="T19" s="67"/>
      <c r="U19" s="67"/>
      <c r="V19" s="67"/>
      <c r="W19" s="67"/>
      <c r="X19" s="67"/>
      <c r="Y19" s="67"/>
      <c r="Z19" s="66"/>
      <c r="AA19" s="66"/>
      <c r="AB19" s="67"/>
      <c r="AC19" s="67"/>
      <c r="AD19" s="67"/>
      <c r="AE19" s="67"/>
      <c r="AF19" s="67"/>
      <c r="AG19" s="67"/>
      <c r="AH19" s="67"/>
      <c r="AI19" s="67"/>
      <c r="AJ19" s="67"/>
      <c r="AK19" s="67"/>
      <c r="AL19" s="67"/>
      <c r="AM19" s="67"/>
      <c r="AN19" s="67"/>
      <c r="AO19" s="66"/>
      <c r="AP19" s="66"/>
      <c r="AQ19" s="67"/>
      <c r="AR19" s="67"/>
      <c r="AS19" s="67"/>
      <c r="AT19" s="67"/>
      <c r="AU19" s="67"/>
      <c r="AV19" s="67"/>
      <c r="AW19" s="67"/>
      <c r="AX19" s="67"/>
      <c r="AY19" s="67"/>
      <c r="AZ19" s="66"/>
      <c r="BA19" s="66"/>
      <c r="BB19" s="67"/>
      <c r="BC19" s="67"/>
      <c r="BD19" s="67"/>
      <c r="BE19" s="67"/>
      <c r="BF19" s="67"/>
      <c r="BG19" s="66"/>
      <c r="BH19" s="66"/>
      <c r="BI19" s="67"/>
      <c r="BJ19" s="67"/>
      <c r="BK19" s="67"/>
      <c r="BL19" s="67"/>
      <c r="BM19" s="67"/>
      <c r="BN19" s="67"/>
      <c r="BO19" s="67"/>
      <c r="BP19" s="67"/>
      <c r="BQ19" s="67"/>
      <c r="BR19" s="66"/>
      <c r="BS19" s="66"/>
      <c r="BT19" s="67"/>
      <c r="BU19" s="67"/>
      <c r="BV19" s="67"/>
      <c r="BW19" s="67"/>
      <c r="BX19" s="67"/>
      <c r="BY19" s="67"/>
      <c r="BZ19" s="32" t="s">
        <v>459</v>
      </c>
      <c r="CA19" s="67"/>
      <c r="CB19" s="67"/>
      <c r="CC19" s="67"/>
      <c r="CD19" s="67"/>
      <c r="CE19" s="67"/>
      <c r="CF19" s="67"/>
      <c r="CG19" s="66"/>
      <c r="CH19" s="66"/>
      <c r="CI19" s="67"/>
      <c r="CJ19" s="67"/>
      <c r="CK19" s="67"/>
      <c r="CL19" s="32" t="s">
        <v>459</v>
      </c>
      <c r="CM19" s="66"/>
      <c r="CN19" s="66"/>
      <c r="CO19" s="66"/>
      <c r="CP19" s="66"/>
      <c r="CQ19" s="67"/>
      <c r="CR19" s="67"/>
      <c r="CS19" s="67"/>
      <c r="CT19" s="67"/>
      <c r="CU19" s="67"/>
      <c r="CV19" s="67"/>
      <c r="CW19" s="32" t="s">
        <v>459</v>
      </c>
      <c r="CX19" s="65" t="s">
        <v>209</v>
      </c>
    </row>
    <row r="20">
      <c r="A20" s="32" t="s">
        <v>231</v>
      </c>
      <c r="B20" s="32" t="s">
        <v>220</v>
      </c>
      <c r="C20" s="32" t="s">
        <v>496</v>
      </c>
      <c r="D20" s="32" t="s">
        <v>497</v>
      </c>
      <c r="E20" s="65" t="s">
        <v>19</v>
      </c>
      <c r="F20" s="65" t="s">
        <v>209</v>
      </c>
      <c r="G20" s="65" t="s">
        <v>209</v>
      </c>
      <c r="H20" s="15" t="s">
        <v>491</v>
      </c>
      <c r="I20" s="65" t="s">
        <v>209</v>
      </c>
      <c r="J20" s="65" t="s">
        <v>209</v>
      </c>
      <c r="K20" s="32" t="s">
        <v>459</v>
      </c>
      <c r="L20" s="32" t="s">
        <v>459</v>
      </c>
      <c r="M20" s="32" t="s">
        <v>459</v>
      </c>
      <c r="N20" s="32" t="s">
        <v>459</v>
      </c>
      <c r="O20" s="67"/>
      <c r="P20" s="67"/>
      <c r="Q20" s="67"/>
      <c r="R20" s="67"/>
      <c r="S20" s="67"/>
      <c r="T20" s="67"/>
      <c r="U20" s="67"/>
      <c r="V20" s="67"/>
      <c r="W20" s="67"/>
      <c r="X20" s="67"/>
      <c r="Y20" s="67"/>
      <c r="Z20" s="66"/>
      <c r="AA20" s="66"/>
      <c r="AB20" s="67"/>
      <c r="AC20" s="67"/>
      <c r="AD20" s="67"/>
      <c r="AE20" s="67"/>
      <c r="AF20" s="67"/>
      <c r="AG20" s="67"/>
      <c r="AH20" s="67"/>
      <c r="AI20" s="67"/>
      <c r="AJ20" s="67"/>
      <c r="AK20" s="67"/>
      <c r="AL20" s="67"/>
      <c r="AM20" s="67"/>
      <c r="AN20" s="67"/>
      <c r="AO20" s="66"/>
      <c r="AP20" s="66"/>
      <c r="AQ20" s="67"/>
      <c r="AR20" s="67"/>
      <c r="AS20" s="67"/>
      <c r="AT20" s="67"/>
      <c r="AU20" s="67"/>
      <c r="AV20" s="67"/>
      <c r="AW20" s="67"/>
      <c r="AX20" s="67"/>
      <c r="AY20" s="67"/>
      <c r="AZ20" s="66"/>
      <c r="BA20" s="66"/>
      <c r="BB20" s="67"/>
      <c r="BC20" s="67"/>
      <c r="BD20" s="67"/>
      <c r="BE20" s="67"/>
      <c r="BF20" s="67"/>
      <c r="BG20" s="66"/>
      <c r="BH20" s="66"/>
      <c r="BI20" s="67"/>
      <c r="BJ20" s="67"/>
      <c r="BK20" s="67"/>
      <c r="BL20" s="67"/>
      <c r="BM20" s="67"/>
      <c r="BN20" s="67"/>
      <c r="BO20" s="67"/>
      <c r="BP20" s="67"/>
      <c r="BQ20" s="67"/>
      <c r="BR20" s="66"/>
      <c r="BS20" s="66"/>
      <c r="BT20" s="67"/>
      <c r="BU20" s="67"/>
      <c r="BV20" s="67"/>
      <c r="BW20" s="67"/>
      <c r="BX20" s="67"/>
      <c r="BY20" s="67"/>
      <c r="BZ20" s="32" t="s">
        <v>459</v>
      </c>
      <c r="CA20" s="67"/>
      <c r="CB20" s="67"/>
      <c r="CC20" s="67"/>
      <c r="CD20" s="67"/>
      <c r="CE20" s="67"/>
      <c r="CF20" s="67"/>
      <c r="CG20" s="66"/>
      <c r="CH20" s="66"/>
      <c r="CI20" s="67"/>
      <c r="CJ20" s="67"/>
      <c r="CK20" s="67"/>
      <c r="CL20" s="32" t="s">
        <v>459</v>
      </c>
      <c r="CM20" s="66"/>
      <c r="CN20" s="66"/>
      <c r="CO20" s="66"/>
      <c r="CP20" s="66"/>
      <c r="CQ20" s="67"/>
      <c r="CR20" s="67"/>
      <c r="CS20" s="67"/>
      <c r="CT20" s="67"/>
      <c r="CU20" s="67"/>
      <c r="CV20" s="67"/>
      <c r="CW20" s="32" t="s">
        <v>459</v>
      </c>
      <c r="CX20" s="65" t="s">
        <v>209</v>
      </c>
    </row>
    <row r="21">
      <c r="A21" s="32" t="s">
        <v>231</v>
      </c>
      <c r="B21" s="32" t="s">
        <v>220</v>
      </c>
      <c r="C21" s="32" t="s">
        <v>498</v>
      </c>
      <c r="D21" s="32" t="s">
        <v>499</v>
      </c>
      <c r="E21" s="65" t="s">
        <v>19</v>
      </c>
      <c r="F21" s="65" t="s">
        <v>209</v>
      </c>
      <c r="G21" s="65" t="s">
        <v>19</v>
      </c>
      <c r="H21" s="15" t="s">
        <v>458</v>
      </c>
      <c r="I21" s="65" t="s">
        <v>209</v>
      </c>
      <c r="J21" s="65" t="s">
        <v>209</v>
      </c>
      <c r="K21" s="67"/>
      <c r="L21" s="67"/>
      <c r="M21" s="67"/>
      <c r="N21" s="67"/>
      <c r="Z21" s="66"/>
      <c r="AA21" s="66"/>
      <c r="AO21" s="66"/>
      <c r="AP21" s="66"/>
      <c r="AZ21" s="66"/>
      <c r="BA21" s="66"/>
      <c r="BG21" s="66"/>
      <c r="BH21" s="66"/>
      <c r="BR21" s="66"/>
      <c r="BS21" s="66"/>
      <c r="BZ21" s="32"/>
      <c r="CG21" s="66"/>
      <c r="CH21" s="66"/>
      <c r="CL21" s="32"/>
      <c r="CM21" s="66"/>
      <c r="CN21" s="66"/>
      <c r="CO21" s="66"/>
      <c r="CP21" s="66"/>
      <c r="CW21" s="32" t="s">
        <v>462</v>
      </c>
      <c r="CX21" s="65"/>
      <c r="DC21" s="32" t="s">
        <v>500</v>
      </c>
    </row>
    <row r="22">
      <c r="A22" s="32" t="s">
        <v>225</v>
      </c>
      <c r="B22" s="32" t="s">
        <v>220</v>
      </c>
      <c r="C22" s="32" t="s">
        <v>501</v>
      </c>
      <c r="D22" s="32" t="s">
        <v>502</v>
      </c>
      <c r="E22" s="65" t="s">
        <v>209</v>
      </c>
      <c r="F22" s="65" t="s">
        <v>209</v>
      </c>
      <c r="G22" s="65" t="s">
        <v>209</v>
      </c>
      <c r="H22" s="15" t="s">
        <v>458</v>
      </c>
      <c r="I22" s="65" t="s">
        <v>209</v>
      </c>
      <c r="J22" s="65" t="s">
        <v>209</v>
      </c>
      <c r="K22" s="32" t="s">
        <v>460</v>
      </c>
      <c r="L22" s="32" t="s">
        <v>459</v>
      </c>
      <c r="M22" s="32" t="s">
        <v>459</v>
      </c>
      <c r="N22" s="32" t="s">
        <v>459</v>
      </c>
      <c r="O22" s="32">
        <v>40.0</v>
      </c>
      <c r="P22" s="32">
        <v>15.0</v>
      </c>
      <c r="Q22" s="32">
        <v>10.0</v>
      </c>
      <c r="R22" s="32">
        <v>20.0</v>
      </c>
      <c r="S22" s="32">
        <v>10.0</v>
      </c>
      <c r="V22" s="32">
        <v>4.17</v>
      </c>
      <c r="W22" s="32">
        <v>50.0</v>
      </c>
      <c r="Z22" s="66"/>
      <c r="AA22" s="66"/>
      <c r="AB22" s="67"/>
      <c r="AC22" s="67"/>
      <c r="AD22" s="67"/>
      <c r="AE22" s="67"/>
      <c r="AF22" s="67"/>
      <c r="AG22" s="67"/>
      <c r="AH22" s="67"/>
      <c r="AI22" s="67"/>
      <c r="AJ22" s="67"/>
      <c r="AK22" s="67"/>
      <c r="AL22" s="67"/>
      <c r="AM22" s="67"/>
      <c r="AN22" s="67"/>
      <c r="AO22" s="66"/>
      <c r="AP22" s="66"/>
      <c r="AQ22" s="67"/>
      <c r="AR22" s="67"/>
      <c r="AS22" s="67"/>
      <c r="AT22" s="67"/>
      <c r="AU22" s="67"/>
      <c r="AV22" s="67"/>
      <c r="AW22" s="67"/>
      <c r="AX22" s="67"/>
      <c r="AY22" s="67"/>
      <c r="AZ22" s="66"/>
      <c r="BA22" s="66"/>
      <c r="BB22" s="67"/>
      <c r="BC22" s="67"/>
      <c r="BD22" s="67"/>
      <c r="BE22" s="67"/>
      <c r="BF22" s="67"/>
      <c r="BG22" s="66"/>
      <c r="BH22" s="66"/>
      <c r="BI22" s="67"/>
      <c r="BJ22" s="67"/>
      <c r="BK22" s="67"/>
      <c r="BL22" s="67"/>
      <c r="BM22" s="67"/>
      <c r="BN22" s="67"/>
      <c r="BO22" s="67"/>
      <c r="BP22" s="67"/>
      <c r="BQ22" s="67"/>
      <c r="BR22" s="66"/>
      <c r="BS22" s="66"/>
      <c r="BT22" s="67"/>
      <c r="BU22" s="67"/>
      <c r="BV22" s="67"/>
      <c r="BW22" s="67"/>
      <c r="BX22" s="67"/>
      <c r="BY22" s="67"/>
      <c r="BZ22" s="32" t="s">
        <v>461</v>
      </c>
      <c r="CG22" s="66"/>
      <c r="CH22" s="66"/>
      <c r="CL22" s="32" t="s">
        <v>459</v>
      </c>
      <c r="CM22" s="66"/>
      <c r="CN22" s="66"/>
      <c r="CO22" s="66"/>
      <c r="CP22" s="66"/>
      <c r="CQ22" s="67"/>
      <c r="CR22" s="67"/>
      <c r="CS22" s="67"/>
      <c r="CT22" s="67"/>
      <c r="CU22" s="67"/>
      <c r="CV22" s="67"/>
      <c r="CW22" s="32" t="s">
        <v>459</v>
      </c>
      <c r="CX22" s="65" t="s">
        <v>209</v>
      </c>
      <c r="DB22" s="32" t="s">
        <v>503</v>
      </c>
    </row>
    <row r="23">
      <c r="A23" s="32" t="s">
        <v>225</v>
      </c>
      <c r="B23" s="32" t="s">
        <v>220</v>
      </c>
      <c r="C23" s="32" t="s">
        <v>504</v>
      </c>
      <c r="D23" s="32" t="s">
        <v>505</v>
      </c>
      <c r="E23" s="65" t="s">
        <v>19</v>
      </c>
      <c r="F23" s="65" t="s">
        <v>209</v>
      </c>
      <c r="G23" s="65" t="s">
        <v>209</v>
      </c>
      <c r="H23" s="15" t="s">
        <v>465</v>
      </c>
      <c r="I23" s="65" t="s">
        <v>209</v>
      </c>
      <c r="J23" s="65" t="s">
        <v>209</v>
      </c>
      <c r="K23" s="32" t="s">
        <v>460</v>
      </c>
      <c r="L23" s="32" t="s">
        <v>460</v>
      </c>
      <c r="M23" s="32" t="s">
        <v>462</v>
      </c>
      <c r="N23" s="32" t="s">
        <v>462</v>
      </c>
      <c r="O23" s="32">
        <v>0.17</v>
      </c>
      <c r="P23" s="32">
        <v>15.0</v>
      </c>
      <c r="Q23" s="32">
        <v>10.0</v>
      </c>
      <c r="R23" s="32">
        <v>15.0</v>
      </c>
      <c r="S23" s="32">
        <v>40.0</v>
      </c>
      <c r="U23" s="32">
        <v>1.0</v>
      </c>
      <c r="V23" s="32">
        <v>2.5</v>
      </c>
      <c r="W23" s="32">
        <v>30.0</v>
      </c>
      <c r="Z23" s="65" t="s">
        <v>209</v>
      </c>
      <c r="AA23" s="65" t="s">
        <v>209</v>
      </c>
      <c r="AB23" s="32">
        <v>0.17</v>
      </c>
      <c r="AD23" s="32">
        <v>15.0</v>
      </c>
      <c r="AE23" s="32">
        <v>10.0</v>
      </c>
      <c r="AF23" s="32">
        <v>15.0</v>
      </c>
      <c r="AG23" s="32">
        <v>40.0</v>
      </c>
      <c r="AI23" s="32">
        <v>1.0</v>
      </c>
      <c r="AJ23" s="32">
        <v>2.0</v>
      </c>
      <c r="AK23" s="32">
        <v>2.5</v>
      </c>
      <c r="AL23" s="32">
        <v>30.0</v>
      </c>
      <c r="AO23" s="65" t="s">
        <v>209</v>
      </c>
      <c r="AP23" s="65" t="s">
        <v>209</v>
      </c>
      <c r="AQ23" s="32">
        <v>0.24</v>
      </c>
      <c r="AS23" s="32">
        <v>15.0</v>
      </c>
      <c r="AT23" s="32">
        <v>10.0</v>
      </c>
      <c r="AU23" s="32">
        <v>15.0</v>
      </c>
      <c r="AV23" s="32">
        <v>40.0</v>
      </c>
      <c r="AX23" s="32">
        <v>1.0</v>
      </c>
      <c r="AY23" s="32">
        <v>2.0</v>
      </c>
      <c r="AZ23" s="66"/>
      <c r="BA23" s="66"/>
      <c r="BB23" s="32">
        <v>2.5</v>
      </c>
      <c r="BC23" s="32">
        <v>30.0</v>
      </c>
      <c r="BG23" s="65" t="s">
        <v>209</v>
      </c>
      <c r="BH23" s="65" t="s">
        <v>209</v>
      </c>
      <c r="BI23" s="32">
        <v>0.32</v>
      </c>
      <c r="BJ23" s="32">
        <v>12.45</v>
      </c>
      <c r="BK23" s="32">
        <v>15.0</v>
      </c>
      <c r="BL23" s="32">
        <v>10.0</v>
      </c>
      <c r="BM23" s="32">
        <v>15.0</v>
      </c>
      <c r="BN23" s="32">
        <v>40.0</v>
      </c>
      <c r="BO23" s="32">
        <v>40.0</v>
      </c>
      <c r="BP23" s="32">
        <v>1.0</v>
      </c>
      <c r="BQ23" s="32">
        <v>2.0</v>
      </c>
      <c r="BR23" s="66"/>
      <c r="BS23" s="66"/>
      <c r="BT23" s="32">
        <v>2.5</v>
      </c>
      <c r="BU23" s="32">
        <v>30.0</v>
      </c>
      <c r="BZ23" s="32" t="s">
        <v>461</v>
      </c>
      <c r="CG23" s="66"/>
      <c r="CH23" s="66"/>
      <c r="CL23" s="32" t="s">
        <v>459</v>
      </c>
      <c r="CM23" s="66"/>
      <c r="CN23" s="66"/>
      <c r="CO23" s="66"/>
      <c r="CP23" s="66"/>
      <c r="CQ23" s="67"/>
      <c r="CR23" s="67"/>
      <c r="CS23" s="67"/>
      <c r="CT23" s="67"/>
      <c r="CU23" s="67"/>
      <c r="CV23" s="67"/>
      <c r="CW23" s="32" t="s">
        <v>461</v>
      </c>
      <c r="CX23" s="65" t="s">
        <v>209</v>
      </c>
    </row>
    <row r="24">
      <c r="A24" s="32" t="s">
        <v>225</v>
      </c>
      <c r="B24" s="32" t="s">
        <v>220</v>
      </c>
      <c r="C24" s="32" t="s">
        <v>506</v>
      </c>
      <c r="D24" s="32" t="s">
        <v>507</v>
      </c>
      <c r="E24" s="65" t="s">
        <v>19</v>
      </c>
      <c r="F24" s="65" t="s">
        <v>209</v>
      </c>
      <c r="G24" s="65" t="s">
        <v>209</v>
      </c>
      <c r="H24" s="15" t="s">
        <v>491</v>
      </c>
      <c r="I24" s="65" t="s">
        <v>209</v>
      </c>
      <c r="J24" s="65" t="s">
        <v>209</v>
      </c>
      <c r="K24" s="32" t="s">
        <v>460</v>
      </c>
      <c r="L24" s="32" t="s">
        <v>460</v>
      </c>
      <c r="M24" s="32" t="s">
        <v>460</v>
      </c>
      <c r="N24" s="32" t="s">
        <v>460</v>
      </c>
      <c r="O24" s="32">
        <v>0.17</v>
      </c>
      <c r="R24" s="32">
        <v>10.0</v>
      </c>
      <c r="U24" s="32">
        <v>1.0</v>
      </c>
      <c r="V24" s="32">
        <v>4.17</v>
      </c>
      <c r="W24" s="32">
        <v>50.0</v>
      </c>
      <c r="Z24" s="65" t="s">
        <v>209</v>
      </c>
      <c r="AA24" s="65" t="s">
        <v>209</v>
      </c>
      <c r="AB24" s="32">
        <v>0.17</v>
      </c>
      <c r="AF24" s="32">
        <v>10.0</v>
      </c>
      <c r="AI24" s="32">
        <v>1.0</v>
      </c>
      <c r="AJ24" s="32">
        <v>2.0</v>
      </c>
      <c r="AK24" s="32">
        <v>4.17</v>
      </c>
      <c r="AL24" s="32">
        <v>50.0</v>
      </c>
      <c r="AO24" s="65" t="s">
        <v>209</v>
      </c>
      <c r="AP24" s="65" t="s">
        <v>209</v>
      </c>
      <c r="AQ24" s="32">
        <v>0.17</v>
      </c>
      <c r="AU24" s="32">
        <v>10.0</v>
      </c>
      <c r="AX24" s="32">
        <v>1.0</v>
      </c>
      <c r="AY24" s="32">
        <v>2.0</v>
      </c>
      <c r="AZ24" s="66"/>
      <c r="BA24" s="65" t="s">
        <v>209</v>
      </c>
      <c r="BB24" s="32">
        <v>4.17</v>
      </c>
      <c r="BC24" s="32">
        <v>50.0</v>
      </c>
      <c r="BG24" s="65" t="s">
        <v>209</v>
      </c>
      <c r="BH24" s="65" t="s">
        <v>209</v>
      </c>
      <c r="BI24" s="32">
        <v>0.17</v>
      </c>
      <c r="BM24" s="32">
        <v>10.0</v>
      </c>
      <c r="BP24" s="32">
        <v>1.0</v>
      </c>
      <c r="BQ24" s="32">
        <v>2.0</v>
      </c>
      <c r="BR24" s="65" t="s">
        <v>209</v>
      </c>
      <c r="BS24" s="65" t="s">
        <v>209</v>
      </c>
      <c r="BT24" s="32">
        <v>4.17</v>
      </c>
      <c r="BU24" s="32">
        <v>50.0</v>
      </c>
      <c r="BZ24" s="32" t="s">
        <v>461</v>
      </c>
      <c r="CG24" s="66"/>
      <c r="CH24" s="66"/>
      <c r="CL24" s="32"/>
      <c r="CM24" s="66"/>
      <c r="CN24" s="66"/>
      <c r="CO24" s="66"/>
      <c r="CP24" s="66"/>
      <c r="CW24" s="32" t="s">
        <v>461</v>
      </c>
      <c r="CX24" s="65" t="s">
        <v>209</v>
      </c>
    </row>
    <row r="25">
      <c r="A25" s="32" t="s">
        <v>225</v>
      </c>
      <c r="B25" s="32" t="s">
        <v>220</v>
      </c>
      <c r="C25" s="32" t="s">
        <v>508</v>
      </c>
      <c r="D25" s="32" t="s">
        <v>509</v>
      </c>
      <c r="E25" s="65" t="s">
        <v>19</v>
      </c>
      <c r="F25" s="65" t="s">
        <v>209</v>
      </c>
      <c r="G25" s="65" t="s">
        <v>209</v>
      </c>
      <c r="H25" s="15" t="s">
        <v>491</v>
      </c>
      <c r="I25" s="65" t="s">
        <v>209</v>
      </c>
      <c r="J25" s="65" t="s">
        <v>209</v>
      </c>
      <c r="K25" s="32" t="s">
        <v>460</v>
      </c>
      <c r="L25" s="32" t="s">
        <v>460</v>
      </c>
      <c r="M25" s="32" t="s">
        <v>460</v>
      </c>
      <c r="N25" s="32" t="s">
        <v>460</v>
      </c>
      <c r="R25" s="32">
        <v>10.0</v>
      </c>
      <c r="V25" s="32">
        <v>4.17</v>
      </c>
      <c r="W25" s="32">
        <v>50.0</v>
      </c>
      <c r="Z25" s="65" t="s">
        <v>209</v>
      </c>
      <c r="AA25" s="65" t="s">
        <v>209</v>
      </c>
      <c r="AF25" s="32">
        <v>10.0</v>
      </c>
      <c r="AK25" s="32">
        <v>4.17</v>
      </c>
      <c r="AL25" s="32">
        <v>50.0</v>
      </c>
      <c r="AO25" s="65" t="s">
        <v>209</v>
      </c>
      <c r="AP25" s="65" t="s">
        <v>209</v>
      </c>
      <c r="AU25" s="32">
        <v>10.0</v>
      </c>
      <c r="AZ25" s="66"/>
      <c r="BA25" s="66"/>
      <c r="BB25" s="32">
        <v>4.17</v>
      </c>
      <c r="BC25" s="32">
        <v>50.0</v>
      </c>
      <c r="BG25" s="65" t="s">
        <v>209</v>
      </c>
      <c r="BH25" s="65" t="s">
        <v>209</v>
      </c>
      <c r="BM25" s="32">
        <v>10.0</v>
      </c>
      <c r="BR25" s="65" t="s">
        <v>209</v>
      </c>
      <c r="BS25" s="65" t="s">
        <v>209</v>
      </c>
      <c r="BT25" s="32">
        <v>4.17</v>
      </c>
      <c r="BU25" s="32">
        <v>50.0</v>
      </c>
      <c r="BZ25" s="32" t="s">
        <v>461</v>
      </c>
      <c r="CG25" s="66"/>
      <c r="CH25" s="66"/>
      <c r="CL25" s="32"/>
      <c r="CM25" s="66"/>
      <c r="CN25" s="66"/>
      <c r="CO25" s="66"/>
      <c r="CP25" s="66"/>
      <c r="CW25" s="32" t="s">
        <v>461</v>
      </c>
      <c r="CX25" s="65" t="s">
        <v>209</v>
      </c>
    </row>
    <row r="26">
      <c r="A26" s="32" t="s">
        <v>225</v>
      </c>
      <c r="B26" s="32" t="s">
        <v>220</v>
      </c>
      <c r="C26" s="32" t="s">
        <v>510</v>
      </c>
      <c r="D26" s="32" t="s">
        <v>511</v>
      </c>
      <c r="E26" s="65" t="s">
        <v>19</v>
      </c>
      <c r="F26" s="65" t="s">
        <v>209</v>
      </c>
      <c r="G26" s="65" t="s">
        <v>209</v>
      </c>
      <c r="H26" s="15" t="s">
        <v>465</v>
      </c>
      <c r="I26" s="65" t="s">
        <v>209</v>
      </c>
      <c r="J26" s="65" t="s">
        <v>209</v>
      </c>
      <c r="K26" s="32" t="s">
        <v>460</v>
      </c>
      <c r="L26" s="32" t="s">
        <v>460</v>
      </c>
      <c r="M26" s="32" t="s">
        <v>459</v>
      </c>
      <c r="N26" s="32" t="s">
        <v>459</v>
      </c>
      <c r="O26" s="32">
        <v>0.17</v>
      </c>
      <c r="P26" s="32">
        <v>25.0</v>
      </c>
      <c r="Q26" s="32">
        <v>6.0</v>
      </c>
      <c r="R26" s="32">
        <v>15.0</v>
      </c>
      <c r="S26" s="32">
        <v>40.0</v>
      </c>
      <c r="U26" s="32">
        <v>1.0</v>
      </c>
      <c r="V26" s="32">
        <v>2.92</v>
      </c>
      <c r="W26" s="32">
        <v>35.0</v>
      </c>
      <c r="Z26" s="65" t="s">
        <v>209</v>
      </c>
      <c r="AA26" s="65" t="s">
        <v>209</v>
      </c>
      <c r="AB26" s="32">
        <v>0.16</v>
      </c>
      <c r="AD26" s="32">
        <v>25.0</v>
      </c>
      <c r="AE26" s="32">
        <v>6.0</v>
      </c>
      <c r="AF26" s="32">
        <v>15.0</v>
      </c>
      <c r="AG26" s="32">
        <v>40.0</v>
      </c>
      <c r="AI26" s="32">
        <v>1.0</v>
      </c>
      <c r="AJ26" s="32">
        <v>2.0</v>
      </c>
      <c r="AK26" s="32">
        <v>2.92</v>
      </c>
      <c r="AL26" s="32">
        <v>35.0</v>
      </c>
      <c r="AO26" s="66"/>
      <c r="AP26" s="66"/>
      <c r="AQ26" s="67"/>
      <c r="AR26" s="67"/>
      <c r="AS26" s="67"/>
      <c r="AT26" s="67"/>
      <c r="AU26" s="67"/>
      <c r="AV26" s="67"/>
      <c r="AW26" s="67"/>
      <c r="AX26" s="67"/>
      <c r="AY26" s="67"/>
      <c r="AZ26" s="66"/>
      <c r="BA26" s="66"/>
      <c r="BB26" s="67"/>
      <c r="BC26" s="67"/>
      <c r="BD26" s="67"/>
      <c r="BE26" s="67"/>
      <c r="BF26" s="67"/>
      <c r="BG26" s="66"/>
      <c r="BH26" s="66"/>
      <c r="BI26" s="67"/>
      <c r="BJ26" s="67"/>
      <c r="BK26" s="67"/>
      <c r="BL26" s="67"/>
      <c r="BM26" s="67"/>
      <c r="BN26" s="67"/>
      <c r="BO26" s="67"/>
      <c r="BP26" s="67"/>
      <c r="BQ26" s="67"/>
      <c r="BR26" s="66"/>
      <c r="BS26" s="66"/>
      <c r="BT26" s="67"/>
      <c r="BU26" s="67"/>
      <c r="BV26" s="67"/>
      <c r="BW26" s="67"/>
      <c r="BX26" s="67"/>
      <c r="BY26" s="67"/>
      <c r="BZ26" s="32" t="s">
        <v>461</v>
      </c>
      <c r="CG26" s="66"/>
      <c r="CH26" s="66"/>
      <c r="CL26" s="32" t="s">
        <v>459</v>
      </c>
      <c r="CM26" s="66"/>
      <c r="CN26" s="66"/>
      <c r="CO26" s="66"/>
      <c r="CP26" s="66"/>
      <c r="CQ26" s="67"/>
      <c r="CR26" s="67"/>
      <c r="CS26" s="67"/>
      <c r="CT26" s="67"/>
      <c r="CU26" s="67"/>
      <c r="CV26" s="67"/>
      <c r="CW26" s="32" t="s">
        <v>461</v>
      </c>
      <c r="CX26" s="65" t="s">
        <v>209</v>
      </c>
    </row>
    <row r="27">
      <c r="A27" s="32" t="s">
        <v>225</v>
      </c>
      <c r="B27" s="32" t="s">
        <v>220</v>
      </c>
      <c r="C27" s="32" t="s">
        <v>512</v>
      </c>
      <c r="D27" s="32" t="s">
        <v>513</v>
      </c>
      <c r="E27" s="65" t="s">
        <v>19</v>
      </c>
      <c r="F27" s="65" t="s">
        <v>209</v>
      </c>
      <c r="G27" s="65" t="s">
        <v>209</v>
      </c>
      <c r="H27" s="15" t="s">
        <v>491</v>
      </c>
      <c r="I27" s="65" t="s">
        <v>209</v>
      </c>
      <c r="J27" s="65" t="s">
        <v>209</v>
      </c>
      <c r="K27" s="32" t="s">
        <v>459</v>
      </c>
      <c r="L27" s="32" t="s">
        <v>459</v>
      </c>
      <c r="M27" s="32" t="s">
        <v>459</v>
      </c>
      <c r="N27" s="32" t="s">
        <v>459</v>
      </c>
      <c r="O27" s="67"/>
      <c r="P27" s="67"/>
      <c r="Q27" s="67"/>
      <c r="R27" s="67"/>
      <c r="S27" s="67"/>
      <c r="T27" s="67"/>
      <c r="U27" s="67"/>
      <c r="V27" s="67"/>
      <c r="W27" s="67"/>
      <c r="X27" s="67"/>
      <c r="Y27" s="67"/>
      <c r="Z27" s="66"/>
      <c r="AA27" s="66"/>
      <c r="AB27" s="67"/>
      <c r="AC27" s="67"/>
      <c r="AD27" s="67"/>
      <c r="AE27" s="67"/>
      <c r="AF27" s="67"/>
      <c r="AG27" s="67"/>
      <c r="AH27" s="67"/>
      <c r="AI27" s="67"/>
      <c r="AJ27" s="67"/>
      <c r="AK27" s="67"/>
      <c r="AL27" s="67"/>
      <c r="AM27" s="67"/>
      <c r="AN27" s="67"/>
      <c r="AO27" s="66"/>
      <c r="AP27" s="66"/>
      <c r="AQ27" s="67"/>
      <c r="AR27" s="67"/>
      <c r="AS27" s="67"/>
      <c r="AT27" s="67"/>
      <c r="AU27" s="67"/>
      <c r="AV27" s="67"/>
      <c r="AW27" s="67"/>
      <c r="AX27" s="67"/>
      <c r="AY27" s="67"/>
      <c r="AZ27" s="66"/>
      <c r="BA27" s="66"/>
      <c r="BB27" s="67"/>
      <c r="BC27" s="67"/>
      <c r="BD27" s="67"/>
      <c r="BE27" s="67"/>
      <c r="BF27" s="67"/>
      <c r="BG27" s="66"/>
      <c r="BH27" s="66"/>
      <c r="BI27" s="67"/>
      <c r="BJ27" s="67"/>
      <c r="BK27" s="67"/>
      <c r="BL27" s="67"/>
      <c r="BM27" s="67"/>
      <c r="BN27" s="67"/>
      <c r="BO27" s="67"/>
      <c r="BP27" s="67"/>
      <c r="BQ27" s="67"/>
      <c r="BR27" s="66"/>
      <c r="BS27" s="66"/>
      <c r="BT27" s="67"/>
      <c r="BU27" s="67"/>
      <c r="BV27" s="67"/>
      <c r="BW27" s="67"/>
      <c r="BX27" s="67"/>
      <c r="BY27" s="67"/>
      <c r="BZ27" s="32" t="s">
        <v>459</v>
      </c>
      <c r="CA27" s="67"/>
      <c r="CB27" s="67"/>
      <c r="CC27" s="67"/>
      <c r="CD27" s="67"/>
      <c r="CE27" s="67"/>
      <c r="CF27" s="67"/>
      <c r="CG27" s="66"/>
      <c r="CH27" s="66"/>
      <c r="CI27" s="67"/>
      <c r="CJ27" s="67"/>
      <c r="CK27" s="67"/>
      <c r="CL27" s="32" t="s">
        <v>459</v>
      </c>
      <c r="CM27" s="66"/>
      <c r="CN27" s="66"/>
      <c r="CO27" s="66"/>
      <c r="CP27" s="66"/>
      <c r="CQ27" s="67"/>
      <c r="CR27" s="67"/>
      <c r="CS27" s="67"/>
      <c r="CT27" s="67"/>
      <c r="CU27" s="67"/>
      <c r="CV27" s="67"/>
      <c r="CW27" s="32" t="s">
        <v>459</v>
      </c>
      <c r="CX27" s="65" t="s">
        <v>209</v>
      </c>
    </row>
    <row r="28">
      <c r="A28" s="32" t="s">
        <v>219</v>
      </c>
      <c r="B28" s="32" t="s">
        <v>220</v>
      </c>
      <c r="C28" s="32" t="s">
        <v>514</v>
      </c>
      <c r="D28" s="32" t="s">
        <v>515</v>
      </c>
      <c r="E28" s="65" t="s">
        <v>19</v>
      </c>
      <c r="F28" s="65" t="s">
        <v>209</v>
      </c>
      <c r="G28" s="65" t="s">
        <v>209</v>
      </c>
      <c r="H28" s="15" t="s">
        <v>458</v>
      </c>
      <c r="I28" s="65" t="s">
        <v>209</v>
      </c>
      <c r="J28" s="65" t="s">
        <v>209</v>
      </c>
      <c r="K28" s="32"/>
      <c r="L28" s="32"/>
      <c r="M28" s="32"/>
      <c r="N28" s="32"/>
      <c r="Z28" s="66"/>
      <c r="AA28" s="66"/>
      <c r="AO28" s="66"/>
      <c r="AP28" s="66"/>
      <c r="AZ28" s="66"/>
      <c r="BA28" s="66"/>
      <c r="BG28" s="66"/>
      <c r="BH28" s="66"/>
      <c r="BR28" s="66"/>
      <c r="BS28" s="66"/>
      <c r="BZ28" s="32"/>
      <c r="CG28" s="66"/>
      <c r="CH28" s="66"/>
      <c r="CL28" s="32"/>
      <c r="CM28" s="66"/>
      <c r="CN28" s="66"/>
      <c r="CO28" s="66"/>
      <c r="CP28" s="66"/>
      <c r="CW28" s="32" t="s">
        <v>461</v>
      </c>
      <c r="CX28" s="65"/>
      <c r="DB28" s="32" t="s">
        <v>516</v>
      </c>
      <c r="DC28" s="23" t="s">
        <v>517</v>
      </c>
    </row>
    <row r="29">
      <c r="A29" s="32" t="s">
        <v>219</v>
      </c>
      <c r="B29" s="32" t="s">
        <v>220</v>
      </c>
      <c r="C29" s="32" t="s">
        <v>518</v>
      </c>
      <c r="D29" s="32" t="s">
        <v>519</v>
      </c>
      <c r="E29" s="65" t="s">
        <v>19</v>
      </c>
      <c r="F29" s="65" t="s">
        <v>209</v>
      </c>
      <c r="G29" s="65" t="s">
        <v>209</v>
      </c>
      <c r="H29" s="15" t="s">
        <v>458</v>
      </c>
      <c r="I29" s="65" t="s">
        <v>209</v>
      </c>
      <c r="J29" s="65" t="s">
        <v>209</v>
      </c>
      <c r="K29" s="32"/>
      <c r="L29" s="32"/>
      <c r="M29" s="32"/>
      <c r="N29" s="32"/>
      <c r="Z29" s="66"/>
      <c r="AA29" s="66"/>
      <c r="AO29" s="66"/>
      <c r="AP29" s="66"/>
      <c r="AZ29" s="66"/>
      <c r="BA29" s="66"/>
      <c r="BG29" s="66"/>
      <c r="BH29" s="66"/>
      <c r="BR29" s="66"/>
      <c r="BS29" s="66"/>
      <c r="BZ29" s="32"/>
      <c r="CG29" s="66"/>
      <c r="CH29" s="66"/>
      <c r="CL29" s="32"/>
      <c r="CM29" s="66"/>
      <c r="CN29" s="66"/>
      <c r="CO29" s="66"/>
      <c r="CP29" s="66"/>
      <c r="CW29" s="32" t="s">
        <v>462</v>
      </c>
      <c r="CX29" s="65"/>
      <c r="DB29" s="32" t="s">
        <v>520</v>
      </c>
      <c r="DC29" s="23" t="s">
        <v>517</v>
      </c>
    </row>
    <row r="30">
      <c r="A30" s="32" t="s">
        <v>219</v>
      </c>
      <c r="B30" s="32" t="s">
        <v>220</v>
      </c>
      <c r="C30" s="32" t="s">
        <v>521</v>
      </c>
      <c r="D30" s="32" t="s">
        <v>522</v>
      </c>
      <c r="E30" s="65" t="s">
        <v>19</v>
      </c>
      <c r="F30" s="65" t="s">
        <v>209</v>
      </c>
      <c r="G30" s="65" t="s">
        <v>209</v>
      </c>
      <c r="H30" s="15" t="s">
        <v>458</v>
      </c>
      <c r="I30" s="65" t="s">
        <v>209</v>
      </c>
      <c r="J30" s="65" t="s">
        <v>209</v>
      </c>
      <c r="K30" s="32" t="s">
        <v>460</v>
      </c>
      <c r="L30" s="32" t="s">
        <v>460</v>
      </c>
      <c r="M30" s="32" t="s">
        <v>462</v>
      </c>
      <c r="N30" s="32" t="s">
        <v>462</v>
      </c>
      <c r="O30" s="32">
        <v>10.0</v>
      </c>
      <c r="P30" s="32">
        <v>25.0</v>
      </c>
      <c r="Q30" s="32">
        <v>25.0</v>
      </c>
      <c r="R30" s="32">
        <v>25.0</v>
      </c>
      <c r="U30" s="32">
        <v>2.0</v>
      </c>
      <c r="V30" s="32">
        <v>2.92</v>
      </c>
      <c r="W30" s="32">
        <v>35.0</v>
      </c>
      <c r="Z30" s="65" t="s">
        <v>209</v>
      </c>
      <c r="AA30" s="65" t="s">
        <v>209</v>
      </c>
      <c r="AB30" s="32">
        <v>10.0</v>
      </c>
      <c r="AD30" s="32">
        <v>25.0</v>
      </c>
      <c r="AE30" s="32">
        <v>25.0</v>
      </c>
      <c r="AF30" s="32">
        <v>25.0</v>
      </c>
      <c r="AI30" s="32">
        <v>2.0</v>
      </c>
      <c r="AJ30" s="32">
        <v>2.0</v>
      </c>
      <c r="AK30" s="32">
        <v>2.92</v>
      </c>
      <c r="AL30" s="32">
        <v>35.0</v>
      </c>
      <c r="AO30" s="65" t="s">
        <v>209</v>
      </c>
      <c r="AP30" s="65" t="s">
        <v>209</v>
      </c>
      <c r="AQ30" s="32">
        <v>10.0</v>
      </c>
      <c r="AS30" s="32">
        <v>25.0</v>
      </c>
      <c r="AT30" s="32">
        <v>25.0</v>
      </c>
      <c r="AU30" s="32">
        <v>25.0</v>
      </c>
      <c r="AX30" s="32">
        <v>2.0</v>
      </c>
      <c r="AY30" s="32">
        <v>2.0</v>
      </c>
      <c r="AZ30" s="66"/>
      <c r="BA30" s="66"/>
      <c r="BB30" s="32">
        <v>2.92</v>
      </c>
      <c r="BC30" s="32">
        <v>35.0</v>
      </c>
      <c r="BG30" s="65" t="s">
        <v>209</v>
      </c>
      <c r="BH30" s="65" t="s">
        <v>209</v>
      </c>
      <c r="BI30" s="32">
        <v>10.0</v>
      </c>
      <c r="BK30" s="32">
        <v>25.0</v>
      </c>
      <c r="BL30" s="32">
        <v>25.0</v>
      </c>
      <c r="BM30" s="32">
        <v>25.0</v>
      </c>
      <c r="BP30" s="32">
        <v>2.0</v>
      </c>
      <c r="BQ30" s="32">
        <v>2.0</v>
      </c>
      <c r="BR30" s="66"/>
      <c r="BS30" s="66"/>
      <c r="BT30" s="32">
        <v>2.92</v>
      </c>
      <c r="BU30" s="32">
        <v>35.0</v>
      </c>
      <c r="BZ30" s="32" t="s">
        <v>461</v>
      </c>
      <c r="CG30" s="66"/>
      <c r="CH30" s="66"/>
      <c r="CL30" s="32" t="s">
        <v>459</v>
      </c>
      <c r="CM30" s="66"/>
      <c r="CN30" s="66"/>
      <c r="CO30" s="66"/>
      <c r="CP30" s="66"/>
      <c r="CQ30" s="67"/>
      <c r="CR30" s="67"/>
      <c r="CS30" s="67"/>
      <c r="CT30" s="67"/>
      <c r="CU30" s="67"/>
      <c r="CV30" s="67"/>
      <c r="CW30" s="32" t="s">
        <v>462</v>
      </c>
      <c r="CX30" s="65" t="s">
        <v>209</v>
      </c>
      <c r="DB30" s="32" t="s">
        <v>520</v>
      </c>
      <c r="DC30" s="23" t="s">
        <v>517</v>
      </c>
    </row>
    <row r="31">
      <c r="A31" s="32" t="s">
        <v>219</v>
      </c>
      <c r="B31" s="32" t="s">
        <v>220</v>
      </c>
      <c r="C31" s="32" t="s">
        <v>523</v>
      </c>
      <c r="D31" s="32" t="s">
        <v>524</v>
      </c>
      <c r="E31" s="65" t="s">
        <v>19</v>
      </c>
      <c r="F31" s="65" t="s">
        <v>209</v>
      </c>
      <c r="G31" s="65" t="s">
        <v>209</v>
      </c>
      <c r="H31" s="15" t="s">
        <v>458</v>
      </c>
      <c r="I31" s="65" t="s">
        <v>209</v>
      </c>
      <c r="J31" s="65" t="s">
        <v>209</v>
      </c>
      <c r="K31" s="32" t="s">
        <v>460</v>
      </c>
      <c r="L31" s="32" t="s">
        <v>459</v>
      </c>
      <c r="M31" s="32" t="s">
        <v>459</v>
      </c>
      <c r="N31" s="32" t="s">
        <v>459</v>
      </c>
      <c r="O31" s="32">
        <v>10.0</v>
      </c>
      <c r="Z31" s="66"/>
      <c r="AA31" s="66"/>
      <c r="AB31" s="67"/>
      <c r="AC31" s="67"/>
      <c r="AD31" s="67"/>
      <c r="AE31" s="67"/>
      <c r="AF31" s="67"/>
      <c r="AG31" s="67"/>
      <c r="AH31" s="67"/>
      <c r="AI31" s="67"/>
      <c r="AJ31" s="67"/>
      <c r="AK31" s="67"/>
      <c r="AL31" s="67"/>
      <c r="AM31" s="67"/>
      <c r="AN31" s="67"/>
      <c r="AO31" s="66"/>
      <c r="AP31" s="66"/>
      <c r="AQ31" s="67"/>
      <c r="AR31" s="67"/>
      <c r="AS31" s="67"/>
      <c r="AT31" s="67"/>
      <c r="AU31" s="67"/>
      <c r="AV31" s="67"/>
      <c r="AW31" s="67"/>
      <c r="AX31" s="67"/>
      <c r="AY31" s="67"/>
      <c r="AZ31" s="66"/>
      <c r="BA31" s="66"/>
      <c r="BB31" s="67"/>
      <c r="BC31" s="67"/>
      <c r="BD31" s="67"/>
      <c r="BE31" s="67"/>
      <c r="BF31" s="67"/>
      <c r="BG31" s="66"/>
      <c r="BH31" s="66"/>
      <c r="BI31" s="67"/>
      <c r="BJ31" s="67"/>
      <c r="BK31" s="67"/>
      <c r="BL31" s="67"/>
      <c r="BM31" s="67"/>
      <c r="BN31" s="67"/>
      <c r="BO31" s="67"/>
      <c r="BP31" s="67"/>
      <c r="BQ31" s="67"/>
      <c r="BR31" s="66"/>
      <c r="BS31" s="66"/>
      <c r="BT31" s="67"/>
      <c r="BU31" s="67"/>
      <c r="BV31" s="67"/>
      <c r="BW31" s="67"/>
      <c r="BX31" s="67"/>
      <c r="BY31" s="67"/>
      <c r="BZ31" s="32" t="s">
        <v>461</v>
      </c>
      <c r="CG31" s="66"/>
      <c r="CH31" s="66"/>
      <c r="CL31" s="32" t="s">
        <v>460</v>
      </c>
      <c r="CM31" s="66"/>
      <c r="CN31" s="66"/>
      <c r="CO31" s="66"/>
      <c r="CP31" s="66"/>
      <c r="CW31" s="32" t="s">
        <v>462</v>
      </c>
      <c r="CX31" s="65" t="s">
        <v>209</v>
      </c>
      <c r="DB31" s="68" t="s">
        <v>525</v>
      </c>
      <c r="DC31" s="23" t="s">
        <v>517</v>
      </c>
    </row>
    <row r="32">
      <c r="A32" s="32" t="s">
        <v>219</v>
      </c>
      <c r="B32" s="32" t="s">
        <v>220</v>
      </c>
      <c r="C32" s="32" t="s">
        <v>526</v>
      </c>
      <c r="D32" s="32" t="s">
        <v>527</v>
      </c>
      <c r="E32" s="65" t="s">
        <v>19</v>
      </c>
      <c r="F32" s="65" t="s">
        <v>209</v>
      </c>
      <c r="G32" s="65" t="s">
        <v>209</v>
      </c>
      <c r="H32" s="15" t="s">
        <v>458</v>
      </c>
      <c r="I32" s="65" t="s">
        <v>209</v>
      </c>
      <c r="J32" s="65" t="s">
        <v>209</v>
      </c>
      <c r="K32" s="32" t="s">
        <v>460</v>
      </c>
      <c r="L32" s="32" t="s">
        <v>460</v>
      </c>
      <c r="M32" s="32" t="s">
        <v>459</v>
      </c>
      <c r="N32" s="32" t="s">
        <v>459</v>
      </c>
      <c r="O32" s="32">
        <v>10.0</v>
      </c>
      <c r="Z32" s="65" t="s">
        <v>209</v>
      </c>
      <c r="AA32" s="65" t="s">
        <v>209</v>
      </c>
      <c r="AB32" s="32">
        <v>10.0</v>
      </c>
      <c r="AO32" s="66"/>
      <c r="AP32" s="66"/>
      <c r="AQ32" s="67"/>
      <c r="AR32" s="67"/>
      <c r="AS32" s="67"/>
      <c r="AT32" s="67"/>
      <c r="AU32" s="67"/>
      <c r="AV32" s="67"/>
      <c r="AW32" s="67"/>
      <c r="AX32" s="67"/>
      <c r="AY32" s="67"/>
      <c r="AZ32" s="66"/>
      <c r="BA32" s="66"/>
      <c r="BB32" s="67"/>
      <c r="BC32" s="67"/>
      <c r="BD32" s="67"/>
      <c r="BE32" s="67"/>
      <c r="BF32" s="67"/>
      <c r="BG32" s="66"/>
      <c r="BH32" s="66"/>
      <c r="BI32" s="67"/>
      <c r="BJ32" s="67"/>
      <c r="BK32" s="67"/>
      <c r="BL32" s="67"/>
      <c r="BM32" s="67"/>
      <c r="BN32" s="67"/>
      <c r="BO32" s="67"/>
      <c r="BP32" s="67"/>
      <c r="BQ32" s="67"/>
      <c r="BR32" s="66"/>
      <c r="BS32" s="66"/>
      <c r="BT32" s="67"/>
      <c r="BU32" s="67"/>
      <c r="BV32" s="67"/>
      <c r="BW32" s="67"/>
      <c r="BX32" s="67"/>
      <c r="BY32" s="67"/>
      <c r="BZ32" s="32" t="s">
        <v>461</v>
      </c>
      <c r="CG32" s="66"/>
      <c r="CH32" s="66"/>
      <c r="CL32" s="32" t="s">
        <v>460</v>
      </c>
      <c r="CM32" s="66"/>
      <c r="CN32" s="66"/>
      <c r="CO32" s="66"/>
      <c r="CP32" s="66"/>
      <c r="CW32" s="32" t="s">
        <v>462</v>
      </c>
      <c r="CX32" s="65" t="s">
        <v>209</v>
      </c>
      <c r="DB32" s="68" t="s">
        <v>528</v>
      </c>
      <c r="DC32" s="23" t="s">
        <v>517</v>
      </c>
    </row>
    <row r="33">
      <c r="A33" s="32" t="s">
        <v>129</v>
      </c>
      <c r="B33" s="32" t="s">
        <v>123</v>
      </c>
      <c r="C33" s="32" t="s">
        <v>529</v>
      </c>
      <c r="D33" s="32" t="s">
        <v>530</v>
      </c>
      <c r="E33" s="65" t="s">
        <v>19</v>
      </c>
      <c r="F33" s="65" t="s">
        <v>209</v>
      </c>
      <c r="G33" s="65" t="s">
        <v>209</v>
      </c>
      <c r="H33" s="15" t="s">
        <v>465</v>
      </c>
      <c r="I33" s="65" t="s">
        <v>209</v>
      </c>
      <c r="J33" s="65" t="s">
        <v>209</v>
      </c>
      <c r="K33" s="32" t="s">
        <v>460</v>
      </c>
      <c r="L33" s="32" t="s">
        <v>459</v>
      </c>
      <c r="M33" s="32" t="s">
        <v>459</v>
      </c>
      <c r="N33" s="32" t="s">
        <v>459</v>
      </c>
      <c r="O33" s="32">
        <v>5.0</v>
      </c>
      <c r="Z33" s="66"/>
      <c r="AA33" s="66"/>
      <c r="AB33" s="67"/>
      <c r="AC33" s="67"/>
      <c r="AD33" s="67"/>
      <c r="AE33" s="67"/>
      <c r="AF33" s="67"/>
      <c r="AG33" s="67"/>
      <c r="AH33" s="67"/>
      <c r="AI33" s="67"/>
      <c r="AJ33" s="67"/>
      <c r="AK33" s="67"/>
      <c r="AL33" s="67"/>
      <c r="AM33" s="67"/>
      <c r="AN33" s="67"/>
      <c r="AO33" s="66"/>
      <c r="AP33" s="66"/>
      <c r="AQ33" s="67"/>
      <c r="AR33" s="67"/>
      <c r="AS33" s="67"/>
      <c r="AT33" s="67"/>
      <c r="AU33" s="67"/>
      <c r="AV33" s="67"/>
      <c r="AW33" s="67"/>
      <c r="AX33" s="67"/>
      <c r="AY33" s="67"/>
      <c r="AZ33" s="66"/>
      <c r="BA33" s="66"/>
      <c r="BB33" s="67"/>
      <c r="BC33" s="67"/>
      <c r="BD33" s="67"/>
      <c r="BE33" s="67"/>
      <c r="BF33" s="67"/>
      <c r="BG33" s="66"/>
      <c r="BH33" s="66"/>
      <c r="BI33" s="67"/>
      <c r="BJ33" s="67"/>
      <c r="BK33" s="67"/>
      <c r="BL33" s="67"/>
      <c r="BM33" s="67"/>
      <c r="BN33" s="67"/>
      <c r="BO33" s="67"/>
      <c r="BP33" s="67"/>
      <c r="BQ33" s="67"/>
      <c r="BR33" s="66"/>
      <c r="BS33" s="66"/>
      <c r="BT33" s="67"/>
      <c r="BU33" s="67"/>
      <c r="BV33" s="67"/>
      <c r="BW33" s="67"/>
      <c r="BX33" s="67"/>
      <c r="BY33" s="67"/>
      <c r="BZ33" s="32" t="s">
        <v>461</v>
      </c>
      <c r="CG33" s="66"/>
      <c r="CH33" s="66"/>
      <c r="CL33" s="32" t="s">
        <v>459</v>
      </c>
      <c r="CM33" s="66"/>
      <c r="CN33" s="66"/>
      <c r="CO33" s="66"/>
      <c r="CP33" s="66"/>
      <c r="CQ33" s="67"/>
      <c r="CR33" s="67"/>
      <c r="CS33" s="67"/>
      <c r="CT33" s="67"/>
      <c r="CU33" s="67"/>
      <c r="CV33" s="67"/>
      <c r="CW33" s="32" t="s">
        <v>461</v>
      </c>
      <c r="CX33" s="65" t="s">
        <v>19</v>
      </c>
      <c r="DB33" s="24"/>
    </row>
    <row r="34">
      <c r="A34" s="32" t="s">
        <v>129</v>
      </c>
      <c r="B34" s="32" t="s">
        <v>123</v>
      </c>
      <c r="C34" s="32" t="s">
        <v>531</v>
      </c>
      <c r="D34" s="32" t="s">
        <v>532</v>
      </c>
      <c r="E34" s="65" t="s">
        <v>19</v>
      </c>
      <c r="F34" s="65" t="s">
        <v>209</v>
      </c>
      <c r="G34" s="65" t="s">
        <v>209</v>
      </c>
      <c r="H34" s="15" t="s">
        <v>458</v>
      </c>
      <c r="I34" s="65" t="s">
        <v>209</v>
      </c>
      <c r="J34" s="65" t="s">
        <v>209</v>
      </c>
      <c r="K34" s="32" t="s">
        <v>460</v>
      </c>
      <c r="L34" s="32" t="s">
        <v>459</v>
      </c>
      <c r="M34" s="32" t="s">
        <v>459</v>
      </c>
      <c r="N34" s="32" t="s">
        <v>459</v>
      </c>
      <c r="P34" s="32">
        <v>15.0</v>
      </c>
      <c r="Q34" s="32">
        <v>10.0</v>
      </c>
      <c r="R34" s="32">
        <v>15.0</v>
      </c>
      <c r="Z34" s="66"/>
      <c r="AA34" s="66"/>
      <c r="AB34" s="67"/>
      <c r="AC34" s="67"/>
      <c r="AD34" s="67"/>
      <c r="AE34" s="67"/>
      <c r="AF34" s="67"/>
      <c r="AG34" s="67"/>
      <c r="AH34" s="67"/>
      <c r="AI34" s="67"/>
      <c r="AJ34" s="67"/>
      <c r="AK34" s="67"/>
      <c r="AL34" s="67"/>
      <c r="AM34" s="67"/>
      <c r="AN34" s="67"/>
      <c r="AO34" s="66"/>
      <c r="AP34" s="66"/>
      <c r="AQ34" s="67"/>
      <c r="AR34" s="67"/>
      <c r="AS34" s="67"/>
      <c r="AT34" s="67"/>
      <c r="AU34" s="67"/>
      <c r="AV34" s="67"/>
      <c r="AW34" s="67"/>
      <c r="AX34" s="67"/>
      <c r="AY34" s="67"/>
      <c r="AZ34" s="66"/>
      <c r="BA34" s="66"/>
      <c r="BB34" s="67"/>
      <c r="BC34" s="67"/>
      <c r="BD34" s="67"/>
      <c r="BE34" s="67"/>
      <c r="BF34" s="67"/>
      <c r="BG34" s="66"/>
      <c r="BH34" s="66"/>
      <c r="BI34" s="67"/>
      <c r="BJ34" s="67"/>
      <c r="BK34" s="67"/>
      <c r="BL34" s="67"/>
      <c r="BM34" s="67"/>
      <c r="BN34" s="67"/>
      <c r="BO34" s="67"/>
      <c r="BP34" s="67"/>
      <c r="BQ34" s="67"/>
      <c r="BR34" s="66"/>
      <c r="BS34" s="66"/>
      <c r="BT34" s="67"/>
      <c r="BU34" s="67"/>
      <c r="BV34" s="67"/>
      <c r="BW34" s="67"/>
      <c r="BX34" s="67"/>
      <c r="BY34" s="67"/>
      <c r="BZ34" s="32" t="s">
        <v>461</v>
      </c>
      <c r="CG34" s="66"/>
      <c r="CH34" s="66"/>
      <c r="CL34" s="32" t="s">
        <v>459</v>
      </c>
      <c r="CM34" s="66"/>
      <c r="CN34" s="66"/>
      <c r="CO34" s="66"/>
      <c r="CP34" s="66"/>
      <c r="CQ34" s="67"/>
      <c r="CR34" s="67"/>
      <c r="CS34" s="67"/>
      <c r="CT34" s="67"/>
      <c r="CU34" s="67"/>
      <c r="CV34" s="67"/>
      <c r="CW34" s="32" t="s">
        <v>461</v>
      </c>
      <c r="CX34" s="65" t="s">
        <v>209</v>
      </c>
      <c r="DB34" s="24"/>
    </row>
    <row r="35">
      <c r="A35" s="32" t="s">
        <v>129</v>
      </c>
      <c r="B35" s="32" t="s">
        <v>123</v>
      </c>
      <c r="C35" s="32" t="s">
        <v>506</v>
      </c>
      <c r="D35" s="32" t="s">
        <v>533</v>
      </c>
      <c r="E35" s="65" t="s">
        <v>19</v>
      </c>
      <c r="F35" s="65" t="s">
        <v>209</v>
      </c>
      <c r="G35" s="65" t="s">
        <v>209</v>
      </c>
      <c r="H35" s="15" t="s">
        <v>491</v>
      </c>
      <c r="I35" s="65" t="s">
        <v>209</v>
      </c>
      <c r="J35" s="65" t="s">
        <v>209</v>
      </c>
      <c r="K35" s="32" t="s">
        <v>459</v>
      </c>
      <c r="L35" s="32" t="s">
        <v>459</v>
      </c>
      <c r="M35" s="32" t="s">
        <v>459</v>
      </c>
      <c r="N35" s="32" t="s">
        <v>459</v>
      </c>
      <c r="O35" s="67"/>
      <c r="P35" s="67"/>
      <c r="Q35" s="67"/>
      <c r="R35" s="67"/>
      <c r="S35" s="67"/>
      <c r="T35" s="67"/>
      <c r="U35" s="67"/>
      <c r="V35" s="67"/>
      <c r="W35" s="67"/>
      <c r="X35" s="67"/>
      <c r="Y35" s="67"/>
      <c r="Z35" s="66"/>
      <c r="AA35" s="66"/>
      <c r="AB35" s="67"/>
      <c r="AC35" s="67"/>
      <c r="AD35" s="67"/>
      <c r="AE35" s="67"/>
      <c r="AF35" s="67"/>
      <c r="AG35" s="67"/>
      <c r="AH35" s="67"/>
      <c r="AI35" s="67"/>
      <c r="AJ35" s="67"/>
      <c r="AK35" s="67"/>
      <c r="AL35" s="67"/>
      <c r="AM35" s="67"/>
      <c r="AN35" s="67"/>
      <c r="AO35" s="66"/>
      <c r="AP35" s="66"/>
      <c r="AQ35" s="67"/>
      <c r="AR35" s="67"/>
      <c r="AS35" s="67"/>
      <c r="AT35" s="67"/>
      <c r="AU35" s="67"/>
      <c r="AV35" s="67"/>
      <c r="AW35" s="67"/>
      <c r="AX35" s="67"/>
      <c r="AY35" s="67"/>
      <c r="AZ35" s="66"/>
      <c r="BA35" s="66"/>
      <c r="BB35" s="67"/>
      <c r="BC35" s="67"/>
      <c r="BD35" s="67"/>
      <c r="BE35" s="67"/>
      <c r="BF35" s="67"/>
      <c r="BG35" s="66"/>
      <c r="BH35" s="66"/>
      <c r="BI35" s="67"/>
      <c r="BJ35" s="67"/>
      <c r="BK35" s="67"/>
      <c r="BL35" s="67"/>
      <c r="BM35" s="67"/>
      <c r="BN35" s="67"/>
      <c r="BO35" s="67"/>
      <c r="BP35" s="67"/>
      <c r="BQ35" s="67"/>
      <c r="BR35" s="66"/>
      <c r="BS35" s="66"/>
      <c r="BT35" s="67"/>
      <c r="BU35" s="67"/>
      <c r="BV35" s="67"/>
      <c r="BW35" s="67"/>
      <c r="BX35" s="67"/>
      <c r="BY35" s="67"/>
      <c r="BZ35" s="32" t="s">
        <v>461</v>
      </c>
      <c r="CG35" s="66"/>
      <c r="CH35" s="66"/>
      <c r="CL35" s="32" t="s">
        <v>459</v>
      </c>
      <c r="CM35" s="66"/>
      <c r="CN35" s="66"/>
      <c r="CO35" s="66"/>
      <c r="CP35" s="66"/>
      <c r="CQ35" s="67"/>
      <c r="CR35" s="67"/>
      <c r="CS35" s="67"/>
      <c r="CT35" s="67"/>
      <c r="CU35" s="67"/>
      <c r="CV35" s="67"/>
      <c r="CW35" s="32" t="s">
        <v>461</v>
      </c>
      <c r="CX35" s="65" t="s">
        <v>209</v>
      </c>
    </row>
    <row r="36">
      <c r="A36" s="27" t="s">
        <v>135</v>
      </c>
      <c r="B36" s="32" t="s">
        <v>123</v>
      </c>
      <c r="C36" s="32" t="s">
        <v>534</v>
      </c>
      <c r="D36" s="32" t="s">
        <v>535</v>
      </c>
      <c r="E36" s="65" t="s">
        <v>19</v>
      </c>
      <c r="F36" s="65" t="s">
        <v>209</v>
      </c>
      <c r="G36" s="65" t="s">
        <v>209</v>
      </c>
      <c r="H36" s="15" t="s">
        <v>465</v>
      </c>
      <c r="I36" s="65" t="s">
        <v>209</v>
      </c>
      <c r="J36" s="65" t="s">
        <v>209</v>
      </c>
      <c r="K36" s="32" t="s">
        <v>460</v>
      </c>
      <c r="L36" s="32" t="s">
        <v>459</v>
      </c>
      <c r="M36" s="32" t="s">
        <v>459</v>
      </c>
      <c r="N36" s="32" t="s">
        <v>459</v>
      </c>
      <c r="O36" s="32">
        <v>160.0</v>
      </c>
      <c r="P36" s="32">
        <v>125.0</v>
      </c>
      <c r="Q36" s="32">
        <v>50.0</v>
      </c>
      <c r="R36" s="32">
        <v>50.0</v>
      </c>
      <c r="U36" s="32">
        <v>2.0</v>
      </c>
      <c r="V36" s="32">
        <v>2.0</v>
      </c>
      <c r="W36" s="32">
        <v>35.0</v>
      </c>
      <c r="Z36" s="66"/>
      <c r="AA36" s="66"/>
      <c r="AB36" s="67"/>
      <c r="AC36" s="67"/>
      <c r="AD36" s="67"/>
      <c r="AE36" s="67"/>
      <c r="AF36" s="67"/>
      <c r="AG36" s="67"/>
      <c r="AH36" s="67"/>
      <c r="AI36" s="67"/>
      <c r="AJ36" s="67"/>
      <c r="AK36" s="67"/>
      <c r="AL36" s="67"/>
      <c r="AM36" s="67"/>
      <c r="AN36" s="67"/>
      <c r="AO36" s="66"/>
      <c r="AP36" s="66"/>
      <c r="AQ36" s="67"/>
      <c r="AR36" s="67"/>
      <c r="AS36" s="67"/>
      <c r="AT36" s="67"/>
      <c r="AU36" s="67"/>
      <c r="AV36" s="67"/>
      <c r="AW36" s="67"/>
      <c r="AX36" s="67"/>
      <c r="AY36" s="67"/>
      <c r="AZ36" s="66"/>
      <c r="BA36" s="66"/>
      <c r="BB36" s="67"/>
      <c r="BC36" s="67"/>
      <c r="BD36" s="67"/>
      <c r="BE36" s="67"/>
      <c r="BF36" s="67"/>
      <c r="BG36" s="66"/>
      <c r="BH36" s="66"/>
      <c r="BI36" s="67"/>
      <c r="BJ36" s="67"/>
      <c r="BK36" s="67"/>
      <c r="BL36" s="67"/>
      <c r="BM36" s="67"/>
      <c r="BN36" s="67"/>
      <c r="BO36" s="67"/>
      <c r="BP36" s="67"/>
      <c r="BQ36" s="67"/>
      <c r="BR36" s="66"/>
      <c r="BS36" s="66"/>
      <c r="BT36" s="67"/>
      <c r="BU36" s="67"/>
      <c r="BV36" s="67"/>
      <c r="BW36" s="67"/>
      <c r="BX36" s="67"/>
      <c r="BY36" s="67"/>
      <c r="BZ36" s="32" t="s">
        <v>461</v>
      </c>
      <c r="CG36" s="66"/>
      <c r="CH36" s="66"/>
      <c r="CL36" s="32" t="s">
        <v>459</v>
      </c>
      <c r="CM36" s="66"/>
      <c r="CN36" s="66"/>
      <c r="CO36" s="65"/>
      <c r="CP36" s="66"/>
      <c r="CQ36" s="67"/>
      <c r="CR36" s="67"/>
      <c r="CS36" s="67"/>
      <c r="CT36" s="67"/>
      <c r="CU36" s="67"/>
      <c r="CV36" s="67"/>
      <c r="CW36" s="32" t="s">
        <v>462</v>
      </c>
      <c r="CX36" s="65" t="s">
        <v>209</v>
      </c>
      <c r="DB36" s="32"/>
    </row>
    <row r="37">
      <c r="A37" s="27" t="s">
        <v>135</v>
      </c>
      <c r="B37" s="32" t="s">
        <v>123</v>
      </c>
      <c r="C37" s="32" t="s">
        <v>529</v>
      </c>
      <c r="D37" s="32" t="s">
        <v>536</v>
      </c>
      <c r="E37" s="65" t="s">
        <v>19</v>
      </c>
      <c r="F37" s="65" t="s">
        <v>209</v>
      </c>
      <c r="G37" s="65" t="s">
        <v>209</v>
      </c>
      <c r="H37" s="15" t="s">
        <v>465</v>
      </c>
      <c r="I37" s="65" t="s">
        <v>209</v>
      </c>
      <c r="J37" s="65" t="s">
        <v>209</v>
      </c>
      <c r="K37" s="32" t="s">
        <v>460</v>
      </c>
      <c r="L37" s="32" t="s">
        <v>459</v>
      </c>
      <c r="M37" s="32" t="s">
        <v>459</v>
      </c>
      <c r="N37" s="32" t="s">
        <v>459</v>
      </c>
      <c r="O37" s="32">
        <v>20.0</v>
      </c>
      <c r="P37" s="32">
        <v>125.0</v>
      </c>
      <c r="Q37" s="32">
        <v>50.0</v>
      </c>
      <c r="R37" s="32">
        <v>50.0</v>
      </c>
      <c r="Z37" s="66"/>
      <c r="AA37" s="66"/>
      <c r="AB37" s="67"/>
      <c r="AC37" s="67"/>
      <c r="AD37" s="67"/>
      <c r="AE37" s="67"/>
      <c r="AF37" s="67"/>
      <c r="AG37" s="67"/>
      <c r="AH37" s="67"/>
      <c r="AI37" s="67"/>
      <c r="AJ37" s="67"/>
      <c r="AK37" s="67"/>
      <c r="AL37" s="67"/>
      <c r="AM37" s="67"/>
      <c r="AN37" s="67"/>
      <c r="AO37" s="66"/>
      <c r="AP37" s="66"/>
      <c r="AQ37" s="67"/>
      <c r="AR37" s="67"/>
      <c r="AS37" s="67"/>
      <c r="AT37" s="67"/>
      <c r="AU37" s="67"/>
      <c r="AV37" s="67"/>
      <c r="AW37" s="67"/>
      <c r="AX37" s="67"/>
      <c r="AY37" s="67"/>
      <c r="AZ37" s="66"/>
      <c r="BA37" s="66"/>
      <c r="BB37" s="67"/>
      <c r="BC37" s="67"/>
      <c r="BD37" s="67"/>
      <c r="BE37" s="67"/>
      <c r="BF37" s="67"/>
      <c r="BG37" s="66"/>
      <c r="BH37" s="66"/>
      <c r="BI37" s="67"/>
      <c r="BJ37" s="67"/>
      <c r="BK37" s="67"/>
      <c r="BL37" s="67"/>
      <c r="BM37" s="67"/>
      <c r="BN37" s="67"/>
      <c r="BO37" s="67"/>
      <c r="BP37" s="67"/>
      <c r="BQ37" s="67"/>
      <c r="BR37" s="66"/>
      <c r="BS37" s="66"/>
      <c r="BT37" s="67"/>
      <c r="BU37" s="67"/>
      <c r="BV37" s="67"/>
      <c r="BW37" s="67"/>
      <c r="BX37" s="67"/>
      <c r="BY37" s="67"/>
      <c r="BZ37" s="32" t="s">
        <v>461</v>
      </c>
      <c r="CG37" s="66"/>
      <c r="CH37" s="66"/>
      <c r="CL37" s="32" t="s">
        <v>460</v>
      </c>
      <c r="CM37" s="66"/>
      <c r="CN37" s="66"/>
      <c r="CO37" s="65" t="s">
        <v>19</v>
      </c>
      <c r="CP37" s="66"/>
      <c r="CU37" s="32">
        <v>2000.0</v>
      </c>
      <c r="CW37" s="32" t="s">
        <v>462</v>
      </c>
      <c r="CX37" s="65" t="s">
        <v>209</v>
      </c>
      <c r="DB37" s="32"/>
    </row>
    <row r="38">
      <c r="A38" s="27" t="s">
        <v>135</v>
      </c>
      <c r="B38" s="32" t="s">
        <v>123</v>
      </c>
      <c r="C38" s="32" t="s">
        <v>537</v>
      </c>
      <c r="D38" s="32" t="s">
        <v>538</v>
      </c>
      <c r="E38" s="65" t="s">
        <v>19</v>
      </c>
      <c r="F38" s="65" t="s">
        <v>209</v>
      </c>
      <c r="G38" s="65" t="s">
        <v>19</v>
      </c>
      <c r="H38" s="15" t="s">
        <v>465</v>
      </c>
      <c r="I38" s="65" t="s">
        <v>209</v>
      </c>
      <c r="J38" s="65" t="s">
        <v>209</v>
      </c>
      <c r="K38" s="32" t="s">
        <v>355</v>
      </c>
      <c r="L38" s="32" t="s">
        <v>355</v>
      </c>
      <c r="M38" s="32" t="s">
        <v>355</v>
      </c>
      <c r="N38" s="32" t="s">
        <v>355</v>
      </c>
      <c r="O38" s="32">
        <v>40.0</v>
      </c>
      <c r="P38" s="32">
        <v>125.0</v>
      </c>
      <c r="Q38" s="32">
        <v>50.0</v>
      </c>
      <c r="R38" s="32">
        <v>50.0</v>
      </c>
      <c r="Z38" s="66"/>
      <c r="AA38" s="66"/>
      <c r="AO38" s="66"/>
      <c r="AP38" s="66"/>
      <c r="AZ38" s="66"/>
      <c r="BA38" s="66"/>
      <c r="BG38" s="66"/>
      <c r="BH38" s="66"/>
      <c r="BR38" s="66"/>
      <c r="BS38" s="66"/>
      <c r="BZ38" s="32" t="s">
        <v>461</v>
      </c>
      <c r="CG38" s="66"/>
      <c r="CH38" s="66"/>
      <c r="CL38" s="32" t="s">
        <v>355</v>
      </c>
      <c r="CM38" s="66"/>
      <c r="CN38" s="66"/>
      <c r="CO38" s="65"/>
      <c r="CP38" s="66"/>
      <c r="CW38" s="32" t="s">
        <v>462</v>
      </c>
      <c r="CX38" s="65" t="s">
        <v>209</v>
      </c>
      <c r="DB38" s="32"/>
    </row>
    <row r="39">
      <c r="A39" s="27" t="s">
        <v>141</v>
      </c>
      <c r="B39" s="32" t="s">
        <v>123</v>
      </c>
      <c r="C39" s="32" t="s">
        <v>539</v>
      </c>
      <c r="D39" s="27" t="s">
        <v>141</v>
      </c>
      <c r="E39" s="65" t="s">
        <v>19</v>
      </c>
      <c r="F39" s="65" t="s">
        <v>209</v>
      </c>
      <c r="G39" s="65" t="s">
        <v>209</v>
      </c>
      <c r="H39" s="15" t="s">
        <v>465</v>
      </c>
      <c r="I39" s="65" t="s">
        <v>209</v>
      </c>
      <c r="J39" s="65" t="s">
        <v>209</v>
      </c>
      <c r="K39" s="32" t="s">
        <v>460</v>
      </c>
      <c r="L39" s="32" t="s">
        <v>460</v>
      </c>
      <c r="M39" s="32" t="s">
        <v>460</v>
      </c>
      <c r="N39" s="32" t="s">
        <v>460</v>
      </c>
      <c r="P39" s="32">
        <v>5.0</v>
      </c>
      <c r="Q39" s="32">
        <v>5.0</v>
      </c>
      <c r="R39" s="32">
        <v>5.0</v>
      </c>
      <c r="V39" s="32">
        <v>3.0</v>
      </c>
      <c r="W39" s="32">
        <v>40.0</v>
      </c>
      <c r="Z39" s="65" t="s">
        <v>209</v>
      </c>
      <c r="AA39" s="65" t="s">
        <v>209</v>
      </c>
      <c r="AD39" s="32">
        <v>5.0</v>
      </c>
      <c r="AE39" s="32">
        <v>5.0</v>
      </c>
      <c r="AF39" s="32">
        <v>5.0</v>
      </c>
      <c r="AK39" s="32">
        <v>3.0</v>
      </c>
      <c r="AL39" s="32">
        <v>40.0</v>
      </c>
      <c r="AO39" s="65" t="s">
        <v>209</v>
      </c>
      <c r="AP39" s="65" t="s">
        <v>209</v>
      </c>
      <c r="AS39" s="32">
        <v>5.0</v>
      </c>
      <c r="AT39" s="32">
        <v>5.0</v>
      </c>
      <c r="AU39" s="32">
        <v>5.0</v>
      </c>
      <c r="AZ39" s="65" t="s">
        <v>209</v>
      </c>
      <c r="BA39" s="65" t="s">
        <v>209</v>
      </c>
      <c r="BB39" s="32">
        <v>3.0</v>
      </c>
      <c r="BC39" s="32">
        <v>40.0</v>
      </c>
      <c r="BG39" s="65" t="s">
        <v>209</v>
      </c>
      <c r="BH39" s="65" t="s">
        <v>209</v>
      </c>
      <c r="BK39" s="32">
        <v>5.0</v>
      </c>
      <c r="BL39" s="32">
        <v>5.0</v>
      </c>
      <c r="BM39" s="32">
        <v>5.0</v>
      </c>
      <c r="BR39" s="65" t="s">
        <v>209</v>
      </c>
      <c r="BS39" s="65" t="s">
        <v>209</v>
      </c>
      <c r="BT39" s="32">
        <v>3.0</v>
      </c>
      <c r="BU39" s="32">
        <v>40.0</v>
      </c>
      <c r="BZ39" s="32" t="s">
        <v>461</v>
      </c>
      <c r="CG39" s="66"/>
      <c r="CH39" s="66"/>
      <c r="CL39" s="32" t="s">
        <v>460</v>
      </c>
      <c r="CM39" s="66"/>
      <c r="CN39" s="66"/>
      <c r="CO39" s="66"/>
      <c r="CP39" s="66"/>
      <c r="CW39" s="32" t="s">
        <v>461</v>
      </c>
      <c r="CX39" s="65" t="s">
        <v>209</v>
      </c>
      <c r="DB39" s="32"/>
    </row>
    <row r="40">
      <c r="A40" s="27" t="s">
        <v>138</v>
      </c>
      <c r="B40" s="32" t="s">
        <v>123</v>
      </c>
      <c r="C40" s="32" t="s">
        <v>540</v>
      </c>
      <c r="D40" s="32" t="s">
        <v>541</v>
      </c>
      <c r="E40" s="65" t="s">
        <v>19</v>
      </c>
      <c r="F40" s="65" t="s">
        <v>209</v>
      </c>
      <c r="G40" s="65" t="s">
        <v>209</v>
      </c>
      <c r="H40" s="15" t="s">
        <v>465</v>
      </c>
      <c r="I40" s="65" t="s">
        <v>209</v>
      </c>
      <c r="J40" s="65" t="s">
        <v>209</v>
      </c>
      <c r="K40" s="32" t="s">
        <v>460</v>
      </c>
      <c r="L40" s="32" t="s">
        <v>459</v>
      </c>
      <c r="M40" s="32" t="s">
        <v>459</v>
      </c>
      <c r="N40" s="32" t="s">
        <v>459</v>
      </c>
      <c r="O40" s="32">
        <v>40.0</v>
      </c>
      <c r="P40" s="32">
        <v>50.0</v>
      </c>
      <c r="Q40" s="32">
        <v>25.0</v>
      </c>
      <c r="R40" s="32">
        <v>25.0</v>
      </c>
      <c r="V40" s="32">
        <v>2.0</v>
      </c>
      <c r="W40" s="32">
        <v>32.0</v>
      </c>
      <c r="Z40" s="66"/>
      <c r="AA40" s="66"/>
      <c r="AB40" s="67"/>
      <c r="AC40" s="67"/>
      <c r="AD40" s="67"/>
      <c r="AE40" s="67"/>
      <c r="AF40" s="67"/>
      <c r="AG40" s="67"/>
      <c r="AH40" s="67"/>
      <c r="AI40" s="67"/>
      <c r="AJ40" s="67"/>
      <c r="AK40" s="67"/>
      <c r="AL40" s="67"/>
      <c r="AM40" s="67"/>
      <c r="AN40" s="67"/>
      <c r="AO40" s="66"/>
      <c r="AP40" s="66"/>
      <c r="AQ40" s="67"/>
      <c r="AR40" s="67"/>
      <c r="AS40" s="67"/>
      <c r="AT40" s="67"/>
      <c r="AU40" s="67"/>
      <c r="AV40" s="67"/>
      <c r="AW40" s="67"/>
      <c r="AX40" s="67"/>
      <c r="AY40" s="67"/>
      <c r="AZ40" s="66"/>
      <c r="BA40" s="66"/>
      <c r="BB40" s="67"/>
      <c r="BC40" s="67"/>
      <c r="BD40" s="67"/>
      <c r="BE40" s="67"/>
      <c r="BF40" s="67"/>
      <c r="BG40" s="66"/>
      <c r="BH40" s="66"/>
      <c r="BI40" s="67"/>
      <c r="BJ40" s="67"/>
      <c r="BK40" s="67"/>
      <c r="BL40" s="67"/>
      <c r="BM40" s="67"/>
      <c r="BN40" s="67"/>
      <c r="BO40" s="67"/>
      <c r="BP40" s="67"/>
      <c r="BQ40" s="67"/>
      <c r="BR40" s="66"/>
      <c r="BS40" s="66"/>
      <c r="BT40" s="67"/>
      <c r="BU40" s="67"/>
      <c r="BV40" s="67"/>
      <c r="BW40" s="67"/>
      <c r="BX40" s="67"/>
      <c r="BY40" s="67"/>
      <c r="BZ40" s="32" t="s">
        <v>461</v>
      </c>
      <c r="CG40" s="66"/>
      <c r="CH40" s="66"/>
      <c r="CL40" s="32" t="s">
        <v>460</v>
      </c>
      <c r="CM40" s="65" t="s">
        <v>19</v>
      </c>
      <c r="CN40" s="66"/>
      <c r="CO40" s="66"/>
      <c r="CP40" s="66"/>
      <c r="CR40" s="32">
        <v>2.0</v>
      </c>
      <c r="CW40" s="32" t="s">
        <v>461</v>
      </c>
      <c r="CX40" s="65" t="s">
        <v>209</v>
      </c>
      <c r="DB40" s="32"/>
    </row>
    <row r="41">
      <c r="A41" s="27" t="s">
        <v>138</v>
      </c>
      <c r="B41" s="32" t="s">
        <v>123</v>
      </c>
      <c r="C41" s="32" t="s">
        <v>542</v>
      </c>
      <c r="D41" s="32" t="s">
        <v>530</v>
      </c>
      <c r="E41" s="65" t="s">
        <v>19</v>
      </c>
      <c r="F41" s="65" t="s">
        <v>209</v>
      </c>
      <c r="G41" s="65" t="s">
        <v>209</v>
      </c>
      <c r="H41" s="15" t="s">
        <v>465</v>
      </c>
      <c r="I41" s="65" t="s">
        <v>209</v>
      </c>
      <c r="J41" s="65" t="s">
        <v>209</v>
      </c>
      <c r="K41" s="32" t="s">
        <v>460</v>
      </c>
      <c r="L41" s="32" t="s">
        <v>459</v>
      </c>
      <c r="M41" s="32" t="s">
        <v>459</v>
      </c>
      <c r="N41" s="32" t="s">
        <v>459</v>
      </c>
      <c r="O41" s="32">
        <v>80.0</v>
      </c>
      <c r="P41" s="32">
        <v>50.0</v>
      </c>
      <c r="Q41" s="32">
        <v>25.0</v>
      </c>
      <c r="R41" s="32">
        <v>25.0</v>
      </c>
      <c r="V41" s="32">
        <v>2.0</v>
      </c>
      <c r="W41" s="32">
        <v>32.0</v>
      </c>
      <c r="Z41" s="66"/>
      <c r="AA41" s="66"/>
      <c r="AB41" s="67"/>
      <c r="AC41" s="67"/>
      <c r="AD41" s="67"/>
      <c r="AE41" s="67"/>
      <c r="AF41" s="67"/>
      <c r="AG41" s="67"/>
      <c r="AH41" s="67"/>
      <c r="AI41" s="67"/>
      <c r="AJ41" s="67"/>
      <c r="AK41" s="67"/>
      <c r="AL41" s="67"/>
      <c r="AM41" s="67"/>
      <c r="AN41" s="67"/>
      <c r="AO41" s="66"/>
      <c r="AP41" s="66"/>
      <c r="AQ41" s="67"/>
      <c r="AR41" s="67"/>
      <c r="AS41" s="67"/>
      <c r="AT41" s="67"/>
      <c r="AU41" s="67"/>
      <c r="AV41" s="67"/>
      <c r="AW41" s="67"/>
      <c r="AX41" s="67"/>
      <c r="AY41" s="67"/>
      <c r="AZ41" s="66"/>
      <c r="BA41" s="66"/>
      <c r="BB41" s="67"/>
      <c r="BC41" s="67"/>
      <c r="BD41" s="67"/>
      <c r="BE41" s="67"/>
      <c r="BF41" s="67"/>
      <c r="BG41" s="66"/>
      <c r="BH41" s="66"/>
      <c r="BI41" s="67"/>
      <c r="BJ41" s="67"/>
      <c r="BK41" s="67"/>
      <c r="BL41" s="67"/>
      <c r="BM41" s="67"/>
      <c r="BN41" s="67"/>
      <c r="BO41" s="67"/>
      <c r="BP41" s="67"/>
      <c r="BQ41" s="67"/>
      <c r="BR41" s="66"/>
      <c r="BS41" s="66"/>
      <c r="BT41" s="67"/>
      <c r="BU41" s="67"/>
      <c r="BV41" s="67"/>
      <c r="BW41" s="67"/>
      <c r="BX41" s="67"/>
      <c r="BY41" s="67"/>
      <c r="BZ41" s="32" t="s">
        <v>461</v>
      </c>
      <c r="CG41" s="66"/>
      <c r="CH41" s="66"/>
      <c r="CL41" s="32" t="s">
        <v>460</v>
      </c>
      <c r="CM41" s="65" t="s">
        <v>19</v>
      </c>
      <c r="CN41" s="66"/>
      <c r="CO41" s="66"/>
      <c r="CP41" s="66"/>
      <c r="CR41" s="32">
        <v>2.0</v>
      </c>
      <c r="CW41" s="32" t="s">
        <v>462</v>
      </c>
      <c r="CX41" s="65" t="s">
        <v>19</v>
      </c>
      <c r="DB41" s="32"/>
    </row>
    <row r="42">
      <c r="A42" s="27" t="s">
        <v>138</v>
      </c>
      <c r="B42" s="32" t="s">
        <v>123</v>
      </c>
      <c r="C42" s="32" t="s">
        <v>543</v>
      </c>
      <c r="D42" s="32" t="s">
        <v>544</v>
      </c>
      <c r="E42" s="65" t="s">
        <v>19</v>
      </c>
      <c r="F42" s="65" t="s">
        <v>209</v>
      </c>
      <c r="G42" s="65" t="s">
        <v>209</v>
      </c>
      <c r="H42" s="15" t="s">
        <v>465</v>
      </c>
      <c r="I42" s="65" t="s">
        <v>209</v>
      </c>
      <c r="J42" s="65" t="s">
        <v>209</v>
      </c>
      <c r="K42" s="32" t="s">
        <v>460</v>
      </c>
      <c r="L42" s="32" t="s">
        <v>459</v>
      </c>
      <c r="M42" s="32" t="s">
        <v>459</v>
      </c>
      <c r="N42" s="32" t="s">
        <v>459</v>
      </c>
      <c r="O42" s="32">
        <v>160.0</v>
      </c>
      <c r="P42" s="32">
        <v>50.0</v>
      </c>
      <c r="Q42" s="32">
        <v>25.0</v>
      </c>
      <c r="R42" s="32">
        <v>25.0</v>
      </c>
      <c r="V42" s="32">
        <v>2.0</v>
      </c>
      <c r="W42" s="32">
        <v>32.0</v>
      </c>
      <c r="Z42" s="66"/>
      <c r="AA42" s="66"/>
      <c r="AB42" s="67"/>
      <c r="AC42" s="67"/>
      <c r="AD42" s="67"/>
      <c r="AE42" s="67"/>
      <c r="AF42" s="67"/>
      <c r="AG42" s="67"/>
      <c r="AH42" s="67"/>
      <c r="AI42" s="67"/>
      <c r="AJ42" s="67"/>
      <c r="AK42" s="67"/>
      <c r="AL42" s="67"/>
      <c r="AM42" s="67"/>
      <c r="AN42" s="67"/>
      <c r="AO42" s="66"/>
      <c r="AP42" s="66"/>
      <c r="AQ42" s="67"/>
      <c r="AR42" s="67"/>
      <c r="AS42" s="67"/>
      <c r="AT42" s="67"/>
      <c r="AU42" s="67"/>
      <c r="AV42" s="67"/>
      <c r="AW42" s="67"/>
      <c r="AX42" s="67"/>
      <c r="AY42" s="67"/>
      <c r="AZ42" s="66"/>
      <c r="BA42" s="66"/>
      <c r="BB42" s="67"/>
      <c r="BC42" s="67"/>
      <c r="BD42" s="67"/>
      <c r="BE42" s="67"/>
      <c r="BF42" s="67"/>
      <c r="BG42" s="66"/>
      <c r="BH42" s="66"/>
      <c r="BI42" s="67"/>
      <c r="BJ42" s="67"/>
      <c r="BK42" s="67"/>
      <c r="BL42" s="67"/>
      <c r="BM42" s="67"/>
      <c r="BN42" s="67"/>
      <c r="BO42" s="67"/>
      <c r="BP42" s="67"/>
      <c r="BQ42" s="67"/>
      <c r="BR42" s="66"/>
      <c r="BS42" s="66"/>
      <c r="BT42" s="67"/>
      <c r="BU42" s="67"/>
      <c r="BV42" s="67"/>
      <c r="BW42" s="67"/>
      <c r="BX42" s="67"/>
      <c r="BY42" s="67"/>
      <c r="BZ42" s="32" t="s">
        <v>461</v>
      </c>
      <c r="CG42" s="66"/>
      <c r="CH42" s="66"/>
      <c r="CL42" s="32" t="s">
        <v>460</v>
      </c>
      <c r="CM42" s="65" t="s">
        <v>19</v>
      </c>
      <c r="CN42" s="66"/>
      <c r="CO42" s="66"/>
      <c r="CP42" s="66"/>
      <c r="CR42" s="32">
        <v>2.0</v>
      </c>
      <c r="CW42" s="32" t="s">
        <v>462</v>
      </c>
      <c r="CX42" s="65" t="s">
        <v>19</v>
      </c>
      <c r="DB42" s="32"/>
    </row>
    <row r="43">
      <c r="A43" s="27" t="s">
        <v>138</v>
      </c>
      <c r="B43" s="32" t="s">
        <v>123</v>
      </c>
      <c r="C43" s="32" t="s">
        <v>545</v>
      </c>
      <c r="D43" s="32" t="s">
        <v>546</v>
      </c>
      <c r="E43" s="65" t="s">
        <v>209</v>
      </c>
      <c r="F43" s="65" t="s">
        <v>209</v>
      </c>
      <c r="G43" s="65" t="s">
        <v>209</v>
      </c>
      <c r="H43" s="15" t="s">
        <v>491</v>
      </c>
      <c r="I43" s="65" t="s">
        <v>209</v>
      </c>
      <c r="J43" s="65" t="s">
        <v>209</v>
      </c>
      <c r="K43" s="32" t="s">
        <v>459</v>
      </c>
      <c r="L43" s="32" t="s">
        <v>459</v>
      </c>
      <c r="M43" s="32" t="s">
        <v>459</v>
      </c>
      <c r="N43" s="32" t="s">
        <v>459</v>
      </c>
      <c r="O43" s="67"/>
      <c r="P43" s="67"/>
      <c r="Q43" s="67"/>
      <c r="R43" s="67"/>
      <c r="S43" s="67"/>
      <c r="T43" s="67"/>
      <c r="U43" s="67"/>
      <c r="V43" s="67"/>
      <c r="W43" s="67"/>
      <c r="X43" s="67"/>
      <c r="Y43" s="67"/>
      <c r="Z43" s="66"/>
      <c r="AA43" s="66"/>
      <c r="AB43" s="67"/>
      <c r="AC43" s="67"/>
      <c r="AD43" s="67"/>
      <c r="AE43" s="67"/>
      <c r="AF43" s="67"/>
      <c r="AG43" s="67"/>
      <c r="AH43" s="67"/>
      <c r="AI43" s="67"/>
      <c r="AJ43" s="67"/>
      <c r="AK43" s="67"/>
      <c r="AL43" s="67"/>
      <c r="AM43" s="67"/>
      <c r="AN43" s="67"/>
      <c r="AO43" s="66"/>
      <c r="AP43" s="66"/>
      <c r="AQ43" s="67"/>
      <c r="AR43" s="67"/>
      <c r="AS43" s="67"/>
      <c r="AT43" s="67"/>
      <c r="AU43" s="67"/>
      <c r="AV43" s="67"/>
      <c r="AW43" s="67"/>
      <c r="AX43" s="67"/>
      <c r="AY43" s="67"/>
      <c r="AZ43" s="66"/>
      <c r="BA43" s="66"/>
      <c r="BB43" s="67"/>
      <c r="BC43" s="67"/>
      <c r="BD43" s="67"/>
      <c r="BE43" s="67"/>
      <c r="BF43" s="67"/>
      <c r="BG43" s="66"/>
      <c r="BH43" s="66"/>
      <c r="BI43" s="67"/>
      <c r="BJ43" s="67"/>
      <c r="BK43" s="67"/>
      <c r="BL43" s="67"/>
      <c r="BM43" s="67"/>
      <c r="BN43" s="67"/>
      <c r="BO43" s="67"/>
      <c r="BP43" s="67"/>
      <c r="BQ43" s="67"/>
      <c r="BR43" s="66"/>
      <c r="BS43" s="66"/>
      <c r="BT43" s="67"/>
      <c r="BU43" s="67"/>
      <c r="BV43" s="67"/>
      <c r="BW43" s="67"/>
      <c r="BX43" s="67"/>
      <c r="BY43" s="67"/>
      <c r="BZ43" s="32" t="s">
        <v>461</v>
      </c>
      <c r="CG43" s="66"/>
      <c r="CH43" s="66"/>
      <c r="CL43" s="32" t="s">
        <v>459</v>
      </c>
      <c r="CM43" s="66"/>
      <c r="CN43" s="66"/>
      <c r="CO43" s="66"/>
      <c r="CP43" s="66"/>
      <c r="CQ43" s="67"/>
      <c r="CR43" s="67"/>
      <c r="CS43" s="67"/>
      <c r="CT43" s="67"/>
      <c r="CU43" s="67"/>
      <c r="CV43" s="67"/>
      <c r="CW43" s="32" t="s">
        <v>461</v>
      </c>
      <c r="CX43" s="65" t="s">
        <v>209</v>
      </c>
      <c r="DB43" s="32"/>
    </row>
    <row r="44" ht="24.75" customHeight="1">
      <c r="A44" s="27" t="s">
        <v>138</v>
      </c>
      <c r="B44" s="32" t="s">
        <v>123</v>
      </c>
      <c r="C44" s="32" t="s">
        <v>547</v>
      </c>
      <c r="D44" s="32" t="s">
        <v>548</v>
      </c>
      <c r="E44" s="65" t="s">
        <v>19</v>
      </c>
      <c r="F44" s="65" t="s">
        <v>209</v>
      </c>
      <c r="G44" s="65" t="s">
        <v>209</v>
      </c>
      <c r="H44" s="15" t="s">
        <v>491</v>
      </c>
      <c r="I44" s="65" t="s">
        <v>209</v>
      </c>
      <c r="J44" s="65" t="s">
        <v>209</v>
      </c>
      <c r="K44" s="32" t="s">
        <v>459</v>
      </c>
      <c r="L44" s="32" t="s">
        <v>459</v>
      </c>
      <c r="M44" s="32" t="s">
        <v>459</v>
      </c>
      <c r="N44" s="32" t="s">
        <v>459</v>
      </c>
      <c r="O44" s="67"/>
      <c r="P44" s="67"/>
      <c r="Q44" s="67"/>
      <c r="R44" s="67"/>
      <c r="S44" s="67"/>
      <c r="T44" s="67"/>
      <c r="U44" s="67"/>
      <c r="V44" s="67"/>
      <c r="W44" s="67"/>
      <c r="X44" s="67"/>
      <c r="Y44" s="67"/>
      <c r="Z44" s="66"/>
      <c r="AA44" s="66"/>
      <c r="AB44" s="67"/>
      <c r="AC44" s="67"/>
      <c r="AD44" s="67"/>
      <c r="AE44" s="67"/>
      <c r="AF44" s="67"/>
      <c r="AG44" s="67"/>
      <c r="AH44" s="67"/>
      <c r="AI44" s="67"/>
      <c r="AJ44" s="67"/>
      <c r="AK44" s="67"/>
      <c r="AL44" s="67"/>
      <c r="AM44" s="67"/>
      <c r="AN44" s="67"/>
      <c r="AO44" s="66"/>
      <c r="AP44" s="66"/>
      <c r="AQ44" s="67"/>
      <c r="AR44" s="67"/>
      <c r="AS44" s="67"/>
      <c r="AT44" s="67"/>
      <c r="AU44" s="67"/>
      <c r="AV44" s="67"/>
      <c r="AW44" s="67"/>
      <c r="AX44" s="67"/>
      <c r="AY44" s="67"/>
      <c r="AZ44" s="66"/>
      <c r="BA44" s="66"/>
      <c r="BB44" s="67"/>
      <c r="BC44" s="67"/>
      <c r="BD44" s="67"/>
      <c r="BE44" s="67"/>
      <c r="BF44" s="67"/>
      <c r="BG44" s="66"/>
      <c r="BH44" s="66"/>
      <c r="BI44" s="67"/>
      <c r="BJ44" s="67"/>
      <c r="BK44" s="67"/>
      <c r="BL44" s="67"/>
      <c r="BM44" s="67"/>
      <c r="BN44" s="67"/>
      <c r="BO44" s="67"/>
      <c r="BP44" s="67"/>
      <c r="BQ44" s="67"/>
      <c r="BR44" s="66"/>
      <c r="BS44" s="66"/>
      <c r="BT44" s="67"/>
      <c r="BU44" s="67"/>
      <c r="BV44" s="67"/>
      <c r="BW44" s="67"/>
      <c r="BX44" s="67"/>
      <c r="BY44" s="67"/>
      <c r="BZ44" s="32" t="s">
        <v>459</v>
      </c>
      <c r="CA44" s="67"/>
      <c r="CB44" s="67"/>
      <c r="CC44" s="67"/>
      <c r="CD44" s="67"/>
      <c r="CE44" s="67"/>
      <c r="CF44" s="67"/>
      <c r="CG44" s="66"/>
      <c r="CH44" s="66"/>
      <c r="CI44" s="67"/>
      <c r="CJ44" s="67"/>
      <c r="CK44" s="67"/>
      <c r="CL44" s="32" t="s">
        <v>459</v>
      </c>
      <c r="CM44" s="66"/>
      <c r="CN44" s="66"/>
      <c r="CO44" s="66"/>
      <c r="CP44" s="66"/>
      <c r="CQ44" s="67"/>
      <c r="CR44" s="67"/>
      <c r="CS44" s="67"/>
      <c r="CT44" s="67"/>
      <c r="CU44" s="67"/>
      <c r="CV44" s="67"/>
      <c r="CW44" s="32" t="s">
        <v>459</v>
      </c>
      <c r="CX44" s="65" t="s">
        <v>209</v>
      </c>
      <c r="DB44" s="32"/>
    </row>
    <row r="45">
      <c r="A45" s="27" t="s">
        <v>144</v>
      </c>
      <c r="B45" s="32" t="s">
        <v>123</v>
      </c>
      <c r="C45" s="32" t="s">
        <v>529</v>
      </c>
      <c r="D45" s="32" t="s">
        <v>530</v>
      </c>
      <c r="E45" s="65" t="s">
        <v>19</v>
      </c>
      <c r="F45" s="65" t="s">
        <v>209</v>
      </c>
      <c r="G45" s="65" t="s">
        <v>209</v>
      </c>
      <c r="H45" s="15" t="s">
        <v>458</v>
      </c>
      <c r="I45" s="65" t="s">
        <v>209</v>
      </c>
      <c r="J45" s="65" t="s">
        <v>209</v>
      </c>
      <c r="K45" s="32" t="s">
        <v>460</v>
      </c>
      <c r="L45" s="32" t="s">
        <v>459</v>
      </c>
      <c r="M45" s="32" t="s">
        <v>459</v>
      </c>
      <c r="N45" s="32" t="s">
        <v>459</v>
      </c>
      <c r="O45" s="32">
        <v>20.0</v>
      </c>
      <c r="P45" s="32">
        <v>25.0</v>
      </c>
      <c r="Q45" s="32">
        <v>25.0</v>
      </c>
      <c r="R45" s="32">
        <v>25.0</v>
      </c>
      <c r="U45" s="32">
        <v>2.0</v>
      </c>
      <c r="V45" s="32">
        <v>3.0</v>
      </c>
      <c r="W45" s="32">
        <v>36.0</v>
      </c>
      <c r="Z45" s="66"/>
      <c r="AA45" s="66"/>
      <c r="AB45" s="67"/>
      <c r="AC45" s="67"/>
      <c r="AD45" s="67"/>
      <c r="AE45" s="67"/>
      <c r="AF45" s="67"/>
      <c r="AG45" s="67"/>
      <c r="AH45" s="67"/>
      <c r="AI45" s="67"/>
      <c r="AJ45" s="67"/>
      <c r="AK45" s="67"/>
      <c r="AL45" s="67"/>
      <c r="AM45" s="67"/>
      <c r="AN45" s="67"/>
      <c r="AO45" s="66"/>
      <c r="AP45" s="66"/>
      <c r="AQ45" s="67"/>
      <c r="AR45" s="67"/>
      <c r="AS45" s="67"/>
      <c r="AT45" s="67"/>
      <c r="AU45" s="67"/>
      <c r="AV45" s="67"/>
      <c r="AW45" s="67"/>
      <c r="AX45" s="67"/>
      <c r="AY45" s="67"/>
      <c r="AZ45" s="66"/>
      <c r="BA45" s="66"/>
      <c r="BB45" s="67"/>
      <c r="BC45" s="67"/>
      <c r="BD45" s="67"/>
      <c r="BE45" s="67"/>
      <c r="BF45" s="67"/>
      <c r="BG45" s="66"/>
      <c r="BH45" s="66"/>
      <c r="BI45" s="67"/>
      <c r="BJ45" s="67"/>
      <c r="BK45" s="67"/>
      <c r="BL45" s="67"/>
      <c r="BM45" s="67"/>
      <c r="BN45" s="67"/>
      <c r="BO45" s="67"/>
      <c r="BP45" s="67"/>
      <c r="BQ45" s="67"/>
      <c r="BR45" s="66"/>
      <c r="BS45" s="66"/>
      <c r="BT45" s="67"/>
      <c r="BU45" s="67"/>
      <c r="BV45" s="67"/>
      <c r="BW45" s="67"/>
      <c r="BX45" s="67"/>
      <c r="BY45" s="67"/>
      <c r="BZ45" s="32" t="s">
        <v>461</v>
      </c>
      <c r="CG45" s="66"/>
      <c r="CH45" s="66"/>
      <c r="CL45" s="32" t="s">
        <v>460</v>
      </c>
      <c r="CM45" s="66"/>
      <c r="CN45" s="66"/>
      <c r="CO45" s="66"/>
      <c r="CP45" s="66"/>
      <c r="CR45" s="32">
        <v>1.0</v>
      </c>
      <c r="CW45" s="32" t="s">
        <v>461</v>
      </c>
      <c r="CX45" s="66"/>
      <c r="DB45" s="32"/>
    </row>
    <row r="46">
      <c r="A46" s="27" t="s">
        <v>132</v>
      </c>
      <c r="B46" s="32" t="s">
        <v>123</v>
      </c>
      <c r="C46" s="32" t="s">
        <v>549</v>
      </c>
      <c r="D46" s="32" t="s">
        <v>550</v>
      </c>
      <c r="E46" s="65" t="s">
        <v>19</v>
      </c>
      <c r="F46" s="65" t="s">
        <v>209</v>
      </c>
      <c r="G46" s="65" t="s">
        <v>209</v>
      </c>
      <c r="H46" s="15" t="s">
        <v>465</v>
      </c>
      <c r="I46" s="65" t="s">
        <v>209</v>
      </c>
      <c r="J46" s="65" t="s">
        <v>209</v>
      </c>
      <c r="K46" s="32" t="s">
        <v>460</v>
      </c>
      <c r="L46" s="32" t="s">
        <v>460</v>
      </c>
      <c r="M46" s="32" t="s">
        <v>460</v>
      </c>
      <c r="N46" s="32" t="s">
        <v>460</v>
      </c>
      <c r="P46" s="32">
        <v>20.0</v>
      </c>
      <c r="Q46" s="32">
        <v>20.0</v>
      </c>
      <c r="R46" s="32">
        <v>20.0</v>
      </c>
      <c r="V46" s="32">
        <v>4.17</v>
      </c>
      <c r="W46" s="32">
        <v>50.0</v>
      </c>
      <c r="Z46" s="65" t="s">
        <v>209</v>
      </c>
      <c r="AA46" s="65" t="s">
        <v>209</v>
      </c>
      <c r="AC46" s="32">
        <v>1.75</v>
      </c>
      <c r="AD46" s="32">
        <v>20.0</v>
      </c>
      <c r="AE46" s="32">
        <v>20.0</v>
      </c>
      <c r="AF46" s="32">
        <v>20.0</v>
      </c>
      <c r="AK46" s="32">
        <v>4.17</v>
      </c>
      <c r="AL46" s="32">
        <v>50.0</v>
      </c>
      <c r="AO46" s="65" t="s">
        <v>209</v>
      </c>
      <c r="AP46" s="65" t="s">
        <v>209</v>
      </c>
      <c r="AR46" s="32">
        <v>1.75</v>
      </c>
      <c r="AS46" s="32">
        <v>20.0</v>
      </c>
      <c r="AT46" s="32">
        <v>20.0</v>
      </c>
      <c r="AU46" s="32">
        <v>20.0</v>
      </c>
      <c r="AZ46" s="66"/>
      <c r="BA46" s="66"/>
      <c r="BB46" s="32">
        <v>4.17</v>
      </c>
      <c r="BC46" s="32">
        <v>50.0</v>
      </c>
      <c r="BG46" s="65" t="s">
        <v>209</v>
      </c>
      <c r="BH46" s="65" t="s">
        <v>209</v>
      </c>
      <c r="BJ46" s="32">
        <v>1.75</v>
      </c>
      <c r="BK46" s="32">
        <v>20.0</v>
      </c>
      <c r="BL46" s="32">
        <v>20.0</v>
      </c>
      <c r="BM46" s="32">
        <v>20.0</v>
      </c>
      <c r="BR46" s="66"/>
      <c r="BS46" s="66"/>
      <c r="BT46" s="32">
        <v>4.17</v>
      </c>
      <c r="BU46" s="32">
        <v>50.0</v>
      </c>
      <c r="BZ46" s="32" t="s">
        <v>461</v>
      </c>
      <c r="CG46" s="66"/>
      <c r="CH46" s="66"/>
      <c r="CL46" s="32" t="s">
        <v>460</v>
      </c>
      <c r="CM46" s="66"/>
      <c r="CN46" s="66"/>
      <c r="CO46" s="66"/>
      <c r="CP46" s="66"/>
      <c r="CW46" s="32" t="s">
        <v>461</v>
      </c>
      <c r="CX46" s="65" t="s">
        <v>19</v>
      </c>
      <c r="DB46" s="32" t="s">
        <v>551</v>
      </c>
    </row>
    <row r="47">
      <c r="A47" s="27" t="s">
        <v>132</v>
      </c>
      <c r="B47" s="32" t="s">
        <v>123</v>
      </c>
      <c r="C47" s="32" t="s">
        <v>552</v>
      </c>
      <c r="D47" s="32" t="s">
        <v>553</v>
      </c>
      <c r="E47" s="65" t="s">
        <v>19</v>
      </c>
      <c r="F47" s="65" t="s">
        <v>209</v>
      </c>
      <c r="G47" s="65" t="s">
        <v>209</v>
      </c>
      <c r="H47" s="15" t="s">
        <v>465</v>
      </c>
      <c r="I47" s="65" t="s">
        <v>209</v>
      </c>
      <c r="J47" s="65" t="s">
        <v>209</v>
      </c>
      <c r="K47" s="32" t="s">
        <v>460</v>
      </c>
      <c r="L47" s="32" t="s">
        <v>460</v>
      </c>
      <c r="M47" s="32" t="s">
        <v>460</v>
      </c>
      <c r="N47" s="32" t="s">
        <v>460</v>
      </c>
      <c r="P47" s="32">
        <v>20.0</v>
      </c>
      <c r="Q47" s="32">
        <v>20.0</v>
      </c>
      <c r="R47" s="32">
        <v>20.0</v>
      </c>
      <c r="V47" s="32">
        <v>4.17</v>
      </c>
      <c r="W47" s="32">
        <v>50.0</v>
      </c>
      <c r="Z47" s="65" t="s">
        <v>209</v>
      </c>
      <c r="AA47" s="65" t="s">
        <v>209</v>
      </c>
      <c r="AC47" s="32">
        <v>0.1</v>
      </c>
      <c r="AD47" s="32">
        <v>20.0</v>
      </c>
      <c r="AE47" s="32">
        <v>20.0</v>
      </c>
      <c r="AF47" s="32">
        <v>20.0</v>
      </c>
      <c r="AK47" s="32">
        <v>4.17</v>
      </c>
      <c r="AL47" s="32">
        <v>50.0</v>
      </c>
      <c r="AO47" s="65" t="s">
        <v>209</v>
      </c>
      <c r="AP47" s="65" t="s">
        <v>209</v>
      </c>
      <c r="AR47" s="32">
        <v>0.1</v>
      </c>
      <c r="AS47" s="32">
        <v>20.0</v>
      </c>
      <c r="AT47" s="32">
        <v>20.0</v>
      </c>
      <c r="AU47" s="32">
        <v>20.0</v>
      </c>
      <c r="AZ47" s="66"/>
      <c r="BA47" s="66"/>
      <c r="BB47" s="32">
        <v>4.17</v>
      </c>
      <c r="BC47" s="32">
        <v>50.0</v>
      </c>
      <c r="BG47" s="65" t="s">
        <v>209</v>
      </c>
      <c r="BH47" s="65" t="s">
        <v>209</v>
      </c>
      <c r="BJ47" s="32">
        <v>0.1</v>
      </c>
      <c r="BK47" s="32">
        <v>20.0</v>
      </c>
      <c r="BL47" s="32">
        <v>20.0</v>
      </c>
      <c r="BM47" s="32">
        <v>20.0</v>
      </c>
      <c r="BR47" s="66"/>
      <c r="BS47" s="66"/>
      <c r="BT47" s="32">
        <v>4.17</v>
      </c>
      <c r="BU47" s="32">
        <v>50.0</v>
      </c>
      <c r="BZ47" s="32" t="s">
        <v>461</v>
      </c>
      <c r="CG47" s="66"/>
      <c r="CH47" s="66"/>
      <c r="CL47" s="32" t="s">
        <v>460</v>
      </c>
      <c r="CM47" s="66"/>
      <c r="CN47" s="66"/>
      <c r="CO47" s="66"/>
      <c r="CP47" s="66"/>
      <c r="CW47" s="32" t="s">
        <v>461</v>
      </c>
      <c r="CX47" s="65" t="s">
        <v>19</v>
      </c>
      <c r="DB47" s="32" t="s">
        <v>551</v>
      </c>
    </row>
    <row r="48">
      <c r="A48" s="27" t="s">
        <v>132</v>
      </c>
      <c r="B48" s="32" t="s">
        <v>123</v>
      </c>
      <c r="C48" s="32" t="s">
        <v>554</v>
      </c>
      <c r="D48" s="32" t="s">
        <v>555</v>
      </c>
      <c r="E48" s="65" t="s">
        <v>19</v>
      </c>
      <c r="F48" s="65" t="s">
        <v>209</v>
      </c>
      <c r="G48" s="65" t="s">
        <v>209</v>
      </c>
      <c r="H48" s="15" t="s">
        <v>458</v>
      </c>
      <c r="I48" s="65" t="s">
        <v>209</v>
      </c>
      <c r="J48" s="65" t="s">
        <v>209</v>
      </c>
      <c r="K48" s="32" t="s">
        <v>459</v>
      </c>
      <c r="L48" s="32" t="s">
        <v>459</v>
      </c>
      <c r="M48" s="32" t="s">
        <v>459</v>
      </c>
      <c r="N48" s="32" t="s">
        <v>460</v>
      </c>
      <c r="O48" s="67"/>
      <c r="P48" s="67"/>
      <c r="Q48" s="67"/>
      <c r="R48" s="67"/>
      <c r="S48" s="67"/>
      <c r="T48" s="67"/>
      <c r="U48" s="67"/>
      <c r="V48" s="67"/>
      <c r="W48" s="67"/>
      <c r="X48" s="67"/>
      <c r="Y48" s="67"/>
      <c r="Z48" s="65"/>
      <c r="AA48" s="65"/>
      <c r="AB48" s="67"/>
      <c r="AC48" s="67"/>
      <c r="AD48" s="67"/>
      <c r="AE48" s="67"/>
      <c r="AF48" s="67"/>
      <c r="AG48" s="67"/>
      <c r="AH48" s="67"/>
      <c r="AI48" s="67"/>
      <c r="AJ48" s="67"/>
      <c r="AK48" s="67"/>
      <c r="AL48" s="67"/>
      <c r="AM48" s="67"/>
      <c r="AN48" s="67"/>
      <c r="AO48" s="65"/>
      <c r="AP48" s="65"/>
      <c r="AQ48" s="67"/>
      <c r="AR48" s="67"/>
      <c r="AS48" s="67"/>
      <c r="AT48" s="67"/>
      <c r="AU48" s="67"/>
      <c r="AV48" s="67"/>
      <c r="AW48" s="67"/>
      <c r="AX48" s="67"/>
      <c r="AY48" s="67"/>
      <c r="AZ48" s="66"/>
      <c r="BA48" s="66"/>
      <c r="BB48" s="67"/>
      <c r="BC48" s="67"/>
      <c r="BD48" s="67"/>
      <c r="BE48" s="67"/>
      <c r="BF48" s="67"/>
      <c r="BG48" s="65" t="s">
        <v>209</v>
      </c>
      <c r="BH48" s="65" t="s">
        <v>209</v>
      </c>
      <c r="BK48" s="32">
        <v>20.0</v>
      </c>
      <c r="BL48" s="32">
        <v>20.0</v>
      </c>
      <c r="BM48" s="32">
        <v>20.0</v>
      </c>
      <c r="BR48" s="66"/>
      <c r="BS48" s="66"/>
      <c r="BT48" s="32">
        <v>5.0</v>
      </c>
      <c r="BU48" s="32">
        <v>60.0</v>
      </c>
      <c r="BZ48" s="32" t="s">
        <v>461</v>
      </c>
      <c r="CG48" s="66"/>
      <c r="CH48" s="66"/>
      <c r="CL48" s="32" t="s">
        <v>460</v>
      </c>
      <c r="CM48" s="66"/>
      <c r="CN48" s="66"/>
      <c r="CO48" s="66"/>
      <c r="CP48" s="66"/>
      <c r="CW48" s="32" t="s">
        <v>461</v>
      </c>
      <c r="CX48" s="66"/>
      <c r="DB48" s="23" t="s">
        <v>556</v>
      </c>
    </row>
    <row r="49">
      <c r="A49" s="27" t="s">
        <v>132</v>
      </c>
      <c r="B49" s="32" t="s">
        <v>123</v>
      </c>
      <c r="C49" s="32" t="s">
        <v>506</v>
      </c>
      <c r="D49" s="32" t="s">
        <v>557</v>
      </c>
      <c r="E49" s="65" t="s">
        <v>19</v>
      </c>
      <c r="F49" s="65" t="s">
        <v>209</v>
      </c>
      <c r="G49" s="65" t="s">
        <v>209</v>
      </c>
      <c r="H49" s="15" t="s">
        <v>491</v>
      </c>
      <c r="I49" s="65" t="s">
        <v>209</v>
      </c>
      <c r="J49" s="65" t="s">
        <v>209</v>
      </c>
      <c r="K49" s="32" t="s">
        <v>460</v>
      </c>
      <c r="L49" s="32" t="s">
        <v>460</v>
      </c>
      <c r="M49" s="32" t="s">
        <v>460</v>
      </c>
      <c r="N49" s="32" t="s">
        <v>460</v>
      </c>
      <c r="P49" s="32">
        <v>20.0</v>
      </c>
      <c r="Q49" s="32">
        <v>20.0</v>
      </c>
      <c r="R49" s="32">
        <v>20.0</v>
      </c>
      <c r="Z49" s="65" t="s">
        <v>209</v>
      </c>
      <c r="AA49" s="65" t="s">
        <v>209</v>
      </c>
      <c r="AD49" s="32">
        <v>20.0</v>
      </c>
      <c r="AE49" s="32">
        <v>20.0</v>
      </c>
      <c r="AF49" s="32">
        <v>20.0</v>
      </c>
      <c r="AO49" s="65" t="s">
        <v>209</v>
      </c>
      <c r="AP49" s="65" t="s">
        <v>209</v>
      </c>
      <c r="AS49" s="32">
        <v>20.0</v>
      </c>
      <c r="AT49" s="32">
        <v>20.0</v>
      </c>
      <c r="AU49" s="32">
        <v>20.0</v>
      </c>
      <c r="AZ49" s="66"/>
      <c r="BA49" s="66"/>
      <c r="BG49" s="65" t="s">
        <v>209</v>
      </c>
      <c r="BH49" s="65" t="s">
        <v>209</v>
      </c>
      <c r="BK49" s="32">
        <v>20.0</v>
      </c>
      <c r="BL49" s="32">
        <v>20.0</v>
      </c>
      <c r="BM49" s="32">
        <v>20.0</v>
      </c>
      <c r="BR49" s="66"/>
      <c r="BS49" s="66"/>
      <c r="BZ49" s="32" t="s">
        <v>461</v>
      </c>
      <c r="CG49" s="66"/>
      <c r="CH49" s="66"/>
      <c r="CL49" s="32" t="s">
        <v>460</v>
      </c>
      <c r="CM49" s="66"/>
      <c r="CN49" s="66"/>
      <c r="CO49" s="66"/>
      <c r="CP49" s="66"/>
      <c r="CW49" s="32" t="s">
        <v>461</v>
      </c>
      <c r="CX49" s="66"/>
      <c r="DB49" s="23" t="s">
        <v>556</v>
      </c>
    </row>
    <row r="50">
      <c r="A50" s="27" t="s">
        <v>132</v>
      </c>
      <c r="B50" s="32" t="s">
        <v>123</v>
      </c>
      <c r="C50" s="32" t="s">
        <v>531</v>
      </c>
      <c r="D50" s="32" t="s">
        <v>532</v>
      </c>
      <c r="E50" s="65" t="s">
        <v>19</v>
      </c>
      <c r="F50" s="65" t="s">
        <v>209</v>
      </c>
      <c r="G50" s="65" t="s">
        <v>209</v>
      </c>
      <c r="H50" s="15" t="s">
        <v>458</v>
      </c>
      <c r="I50" s="65" t="s">
        <v>209</v>
      </c>
      <c r="J50" s="65" t="s">
        <v>209</v>
      </c>
      <c r="K50" s="32" t="s">
        <v>460</v>
      </c>
      <c r="L50" s="32" t="s">
        <v>460</v>
      </c>
      <c r="M50" s="32" t="s">
        <v>460</v>
      </c>
      <c r="N50" s="32" t="s">
        <v>460</v>
      </c>
      <c r="P50" s="32">
        <v>20.0</v>
      </c>
      <c r="Q50" s="32">
        <v>20.0</v>
      </c>
      <c r="R50" s="32">
        <v>20.0</v>
      </c>
      <c r="V50" s="32">
        <v>4.17</v>
      </c>
      <c r="W50" s="32">
        <v>50.0</v>
      </c>
      <c r="Z50" s="65" t="s">
        <v>209</v>
      </c>
      <c r="AA50" s="65" t="s">
        <v>209</v>
      </c>
      <c r="AC50" s="32">
        <v>1.75</v>
      </c>
      <c r="AD50" s="32">
        <v>20.0</v>
      </c>
      <c r="AE50" s="32">
        <v>20.0</v>
      </c>
      <c r="AF50" s="32">
        <v>20.0</v>
      </c>
      <c r="AK50" s="32">
        <v>4.17</v>
      </c>
      <c r="AL50" s="32">
        <v>50.0</v>
      </c>
      <c r="AO50" s="65" t="s">
        <v>209</v>
      </c>
      <c r="AP50" s="65" t="s">
        <v>209</v>
      </c>
      <c r="AR50" s="32">
        <v>1.75</v>
      </c>
      <c r="AS50" s="32">
        <v>20.0</v>
      </c>
      <c r="AT50" s="32">
        <v>20.0</v>
      </c>
      <c r="AU50" s="32">
        <v>20.0</v>
      </c>
      <c r="AZ50" s="66"/>
      <c r="BA50" s="66"/>
      <c r="BB50" s="32">
        <v>4.17</v>
      </c>
      <c r="BC50" s="32">
        <v>50.0</v>
      </c>
      <c r="BG50" s="65" t="s">
        <v>209</v>
      </c>
      <c r="BH50" s="65" t="s">
        <v>209</v>
      </c>
      <c r="BJ50" s="32">
        <v>1.75</v>
      </c>
      <c r="BK50" s="32">
        <v>20.0</v>
      </c>
      <c r="BL50" s="32">
        <v>20.0</v>
      </c>
      <c r="BM50" s="32">
        <v>20.0</v>
      </c>
      <c r="BR50" s="66"/>
      <c r="BS50" s="66"/>
      <c r="BT50" s="32">
        <v>4.17</v>
      </c>
      <c r="BU50" s="32">
        <v>50.0</v>
      </c>
      <c r="BZ50" s="32" t="s">
        <v>461</v>
      </c>
      <c r="CG50" s="66"/>
      <c r="CH50" s="66"/>
      <c r="CL50" s="32" t="s">
        <v>460</v>
      </c>
      <c r="CM50" s="66"/>
      <c r="CN50" s="66"/>
      <c r="CO50" s="66"/>
      <c r="CP50" s="66"/>
      <c r="CW50" s="32" t="s">
        <v>461</v>
      </c>
      <c r="CX50" s="65" t="s">
        <v>19</v>
      </c>
      <c r="DB50" s="32" t="s">
        <v>551</v>
      </c>
    </row>
    <row r="51">
      <c r="A51" s="27" t="s">
        <v>132</v>
      </c>
      <c r="B51" s="32" t="s">
        <v>123</v>
      </c>
      <c r="C51" s="32" t="s">
        <v>494</v>
      </c>
      <c r="D51" s="32" t="s">
        <v>495</v>
      </c>
      <c r="E51" s="65" t="s">
        <v>19</v>
      </c>
      <c r="F51" s="65" t="s">
        <v>209</v>
      </c>
      <c r="G51" s="65" t="s">
        <v>209</v>
      </c>
      <c r="H51" s="15" t="s">
        <v>491</v>
      </c>
      <c r="I51" s="65" t="s">
        <v>209</v>
      </c>
      <c r="J51" s="65" t="s">
        <v>209</v>
      </c>
      <c r="K51" s="32" t="s">
        <v>459</v>
      </c>
      <c r="L51" s="32" t="s">
        <v>459</v>
      </c>
      <c r="M51" s="32" t="s">
        <v>459</v>
      </c>
      <c r="N51" s="32" t="s">
        <v>459</v>
      </c>
      <c r="O51" s="67"/>
      <c r="P51" s="67"/>
      <c r="Q51" s="67"/>
      <c r="R51" s="67"/>
      <c r="S51" s="67"/>
      <c r="T51" s="67"/>
      <c r="U51" s="67"/>
      <c r="V51" s="32"/>
      <c r="W51" s="32"/>
      <c r="X51" s="67"/>
      <c r="Y51" s="67"/>
      <c r="Z51" s="65"/>
      <c r="AA51" s="65"/>
      <c r="AB51" s="67"/>
      <c r="AC51" s="32"/>
      <c r="AD51" s="67"/>
      <c r="AE51" s="67"/>
      <c r="AF51" s="67"/>
      <c r="AG51" s="67"/>
      <c r="AH51" s="67"/>
      <c r="AI51" s="67"/>
      <c r="AJ51" s="67"/>
      <c r="AK51" s="32"/>
      <c r="AL51" s="32"/>
      <c r="AM51" s="67"/>
      <c r="AN51" s="67"/>
      <c r="AO51" s="65"/>
      <c r="AP51" s="65"/>
      <c r="AQ51" s="67"/>
      <c r="AR51" s="32"/>
      <c r="AS51" s="67"/>
      <c r="AT51" s="67"/>
      <c r="AU51" s="67"/>
      <c r="AV51" s="67"/>
      <c r="AW51" s="67"/>
      <c r="AX51" s="67"/>
      <c r="AY51" s="67"/>
      <c r="AZ51" s="66"/>
      <c r="BA51" s="66"/>
      <c r="BB51" s="32"/>
      <c r="BC51" s="32"/>
      <c r="BD51" s="67"/>
      <c r="BE51" s="67"/>
      <c r="BF51" s="67"/>
      <c r="BG51" s="65"/>
      <c r="BH51" s="65"/>
      <c r="BI51" s="67"/>
      <c r="BJ51" s="32"/>
      <c r="BK51" s="67"/>
      <c r="BL51" s="67"/>
      <c r="BM51" s="67"/>
      <c r="BN51" s="67"/>
      <c r="BO51" s="67"/>
      <c r="BP51" s="67"/>
      <c r="BQ51" s="67"/>
      <c r="BR51" s="66"/>
      <c r="BS51" s="66"/>
      <c r="BT51" s="32"/>
      <c r="BU51" s="32"/>
      <c r="BV51" s="67"/>
      <c r="BW51" s="67"/>
      <c r="BX51" s="67"/>
      <c r="BY51" s="67"/>
      <c r="BZ51" s="32" t="s">
        <v>461</v>
      </c>
      <c r="CG51" s="66"/>
      <c r="CH51" s="66"/>
      <c r="CL51" s="32" t="s">
        <v>459</v>
      </c>
      <c r="CM51" s="66"/>
      <c r="CN51" s="66"/>
      <c r="CO51" s="66"/>
      <c r="CP51" s="66"/>
      <c r="CQ51" s="67"/>
      <c r="CR51" s="67"/>
      <c r="CS51" s="67"/>
      <c r="CT51" s="67"/>
      <c r="CU51" s="67"/>
      <c r="CV51" s="67"/>
      <c r="CW51" s="32" t="s">
        <v>461</v>
      </c>
      <c r="CX51" s="65"/>
      <c r="DB51" s="32"/>
    </row>
    <row r="52">
      <c r="A52" s="15" t="s">
        <v>558</v>
      </c>
      <c r="B52" s="32" t="s">
        <v>123</v>
      </c>
      <c r="C52" s="32" t="s">
        <v>559</v>
      </c>
      <c r="D52" s="32" t="s">
        <v>560</v>
      </c>
      <c r="E52" s="65" t="s">
        <v>19</v>
      </c>
      <c r="F52" s="65" t="s">
        <v>209</v>
      </c>
      <c r="G52" s="65" t="s">
        <v>209</v>
      </c>
      <c r="H52" s="15" t="s">
        <v>465</v>
      </c>
      <c r="I52" s="65" t="s">
        <v>209</v>
      </c>
      <c r="J52" s="65" t="s">
        <v>209</v>
      </c>
      <c r="K52" s="32" t="s">
        <v>460</v>
      </c>
      <c r="L52" s="32" t="s">
        <v>459</v>
      </c>
      <c r="M52" s="32" t="s">
        <v>459</v>
      </c>
      <c r="N52" s="32" t="s">
        <v>459</v>
      </c>
      <c r="O52" s="32">
        <v>1.0</v>
      </c>
      <c r="P52" s="32">
        <v>35.0</v>
      </c>
      <c r="Q52" s="32">
        <v>25.0</v>
      </c>
      <c r="R52" s="32">
        <v>25.0</v>
      </c>
      <c r="S52" s="69"/>
      <c r="U52" s="32">
        <v>1.5</v>
      </c>
      <c r="V52" s="32">
        <v>2.8</v>
      </c>
      <c r="W52" s="32">
        <v>34.0</v>
      </c>
      <c r="Y52" s="32"/>
      <c r="Z52" s="66"/>
      <c r="AA52" s="66"/>
      <c r="AB52" s="67"/>
      <c r="AC52" s="67"/>
      <c r="AD52" s="67"/>
      <c r="AE52" s="67"/>
      <c r="AF52" s="67"/>
      <c r="AG52" s="67"/>
      <c r="AH52" s="67"/>
      <c r="AI52" s="67"/>
      <c r="AJ52" s="67"/>
      <c r="AK52" s="67"/>
      <c r="AL52" s="67"/>
      <c r="AM52" s="67"/>
      <c r="AN52" s="67"/>
      <c r="AO52" s="66"/>
      <c r="AP52" s="66"/>
      <c r="AQ52" s="67"/>
      <c r="AR52" s="67"/>
      <c r="AS52" s="67"/>
      <c r="AT52" s="67"/>
      <c r="AU52" s="67"/>
      <c r="AV52" s="67"/>
      <c r="AW52" s="67"/>
      <c r="AX52" s="67"/>
      <c r="AY52" s="67"/>
      <c r="AZ52" s="66"/>
      <c r="BA52" s="66"/>
      <c r="BB52" s="67"/>
      <c r="BC52" s="67"/>
      <c r="BD52" s="67"/>
      <c r="BE52" s="67"/>
      <c r="BF52" s="67"/>
      <c r="BG52" s="66"/>
      <c r="BH52" s="66"/>
      <c r="BI52" s="67"/>
      <c r="BJ52" s="67"/>
      <c r="BK52" s="67"/>
      <c r="BL52" s="67"/>
      <c r="BM52" s="67"/>
      <c r="BN52" s="67"/>
      <c r="BO52" s="67"/>
      <c r="BP52" s="67"/>
      <c r="BQ52" s="67"/>
      <c r="BR52" s="66"/>
      <c r="BS52" s="66"/>
      <c r="BT52" s="67"/>
      <c r="BU52" s="67"/>
      <c r="BV52" s="67"/>
      <c r="BW52" s="67"/>
      <c r="BX52" s="67"/>
      <c r="BY52" s="67"/>
      <c r="BZ52" s="32" t="s">
        <v>461</v>
      </c>
      <c r="CG52" s="66"/>
      <c r="CH52" s="66"/>
      <c r="CL52" s="32" t="s">
        <v>460</v>
      </c>
      <c r="CM52" s="65" t="s">
        <v>209</v>
      </c>
      <c r="CN52" s="65" t="s">
        <v>209</v>
      </c>
      <c r="CO52" s="65" t="s">
        <v>209</v>
      </c>
      <c r="CP52" s="65" t="s">
        <v>209</v>
      </c>
      <c r="CR52" s="32">
        <v>1.0</v>
      </c>
      <c r="CS52" s="32" t="s">
        <v>209</v>
      </c>
      <c r="CT52" s="32">
        <v>100.0</v>
      </c>
      <c r="CU52" s="32">
        <v>2000.0</v>
      </c>
      <c r="CW52" s="32" t="s">
        <v>462</v>
      </c>
      <c r="CX52" s="65" t="s">
        <v>209</v>
      </c>
      <c r="CZ52" s="32"/>
      <c r="DB52" s="32"/>
    </row>
    <row r="53">
      <c r="A53" s="15" t="s">
        <v>558</v>
      </c>
      <c r="B53" s="32" t="s">
        <v>123</v>
      </c>
      <c r="C53" s="32" t="s">
        <v>561</v>
      </c>
      <c r="D53" s="32" t="s">
        <v>562</v>
      </c>
      <c r="E53" s="65" t="s">
        <v>19</v>
      </c>
      <c r="F53" s="65" t="s">
        <v>209</v>
      </c>
      <c r="G53" s="65" t="s">
        <v>209</v>
      </c>
      <c r="H53" s="15" t="s">
        <v>465</v>
      </c>
      <c r="I53" s="65" t="s">
        <v>209</v>
      </c>
      <c r="J53" s="65" t="s">
        <v>209</v>
      </c>
      <c r="K53" s="32" t="s">
        <v>460</v>
      </c>
      <c r="L53" s="32" t="s">
        <v>459</v>
      </c>
      <c r="M53" s="32" t="s">
        <v>459</v>
      </c>
      <c r="N53" s="32" t="s">
        <v>459</v>
      </c>
      <c r="O53" s="32">
        <v>1.0</v>
      </c>
      <c r="P53" s="32">
        <v>35.0</v>
      </c>
      <c r="Q53" s="32">
        <v>25.0</v>
      </c>
      <c r="R53" s="32">
        <v>25.0</v>
      </c>
      <c r="S53" s="69"/>
      <c r="U53" s="32">
        <v>1.5</v>
      </c>
      <c r="V53" s="32">
        <v>2.8</v>
      </c>
      <c r="W53" s="32">
        <v>34.0</v>
      </c>
      <c r="Y53" s="32"/>
      <c r="Z53" s="66"/>
      <c r="AA53" s="66"/>
      <c r="AB53" s="67"/>
      <c r="AC53" s="67"/>
      <c r="AD53" s="67"/>
      <c r="AE53" s="67"/>
      <c r="AF53" s="67"/>
      <c r="AG53" s="67"/>
      <c r="AH53" s="67"/>
      <c r="AI53" s="67"/>
      <c r="AJ53" s="67"/>
      <c r="AK53" s="67"/>
      <c r="AL53" s="67"/>
      <c r="AM53" s="67"/>
      <c r="AN53" s="67"/>
      <c r="AO53" s="66"/>
      <c r="AP53" s="66"/>
      <c r="AQ53" s="67"/>
      <c r="AR53" s="67"/>
      <c r="AS53" s="67"/>
      <c r="AT53" s="67"/>
      <c r="AU53" s="67"/>
      <c r="AV53" s="67"/>
      <c r="AW53" s="67"/>
      <c r="AX53" s="67"/>
      <c r="AY53" s="67"/>
      <c r="AZ53" s="66"/>
      <c r="BA53" s="66"/>
      <c r="BB53" s="67"/>
      <c r="BC53" s="67"/>
      <c r="BD53" s="67"/>
      <c r="BE53" s="67"/>
      <c r="BF53" s="67"/>
      <c r="BG53" s="66"/>
      <c r="BH53" s="66"/>
      <c r="BI53" s="67"/>
      <c r="BJ53" s="67"/>
      <c r="BK53" s="67"/>
      <c r="BL53" s="67"/>
      <c r="BM53" s="67"/>
      <c r="BN53" s="67"/>
      <c r="BO53" s="67"/>
      <c r="BP53" s="67"/>
      <c r="BQ53" s="67"/>
      <c r="BR53" s="66"/>
      <c r="BS53" s="66"/>
      <c r="BT53" s="67"/>
      <c r="BU53" s="67"/>
      <c r="BV53" s="67"/>
      <c r="BW53" s="67"/>
      <c r="BX53" s="67"/>
      <c r="BY53" s="67"/>
      <c r="BZ53" s="32" t="s">
        <v>461</v>
      </c>
      <c r="CG53" s="66"/>
      <c r="CH53" s="66"/>
      <c r="CL53" s="32" t="s">
        <v>460</v>
      </c>
      <c r="CM53" s="65" t="s">
        <v>209</v>
      </c>
      <c r="CN53" s="65" t="s">
        <v>209</v>
      </c>
      <c r="CO53" s="65" t="s">
        <v>209</v>
      </c>
      <c r="CP53" s="65" t="s">
        <v>209</v>
      </c>
      <c r="CR53" s="32">
        <v>1.0</v>
      </c>
      <c r="CS53" s="32" t="s">
        <v>209</v>
      </c>
      <c r="CT53" s="32">
        <v>100.0</v>
      </c>
      <c r="CU53" s="32">
        <v>2000.0</v>
      </c>
      <c r="CW53" s="32" t="s">
        <v>462</v>
      </c>
      <c r="CX53" s="65" t="s">
        <v>209</v>
      </c>
      <c r="CZ53" s="32"/>
      <c r="DB53" s="32"/>
    </row>
    <row r="54">
      <c r="A54" s="15" t="s">
        <v>558</v>
      </c>
      <c r="B54" s="32" t="s">
        <v>123</v>
      </c>
      <c r="C54" s="32" t="s">
        <v>563</v>
      </c>
      <c r="D54" s="32" t="s">
        <v>564</v>
      </c>
      <c r="E54" s="65" t="s">
        <v>19</v>
      </c>
      <c r="F54" s="65" t="s">
        <v>209</v>
      </c>
      <c r="G54" s="65" t="s">
        <v>209</v>
      </c>
      <c r="H54" s="15" t="s">
        <v>465</v>
      </c>
      <c r="I54" s="65" t="s">
        <v>209</v>
      </c>
      <c r="J54" s="65" t="s">
        <v>209</v>
      </c>
      <c r="K54" s="32" t="s">
        <v>460</v>
      </c>
      <c r="L54" s="32" t="s">
        <v>459</v>
      </c>
      <c r="M54" s="32" t="s">
        <v>459</v>
      </c>
      <c r="N54" s="32" t="s">
        <v>459</v>
      </c>
      <c r="O54" s="32"/>
      <c r="P54" s="32">
        <v>25.0</v>
      </c>
      <c r="Q54" s="32">
        <v>8.0</v>
      </c>
      <c r="R54" s="32">
        <v>20.0</v>
      </c>
      <c r="S54" s="69">
        <v>0.4</v>
      </c>
      <c r="U54" s="32">
        <v>1.5</v>
      </c>
      <c r="V54" s="32">
        <v>2.7</v>
      </c>
      <c r="W54" s="32">
        <v>32.0</v>
      </c>
      <c r="Y54" s="32"/>
      <c r="Z54" s="66"/>
      <c r="AA54" s="66"/>
      <c r="AB54" s="67"/>
      <c r="AC54" s="67"/>
      <c r="AD54" s="67"/>
      <c r="AE54" s="67"/>
      <c r="AF54" s="67"/>
      <c r="AG54" s="67"/>
      <c r="AH54" s="67"/>
      <c r="AI54" s="67"/>
      <c r="AJ54" s="67"/>
      <c r="AK54" s="67"/>
      <c r="AL54" s="67"/>
      <c r="AM54" s="67"/>
      <c r="AN54" s="67"/>
      <c r="AO54" s="66"/>
      <c r="AP54" s="66"/>
      <c r="AQ54" s="67"/>
      <c r="AR54" s="67"/>
      <c r="AS54" s="67"/>
      <c r="AT54" s="67"/>
      <c r="AU54" s="67"/>
      <c r="AV54" s="67"/>
      <c r="AW54" s="67"/>
      <c r="AX54" s="67"/>
      <c r="AY54" s="67"/>
      <c r="AZ54" s="66"/>
      <c r="BA54" s="66"/>
      <c r="BB54" s="67"/>
      <c r="BC54" s="67"/>
      <c r="BD54" s="67"/>
      <c r="BE54" s="67"/>
      <c r="BF54" s="67"/>
      <c r="BG54" s="66"/>
      <c r="BH54" s="66"/>
      <c r="BI54" s="67"/>
      <c r="BJ54" s="67"/>
      <c r="BK54" s="67"/>
      <c r="BL54" s="67"/>
      <c r="BM54" s="67"/>
      <c r="BN54" s="67"/>
      <c r="BO54" s="67"/>
      <c r="BP54" s="67"/>
      <c r="BQ54" s="67"/>
      <c r="BR54" s="66"/>
      <c r="BS54" s="66"/>
      <c r="BT54" s="67"/>
      <c r="BU54" s="67"/>
      <c r="BV54" s="67"/>
      <c r="BW54" s="67"/>
      <c r="BX54" s="67"/>
      <c r="BY54" s="67"/>
      <c r="BZ54" s="32" t="s">
        <v>461</v>
      </c>
      <c r="CG54" s="66"/>
      <c r="CH54" s="66"/>
      <c r="CL54" s="32" t="s">
        <v>460</v>
      </c>
      <c r="CM54" s="65" t="s">
        <v>209</v>
      </c>
      <c r="CN54" s="65" t="s">
        <v>209</v>
      </c>
      <c r="CO54" s="65" t="s">
        <v>209</v>
      </c>
      <c r="CP54" s="65" t="s">
        <v>209</v>
      </c>
      <c r="CR54" s="32">
        <v>1.0</v>
      </c>
      <c r="CS54" s="32" t="s">
        <v>209</v>
      </c>
      <c r="CT54" s="32">
        <v>100.0</v>
      </c>
      <c r="CU54" s="32">
        <v>2000.0</v>
      </c>
      <c r="CW54" s="32" t="s">
        <v>462</v>
      </c>
      <c r="CX54" s="65" t="s">
        <v>209</v>
      </c>
      <c r="CZ54" s="32"/>
      <c r="DB54" s="32" t="s">
        <v>565</v>
      </c>
      <c r="DC54" s="32" t="s">
        <v>565</v>
      </c>
    </row>
    <row r="55">
      <c r="A55" s="15" t="s">
        <v>558</v>
      </c>
      <c r="B55" s="32" t="s">
        <v>123</v>
      </c>
      <c r="C55" s="32" t="s">
        <v>566</v>
      </c>
      <c r="D55" s="32" t="s">
        <v>567</v>
      </c>
      <c r="E55" s="65" t="s">
        <v>19</v>
      </c>
      <c r="F55" s="65" t="s">
        <v>209</v>
      </c>
      <c r="G55" s="65" t="s">
        <v>209</v>
      </c>
      <c r="H55" s="15" t="s">
        <v>465</v>
      </c>
      <c r="I55" s="65" t="s">
        <v>209</v>
      </c>
      <c r="J55" s="65" t="s">
        <v>209</v>
      </c>
      <c r="K55" s="32" t="s">
        <v>460</v>
      </c>
      <c r="L55" s="32" t="s">
        <v>460</v>
      </c>
      <c r="M55" s="32" t="s">
        <v>460</v>
      </c>
      <c r="N55" s="32" t="s">
        <v>460</v>
      </c>
      <c r="O55" s="32"/>
      <c r="P55" s="32">
        <v>25.0</v>
      </c>
      <c r="Q55" s="32">
        <v>8.0</v>
      </c>
      <c r="R55" s="32">
        <v>20.0</v>
      </c>
      <c r="S55" s="69">
        <v>0.4</v>
      </c>
      <c r="U55" s="32">
        <v>1.5</v>
      </c>
      <c r="V55" s="32">
        <v>3.2</v>
      </c>
      <c r="W55" s="32">
        <v>38.0</v>
      </c>
      <c r="Y55" s="32"/>
      <c r="Z55" s="65" t="s">
        <v>209</v>
      </c>
      <c r="AA55" s="65" t="s">
        <v>209</v>
      </c>
      <c r="AD55" s="32">
        <v>25.0</v>
      </c>
      <c r="AE55" s="32">
        <v>8.0</v>
      </c>
      <c r="AF55" s="32">
        <v>20.0</v>
      </c>
      <c r="AG55" s="32">
        <v>40.0</v>
      </c>
      <c r="AI55" s="32">
        <v>1.0</v>
      </c>
      <c r="AJ55" s="32">
        <v>2.0</v>
      </c>
      <c r="AK55" s="32">
        <v>3.2</v>
      </c>
      <c r="AL55" s="32">
        <v>38.0</v>
      </c>
      <c r="AO55" s="65" t="s">
        <v>209</v>
      </c>
      <c r="AP55" s="65" t="s">
        <v>209</v>
      </c>
      <c r="AS55" s="32">
        <v>25.0</v>
      </c>
      <c r="AT55" s="32">
        <v>8.0</v>
      </c>
      <c r="AU55" s="32">
        <v>20.0</v>
      </c>
      <c r="AV55" s="32">
        <v>40.0</v>
      </c>
      <c r="AX55" s="32">
        <v>1.5</v>
      </c>
      <c r="AY55" s="32">
        <v>2.0</v>
      </c>
      <c r="AZ55" s="65" t="s">
        <v>209</v>
      </c>
      <c r="BA55" s="65" t="s">
        <v>209</v>
      </c>
      <c r="BB55" s="32">
        <v>3.2</v>
      </c>
      <c r="BC55" s="32">
        <v>38.0</v>
      </c>
      <c r="BG55" s="65" t="s">
        <v>209</v>
      </c>
      <c r="BH55" s="65" t="s">
        <v>209</v>
      </c>
      <c r="BK55" s="32">
        <v>25.0</v>
      </c>
      <c r="BL55" s="32">
        <v>8.0</v>
      </c>
      <c r="BM55" s="32">
        <v>20.0</v>
      </c>
      <c r="BN55" s="32">
        <v>40.0</v>
      </c>
      <c r="BP55" s="32">
        <v>1.5</v>
      </c>
      <c r="BQ55" s="32">
        <v>2.0</v>
      </c>
      <c r="BR55" s="65" t="s">
        <v>209</v>
      </c>
      <c r="BS55" s="65" t="s">
        <v>209</v>
      </c>
      <c r="BT55" s="32">
        <v>3.2</v>
      </c>
      <c r="BU55" s="32">
        <v>38.0</v>
      </c>
      <c r="BZ55" s="32" t="s">
        <v>461</v>
      </c>
      <c r="CG55" s="66"/>
      <c r="CH55" s="66"/>
      <c r="CL55" s="32" t="s">
        <v>460</v>
      </c>
      <c r="CM55" s="65" t="s">
        <v>209</v>
      </c>
      <c r="CN55" s="65" t="s">
        <v>209</v>
      </c>
      <c r="CO55" s="65" t="s">
        <v>209</v>
      </c>
      <c r="CP55" s="65" t="s">
        <v>209</v>
      </c>
      <c r="CR55" s="32">
        <v>1.0</v>
      </c>
      <c r="CS55" s="32" t="s">
        <v>209</v>
      </c>
      <c r="CT55" s="32">
        <v>100.0</v>
      </c>
      <c r="CU55" s="32">
        <v>2000.0</v>
      </c>
      <c r="CW55" s="32" t="s">
        <v>462</v>
      </c>
      <c r="CX55" s="65" t="s">
        <v>209</v>
      </c>
      <c r="CZ55" s="32"/>
      <c r="DB55" s="32" t="s">
        <v>565</v>
      </c>
      <c r="DC55" s="32" t="s">
        <v>565</v>
      </c>
    </row>
    <row r="56">
      <c r="A56" s="15" t="s">
        <v>558</v>
      </c>
      <c r="B56" s="32" t="s">
        <v>123</v>
      </c>
      <c r="C56" s="32" t="s">
        <v>568</v>
      </c>
      <c r="D56" s="32" t="s">
        <v>569</v>
      </c>
      <c r="E56" s="65" t="s">
        <v>19</v>
      </c>
      <c r="F56" s="65" t="s">
        <v>209</v>
      </c>
      <c r="G56" s="65" t="s">
        <v>209</v>
      </c>
      <c r="H56" s="15" t="s">
        <v>465</v>
      </c>
      <c r="I56" s="65" t="s">
        <v>209</v>
      </c>
      <c r="J56" s="65" t="s">
        <v>209</v>
      </c>
      <c r="K56" s="32" t="s">
        <v>460</v>
      </c>
      <c r="L56" s="32" t="s">
        <v>459</v>
      </c>
      <c r="M56" s="32" t="s">
        <v>459</v>
      </c>
      <c r="N56" s="32" t="s">
        <v>459</v>
      </c>
      <c r="O56" s="32">
        <v>0.13</v>
      </c>
      <c r="P56" s="32">
        <v>25.0</v>
      </c>
      <c r="Q56" s="32">
        <v>8.0</v>
      </c>
      <c r="R56" s="32">
        <v>20.0</v>
      </c>
      <c r="S56" s="69"/>
      <c r="U56" s="32">
        <v>1.5</v>
      </c>
      <c r="V56" s="32">
        <v>2.5</v>
      </c>
      <c r="W56" s="32">
        <v>30.0</v>
      </c>
      <c r="Y56" s="32"/>
      <c r="Z56" s="66"/>
      <c r="AA56" s="66"/>
      <c r="AB56" s="67"/>
      <c r="AC56" s="67"/>
      <c r="AD56" s="67"/>
      <c r="AE56" s="67"/>
      <c r="AF56" s="67"/>
      <c r="AG56" s="67"/>
      <c r="AH56" s="67"/>
      <c r="AI56" s="67"/>
      <c r="AJ56" s="67"/>
      <c r="AK56" s="67"/>
      <c r="AL56" s="67"/>
      <c r="AM56" s="67"/>
      <c r="AN56" s="67"/>
      <c r="AO56" s="66"/>
      <c r="AP56" s="66"/>
      <c r="AQ56" s="67"/>
      <c r="AR56" s="67"/>
      <c r="AS56" s="67"/>
      <c r="AT56" s="67"/>
      <c r="AU56" s="67"/>
      <c r="AV56" s="67"/>
      <c r="AW56" s="67"/>
      <c r="AX56" s="67"/>
      <c r="AY56" s="67"/>
      <c r="AZ56" s="66"/>
      <c r="BA56" s="66"/>
      <c r="BB56" s="67"/>
      <c r="BC56" s="67"/>
      <c r="BD56" s="67"/>
      <c r="BE56" s="67"/>
      <c r="BF56" s="67"/>
      <c r="BG56" s="66"/>
      <c r="BH56" s="66"/>
      <c r="BI56" s="67"/>
      <c r="BJ56" s="67"/>
      <c r="BK56" s="67"/>
      <c r="BL56" s="67"/>
      <c r="BM56" s="67"/>
      <c r="BN56" s="67"/>
      <c r="BO56" s="67"/>
      <c r="BP56" s="67"/>
      <c r="BQ56" s="67"/>
      <c r="BR56" s="66"/>
      <c r="BS56" s="66"/>
      <c r="BT56" s="67"/>
      <c r="BU56" s="67"/>
      <c r="BV56" s="67"/>
      <c r="BW56" s="67"/>
      <c r="BX56" s="67"/>
      <c r="BY56" s="67"/>
      <c r="BZ56" s="32" t="s">
        <v>461</v>
      </c>
      <c r="CG56" s="66"/>
      <c r="CH56" s="66"/>
      <c r="CL56" s="32" t="s">
        <v>459</v>
      </c>
      <c r="CM56" s="66"/>
      <c r="CN56" s="66"/>
      <c r="CO56" s="66"/>
      <c r="CP56" s="66"/>
      <c r="CQ56" s="67"/>
      <c r="CR56" s="67"/>
      <c r="CS56" s="67"/>
      <c r="CT56" s="67"/>
      <c r="CU56" s="67"/>
      <c r="CV56" s="67"/>
      <c r="CW56" s="32" t="s">
        <v>462</v>
      </c>
      <c r="CX56" s="65" t="s">
        <v>209</v>
      </c>
      <c r="CZ56" s="32"/>
      <c r="DB56" s="32"/>
    </row>
    <row r="57">
      <c r="A57" s="15" t="s">
        <v>558</v>
      </c>
      <c r="B57" s="32" t="s">
        <v>123</v>
      </c>
      <c r="C57" s="32" t="s">
        <v>570</v>
      </c>
      <c r="D57" s="32" t="s">
        <v>477</v>
      </c>
      <c r="E57" s="65" t="s">
        <v>19</v>
      </c>
      <c r="F57" s="65" t="s">
        <v>209</v>
      </c>
      <c r="G57" s="65" t="s">
        <v>209</v>
      </c>
      <c r="H57" s="15" t="s">
        <v>458</v>
      </c>
      <c r="I57" s="65" t="s">
        <v>209</v>
      </c>
      <c r="J57" s="65" t="s">
        <v>209</v>
      </c>
      <c r="K57" s="32" t="s">
        <v>460</v>
      </c>
      <c r="L57" s="32" t="s">
        <v>462</v>
      </c>
      <c r="M57" s="32" t="s">
        <v>462</v>
      </c>
      <c r="N57" s="32" t="s">
        <v>462</v>
      </c>
      <c r="O57" s="32">
        <v>0.11</v>
      </c>
      <c r="P57" s="32">
        <v>25.0</v>
      </c>
      <c r="Q57" s="32">
        <v>8.0</v>
      </c>
      <c r="R57" s="32">
        <v>20.0</v>
      </c>
      <c r="S57" s="69">
        <v>0.5</v>
      </c>
      <c r="U57" s="32">
        <v>1.5</v>
      </c>
      <c r="V57" s="32">
        <v>3.2</v>
      </c>
      <c r="W57" s="32">
        <v>38.0</v>
      </c>
      <c r="Y57" s="32"/>
      <c r="Z57" s="65" t="s">
        <v>209</v>
      </c>
      <c r="AA57" s="65" t="s">
        <v>209</v>
      </c>
      <c r="AD57" s="32">
        <v>25.0</v>
      </c>
      <c r="AE57" s="32">
        <v>8.0</v>
      </c>
      <c r="AF57" s="32">
        <v>20.0</v>
      </c>
      <c r="AG57" s="32">
        <v>50.0</v>
      </c>
      <c r="AI57" s="32">
        <v>1.0</v>
      </c>
      <c r="AJ57" s="32">
        <v>2.0</v>
      </c>
      <c r="AK57" s="32">
        <v>3.2</v>
      </c>
      <c r="AL57" s="32">
        <v>38.0</v>
      </c>
      <c r="AO57" s="65" t="s">
        <v>209</v>
      </c>
      <c r="AP57" s="65" t="s">
        <v>209</v>
      </c>
      <c r="AS57" s="32">
        <v>25.0</v>
      </c>
      <c r="AT57" s="32">
        <v>8.0</v>
      </c>
      <c r="AU57" s="32">
        <v>20.0</v>
      </c>
      <c r="AV57" s="32">
        <v>50.0</v>
      </c>
      <c r="AX57" s="32">
        <v>1.5</v>
      </c>
      <c r="AY57" s="32">
        <v>2.0</v>
      </c>
      <c r="AZ57" s="65" t="s">
        <v>209</v>
      </c>
      <c r="BA57" s="65" t="s">
        <v>209</v>
      </c>
      <c r="BB57" s="32">
        <v>3.2</v>
      </c>
      <c r="BC57" s="32">
        <v>38.0</v>
      </c>
      <c r="BG57" s="65" t="s">
        <v>209</v>
      </c>
      <c r="BH57" s="65" t="s">
        <v>209</v>
      </c>
      <c r="BK57" s="32">
        <v>25.0</v>
      </c>
      <c r="BL57" s="32">
        <v>8.0</v>
      </c>
      <c r="BM57" s="32">
        <v>20.0</v>
      </c>
      <c r="BN57" s="32">
        <v>50.0</v>
      </c>
      <c r="BP57" s="32">
        <v>1.5</v>
      </c>
      <c r="BQ57" s="32">
        <v>2.0</v>
      </c>
      <c r="BR57" s="65" t="s">
        <v>209</v>
      </c>
      <c r="BS57" s="65" t="s">
        <v>209</v>
      </c>
      <c r="BT57" s="32">
        <v>3.2</v>
      </c>
      <c r="BU57" s="32">
        <v>38.0</v>
      </c>
      <c r="BZ57" s="32" t="s">
        <v>461</v>
      </c>
      <c r="CG57" s="66"/>
      <c r="CH57" s="66"/>
      <c r="CL57" s="32" t="s">
        <v>459</v>
      </c>
      <c r="CM57" s="65"/>
      <c r="CN57" s="65"/>
      <c r="CO57" s="65"/>
      <c r="CP57" s="65"/>
      <c r="CQ57" s="67"/>
      <c r="CR57" s="67"/>
      <c r="CS57" s="67"/>
      <c r="CT57" s="67"/>
      <c r="CU57" s="67"/>
      <c r="CV57" s="67"/>
      <c r="CW57" s="32" t="s">
        <v>462</v>
      </c>
      <c r="CX57" s="65" t="s">
        <v>209</v>
      </c>
      <c r="CZ57" s="32"/>
      <c r="DB57" s="32"/>
    </row>
    <row r="58">
      <c r="A58" s="15" t="s">
        <v>558</v>
      </c>
      <c r="B58" s="32" t="s">
        <v>123</v>
      </c>
      <c r="C58" s="32" t="s">
        <v>571</v>
      </c>
      <c r="D58" s="32" t="s">
        <v>572</v>
      </c>
      <c r="E58" s="65" t="s">
        <v>19</v>
      </c>
      <c r="F58" s="65" t="s">
        <v>209</v>
      </c>
      <c r="G58" s="65" t="s">
        <v>209</v>
      </c>
      <c r="H58" s="15" t="s">
        <v>458</v>
      </c>
      <c r="I58" s="65" t="s">
        <v>209</v>
      </c>
      <c r="J58" s="65" t="s">
        <v>209</v>
      </c>
      <c r="K58" s="32" t="s">
        <v>460</v>
      </c>
      <c r="L58" s="32" t="s">
        <v>462</v>
      </c>
      <c r="M58" s="32" t="s">
        <v>462</v>
      </c>
      <c r="N58" s="32" t="s">
        <v>462</v>
      </c>
      <c r="O58" s="32">
        <v>0.11</v>
      </c>
      <c r="P58" s="32">
        <v>25.0</v>
      </c>
      <c r="Q58" s="32">
        <v>8.0</v>
      </c>
      <c r="R58" s="32">
        <v>20.0</v>
      </c>
      <c r="S58" s="69"/>
      <c r="U58" s="32">
        <v>1.5</v>
      </c>
      <c r="V58" s="32">
        <v>3.2</v>
      </c>
      <c r="W58" s="32">
        <v>38.0</v>
      </c>
      <c r="Z58" s="65" t="s">
        <v>209</v>
      </c>
      <c r="AA58" s="65" t="s">
        <v>209</v>
      </c>
      <c r="AB58" s="32">
        <v>0.11</v>
      </c>
      <c r="AC58" s="32">
        <v>6.0</v>
      </c>
      <c r="AD58" s="32">
        <v>25.0</v>
      </c>
      <c r="AE58" s="32">
        <v>8.0</v>
      </c>
      <c r="AF58" s="32">
        <v>20.0</v>
      </c>
      <c r="AI58" s="32">
        <v>1.0</v>
      </c>
      <c r="AJ58" s="32">
        <v>2.0</v>
      </c>
      <c r="AK58" s="32">
        <v>3.2</v>
      </c>
      <c r="AL58" s="32">
        <v>38.0</v>
      </c>
      <c r="AO58" s="65" t="s">
        <v>209</v>
      </c>
      <c r="AP58" s="65" t="s">
        <v>209</v>
      </c>
      <c r="AQ58" s="32">
        <v>0.11</v>
      </c>
      <c r="AR58" s="32">
        <v>6.0</v>
      </c>
      <c r="AS58" s="32">
        <v>25.0</v>
      </c>
      <c r="AT58" s="32">
        <v>8.0</v>
      </c>
      <c r="AU58" s="32">
        <v>20.0</v>
      </c>
      <c r="AX58" s="32">
        <v>1.5</v>
      </c>
      <c r="AY58" s="32">
        <v>2.0</v>
      </c>
      <c r="AZ58" s="65" t="s">
        <v>209</v>
      </c>
      <c r="BA58" s="65" t="s">
        <v>209</v>
      </c>
      <c r="BB58" s="32">
        <v>3.2</v>
      </c>
      <c r="BC58" s="32">
        <v>38.0</v>
      </c>
      <c r="BG58" s="65" t="s">
        <v>209</v>
      </c>
      <c r="BH58" s="65" t="s">
        <v>209</v>
      </c>
      <c r="BI58" s="32">
        <v>5000.0</v>
      </c>
      <c r="BJ58" s="32">
        <v>6.0</v>
      </c>
      <c r="BK58" s="32">
        <v>25.0</v>
      </c>
      <c r="BL58" s="32">
        <v>8.0</v>
      </c>
      <c r="BM58" s="32">
        <v>20.0</v>
      </c>
      <c r="BN58" s="32">
        <v>50.0</v>
      </c>
      <c r="BP58" s="32">
        <v>1.5</v>
      </c>
      <c r="BQ58" s="32">
        <v>2.0</v>
      </c>
      <c r="BR58" s="65" t="s">
        <v>209</v>
      </c>
      <c r="BS58" s="65" t="s">
        <v>209</v>
      </c>
      <c r="BT58" s="32">
        <v>3.2</v>
      </c>
      <c r="BU58" s="32">
        <v>38.0</v>
      </c>
      <c r="BZ58" s="32" t="s">
        <v>461</v>
      </c>
      <c r="CG58" s="66"/>
      <c r="CH58" s="66"/>
      <c r="CL58" s="32" t="s">
        <v>459</v>
      </c>
      <c r="CM58" s="66"/>
      <c r="CN58" s="66"/>
      <c r="CO58" s="66"/>
      <c r="CP58" s="66"/>
      <c r="CQ58" s="67"/>
      <c r="CR58" s="67"/>
      <c r="CS58" s="67"/>
      <c r="CT58" s="67"/>
      <c r="CU58" s="67"/>
      <c r="CV58" s="67"/>
      <c r="CW58" s="32" t="s">
        <v>462</v>
      </c>
      <c r="CX58" s="65" t="s">
        <v>209</v>
      </c>
      <c r="CZ58" s="32"/>
      <c r="DB58" s="32"/>
    </row>
    <row r="59">
      <c r="A59" s="15" t="s">
        <v>558</v>
      </c>
      <c r="B59" s="32" t="s">
        <v>123</v>
      </c>
      <c r="C59" s="32" t="s">
        <v>573</v>
      </c>
      <c r="D59" s="32" t="s">
        <v>493</v>
      </c>
      <c r="E59" s="65" t="s">
        <v>19</v>
      </c>
      <c r="F59" s="65" t="s">
        <v>209</v>
      </c>
      <c r="G59" s="65" t="s">
        <v>209</v>
      </c>
      <c r="H59" s="15" t="s">
        <v>491</v>
      </c>
      <c r="I59" s="65" t="s">
        <v>209</v>
      </c>
      <c r="J59" s="65" t="s">
        <v>209</v>
      </c>
      <c r="K59" s="32" t="s">
        <v>459</v>
      </c>
      <c r="L59" s="32" t="s">
        <v>459</v>
      </c>
      <c r="M59" s="32" t="s">
        <v>459</v>
      </c>
      <c r="N59" s="32" t="s">
        <v>459</v>
      </c>
      <c r="O59" s="32"/>
      <c r="P59" s="32"/>
      <c r="Q59" s="32"/>
      <c r="R59" s="32"/>
      <c r="S59" s="69"/>
      <c r="T59" s="67"/>
      <c r="U59" s="32"/>
      <c r="V59" s="32"/>
      <c r="W59" s="32"/>
      <c r="X59" s="67"/>
      <c r="Y59" s="32"/>
      <c r="Z59" s="66"/>
      <c r="AA59" s="66"/>
      <c r="AB59" s="67"/>
      <c r="AC59" s="67"/>
      <c r="AD59" s="67"/>
      <c r="AE59" s="67"/>
      <c r="AF59" s="67"/>
      <c r="AG59" s="67"/>
      <c r="AH59" s="67"/>
      <c r="AI59" s="67"/>
      <c r="AJ59" s="67"/>
      <c r="AK59" s="67"/>
      <c r="AL59" s="67"/>
      <c r="AM59" s="67"/>
      <c r="AN59" s="67"/>
      <c r="AO59" s="66"/>
      <c r="AP59" s="66"/>
      <c r="AQ59" s="67"/>
      <c r="AR59" s="67"/>
      <c r="AS59" s="67"/>
      <c r="AT59" s="67"/>
      <c r="AU59" s="67"/>
      <c r="AV59" s="67"/>
      <c r="AW59" s="67"/>
      <c r="AX59" s="67"/>
      <c r="AY59" s="67"/>
      <c r="AZ59" s="66"/>
      <c r="BA59" s="66"/>
      <c r="BB59" s="67"/>
      <c r="BC59" s="67"/>
      <c r="BD59" s="67"/>
      <c r="BE59" s="67"/>
      <c r="BF59" s="67"/>
      <c r="BG59" s="66"/>
      <c r="BH59" s="66"/>
      <c r="BI59" s="67"/>
      <c r="BJ59" s="67"/>
      <c r="BK59" s="67"/>
      <c r="BL59" s="67"/>
      <c r="BM59" s="67"/>
      <c r="BN59" s="67"/>
      <c r="BO59" s="67"/>
      <c r="BP59" s="67"/>
      <c r="BQ59" s="67"/>
      <c r="BR59" s="66"/>
      <c r="BS59" s="66"/>
      <c r="BT59" s="67"/>
      <c r="BU59" s="67"/>
      <c r="BV59" s="67"/>
      <c r="BW59" s="67"/>
      <c r="BX59" s="67"/>
      <c r="BY59" s="67"/>
      <c r="BZ59" s="32" t="s">
        <v>459</v>
      </c>
      <c r="CA59" s="67"/>
      <c r="CB59" s="67"/>
      <c r="CC59" s="67"/>
      <c r="CD59" s="67"/>
      <c r="CE59" s="67"/>
      <c r="CF59" s="67"/>
      <c r="CG59" s="66"/>
      <c r="CH59" s="66"/>
      <c r="CI59" s="67"/>
      <c r="CJ59" s="67"/>
      <c r="CK59" s="67"/>
      <c r="CL59" s="32" t="s">
        <v>459</v>
      </c>
      <c r="CM59" s="66"/>
      <c r="CN59" s="66"/>
      <c r="CO59" s="66"/>
      <c r="CP59" s="66"/>
      <c r="CQ59" s="67"/>
      <c r="CR59" s="67"/>
      <c r="CS59" s="67"/>
      <c r="CT59" s="67"/>
      <c r="CU59" s="67"/>
      <c r="CV59" s="67"/>
      <c r="CW59" s="32" t="s">
        <v>462</v>
      </c>
      <c r="CX59" s="65" t="s">
        <v>209</v>
      </c>
      <c r="CZ59" s="32"/>
      <c r="DB59" s="32"/>
    </row>
    <row r="60">
      <c r="A60" s="15" t="s">
        <v>558</v>
      </c>
      <c r="B60" s="32" t="s">
        <v>123</v>
      </c>
      <c r="C60" s="32" t="s">
        <v>494</v>
      </c>
      <c r="D60" s="32" t="s">
        <v>495</v>
      </c>
      <c r="E60" s="65" t="s">
        <v>19</v>
      </c>
      <c r="F60" s="65" t="s">
        <v>209</v>
      </c>
      <c r="G60" s="65" t="s">
        <v>209</v>
      </c>
      <c r="H60" s="15" t="s">
        <v>491</v>
      </c>
      <c r="I60" s="65" t="s">
        <v>209</v>
      </c>
      <c r="J60" s="65" t="s">
        <v>209</v>
      </c>
      <c r="K60" s="32" t="s">
        <v>459</v>
      </c>
      <c r="L60" s="32" t="s">
        <v>459</v>
      </c>
      <c r="M60" s="32" t="s">
        <v>459</v>
      </c>
      <c r="N60" s="32" t="s">
        <v>459</v>
      </c>
      <c r="O60" s="32"/>
      <c r="P60" s="32"/>
      <c r="Q60" s="32"/>
      <c r="R60" s="32"/>
      <c r="S60" s="69"/>
      <c r="T60" s="67"/>
      <c r="U60" s="32"/>
      <c r="V60" s="32"/>
      <c r="W60" s="32"/>
      <c r="X60" s="67"/>
      <c r="Y60" s="32"/>
      <c r="Z60" s="66"/>
      <c r="AA60" s="66"/>
      <c r="AB60" s="67"/>
      <c r="AC60" s="67"/>
      <c r="AD60" s="67"/>
      <c r="AE60" s="67"/>
      <c r="AF60" s="67"/>
      <c r="AG60" s="67"/>
      <c r="AH60" s="67"/>
      <c r="AI60" s="67"/>
      <c r="AJ60" s="67"/>
      <c r="AK60" s="67"/>
      <c r="AL60" s="67"/>
      <c r="AM60" s="67"/>
      <c r="AN60" s="67"/>
      <c r="AO60" s="66"/>
      <c r="AP60" s="66"/>
      <c r="AQ60" s="67"/>
      <c r="AR60" s="67"/>
      <c r="AS60" s="67"/>
      <c r="AT60" s="67"/>
      <c r="AU60" s="67"/>
      <c r="AV60" s="67"/>
      <c r="AW60" s="67"/>
      <c r="AX60" s="67"/>
      <c r="AY60" s="67"/>
      <c r="AZ60" s="66"/>
      <c r="BA60" s="66"/>
      <c r="BB60" s="67"/>
      <c r="BC60" s="67"/>
      <c r="BD60" s="67"/>
      <c r="BE60" s="67"/>
      <c r="BF60" s="67"/>
      <c r="BG60" s="66"/>
      <c r="BH60" s="66"/>
      <c r="BI60" s="67"/>
      <c r="BJ60" s="67"/>
      <c r="BK60" s="67"/>
      <c r="BL60" s="67"/>
      <c r="BM60" s="67"/>
      <c r="BN60" s="67"/>
      <c r="BO60" s="67"/>
      <c r="BP60" s="67"/>
      <c r="BQ60" s="67"/>
      <c r="BR60" s="66"/>
      <c r="BS60" s="66"/>
      <c r="BT60" s="67"/>
      <c r="BU60" s="67"/>
      <c r="BV60" s="67"/>
      <c r="BW60" s="67"/>
      <c r="BX60" s="67"/>
      <c r="BY60" s="67"/>
      <c r="BZ60" s="32" t="s">
        <v>459</v>
      </c>
      <c r="CA60" s="67"/>
      <c r="CB60" s="67"/>
      <c r="CC60" s="67"/>
      <c r="CD60" s="67"/>
      <c r="CE60" s="67"/>
      <c r="CF60" s="67"/>
      <c r="CG60" s="66"/>
      <c r="CH60" s="66"/>
      <c r="CI60" s="67"/>
      <c r="CJ60" s="67"/>
      <c r="CK60" s="67"/>
      <c r="CL60" s="32" t="s">
        <v>459</v>
      </c>
      <c r="CM60" s="66"/>
      <c r="CN60" s="66"/>
      <c r="CO60" s="66"/>
      <c r="CP60" s="66"/>
      <c r="CQ60" s="67"/>
      <c r="CR60" s="67"/>
      <c r="CS60" s="67"/>
      <c r="CT60" s="67"/>
      <c r="CU60" s="67"/>
      <c r="CV60" s="67"/>
      <c r="CW60" s="32" t="s">
        <v>462</v>
      </c>
      <c r="CX60" s="65" t="s">
        <v>209</v>
      </c>
      <c r="CZ60" s="32"/>
      <c r="DB60" s="32"/>
    </row>
    <row r="61">
      <c r="A61" s="27" t="s">
        <v>166</v>
      </c>
      <c r="B61" s="32" t="s">
        <v>123</v>
      </c>
      <c r="C61" s="32" t="s">
        <v>471</v>
      </c>
      <c r="D61" s="32" t="s">
        <v>574</v>
      </c>
      <c r="E61" s="65" t="s">
        <v>19</v>
      </c>
      <c r="F61" s="65" t="s">
        <v>209</v>
      </c>
      <c r="G61" s="65" t="s">
        <v>209</v>
      </c>
      <c r="H61" s="15" t="s">
        <v>465</v>
      </c>
      <c r="I61" s="65" t="s">
        <v>209</v>
      </c>
      <c r="J61" s="65" t="s">
        <v>209</v>
      </c>
      <c r="K61" s="32" t="s">
        <v>460</v>
      </c>
      <c r="L61" s="32" t="s">
        <v>459</v>
      </c>
      <c r="M61" s="32" t="s">
        <v>459</v>
      </c>
      <c r="N61" s="32" t="s">
        <v>459</v>
      </c>
      <c r="O61" s="32">
        <v>0.23</v>
      </c>
      <c r="P61" s="32">
        <v>25.0</v>
      </c>
      <c r="Q61" s="32">
        <v>12.0</v>
      </c>
      <c r="R61" s="32">
        <v>25.0</v>
      </c>
      <c r="S61" s="69">
        <v>0.25</v>
      </c>
      <c r="U61" s="32">
        <v>2.0</v>
      </c>
      <c r="V61" s="32">
        <v>2.0</v>
      </c>
      <c r="W61" s="32">
        <v>26.6</v>
      </c>
      <c r="Y61" s="32">
        <v>1250.0</v>
      </c>
      <c r="Z61" s="66"/>
      <c r="AA61" s="66"/>
      <c r="AB61" s="67"/>
      <c r="AC61" s="67"/>
      <c r="AD61" s="67"/>
      <c r="AE61" s="67"/>
      <c r="AF61" s="67"/>
      <c r="AG61" s="67"/>
      <c r="AH61" s="67"/>
      <c r="AI61" s="67"/>
      <c r="AJ61" s="67"/>
      <c r="AK61" s="67"/>
      <c r="AL61" s="67"/>
      <c r="AM61" s="67"/>
      <c r="AN61" s="67"/>
      <c r="AO61" s="66"/>
      <c r="AP61" s="66"/>
      <c r="AQ61" s="67"/>
      <c r="AR61" s="67"/>
      <c r="AS61" s="67"/>
      <c r="AT61" s="67"/>
      <c r="AU61" s="67"/>
      <c r="AV61" s="67"/>
      <c r="AW61" s="67"/>
      <c r="AX61" s="67"/>
      <c r="AY61" s="67"/>
      <c r="AZ61" s="66"/>
      <c r="BA61" s="66"/>
      <c r="BB61" s="67"/>
      <c r="BC61" s="67"/>
      <c r="BD61" s="67"/>
      <c r="BE61" s="67"/>
      <c r="BF61" s="67"/>
      <c r="BG61" s="66"/>
      <c r="BH61" s="66"/>
      <c r="BI61" s="67"/>
      <c r="BJ61" s="67"/>
      <c r="BK61" s="67"/>
      <c r="BL61" s="67"/>
      <c r="BM61" s="67"/>
      <c r="BN61" s="67"/>
      <c r="BO61" s="67"/>
      <c r="BP61" s="67"/>
      <c r="BQ61" s="67"/>
      <c r="BR61" s="66"/>
      <c r="BS61" s="66"/>
      <c r="BT61" s="67"/>
      <c r="BU61" s="67"/>
      <c r="BV61" s="67"/>
      <c r="BW61" s="67"/>
      <c r="BX61" s="67"/>
      <c r="BY61" s="67"/>
      <c r="BZ61" s="32" t="s">
        <v>461</v>
      </c>
      <c r="CG61" s="66"/>
      <c r="CH61" s="66"/>
      <c r="CL61" s="32" t="s">
        <v>459</v>
      </c>
      <c r="CM61" s="66"/>
      <c r="CN61" s="66"/>
      <c r="CO61" s="66"/>
      <c r="CP61" s="66"/>
      <c r="CQ61" s="67"/>
      <c r="CR61" s="67"/>
      <c r="CS61" s="67"/>
      <c r="CT61" s="67"/>
      <c r="CU61" s="67"/>
      <c r="CV61" s="67"/>
      <c r="CW61" s="32" t="s">
        <v>462</v>
      </c>
      <c r="CX61" s="65" t="s">
        <v>209</v>
      </c>
      <c r="CZ61" s="32">
        <v>5.0</v>
      </c>
      <c r="DB61" s="32"/>
    </row>
    <row r="62">
      <c r="A62" s="27" t="s">
        <v>166</v>
      </c>
      <c r="B62" s="32" t="s">
        <v>123</v>
      </c>
      <c r="C62" s="32" t="s">
        <v>473</v>
      </c>
      <c r="D62" s="32" t="s">
        <v>575</v>
      </c>
      <c r="E62" s="65" t="s">
        <v>19</v>
      </c>
      <c r="F62" s="65" t="s">
        <v>209</v>
      </c>
      <c r="G62" s="65" t="s">
        <v>209</v>
      </c>
      <c r="H62" s="15" t="s">
        <v>465</v>
      </c>
      <c r="I62" s="65" t="s">
        <v>209</v>
      </c>
      <c r="J62" s="65" t="s">
        <v>209</v>
      </c>
      <c r="K62" s="32" t="s">
        <v>460</v>
      </c>
      <c r="L62" s="32" t="s">
        <v>459</v>
      </c>
      <c r="M62" s="32" t="s">
        <v>459</v>
      </c>
      <c r="N62" s="32" t="s">
        <v>459</v>
      </c>
      <c r="O62" s="32">
        <v>0.16</v>
      </c>
      <c r="P62" s="32">
        <v>25.0</v>
      </c>
      <c r="Q62" s="32">
        <v>8.0</v>
      </c>
      <c r="R62" s="32">
        <v>25.0</v>
      </c>
      <c r="S62" s="69">
        <v>0.3</v>
      </c>
      <c r="U62" s="32">
        <v>2.0</v>
      </c>
      <c r="V62" s="32">
        <v>2.0</v>
      </c>
      <c r="W62" s="32">
        <v>26.6</v>
      </c>
      <c r="Y62" s="32">
        <v>1000.0</v>
      </c>
      <c r="Z62" s="66"/>
      <c r="AA62" s="66"/>
      <c r="AB62" s="67"/>
      <c r="AC62" s="67"/>
      <c r="AD62" s="67"/>
      <c r="AE62" s="67"/>
      <c r="AF62" s="67"/>
      <c r="AG62" s="67"/>
      <c r="AH62" s="67"/>
      <c r="AI62" s="67"/>
      <c r="AJ62" s="67"/>
      <c r="AK62" s="67"/>
      <c r="AL62" s="67"/>
      <c r="AM62" s="67"/>
      <c r="AN62" s="67"/>
      <c r="AO62" s="66"/>
      <c r="AP62" s="66"/>
      <c r="AQ62" s="67"/>
      <c r="AR62" s="67"/>
      <c r="AS62" s="67"/>
      <c r="AT62" s="67"/>
      <c r="AU62" s="67"/>
      <c r="AV62" s="67"/>
      <c r="AW62" s="67"/>
      <c r="AX62" s="67"/>
      <c r="AY62" s="67"/>
      <c r="AZ62" s="66"/>
      <c r="BA62" s="66"/>
      <c r="BB62" s="67"/>
      <c r="BC62" s="67"/>
      <c r="BD62" s="67"/>
      <c r="BE62" s="67"/>
      <c r="BF62" s="67"/>
      <c r="BG62" s="66"/>
      <c r="BH62" s="66"/>
      <c r="BI62" s="67"/>
      <c r="BJ62" s="67"/>
      <c r="BK62" s="67"/>
      <c r="BL62" s="67"/>
      <c r="BM62" s="67"/>
      <c r="BN62" s="67"/>
      <c r="BO62" s="67"/>
      <c r="BP62" s="67"/>
      <c r="BQ62" s="67"/>
      <c r="BR62" s="66"/>
      <c r="BS62" s="66"/>
      <c r="BT62" s="67"/>
      <c r="BU62" s="67"/>
      <c r="BV62" s="67"/>
      <c r="BW62" s="67"/>
      <c r="BX62" s="67"/>
      <c r="BY62" s="67"/>
      <c r="BZ62" s="32" t="s">
        <v>461</v>
      </c>
      <c r="CG62" s="66"/>
      <c r="CH62" s="66"/>
      <c r="CL62" s="32" t="s">
        <v>459</v>
      </c>
      <c r="CM62" s="66"/>
      <c r="CN62" s="66"/>
      <c r="CO62" s="66"/>
      <c r="CP62" s="66"/>
      <c r="CQ62" s="67"/>
      <c r="CR62" s="67"/>
      <c r="CS62" s="67"/>
      <c r="CT62" s="67"/>
      <c r="CU62" s="67"/>
      <c r="CV62" s="67"/>
      <c r="CW62" s="32" t="s">
        <v>462</v>
      </c>
      <c r="CX62" s="65" t="s">
        <v>209</v>
      </c>
      <c r="CZ62" s="32">
        <v>7.0</v>
      </c>
      <c r="DB62" s="32"/>
    </row>
    <row r="63">
      <c r="A63" s="27" t="s">
        <v>166</v>
      </c>
      <c r="B63" s="32" t="s">
        <v>123</v>
      </c>
      <c r="C63" s="32" t="s">
        <v>475</v>
      </c>
      <c r="D63" s="32" t="s">
        <v>576</v>
      </c>
      <c r="E63" s="65" t="s">
        <v>19</v>
      </c>
      <c r="F63" s="65" t="s">
        <v>209</v>
      </c>
      <c r="G63" s="65" t="s">
        <v>209</v>
      </c>
      <c r="H63" s="15" t="s">
        <v>465</v>
      </c>
      <c r="I63" s="65" t="s">
        <v>209</v>
      </c>
      <c r="J63" s="65" t="s">
        <v>209</v>
      </c>
      <c r="K63" s="32" t="s">
        <v>460</v>
      </c>
      <c r="L63" s="32" t="s">
        <v>460</v>
      </c>
      <c r="M63" s="32" t="s">
        <v>460</v>
      </c>
      <c r="N63" s="32" t="s">
        <v>460</v>
      </c>
      <c r="O63" s="32">
        <v>0.11</v>
      </c>
      <c r="P63" s="32">
        <v>25.0</v>
      </c>
      <c r="Q63" s="32">
        <v>8.0</v>
      </c>
      <c r="R63" s="32">
        <v>20.0</v>
      </c>
      <c r="S63" s="69">
        <v>0.4</v>
      </c>
      <c r="U63" s="32">
        <v>2.0</v>
      </c>
      <c r="V63" s="32">
        <v>2.0</v>
      </c>
      <c r="W63" s="32">
        <v>32.0</v>
      </c>
      <c r="Y63" s="32">
        <v>750.0</v>
      </c>
      <c r="Z63" s="65" t="s">
        <v>209</v>
      </c>
      <c r="AA63" s="65" t="s">
        <v>209</v>
      </c>
      <c r="AB63" s="32">
        <v>0.067</v>
      </c>
      <c r="AD63" s="32">
        <v>25.0</v>
      </c>
      <c r="AE63" s="32">
        <v>8.0</v>
      </c>
      <c r="AF63" s="32">
        <v>20.0</v>
      </c>
      <c r="AG63" s="69">
        <v>0.4</v>
      </c>
      <c r="AI63" s="32">
        <v>2.0</v>
      </c>
      <c r="AJ63" s="32">
        <v>2.0</v>
      </c>
      <c r="AK63" s="32">
        <v>2.0</v>
      </c>
      <c r="AL63" s="32">
        <v>32.0</v>
      </c>
      <c r="AN63" s="32">
        <v>750.0</v>
      </c>
      <c r="AO63" s="65" t="s">
        <v>209</v>
      </c>
      <c r="AP63" s="65" t="s">
        <v>209</v>
      </c>
      <c r="AQ63" s="32">
        <v>0.11</v>
      </c>
      <c r="AS63" s="32">
        <v>25.0</v>
      </c>
      <c r="AT63" s="32">
        <v>8.0</v>
      </c>
      <c r="AU63" s="32">
        <v>20.0</v>
      </c>
      <c r="AV63" s="69">
        <v>0.4</v>
      </c>
      <c r="AX63" s="32">
        <v>2.0</v>
      </c>
      <c r="AY63" s="32">
        <v>2.0</v>
      </c>
      <c r="AZ63" s="65" t="s">
        <v>209</v>
      </c>
      <c r="BA63" s="65" t="s">
        <v>209</v>
      </c>
      <c r="BB63" s="32">
        <v>2.0</v>
      </c>
      <c r="BC63" s="32">
        <v>32.0</v>
      </c>
      <c r="BE63" s="32">
        <v>750.0</v>
      </c>
      <c r="BG63" s="65" t="s">
        <v>209</v>
      </c>
      <c r="BH63" s="65" t="s">
        <v>209</v>
      </c>
      <c r="BI63" s="32">
        <v>0.07</v>
      </c>
      <c r="BK63" s="32">
        <v>25.0</v>
      </c>
      <c r="BL63" s="32">
        <v>8.0</v>
      </c>
      <c r="BM63" s="32">
        <v>20.0</v>
      </c>
      <c r="BN63" s="69">
        <v>0.4</v>
      </c>
      <c r="BP63" s="32">
        <v>2.0</v>
      </c>
      <c r="BQ63" s="32">
        <v>2.0</v>
      </c>
      <c r="BR63" s="65" t="s">
        <v>209</v>
      </c>
      <c r="BS63" s="65" t="s">
        <v>209</v>
      </c>
      <c r="BT63" s="32">
        <v>2.0</v>
      </c>
      <c r="BU63" s="32">
        <v>32.0</v>
      </c>
      <c r="BW63" s="32">
        <v>750.0</v>
      </c>
      <c r="BZ63" s="32" t="s">
        <v>461</v>
      </c>
      <c r="CG63" s="66"/>
      <c r="CH63" s="66"/>
      <c r="CL63" s="32" t="s">
        <v>459</v>
      </c>
      <c r="CM63" s="66"/>
      <c r="CN63" s="66"/>
      <c r="CO63" s="66"/>
      <c r="CP63" s="66"/>
      <c r="CQ63" s="67"/>
      <c r="CR63" s="67"/>
      <c r="CS63" s="67"/>
      <c r="CT63" s="67"/>
      <c r="CU63" s="67"/>
      <c r="CV63" s="67"/>
      <c r="CW63" s="32" t="s">
        <v>462</v>
      </c>
      <c r="CX63" s="65" t="s">
        <v>209</v>
      </c>
      <c r="CZ63" s="32">
        <v>16.0</v>
      </c>
      <c r="DB63" s="32"/>
    </row>
    <row r="64">
      <c r="A64" s="27" t="s">
        <v>166</v>
      </c>
      <c r="B64" s="32" t="s">
        <v>123</v>
      </c>
      <c r="C64" s="32" t="s">
        <v>476</v>
      </c>
      <c r="D64" s="32" t="s">
        <v>577</v>
      </c>
      <c r="E64" s="65" t="s">
        <v>19</v>
      </c>
      <c r="F64" s="65" t="s">
        <v>209</v>
      </c>
      <c r="G64" s="65" t="s">
        <v>209</v>
      </c>
      <c r="H64" s="15" t="s">
        <v>465</v>
      </c>
      <c r="I64" s="65" t="s">
        <v>209</v>
      </c>
      <c r="J64" s="65" t="s">
        <v>209</v>
      </c>
      <c r="K64" s="32" t="s">
        <v>460</v>
      </c>
      <c r="L64" s="32" t="s">
        <v>460</v>
      </c>
      <c r="M64" s="32" t="s">
        <v>460</v>
      </c>
      <c r="N64" s="32" t="s">
        <v>460</v>
      </c>
      <c r="O64" s="32">
        <v>0.11</v>
      </c>
      <c r="P64" s="32">
        <v>25.0</v>
      </c>
      <c r="Q64" s="32">
        <v>8.0</v>
      </c>
      <c r="R64" s="32">
        <v>20.0</v>
      </c>
      <c r="S64" s="69">
        <v>0.4</v>
      </c>
      <c r="U64" s="32">
        <v>2.0</v>
      </c>
      <c r="V64" s="32">
        <v>2.0</v>
      </c>
      <c r="W64" s="32">
        <v>32.0</v>
      </c>
      <c r="Y64" s="32">
        <v>750.0</v>
      </c>
      <c r="Z64" s="65" t="s">
        <v>209</v>
      </c>
      <c r="AA64" s="65" t="s">
        <v>209</v>
      </c>
      <c r="AB64" s="32">
        <v>0.129</v>
      </c>
      <c r="AD64" s="32">
        <v>25.0</v>
      </c>
      <c r="AE64" s="32">
        <v>8.0</v>
      </c>
      <c r="AF64" s="32">
        <v>20.0</v>
      </c>
      <c r="AG64" s="69">
        <v>0.4</v>
      </c>
      <c r="AI64" s="32">
        <v>2.0</v>
      </c>
      <c r="AJ64" s="32">
        <v>2.0</v>
      </c>
      <c r="AK64" s="32">
        <v>2.0</v>
      </c>
      <c r="AL64" s="32">
        <v>32.0</v>
      </c>
      <c r="AN64" s="32">
        <v>750.0</v>
      </c>
      <c r="AO64" s="65" t="s">
        <v>209</v>
      </c>
      <c r="AP64" s="65" t="s">
        <v>209</v>
      </c>
      <c r="AQ64" s="32">
        <v>0.144</v>
      </c>
      <c r="AS64" s="32">
        <v>25.0</v>
      </c>
      <c r="AT64" s="32">
        <v>8.0</v>
      </c>
      <c r="AU64" s="32">
        <v>20.0</v>
      </c>
      <c r="AV64" s="69">
        <v>0.4</v>
      </c>
      <c r="AX64" s="32">
        <v>2.0</v>
      </c>
      <c r="AY64" s="32">
        <v>2.0</v>
      </c>
      <c r="AZ64" s="65" t="s">
        <v>209</v>
      </c>
      <c r="BA64" s="65" t="s">
        <v>209</v>
      </c>
      <c r="BB64" s="32">
        <v>2.0</v>
      </c>
      <c r="BC64" s="32">
        <v>32.0</v>
      </c>
      <c r="BE64" s="32">
        <v>750.0</v>
      </c>
      <c r="BG64" s="65" t="s">
        <v>209</v>
      </c>
      <c r="BH64" s="65" t="s">
        <v>209</v>
      </c>
      <c r="BI64" s="32">
        <v>0.158</v>
      </c>
      <c r="BK64" s="32">
        <v>25.0</v>
      </c>
      <c r="BL64" s="32">
        <v>8.0</v>
      </c>
      <c r="BM64" s="32">
        <v>20.0</v>
      </c>
      <c r="BN64" s="69">
        <v>0.4</v>
      </c>
      <c r="BP64" s="32">
        <v>2.0</v>
      </c>
      <c r="BQ64" s="32">
        <v>2.0</v>
      </c>
      <c r="BR64" s="65" t="s">
        <v>209</v>
      </c>
      <c r="BS64" s="65" t="s">
        <v>209</v>
      </c>
      <c r="BT64" s="32">
        <v>2.0</v>
      </c>
      <c r="BU64" s="32">
        <v>32.0</v>
      </c>
      <c r="BW64" s="32">
        <v>750.0</v>
      </c>
      <c r="BZ64" s="32" t="s">
        <v>461</v>
      </c>
      <c r="CG64" s="66"/>
      <c r="CH64" s="66"/>
      <c r="CL64" s="32" t="s">
        <v>459</v>
      </c>
      <c r="CM64" s="66"/>
      <c r="CN64" s="66"/>
      <c r="CO64" s="66"/>
      <c r="CP64" s="66"/>
      <c r="CQ64" s="67"/>
      <c r="CR64" s="67"/>
      <c r="CS64" s="67"/>
      <c r="CT64" s="67"/>
      <c r="CU64" s="67"/>
      <c r="CV64" s="67"/>
      <c r="CW64" s="32" t="s">
        <v>462</v>
      </c>
      <c r="CX64" s="65" t="s">
        <v>209</v>
      </c>
      <c r="CZ64" s="32">
        <v>20.0</v>
      </c>
      <c r="DB64" s="32"/>
    </row>
    <row r="65">
      <c r="A65" s="27" t="s">
        <v>166</v>
      </c>
      <c r="B65" s="32" t="s">
        <v>123</v>
      </c>
      <c r="C65" s="32" t="s">
        <v>568</v>
      </c>
      <c r="D65" s="32" t="s">
        <v>578</v>
      </c>
      <c r="E65" s="65" t="s">
        <v>209</v>
      </c>
      <c r="F65" s="65" t="s">
        <v>209</v>
      </c>
      <c r="G65" s="65" t="s">
        <v>209</v>
      </c>
      <c r="H65" s="15" t="s">
        <v>465</v>
      </c>
      <c r="I65" s="65" t="s">
        <v>209</v>
      </c>
      <c r="J65" s="65" t="s">
        <v>209</v>
      </c>
      <c r="K65" s="32" t="s">
        <v>460</v>
      </c>
      <c r="L65" s="32" t="s">
        <v>459</v>
      </c>
      <c r="M65" s="32" t="s">
        <v>459</v>
      </c>
      <c r="N65" s="32" t="s">
        <v>459</v>
      </c>
      <c r="O65" s="32">
        <v>0.137</v>
      </c>
      <c r="P65" s="32">
        <v>25.0</v>
      </c>
      <c r="Q65" s="32">
        <v>8.0</v>
      </c>
      <c r="R65" s="32">
        <v>15.0</v>
      </c>
      <c r="S65" s="69">
        <v>0.5</v>
      </c>
      <c r="U65" s="32">
        <v>2.0</v>
      </c>
      <c r="V65" s="32">
        <v>2.0</v>
      </c>
      <c r="W65" s="32">
        <v>24.0</v>
      </c>
      <c r="Y65" s="32">
        <v>700.0</v>
      </c>
      <c r="Z65" s="66"/>
      <c r="AA65" s="66"/>
      <c r="AB65" s="67"/>
      <c r="AC65" s="67"/>
      <c r="AD65" s="67"/>
      <c r="AE65" s="67"/>
      <c r="AF65" s="67"/>
      <c r="AG65" s="67"/>
      <c r="AH65" s="67"/>
      <c r="AI65" s="67"/>
      <c r="AJ65" s="67"/>
      <c r="AK65" s="67"/>
      <c r="AL65" s="67"/>
      <c r="AM65" s="67"/>
      <c r="AN65" s="67"/>
      <c r="AO65" s="66"/>
      <c r="AP65" s="66"/>
      <c r="AQ65" s="67"/>
      <c r="AR65" s="67"/>
      <c r="AS65" s="67"/>
      <c r="AT65" s="67"/>
      <c r="AU65" s="67"/>
      <c r="AV65" s="67"/>
      <c r="AW65" s="67"/>
      <c r="AX65" s="67"/>
      <c r="AY65" s="67"/>
      <c r="AZ65" s="66"/>
      <c r="BA65" s="66"/>
      <c r="BB65" s="67"/>
      <c r="BC65" s="67"/>
      <c r="BD65" s="67"/>
      <c r="BE65" s="67"/>
      <c r="BF65" s="67"/>
      <c r="BG65" s="66"/>
      <c r="BH65" s="66"/>
      <c r="BI65" s="67"/>
      <c r="BJ65" s="67"/>
      <c r="BK65" s="67"/>
      <c r="BL65" s="67"/>
      <c r="BM65" s="67"/>
      <c r="BN65" s="67"/>
      <c r="BO65" s="67"/>
      <c r="BP65" s="67"/>
      <c r="BQ65" s="67"/>
      <c r="BR65" s="66"/>
      <c r="BS65" s="66"/>
      <c r="BT65" s="67"/>
      <c r="BU65" s="67"/>
      <c r="BV65" s="67"/>
      <c r="BW65" s="67"/>
      <c r="BX65" s="67"/>
      <c r="BY65" s="67"/>
      <c r="BZ65" s="32" t="s">
        <v>461</v>
      </c>
      <c r="CG65" s="66"/>
      <c r="CH65" s="66"/>
      <c r="CL65" s="32" t="s">
        <v>459</v>
      </c>
      <c r="CM65" s="66"/>
      <c r="CN65" s="66"/>
      <c r="CO65" s="66"/>
      <c r="CP65" s="66"/>
      <c r="CQ65" s="67"/>
      <c r="CR65" s="67"/>
      <c r="CS65" s="67"/>
      <c r="CT65" s="67"/>
      <c r="CU65" s="67"/>
      <c r="CV65" s="67"/>
      <c r="CW65" s="32" t="s">
        <v>462</v>
      </c>
      <c r="CX65" s="65" t="s">
        <v>19</v>
      </c>
      <c r="CZ65" s="32">
        <v>8.0</v>
      </c>
      <c r="DB65" s="32"/>
    </row>
    <row r="66">
      <c r="A66" s="27" t="s">
        <v>166</v>
      </c>
      <c r="B66" s="32" t="s">
        <v>123</v>
      </c>
      <c r="C66" s="32" t="s">
        <v>485</v>
      </c>
      <c r="D66" s="32" t="s">
        <v>579</v>
      </c>
      <c r="E66" s="65" t="s">
        <v>209</v>
      </c>
      <c r="F66" s="65" t="s">
        <v>209</v>
      </c>
      <c r="G66" s="65" t="s">
        <v>209</v>
      </c>
      <c r="H66" s="15" t="s">
        <v>458</v>
      </c>
      <c r="I66" s="65" t="s">
        <v>209</v>
      </c>
      <c r="J66" s="65" t="s">
        <v>209</v>
      </c>
      <c r="K66" s="32" t="s">
        <v>460</v>
      </c>
      <c r="L66" s="32" t="s">
        <v>460</v>
      </c>
      <c r="M66" s="32" t="s">
        <v>460</v>
      </c>
      <c r="N66" s="32" t="s">
        <v>460</v>
      </c>
      <c r="O66" s="32">
        <v>0.172</v>
      </c>
      <c r="P66" s="32">
        <v>20.0</v>
      </c>
      <c r="Q66" s="32">
        <v>5.0</v>
      </c>
      <c r="R66" s="32">
        <v>5.0</v>
      </c>
      <c r="U66" s="32">
        <v>2.0</v>
      </c>
      <c r="V66" s="32">
        <v>2.0</v>
      </c>
      <c r="W66" s="32">
        <v>35.0</v>
      </c>
      <c r="Z66" s="65" t="s">
        <v>209</v>
      </c>
      <c r="AA66" s="65" t="s">
        <v>209</v>
      </c>
      <c r="AB66" s="32">
        <v>0.172</v>
      </c>
      <c r="AD66" s="32">
        <v>20.0</v>
      </c>
      <c r="AE66" s="32">
        <v>5.0</v>
      </c>
      <c r="AF66" s="32">
        <v>5.0</v>
      </c>
      <c r="AI66" s="32">
        <v>2.0</v>
      </c>
      <c r="AJ66" s="32">
        <v>2.0</v>
      </c>
      <c r="AK66" s="32">
        <v>2.0</v>
      </c>
      <c r="AL66" s="32">
        <v>35.0</v>
      </c>
      <c r="AO66" s="65" t="s">
        <v>209</v>
      </c>
      <c r="AP66" s="65" t="s">
        <v>209</v>
      </c>
      <c r="AQ66" s="32">
        <v>0.172</v>
      </c>
      <c r="AS66" s="32">
        <v>20.0</v>
      </c>
      <c r="AT66" s="32">
        <v>5.0</v>
      </c>
      <c r="AU66" s="32">
        <v>5.0</v>
      </c>
      <c r="AX66" s="32">
        <v>2.0</v>
      </c>
      <c r="AY66" s="32">
        <v>2.0</v>
      </c>
      <c r="AZ66" s="65" t="s">
        <v>209</v>
      </c>
      <c r="BA66" s="65" t="s">
        <v>209</v>
      </c>
      <c r="BB66" s="32">
        <v>2.0</v>
      </c>
      <c r="BC66" s="32">
        <v>35.0</v>
      </c>
      <c r="BG66" s="65" t="s">
        <v>209</v>
      </c>
      <c r="BH66" s="65" t="s">
        <v>209</v>
      </c>
      <c r="BI66" s="32">
        <v>0.172</v>
      </c>
      <c r="BK66" s="32">
        <v>20.0</v>
      </c>
      <c r="BL66" s="32">
        <v>5.0</v>
      </c>
      <c r="BM66" s="32">
        <v>5.0</v>
      </c>
      <c r="BP66" s="32">
        <v>2.0</v>
      </c>
      <c r="BQ66" s="32">
        <v>2.0</v>
      </c>
      <c r="BR66" s="65" t="s">
        <v>209</v>
      </c>
      <c r="BS66" s="65" t="s">
        <v>209</v>
      </c>
      <c r="BT66" s="32">
        <v>2.0</v>
      </c>
      <c r="BU66" s="32">
        <v>35.0</v>
      </c>
      <c r="BZ66" s="32" t="s">
        <v>461</v>
      </c>
      <c r="CG66" s="66"/>
      <c r="CH66" s="66"/>
      <c r="CL66" s="32" t="s">
        <v>459</v>
      </c>
      <c r="CM66" s="66"/>
      <c r="CN66" s="66"/>
      <c r="CO66" s="66"/>
      <c r="CP66" s="66"/>
      <c r="CQ66" s="67"/>
      <c r="CR66" s="67"/>
      <c r="CS66" s="67"/>
      <c r="CT66" s="67"/>
      <c r="CU66" s="67"/>
      <c r="CV66" s="67"/>
      <c r="CW66" s="32" t="s">
        <v>462</v>
      </c>
      <c r="CX66" s="65" t="s">
        <v>209</v>
      </c>
      <c r="CZ66" s="32">
        <v>20.0</v>
      </c>
      <c r="DB66" s="32"/>
    </row>
    <row r="67">
      <c r="A67" s="27" t="s">
        <v>166</v>
      </c>
      <c r="B67" s="32" t="s">
        <v>123</v>
      </c>
      <c r="C67" s="32" t="s">
        <v>487</v>
      </c>
      <c r="D67" s="32" t="s">
        <v>580</v>
      </c>
      <c r="E67" s="65" t="s">
        <v>19</v>
      </c>
      <c r="F67" s="65" t="s">
        <v>209</v>
      </c>
      <c r="G67" s="65" t="s">
        <v>209</v>
      </c>
      <c r="H67" s="15" t="s">
        <v>458</v>
      </c>
      <c r="I67" s="65" t="s">
        <v>209</v>
      </c>
      <c r="J67" s="65" t="s">
        <v>209</v>
      </c>
      <c r="K67" s="32" t="s">
        <v>460</v>
      </c>
      <c r="L67" s="32" t="s">
        <v>460</v>
      </c>
      <c r="M67" s="32" t="s">
        <v>460</v>
      </c>
      <c r="N67" s="32" t="s">
        <v>460</v>
      </c>
      <c r="Q67" s="32">
        <v>5.0</v>
      </c>
      <c r="R67" s="32">
        <v>5.0</v>
      </c>
      <c r="U67" s="32">
        <v>2.0</v>
      </c>
      <c r="V67" s="32">
        <v>2.0</v>
      </c>
      <c r="W67" s="32">
        <v>35.0</v>
      </c>
      <c r="Z67" s="65" t="s">
        <v>209</v>
      </c>
      <c r="AA67" s="65" t="s">
        <v>209</v>
      </c>
      <c r="AE67" s="32">
        <v>5.0</v>
      </c>
      <c r="AF67" s="32">
        <v>5.0</v>
      </c>
      <c r="AI67" s="32">
        <v>2.0</v>
      </c>
      <c r="AJ67" s="32">
        <v>2.0</v>
      </c>
      <c r="AK67" s="32">
        <v>2.0</v>
      </c>
      <c r="AL67" s="32">
        <v>35.0</v>
      </c>
      <c r="AO67" s="65" t="s">
        <v>209</v>
      </c>
      <c r="AP67" s="65" t="s">
        <v>209</v>
      </c>
      <c r="AT67" s="32">
        <v>5.0</v>
      </c>
      <c r="AU67" s="32">
        <v>5.0</v>
      </c>
      <c r="AX67" s="32">
        <v>2.0</v>
      </c>
      <c r="AY67" s="32">
        <v>2.0</v>
      </c>
      <c r="AZ67" s="65" t="s">
        <v>209</v>
      </c>
      <c r="BA67" s="65" t="s">
        <v>209</v>
      </c>
      <c r="BB67" s="32">
        <v>2.0</v>
      </c>
      <c r="BC67" s="32">
        <v>35.0</v>
      </c>
      <c r="BG67" s="65" t="s">
        <v>209</v>
      </c>
      <c r="BH67" s="65" t="s">
        <v>209</v>
      </c>
      <c r="BL67" s="32">
        <v>5.0</v>
      </c>
      <c r="BM67" s="32">
        <v>5.0</v>
      </c>
      <c r="BP67" s="32">
        <v>2.0</v>
      </c>
      <c r="BQ67" s="32">
        <v>2.0</v>
      </c>
      <c r="BR67" s="65" t="s">
        <v>209</v>
      </c>
      <c r="BS67" s="65" t="s">
        <v>209</v>
      </c>
      <c r="BT67" s="32">
        <v>2.0</v>
      </c>
      <c r="BU67" s="32">
        <v>35.0</v>
      </c>
      <c r="BZ67" s="32" t="s">
        <v>461</v>
      </c>
      <c r="CG67" s="66"/>
      <c r="CH67" s="66"/>
      <c r="CL67" s="32" t="s">
        <v>459</v>
      </c>
      <c r="CM67" s="66"/>
      <c r="CN67" s="66"/>
      <c r="CO67" s="66"/>
      <c r="CP67" s="66"/>
      <c r="CQ67" s="67"/>
      <c r="CR67" s="67"/>
      <c r="CS67" s="67"/>
      <c r="CT67" s="67"/>
      <c r="CU67" s="67"/>
      <c r="CV67" s="67"/>
      <c r="CW67" s="32" t="s">
        <v>462</v>
      </c>
      <c r="CX67" s="65" t="s">
        <v>209</v>
      </c>
      <c r="DB67" s="32"/>
    </row>
    <row r="68">
      <c r="A68" s="27" t="s">
        <v>166</v>
      </c>
      <c r="B68" s="32" t="s">
        <v>123</v>
      </c>
      <c r="C68" s="32" t="s">
        <v>581</v>
      </c>
      <c r="D68" s="32" t="s">
        <v>582</v>
      </c>
      <c r="E68" s="65" t="s">
        <v>19</v>
      </c>
      <c r="F68" s="65" t="s">
        <v>209</v>
      </c>
      <c r="G68" s="65" t="s">
        <v>209</v>
      </c>
      <c r="H68" s="15" t="s">
        <v>491</v>
      </c>
      <c r="I68" s="65" t="s">
        <v>209</v>
      </c>
      <c r="J68" s="65" t="s">
        <v>209</v>
      </c>
      <c r="K68" s="32" t="s">
        <v>459</v>
      </c>
      <c r="L68" s="32" t="s">
        <v>459</v>
      </c>
      <c r="M68" s="32" t="s">
        <v>459</v>
      </c>
      <c r="N68" s="32" t="s">
        <v>459</v>
      </c>
      <c r="O68" s="67"/>
      <c r="P68" s="67"/>
      <c r="Q68" s="67"/>
      <c r="R68" s="67"/>
      <c r="S68" s="67"/>
      <c r="T68" s="67"/>
      <c r="U68" s="67"/>
      <c r="V68" s="67"/>
      <c r="W68" s="67"/>
      <c r="X68" s="67"/>
      <c r="Y68" s="67"/>
      <c r="Z68" s="66"/>
      <c r="AA68" s="66"/>
      <c r="AB68" s="67"/>
      <c r="AC68" s="67"/>
      <c r="AD68" s="67"/>
      <c r="AE68" s="67"/>
      <c r="AF68" s="67"/>
      <c r="AG68" s="67"/>
      <c r="AH68" s="67"/>
      <c r="AI68" s="67"/>
      <c r="AJ68" s="67"/>
      <c r="AK68" s="67"/>
      <c r="AL68" s="67"/>
      <c r="AM68" s="67"/>
      <c r="AN68" s="67"/>
      <c r="AO68" s="66"/>
      <c r="AP68" s="66"/>
      <c r="AQ68" s="67"/>
      <c r="AR68" s="67"/>
      <c r="AS68" s="67"/>
      <c r="AT68" s="67"/>
      <c r="AU68" s="67"/>
      <c r="AV68" s="67"/>
      <c r="AW68" s="67"/>
      <c r="AX68" s="67"/>
      <c r="AY68" s="67"/>
      <c r="AZ68" s="66"/>
      <c r="BA68" s="66"/>
      <c r="BB68" s="67"/>
      <c r="BC68" s="67"/>
      <c r="BD68" s="67"/>
      <c r="BE68" s="67"/>
      <c r="BF68" s="67"/>
      <c r="BG68" s="66"/>
      <c r="BH68" s="66"/>
      <c r="BI68" s="67"/>
      <c r="BJ68" s="67"/>
      <c r="BK68" s="67"/>
      <c r="BL68" s="67"/>
      <c r="BM68" s="67"/>
      <c r="BN68" s="67"/>
      <c r="BO68" s="67"/>
      <c r="BP68" s="67"/>
      <c r="BQ68" s="67"/>
      <c r="BR68" s="66"/>
      <c r="BS68" s="66"/>
      <c r="BT68" s="67"/>
      <c r="BU68" s="67"/>
      <c r="BV68" s="67"/>
      <c r="BW68" s="67"/>
      <c r="BX68" s="67"/>
      <c r="BY68" s="67"/>
      <c r="BZ68" s="32" t="s">
        <v>461</v>
      </c>
      <c r="CG68" s="66"/>
      <c r="CH68" s="66"/>
      <c r="CL68" s="32" t="s">
        <v>459</v>
      </c>
      <c r="CM68" s="66"/>
      <c r="CN68" s="66"/>
      <c r="CO68" s="66"/>
      <c r="CP68" s="66"/>
      <c r="CQ68" s="67"/>
      <c r="CR68" s="67"/>
      <c r="CS68" s="67"/>
      <c r="CT68" s="67"/>
      <c r="CU68" s="67"/>
      <c r="CV68" s="67"/>
      <c r="CW68" s="32" t="s">
        <v>462</v>
      </c>
      <c r="CX68" s="65" t="s">
        <v>209</v>
      </c>
      <c r="DB68" s="32"/>
    </row>
    <row r="69">
      <c r="A69" s="27" t="s">
        <v>166</v>
      </c>
      <c r="B69" s="32" t="s">
        <v>123</v>
      </c>
      <c r="C69" s="32" t="s">
        <v>583</v>
      </c>
      <c r="D69" s="32" t="s">
        <v>584</v>
      </c>
      <c r="E69" s="65" t="s">
        <v>19</v>
      </c>
      <c r="F69" s="65" t="s">
        <v>209</v>
      </c>
      <c r="G69" s="65" t="s">
        <v>209</v>
      </c>
      <c r="H69" s="15" t="s">
        <v>491</v>
      </c>
      <c r="I69" s="65" t="s">
        <v>209</v>
      </c>
      <c r="J69" s="65" t="s">
        <v>209</v>
      </c>
      <c r="K69" s="32" t="s">
        <v>459</v>
      </c>
      <c r="L69" s="32" t="s">
        <v>459</v>
      </c>
      <c r="M69" s="32" t="s">
        <v>459</v>
      </c>
      <c r="N69" s="32" t="s">
        <v>459</v>
      </c>
      <c r="O69" s="67"/>
      <c r="P69" s="67"/>
      <c r="Q69" s="67"/>
      <c r="R69" s="67"/>
      <c r="S69" s="67"/>
      <c r="T69" s="67"/>
      <c r="U69" s="67"/>
      <c r="V69" s="67"/>
      <c r="W69" s="67"/>
      <c r="X69" s="67"/>
      <c r="Y69" s="67"/>
      <c r="Z69" s="66"/>
      <c r="AA69" s="66"/>
      <c r="AB69" s="67"/>
      <c r="AC69" s="67"/>
      <c r="AD69" s="67"/>
      <c r="AE69" s="67"/>
      <c r="AF69" s="67"/>
      <c r="AG69" s="67"/>
      <c r="AH69" s="67"/>
      <c r="AI69" s="67"/>
      <c r="AJ69" s="67"/>
      <c r="AK69" s="67"/>
      <c r="AL69" s="67"/>
      <c r="AM69" s="67"/>
      <c r="AN69" s="67"/>
      <c r="AO69" s="66"/>
      <c r="AP69" s="66"/>
      <c r="AQ69" s="67"/>
      <c r="AR69" s="67"/>
      <c r="AS69" s="67"/>
      <c r="AT69" s="67"/>
      <c r="AU69" s="67"/>
      <c r="AV69" s="67"/>
      <c r="AW69" s="67"/>
      <c r="AX69" s="67"/>
      <c r="AY69" s="67"/>
      <c r="AZ69" s="66"/>
      <c r="BA69" s="66"/>
      <c r="BB69" s="67"/>
      <c r="BC69" s="67"/>
      <c r="BD69" s="67"/>
      <c r="BE69" s="67"/>
      <c r="BF69" s="67"/>
      <c r="BG69" s="66"/>
      <c r="BH69" s="66"/>
      <c r="BI69" s="67"/>
      <c r="BJ69" s="67"/>
      <c r="BK69" s="67"/>
      <c r="BL69" s="67"/>
      <c r="BM69" s="67"/>
      <c r="BN69" s="67"/>
      <c r="BO69" s="67"/>
      <c r="BP69" s="67"/>
      <c r="BQ69" s="67"/>
      <c r="BR69" s="66"/>
      <c r="BS69" s="66"/>
      <c r="BT69" s="67"/>
      <c r="BU69" s="67"/>
      <c r="BV69" s="67"/>
      <c r="BW69" s="67"/>
      <c r="BX69" s="67"/>
      <c r="BY69" s="67"/>
      <c r="BZ69" s="32" t="s">
        <v>461</v>
      </c>
      <c r="CG69" s="66"/>
      <c r="CH69" s="66"/>
      <c r="CL69" s="32" t="s">
        <v>459</v>
      </c>
      <c r="CM69" s="66"/>
      <c r="CN69" s="66"/>
      <c r="CO69" s="66"/>
      <c r="CP69" s="66"/>
      <c r="CQ69" s="67"/>
      <c r="CR69" s="67"/>
      <c r="CS69" s="67"/>
      <c r="CT69" s="67"/>
      <c r="CU69" s="67"/>
      <c r="CV69" s="67"/>
      <c r="CW69" s="32" t="s">
        <v>462</v>
      </c>
      <c r="CX69" s="65" t="s">
        <v>209</v>
      </c>
      <c r="DB69" s="32"/>
    </row>
    <row r="70">
      <c r="A70" s="27" t="s">
        <v>166</v>
      </c>
      <c r="B70" s="32" t="s">
        <v>123</v>
      </c>
      <c r="C70" s="32" t="s">
        <v>585</v>
      </c>
      <c r="D70" s="32" t="s">
        <v>586</v>
      </c>
      <c r="E70" s="65" t="s">
        <v>19</v>
      </c>
      <c r="F70" s="65" t="s">
        <v>209</v>
      </c>
      <c r="G70" s="65" t="s">
        <v>209</v>
      </c>
      <c r="H70" s="15" t="s">
        <v>491</v>
      </c>
      <c r="I70" s="65" t="s">
        <v>209</v>
      </c>
      <c r="J70" s="65" t="s">
        <v>209</v>
      </c>
      <c r="K70" s="32" t="s">
        <v>459</v>
      </c>
      <c r="L70" s="32" t="s">
        <v>459</v>
      </c>
      <c r="M70" s="32" t="s">
        <v>459</v>
      </c>
      <c r="N70" s="32" t="s">
        <v>459</v>
      </c>
      <c r="O70" s="67"/>
      <c r="P70" s="67"/>
      <c r="Q70" s="67"/>
      <c r="R70" s="67"/>
      <c r="S70" s="67"/>
      <c r="T70" s="67"/>
      <c r="U70" s="67"/>
      <c r="V70" s="67"/>
      <c r="W70" s="67"/>
      <c r="X70" s="67"/>
      <c r="Y70" s="67"/>
      <c r="Z70" s="66"/>
      <c r="AA70" s="66"/>
      <c r="AB70" s="67"/>
      <c r="AC70" s="67"/>
      <c r="AD70" s="67"/>
      <c r="AE70" s="67"/>
      <c r="AF70" s="67"/>
      <c r="AG70" s="67"/>
      <c r="AH70" s="67"/>
      <c r="AI70" s="67"/>
      <c r="AJ70" s="67"/>
      <c r="AK70" s="67"/>
      <c r="AL70" s="67"/>
      <c r="AM70" s="67"/>
      <c r="AN70" s="67"/>
      <c r="AO70" s="66"/>
      <c r="AP70" s="66"/>
      <c r="AQ70" s="67"/>
      <c r="AR70" s="67"/>
      <c r="AS70" s="67"/>
      <c r="AT70" s="67"/>
      <c r="AU70" s="67"/>
      <c r="AV70" s="67"/>
      <c r="AW70" s="67"/>
      <c r="AX70" s="67"/>
      <c r="AY70" s="67"/>
      <c r="AZ70" s="66"/>
      <c r="BA70" s="66"/>
      <c r="BB70" s="67"/>
      <c r="BC70" s="67"/>
      <c r="BD70" s="67"/>
      <c r="BE70" s="67"/>
      <c r="BF70" s="67"/>
      <c r="BG70" s="66"/>
      <c r="BH70" s="66"/>
      <c r="BI70" s="67"/>
      <c r="BJ70" s="67"/>
      <c r="BK70" s="67"/>
      <c r="BL70" s="67"/>
      <c r="BM70" s="67"/>
      <c r="BN70" s="67"/>
      <c r="BO70" s="67"/>
      <c r="BP70" s="67"/>
      <c r="BQ70" s="67"/>
      <c r="BR70" s="66"/>
      <c r="BS70" s="66"/>
      <c r="BT70" s="67"/>
      <c r="BU70" s="67"/>
      <c r="BV70" s="67"/>
      <c r="BW70" s="67"/>
      <c r="BX70" s="67"/>
      <c r="BY70" s="67"/>
      <c r="BZ70" s="32" t="s">
        <v>461</v>
      </c>
      <c r="CG70" s="66"/>
      <c r="CH70" s="66"/>
      <c r="CL70" s="32" t="s">
        <v>459</v>
      </c>
      <c r="CM70" s="66"/>
      <c r="CN70" s="66"/>
      <c r="CO70" s="66"/>
      <c r="CP70" s="66"/>
      <c r="CQ70" s="67"/>
      <c r="CR70" s="67"/>
      <c r="CS70" s="67"/>
      <c r="CT70" s="67"/>
      <c r="CU70" s="67"/>
      <c r="CV70" s="67"/>
      <c r="CW70" s="32" t="s">
        <v>462</v>
      </c>
      <c r="CX70" s="65" t="s">
        <v>209</v>
      </c>
      <c r="DB70" s="32"/>
    </row>
    <row r="71">
      <c r="A71" s="27" t="s">
        <v>166</v>
      </c>
      <c r="B71" s="32" t="s">
        <v>123</v>
      </c>
      <c r="C71" s="32" t="s">
        <v>494</v>
      </c>
      <c r="D71" s="32" t="s">
        <v>587</v>
      </c>
      <c r="E71" s="65" t="s">
        <v>19</v>
      </c>
      <c r="F71" s="65" t="s">
        <v>209</v>
      </c>
      <c r="G71" s="65" t="s">
        <v>209</v>
      </c>
      <c r="H71" s="15" t="s">
        <v>491</v>
      </c>
      <c r="I71" s="65" t="s">
        <v>209</v>
      </c>
      <c r="J71" s="65" t="s">
        <v>209</v>
      </c>
      <c r="K71" s="32" t="s">
        <v>459</v>
      </c>
      <c r="L71" s="32" t="s">
        <v>459</v>
      </c>
      <c r="M71" s="32" t="s">
        <v>459</v>
      </c>
      <c r="N71" s="32" t="s">
        <v>459</v>
      </c>
      <c r="O71" s="67"/>
      <c r="P71" s="67"/>
      <c r="Q71" s="67"/>
      <c r="R71" s="67"/>
      <c r="S71" s="67"/>
      <c r="T71" s="67"/>
      <c r="U71" s="67"/>
      <c r="V71" s="67"/>
      <c r="W71" s="67"/>
      <c r="X71" s="67"/>
      <c r="Y71" s="67"/>
      <c r="Z71" s="66"/>
      <c r="AA71" s="66"/>
      <c r="AB71" s="67"/>
      <c r="AC71" s="67"/>
      <c r="AD71" s="67"/>
      <c r="AE71" s="67"/>
      <c r="AF71" s="67"/>
      <c r="AG71" s="67"/>
      <c r="AH71" s="67"/>
      <c r="AI71" s="67"/>
      <c r="AJ71" s="67"/>
      <c r="AK71" s="67"/>
      <c r="AL71" s="67"/>
      <c r="AM71" s="67"/>
      <c r="AN71" s="67"/>
      <c r="AO71" s="66"/>
      <c r="AP71" s="66"/>
      <c r="AQ71" s="67"/>
      <c r="AR71" s="67"/>
      <c r="AS71" s="67"/>
      <c r="AT71" s="67"/>
      <c r="AU71" s="67"/>
      <c r="AV71" s="67"/>
      <c r="AW71" s="67"/>
      <c r="AX71" s="67"/>
      <c r="AY71" s="67"/>
      <c r="AZ71" s="66"/>
      <c r="BA71" s="66"/>
      <c r="BB71" s="67"/>
      <c r="BC71" s="67"/>
      <c r="BD71" s="67"/>
      <c r="BE71" s="67"/>
      <c r="BF71" s="67"/>
      <c r="BG71" s="66"/>
      <c r="BH71" s="66"/>
      <c r="BI71" s="67"/>
      <c r="BJ71" s="67"/>
      <c r="BK71" s="67"/>
      <c r="BL71" s="67"/>
      <c r="BM71" s="67"/>
      <c r="BN71" s="67"/>
      <c r="BO71" s="67"/>
      <c r="BP71" s="67"/>
      <c r="BQ71" s="67"/>
      <c r="BR71" s="66"/>
      <c r="BS71" s="66"/>
      <c r="BT71" s="67"/>
      <c r="BU71" s="67"/>
      <c r="BV71" s="67"/>
      <c r="BW71" s="67"/>
      <c r="BX71" s="67"/>
      <c r="BY71" s="67"/>
      <c r="BZ71" s="32" t="s">
        <v>461</v>
      </c>
      <c r="CG71" s="66"/>
      <c r="CH71" s="66"/>
      <c r="CL71" s="32" t="s">
        <v>459</v>
      </c>
      <c r="CM71" s="66"/>
      <c r="CN71" s="66"/>
      <c r="CO71" s="66"/>
      <c r="CP71" s="66"/>
      <c r="CQ71" s="67"/>
      <c r="CR71" s="67"/>
      <c r="CS71" s="67"/>
      <c r="CT71" s="67"/>
      <c r="CU71" s="67"/>
      <c r="CV71" s="67"/>
      <c r="CW71" s="32" t="s">
        <v>462</v>
      </c>
      <c r="CX71" s="65" t="s">
        <v>209</v>
      </c>
      <c r="DB71" s="32"/>
    </row>
    <row r="72">
      <c r="A72" s="27" t="s">
        <v>166</v>
      </c>
      <c r="B72" s="32" t="s">
        <v>123</v>
      </c>
      <c r="C72" s="32" t="s">
        <v>588</v>
      </c>
      <c r="D72" s="32" t="s">
        <v>589</v>
      </c>
      <c r="E72" s="65" t="s">
        <v>209</v>
      </c>
      <c r="F72" s="65" t="s">
        <v>209</v>
      </c>
      <c r="G72" s="65" t="s">
        <v>19</v>
      </c>
      <c r="H72" s="15" t="s">
        <v>458</v>
      </c>
      <c r="I72" s="65" t="s">
        <v>209</v>
      </c>
      <c r="J72" s="65" t="s">
        <v>209</v>
      </c>
      <c r="K72" s="32" t="s">
        <v>462</v>
      </c>
      <c r="L72" s="32" t="s">
        <v>462</v>
      </c>
      <c r="M72" s="32" t="s">
        <v>462</v>
      </c>
      <c r="N72" s="32" t="s">
        <v>462</v>
      </c>
      <c r="Z72" s="66"/>
      <c r="AA72" s="66"/>
      <c r="AO72" s="66"/>
      <c r="AP72" s="66"/>
      <c r="AZ72" s="66"/>
      <c r="BA72" s="66"/>
      <c r="BG72" s="66"/>
      <c r="BH72" s="66"/>
      <c r="BR72" s="66"/>
      <c r="BS72" s="66"/>
      <c r="BZ72" s="67"/>
      <c r="CG72" s="66"/>
      <c r="CH72" s="66"/>
      <c r="CL72" s="32"/>
      <c r="CM72" s="66"/>
      <c r="CN72" s="66"/>
      <c r="CO72" s="66"/>
      <c r="CP72" s="66"/>
      <c r="CW72" s="32"/>
      <c r="CX72" s="66"/>
      <c r="DB72" s="24" t="s">
        <v>590</v>
      </c>
    </row>
    <row r="73">
      <c r="A73" s="27" t="s">
        <v>151</v>
      </c>
      <c r="B73" s="32" t="s">
        <v>123</v>
      </c>
      <c r="C73" s="32" t="s">
        <v>591</v>
      </c>
      <c r="D73" s="32" t="s">
        <v>592</v>
      </c>
      <c r="E73" s="65" t="s">
        <v>209</v>
      </c>
      <c r="F73" s="65" t="s">
        <v>209</v>
      </c>
      <c r="G73" s="65" t="s">
        <v>209</v>
      </c>
      <c r="H73" s="15" t="s">
        <v>465</v>
      </c>
      <c r="I73" s="65" t="s">
        <v>209</v>
      </c>
      <c r="J73" s="65" t="s">
        <v>209</v>
      </c>
      <c r="K73" s="32" t="s">
        <v>460</v>
      </c>
      <c r="L73" s="32" t="s">
        <v>459</v>
      </c>
      <c r="M73" s="32" t="s">
        <v>459</v>
      </c>
      <c r="N73" s="32" t="s">
        <v>459</v>
      </c>
      <c r="P73" s="32">
        <v>575.0</v>
      </c>
      <c r="Q73" s="32">
        <v>25.0</v>
      </c>
      <c r="R73" s="32">
        <v>25.0</v>
      </c>
      <c r="U73" s="32">
        <v>2.0</v>
      </c>
      <c r="V73" s="32">
        <v>2.0</v>
      </c>
      <c r="W73" s="32">
        <v>24.0</v>
      </c>
      <c r="Y73" s="32">
        <v>1200.0</v>
      </c>
      <c r="Z73" s="66"/>
      <c r="AA73" s="66"/>
      <c r="AB73" s="67"/>
      <c r="AC73" s="67"/>
      <c r="AD73" s="67"/>
      <c r="AE73" s="67"/>
      <c r="AF73" s="67"/>
      <c r="AG73" s="67"/>
      <c r="AH73" s="67"/>
      <c r="AI73" s="67"/>
      <c r="AJ73" s="67"/>
      <c r="AK73" s="67"/>
      <c r="AL73" s="67"/>
      <c r="AM73" s="67"/>
      <c r="AN73" s="67"/>
      <c r="AO73" s="66"/>
      <c r="AP73" s="66"/>
      <c r="AQ73" s="67"/>
      <c r="AR73" s="67"/>
      <c r="AS73" s="67"/>
      <c r="AT73" s="67"/>
      <c r="AU73" s="67"/>
      <c r="AV73" s="67"/>
      <c r="AW73" s="67"/>
      <c r="AX73" s="67"/>
      <c r="AY73" s="67"/>
      <c r="AZ73" s="66"/>
      <c r="BA73" s="66"/>
      <c r="BB73" s="67"/>
      <c r="BC73" s="67"/>
      <c r="BD73" s="67"/>
      <c r="BE73" s="67"/>
      <c r="BF73" s="67"/>
      <c r="BG73" s="66"/>
      <c r="BH73" s="66"/>
      <c r="BI73" s="67"/>
      <c r="BJ73" s="67"/>
      <c r="BK73" s="67"/>
      <c r="BL73" s="67"/>
      <c r="BM73" s="67"/>
      <c r="BN73" s="67"/>
      <c r="BO73" s="67"/>
      <c r="BP73" s="67"/>
      <c r="BQ73" s="67"/>
      <c r="BR73" s="66"/>
      <c r="BS73" s="66"/>
      <c r="BT73" s="67"/>
      <c r="BU73" s="67"/>
      <c r="BV73" s="67"/>
      <c r="BW73" s="67"/>
      <c r="BX73" s="67"/>
      <c r="BY73" s="67"/>
      <c r="BZ73" s="32" t="s">
        <v>461</v>
      </c>
      <c r="CG73" s="66"/>
      <c r="CH73" s="66"/>
      <c r="CL73" s="32" t="s">
        <v>459</v>
      </c>
      <c r="CM73" s="66"/>
      <c r="CN73" s="66"/>
      <c r="CO73" s="66"/>
      <c r="CP73" s="66"/>
      <c r="CQ73" s="67"/>
      <c r="CR73" s="67"/>
      <c r="CS73" s="67"/>
      <c r="CT73" s="67"/>
      <c r="CU73" s="67"/>
      <c r="CV73" s="67"/>
      <c r="CW73" s="32" t="s">
        <v>461</v>
      </c>
      <c r="CX73" s="65" t="s">
        <v>19</v>
      </c>
      <c r="DB73" s="32"/>
    </row>
    <row r="74">
      <c r="A74" s="27" t="s">
        <v>151</v>
      </c>
      <c r="B74" s="32" t="s">
        <v>123</v>
      </c>
      <c r="C74" s="32" t="s">
        <v>521</v>
      </c>
      <c r="D74" s="32" t="s">
        <v>593</v>
      </c>
      <c r="E74" s="65" t="s">
        <v>209</v>
      </c>
      <c r="F74" s="65" t="s">
        <v>209</v>
      </c>
      <c r="G74" s="65" t="s">
        <v>209</v>
      </c>
      <c r="H74" s="15" t="s">
        <v>458</v>
      </c>
      <c r="I74" s="65" t="s">
        <v>209</v>
      </c>
      <c r="J74" s="65" t="s">
        <v>209</v>
      </c>
      <c r="K74" s="32" t="s">
        <v>460</v>
      </c>
      <c r="L74" s="32" t="s">
        <v>459</v>
      </c>
      <c r="M74" s="32" t="s">
        <v>459</v>
      </c>
      <c r="N74" s="32" t="s">
        <v>459</v>
      </c>
      <c r="P74" s="32">
        <v>35.0</v>
      </c>
      <c r="Q74" s="32">
        <v>25.0</v>
      </c>
      <c r="R74" s="32">
        <v>25.0</v>
      </c>
      <c r="U74" s="32">
        <v>2.0</v>
      </c>
      <c r="V74" s="32">
        <v>2.0</v>
      </c>
      <c r="W74" s="32">
        <v>24.0</v>
      </c>
      <c r="Y74" s="32">
        <v>1200.0</v>
      </c>
      <c r="Z74" s="66"/>
      <c r="AA74" s="66"/>
      <c r="AB74" s="67"/>
      <c r="AC74" s="67"/>
      <c r="AD74" s="67"/>
      <c r="AE74" s="67"/>
      <c r="AF74" s="67"/>
      <c r="AG74" s="67"/>
      <c r="AH74" s="67"/>
      <c r="AI74" s="67"/>
      <c r="AJ74" s="67"/>
      <c r="AK74" s="67"/>
      <c r="AL74" s="67"/>
      <c r="AM74" s="67"/>
      <c r="AN74" s="67"/>
      <c r="AO74" s="66"/>
      <c r="AP74" s="66"/>
      <c r="AQ74" s="67"/>
      <c r="AR74" s="67"/>
      <c r="AS74" s="67"/>
      <c r="AT74" s="67"/>
      <c r="AU74" s="67"/>
      <c r="AV74" s="67"/>
      <c r="AW74" s="67"/>
      <c r="AX74" s="67"/>
      <c r="AY74" s="67"/>
      <c r="AZ74" s="66"/>
      <c r="BA74" s="66"/>
      <c r="BB74" s="67"/>
      <c r="BC74" s="67"/>
      <c r="BD74" s="67"/>
      <c r="BE74" s="67"/>
      <c r="BF74" s="67"/>
      <c r="BG74" s="66"/>
      <c r="BH74" s="66"/>
      <c r="BI74" s="67"/>
      <c r="BJ74" s="67"/>
      <c r="BK74" s="67"/>
      <c r="BL74" s="67"/>
      <c r="BM74" s="67"/>
      <c r="BN74" s="67"/>
      <c r="BO74" s="67"/>
      <c r="BP74" s="67"/>
      <c r="BQ74" s="67"/>
      <c r="BR74" s="66"/>
      <c r="BS74" s="66"/>
      <c r="BT74" s="67"/>
      <c r="BU74" s="67"/>
      <c r="BV74" s="67"/>
      <c r="BW74" s="67"/>
      <c r="BX74" s="67"/>
      <c r="BY74" s="67"/>
      <c r="BZ74" s="32" t="s">
        <v>461</v>
      </c>
      <c r="CG74" s="66"/>
      <c r="CH74" s="66"/>
      <c r="CL74" s="32" t="s">
        <v>459</v>
      </c>
      <c r="CM74" s="66"/>
      <c r="CN74" s="66"/>
      <c r="CO74" s="66"/>
      <c r="CP74" s="66"/>
      <c r="CQ74" s="67"/>
      <c r="CR74" s="67"/>
      <c r="CS74" s="67"/>
      <c r="CT74" s="67"/>
      <c r="CU74" s="67"/>
      <c r="CV74" s="67"/>
      <c r="CW74" s="32" t="s">
        <v>461</v>
      </c>
      <c r="CX74" s="65" t="s">
        <v>19</v>
      </c>
      <c r="DB74" s="32"/>
    </row>
    <row r="75">
      <c r="A75" s="27" t="s">
        <v>151</v>
      </c>
      <c r="B75" s="32" t="s">
        <v>123</v>
      </c>
      <c r="C75" s="32" t="s">
        <v>471</v>
      </c>
      <c r="D75" s="32" t="s">
        <v>594</v>
      </c>
      <c r="E75" s="65" t="s">
        <v>19</v>
      </c>
      <c r="F75" s="65" t="s">
        <v>209</v>
      </c>
      <c r="G75" s="65" t="s">
        <v>209</v>
      </c>
      <c r="H75" s="15" t="s">
        <v>465</v>
      </c>
      <c r="I75" s="65" t="s">
        <v>209</v>
      </c>
      <c r="J75" s="65" t="s">
        <v>209</v>
      </c>
      <c r="K75" s="32" t="s">
        <v>460</v>
      </c>
      <c r="L75" s="32" t="s">
        <v>462</v>
      </c>
      <c r="M75" s="32" t="s">
        <v>459</v>
      </c>
      <c r="N75" s="32" t="s">
        <v>459</v>
      </c>
      <c r="O75" s="32">
        <v>0.23</v>
      </c>
      <c r="P75" s="70">
        <v>75.0</v>
      </c>
      <c r="Q75" s="32">
        <v>8.0</v>
      </c>
      <c r="R75" s="32">
        <v>10.0</v>
      </c>
      <c r="S75" s="69">
        <v>0.35</v>
      </c>
      <c r="U75" s="32">
        <v>2.0</v>
      </c>
      <c r="V75" s="32">
        <v>2.0</v>
      </c>
      <c r="W75" s="32">
        <v>24.0</v>
      </c>
      <c r="Z75" s="65" t="s">
        <v>209</v>
      </c>
      <c r="AA75" s="65" t="s">
        <v>209</v>
      </c>
      <c r="AB75" s="32">
        <v>0.275</v>
      </c>
      <c r="AD75" s="32">
        <v>75.0</v>
      </c>
      <c r="AE75" s="32">
        <v>8.0</v>
      </c>
      <c r="AF75" s="32">
        <v>10.0</v>
      </c>
      <c r="AG75" s="69">
        <v>0.35</v>
      </c>
      <c r="AI75" s="32">
        <v>2.0</v>
      </c>
      <c r="AJ75" s="32">
        <v>2.0</v>
      </c>
      <c r="AK75" s="32">
        <v>2.0</v>
      </c>
      <c r="AL75" s="32">
        <v>24.0</v>
      </c>
      <c r="AO75" s="66"/>
      <c r="AP75" s="66"/>
      <c r="AQ75" s="67"/>
      <c r="AR75" s="67"/>
      <c r="AS75" s="67"/>
      <c r="AT75" s="67"/>
      <c r="AU75" s="67"/>
      <c r="AV75" s="67"/>
      <c r="AW75" s="67"/>
      <c r="AX75" s="67"/>
      <c r="AY75" s="67"/>
      <c r="AZ75" s="66"/>
      <c r="BA75" s="66"/>
      <c r="BB75" s="67"/>
      <c r="BC75" s="67"/>
      <c r="BD75" s="67"/>
      <c r="BE75" s="67"/>
      <c r="BF75" s="67"/>
      <c r="BG75" s="66"/>
      <c r="BH75" s="66"/>
      <c r="BI75" s="67"/>
      <c r="BJ75" s="67"/>
      <c r="BK75" s="67"/>
      <c r="BL75" s="67"/>
      <c r="BM75" s="67"/>
      <c r="BN75" s="67"/>
      <c r="BO75" s="67"/>
      <c r="BP75" s="67"/>
      <c r="BQ75" s="67"/>
      <c r="BR75" s="66"/>
      <c r="BS75" s="66"/>
      <c r="BT75" s="67"/>
      <c r="BU75" s="67"/>
      <c r="BV75" s="67"/>
      <c r="BW75" s="67"/>
      <c r="BX75" s="67"/>
      <c r="BY75" s="67"/>
      <c r="BZ75" s="32" t="s">
        <v>461</v>
      </c>
      <c r="CG75" s="66"/>
      <c r="CH75" s="66"/>
      <c r="CL75" s="32" t="s">
        <v>462</v>
      </c>
      <c r="CM75" s="66"/>
      <c r="CN75" s="66"/>
      <c r="CO75" s="66"/>
      <c r="CP75" s="66"/>
      <c r="CW75" s="32" t="s">
        <v>462</v>
      </c>
      <c r="CX75" s="65" t="s">
        <v>209</v>
      </c>
      <c r="DB75" s="32" t="s">
        <v>595</v>
      </c>
      <c r="DC75" s="32" t="s">
        <v>595</v>
      </c>
    </row>
    <row r="76">
      <c r="A76" s="27" t="s">
        <v>151</v>
      </c>
      <c r="B76" s="32" t="s">
        <v>123</v>
      </c>
      <c r="C76" s="32" t="s">
        <v>475</v>
      </c>
      <c r="D76" s="32" t="s">
        <v>596</v>
      </c>
      <c r="E76" s="65" t="s">
        <v>19</v>
      </c>
      <c r="F76" s="65" t="s">
        <v>209</v>
      </c>
      <c r="G76" s="65" t="s">
        <v>209</v>
      </c>
      <c r="H76" s="15" t="s">
        <v>465</v>
      </c>
      <c r="I76" s="65" t="s">
        <v>209</v>
      </c>
      <c r="J76" s="65" t="s">
        <v>209</v>
      </c>
      <c r="K76" s="32" t="s">
        <v>460</v>
      </c>
      <c r="L76" s="32" t="s">
        <v>460</v>
      </c>
      <c r="M76" s="32" t="s">
        <v>462</v>
      </c>
      <c r="N76" s="32" t="s">
        <v>462</v>
      </c>
      <c r="O76" s="32">
        <v>0.15</v>
      </c>
      <c r="P76" s="32">
        <v>75.0</v>
      </c>
      <c r="Q76" s="32">
        <v>8.0</v>
      </c>
      <c r="R76" s="32">
        <v>20.0</v>
      </c>
      <c r="S76" s="32">
        <v>40.0</v>
      </c>
      <c r="U76" s="32">
        <v>2.0</v>
      </c>
      <c r="V76" s="32">
        <v>2.0</v>
      </c>
      <c r="W76" s="32">
        <v>24.0</v>
      </c>
      <c r="Y76" s="32">
        <v>600.0</v>
      </c>
      <c r="Z76" s="65" t="s">
        <v>209</v>
      </c>
      <c r="AA76" s="65" t="s">
        <v>209</v>
      </c>
      <c r="AB76" s="32">
        <v>0.195</v>
      </c>
      <c r="AD76" s="32">
        <v>15.0</v>
      </c>
      <c r="AE76" s="32">
        <v>8.0</v>
      </c>
      <c r="AF76" s="32">
        <v>20.0</v>
      </c>
      <c r="AG76" s="32">
        <v>40.0</v>
      </c>
      <c r="AI76" s="32">
        <v>2.0</v>
      </c>
      <c r="AJ76" s="32">
        <v>2.0</v>
      </c>
      <c r="AK76" s="32">
        <v>2.0</v>
      </c>
      <c r="AL76" s="32">
        <v>24.0</v>
      </c>
      <c r="AN76" s="32">
        <v>600.0</v>
      </c>
      <c r="AO76" s="65" t="s">
        <v>209</v>
      </c>
      <c r="AP76" s="65" t="s">
        <v>209</v>
      </c>
      <c r="AX76" s="32">
        <v>1.5</v>
      </c>
      <c r="AY76" s="32">
        <v>1.5</v>
      </c>
      <c r="AZ76" s="65" t="s">
        <v>19</v>
      </c>
      <c r="BA76" s="65" t="s">
        <v>19</v>
      </c>
      <c r="BG76" s="65" t="s">
        <v>209</v>
      </c>
      <c r="BH76" s="65" t="s">
        <v>209</v>
      </c>
      <c r="BP76" s="32">
        <v>1.5</v>
      </c>
      <c r="BQ76" s="32">
        <v>1.5</v>
      </c>
      <c r="BR76" s="65" t="s">
        <v>19</v>
      </c>
      <c r="BS76" s="65" t="s">
        <v>19</v>
      </c>
      <c r="BZ76" s="32" t="s">
        <v>461</v>
      </c>
      <c r="CG76" s="66"/>
      <c r="CH76" s="66"/>
      <c r="CL76" s="32" t="s">
        <v>459</v>
      </c>
      <c r="CM76" s="66"/>
      <c r="CN76" s="66"/>
      <c r="CO76" s="66"/>
      <c r="CP76" s="66"/>
      <c r="CQ76" s="67"/>
      <c r="CR76" s="67"/>
      <c r="CS76" s="67"/>
      <c r="CT76" s="67"/>
      <c r="CU76" s="67"/>
      <c r="CV76" s="67"/>
      <c r="CW76" s="32" t="s">
        <v>461</v>
      </c>
      <c r="CX76" s="66"/>
      <c r="DB76" s="32"/>
    </row>
    <row r="77">
      <c r="A77" s="27" t="s">
        <v>151</v>
      </c>
      <c r="B77" s="32" t="s">
        <v>123</v>
      </c>
      <c r="C77" s="32" t="s">
        <v>597</v>
      </c>
      <c r="D77" s="32" t="s">
        <v>598</v>
      </c>
      <c r="E77" s="65" t="s">
        <v>19</v>
      </c>
      <c r="F77" s="65" t="s">
        <v>209</v>
      </c>
      <c r="G77" s="65" t="s">
        <v>209</v>
      </c>
      <c r="H77" s="15" t="s">
        <v>458</v>
      </c>
      <c r="I77" s="65" t="s">
        <v>209</v>
      </c>
      <c r="J77" s="65" t="s">
        <v>209</v>
      </c>
      <c r="K77" s="32" t="s">
        <v>460</v>
      </c>
      <c r="L77" s="32" t="s">
        <v>462</v>
      </c>
      <c r="M77" s="32" t="s">
        <v>459</v>
      </c>
      <c r="N77" s="32" t="s">
        <v>459</v>
      </c>
      <c r="O77" s="32">
        <v>0.23</v>
      </c>
      <c r="P77" s="32">
        <v>75.0</v>
      </c>
      <c r="Q77" s="32">
        <v>8.0</v>
      </c>
      <c r="R77" s="32">
        <v>20.0</v>
      </c>
      <c r="S77" s="32">
        <v>40.0</v>
      </c>
      <c r="U77" s="32">
        <v>2.0</v>
      </c>
      <c r="V77" s="32">
        <v>2.0</v>
      </c>
      <c r="W77" s="32">
        <v>24.0</v>
      </c>
      <c r="Z77" s="65" t="s">
        <v>209</v>
      </c>
      <c r="AA77" s="65" t="s">
        <v>209</v>
      </c>
      <c r="AB77" s="32">
        <v>0.23</v>
      </c>
      <c r="AD77" s="32">
        <v>75.0</v>
      </c>
      <c r="AE77" s="32">
        <v>8.0</v>
      </c>
      <c r="AF77" s="32">
        <v>20.0</v>
      </c>
      <c r="AG77" s="32">
        <v>40.0</v>
      </c>
      <c r="AI77" s="32">
        <v>2.0</v>
      </c>
      <c r="AJ77" s="32">
        <v>2.0</v>
      </c>
      <c r="AK77" s="32">
        <v>2.0</v>
      </c>
      <c r="AL77" s="32">
        <v>24.0</v>
      </c>
      <c r="AO77" s="66"/>
      <c r="AP77" s="66"/>
      <c r="AQ77" s="67"/>
      <c r="AR77" s="67"/>
      <c r="AS77" s="67"/>
      <c r="AT77" s="67"/>
      <c r="AU77" s="67"/>
      <c r="AV77" s="67"/>
      <c r="AW77" s="67"/>
      <c r="AX77" s="67"/>
      <c r="AY77" s="67"/>
      <c r="AZ77" s="66"/>
      <c r="BA77" s="66"/>
      <c r="BB77" s="67"/>
      <c r="BC77" s="67"/>
      <c r="BD77" s="67"/>
      <c r="BE77" s="67"/>
      <c r="BF77" s="67"/>
      <c r="BG77" s="66"/>
      <c r="BH77" s="66"/>
      <c r="BI77" s="67"/>
      <c r="BJ77" s="67"/>
      <c r="BK77" s="67"/>
      <c r="BL77" s="67"/>
      <c r="BM77" s="67"/>
      <c r="BN77" s="67"/>
      <c r="BO77" s="67"/>
      <c r="BP77" s="67"/>
      <c r="BQ77" s="67"/>
      <c r="BR77" s="66"/>
      <c r="BS77" s="66"/>
      <c r="BT77" s="67"/>
      <c r="BU77" s="67"/>
      <c r="BV77" s="67"/>
      <c r="BW77" s="67"/>
      <c r="BX77" s="67"/>
      <c r="BY77" s="67"/>
      <c r="BZ77" s="32" t="s">
        <v>461</v>
      </c>
      <c r="CG77" s="66"/>
      <c r="CH77" s="66"/>
      <c r="CL77" s="32" t="s">
        <v>462</v>
      </c>
      <c r="CM77" s="66"/>
      <c r="CN77" s="66"/>
      <c r="CO77" s="66"/>
      <c r="CP77" s="66"/>
      <c r="CW77" s="32" t="s">
        <v>462</v>
      </c>
      <c r="CX77" s="66"/>
      <c r="DB77" s="32" t="s">
        <v>595</v>
      </c>
      <c r="DC77" s="32" t="s">
        <v>595</v>
      </c>
    </row>
    <row r="78">
      <c r="A78" s="27" t="s">
        <v>151</v>
      </c>
      <c r="B78" s="32" t="s">
        <v>123</v>
      </c>
      <c r="C78" s="32" t="s">
        <v>599</v>
      </c>
      <c r="D78" s="32" t="s">
        <v>600</v>
      </c>
      <c r="E78" s="65" t="s">
        <v>19</v>
      </c>
      <c r="F78" s="65" t="s">
        <v>209</v>
      </c>
      <c r="G78" s="65" t="s">
        <v>209</v>
      </c>
      <c r="H78" s="15" t="s">
        <v>491</v>
      </c>
      <c r="I78" s="65" t="s">
        <v>209</v>
      </c>
      <c r="J78" s="65" t="s">
        <v>209</v>
      </c>
      <c r="K78" s="32" t="s">
        <v>460</v>
      </c>
      <c r="L78" s="32" t="s">
        <v>460</v>
      </c>
      <c r="M78" s="32" t="s">
        <v>459</v>
      </c>
      <c r="N78" s="32" t="s">
        <v>459</v>
      </c>
      <c r="U78" s="32">
        <v>2.0</v>
      </c>
      <c r="V78" s="32">
        <v>3.0</v>
      </c>
      <c r="W78" s="32">
        <v>36.0</v>
      </c>
      <c r="Z78" s="65" t="s">
        <v>209</v>
      </c>
      <c r="AA78" s="65" t="s">
        <v>209</v>
      </c>
      <c r="AI78" s="32">
        <v>2.0</v>
      </c>
      <c r="AJ78" s="32">
        <v>2.0</v>
      </c>
      <c r="AK78" s="32">
        <v>3.0</v>
      </c>
      <c r="AL78" s="32">
        <v>36.0</v>
      </c>
      <c r="AO78" s="66"/>
      <c r="AP78" s="66"/>
      <c r="AQ78" s="67"/>
      <c r="AR78" s="67"/>
      <c r="AS78" s="67"/>
      <c r="AT78" s="67"/>
      <c r="AU78" s="67"/>
      <c r="AV78" s="67"/>
      <c r="AW78" s="67"/>
      <c r="AX78" s="67"/>
      <c r="AY78" s="67"/>
      <c r="AZ78" s="66"/>
      <c r="BA78" s="66"/>
      <c r="BB78" s="67"/>
      <c r="BC78" s="67"/>
      <c r="BD78" s="67"/>
      <c r="BE78" s="67"/>
      <c r="BF78" s="67"/>
      <c r="BG78" s="66"/>
      <c r="BH78" s="66"/>
      <c r="BI78" s="67"/>
      <c r="BJ78" s="67"/>
      <c r="BK78" s="67"/>
      <c r="BL78" s="67"/>
      <c r="BM78" s="67"/>
      <c r="BN78" s="67"/>
      <c r="BO78" s="67"/>
      <c r="BP78" s="67"/>
      <c r="BQ78" s="67"/>
      <c r="BR78" s="66"/>
      <c r="BS78" s="66"/>
      <c r="BT78" s="67"/>
      <c r="BU78" s="67"/>
      <c r="BV78" s="67"/>
      <c r="BW78" s="67"/>
      <c r="BX78" s="67"/>
      <c r="BY78" s="67"/>
      <c r="BZ78" s="32" t="s">
        <v>461</v>
      </c>
      <c r="CG78" s="66"/>
      <c r="CH78" s="66"/>
      <c r="CL78" s="32" t="s">
        <v>459</v>
      </c>
      <c r="CM78" s="66"/>
      <c r="CN78" s="66"/>
      <c r="CO78" s="66"/>
      <c r="CP78" s="66"/>
      <c r="CQ78" s="67"/>
      <c r="CR78" s="67"/>
      <c r="CS78" s="67"/>
      <c r="CT78" s="67"/>
      <c r="CU78" s="67"/>
      <c r="CV78" s="67"/>
      <c r="CW78" s="32" t="s">
        <v>461</v>
      </c>
      <c r="CX78" s="65" t="s">
        <v>209</v>
      </c>
      <c r="DB78" s="32"/>
    </row>
    <row r="79">
      <c r="A79" s="27" t="s">
        <v>151</v>
      </c>
      <c r="B79" s="32" t="s">
        <v>123</v>
      </c>
      <c r="C79" s="32" t="s">
        <v>601</v>
      </c>
      <c r="D79" s="32" t="s">
        <v>602</v>
      </c>
      <c r="E79" s="65" t="s">
        <v>19</v>
      </c>
      <c r="F79" s="65" t="s">
        <v>209</v>
      </c>
      <c r="G79" s="65" t="s">
        <v>209</v>
      </c>
      <c r="H79" s="15" t="s">
        <v>491</v>
      </c>
      <c r="I79" s="65" t="s">
        <v>209</v>
      </c>
      <c r="J79" s="65" t="s">
        <v>209</v>
      </c>
      <c r="K79" s="32" t="s">
        <v>460</v>
      </c>
      <c r="L79" s="32" t="s">
        <v>460</v>
      </c>
      <c r="M79" s="32" t="s">
        <v>459</v>
      </c>
      <c r="N79" s="32" t="s">
        <v>459</v>
      </c>
      <c r="P79" s="32">
        <v>25.0</v>
      </c>
      <c r="R79" s="32">
        <v>10.0</v>
      </c>
      <c r="U79" s="32">
        <v>2.0</v>
      </c>
      <c r="V79" s="32">
        <v>3.0</v>
      </c>
      <c r="W79" s="32">
        <v>36.0</v>
      </c>
      <c r="Z79" s="65" t="s">
        <v>209</v>
      </c>
      <c r="AA79" s="65" t="s">
        <v>209</v>
      </c>
      <c r="AD79" s="32">
        <v>25.0</v>
      </c>
      <c r="AF79" s="32">
        <v>10.0</v>
      </c>
      <c r="AI79" s="32">
        <v>2.0</v>
      </c>
      <c r="AJ79" s="32">
        <v>2.0</v>
      </c>
      <c r="AK79" s="32">
        <v>3.0</v>
      </c>
      <c r="AL79" s="32">
        <v>36.0</v>
      </c>
      <c r="AO79" s="66"/>
      <c r="AP79" s="66"/>
      <c r="AQ79" s="67"/>
      <c r="AR79" s="67"/>
      <c r="AS79" s="67"/>
      <c r="AT79" s="67"/>
      <c r="AU79" s="67"/>
      <c r="AV79" s="67"/>
      <c r="AW79" s="67"/>
      <c r="AX79" s="67"/>
      <c r="AY79" s="67"/>
      <c r="AZ79" s="66"/>
      <c r="BA79" s="66"/>
      <c r="BB79" s="67"/>
      <c r="BC79" s="67"/>
      <c r="BD79" s="67"/>
      <c r="BE79" s="67"/>
      <c r="BF79" s="67"/>
      <c r="BG79" s="66"/>
      <c r="BH79" s="66"/>
      <c r="BI79" s="67"/>
      <c r="BJ79" s="67"/>
      <c r="BK79" s="67"/>
      <c r="BL79" s="67"/>
      <c r="BM79" s="67"/>
      <c r="BN79" s="67"/>
      <c r="BO79" s="67"/>
      <c r="BP79" s="67"/>
      <c r="BQ79" s="67"/>
      <c r="BR79" s="66"/>
      <c r="BS79" s="66"/>
      <c r="BT79" s="67"/>
      <c r="BU79" s="67"/>
      <c r="BV79" s="67"/>
      <c r="BW79" s="67"/>
      <c r="BX79" s="67"/>
      <c r="BY79" s="67"/>
      <c r="BZ79" s="32" t="s">
        <v>461</v>
      </c>
      <c r="CG79" s="66"/>
      <c r="CH79" s="66"/>
      <c r="CL79" s="32" t="s">
        <v>459</v>
      </c>
      <c r="CM79" s="66"/>
      <c r="CN79" s="66"/>
      <c r="CO79" s="66"/>
      <c r="CP79" s="66"/>
      <c r="CQ79" s="67"/>
      <c r="CR79" s="67"/>
      <c r="CS79" s="67"/>
      <c r="CT79" s="67"/>
      <c r="CU79" s="67"/>
      <c r="CV79" s="67"/>
      <c r="CW79" s="32" t="s">
        <v>461</v>
      </c>
      <c r="CX79" s="65" t="s">
        <v>209</v>
      </c>
      <c r="DB79" s="32" t="s">
        <v>603</v>
      </c>
    </row>
    <row r="80">
      <c r="A80" s="27" t="s">
        <v>151</v>
      </c>
      <c r="B80" s="32" t="s">
        <v>123</v>
      </c>
      <c r="C80" s="32" t="s">
        <v>604</v>
      </c>
      <c r="D80" s="32" t="s">
        <v>605</v>
      </c>
      <c r="E80" s="65" t="s">
        <v>19</v>
      </c>
      <c r="F80" s="65" t="s">
        <v>209</v>
      </c>
      <c r="G80" s="65" t="s">
        <v>209</v>
      </c>
      <c r="H80" s="15" t="s">
        <v>491</v>
      </c>
      <c r="I80" s="65" t="s">
        <v>209</v>
      </c>
      <c r="J80" s="65" t="s">
        <v>209</v>
      </c>
      <c r="K80" s="32" t="s">
        <v>459</v>
      </c>
      <c r="L80" s="32" t="s">
        <v>459</v>
      </c>
      <c r="M80" s="32" t="s">
        <v>459</v>
      </c>
      <c r="N80" s="32" t="s">
        <v>459</v>
      </c>
      <c r="O80" s="67"/>
      <c r="P80" s="67"/>
      <c r="Q80" s="67"/>
      <c r="R80" s="67"/>
      <c r="S80" s="67"/>
      <c r="T80" s="67"/>
      <c r="U80" s="67"/>
      <c r="V80" s="67"/>
      <c r="W80" s="67"/>
      <c r="X80" s="67"/>
      <c r="Y80" s="67"/>
      <c r="Z80" s="66"/>
      <c r="AA80" s="66"/>
      <c r="AB80" s="67"/>
      <c r="AC80" s="67"/>
      <c r="AD80" s="67"/>
      <c r="AE80" s="67"/>
      <c r="AF80" s="67"/>
      <c r="AG80" s="67"/>
      <c r="AH80" s="67"/>
      <c r="AI80" s="67"/>
      <c r="AJ80" s="67"/>
      <c r="AK80" s="67"/>
      <c r="AL80" s="67"/>
      <c r="AM80" s="67"/>
      <c r="AN80" s="67"/>
      <c r="AO80" s="66"/>
      <c r="AP80" s="66"/>
      <c r="AQ80" s="67"/>
      <c r="AR80" s="67"/>
      <c r="AS80" s="67"/>
      <c r="AT80" s="67"/>
      <c r="AU80" s="67"/>
      <c r="AV80" s="67"/>
      <c r="AW80" s="67"/>
      <c r="AX80" s="67"/>
      <c r="AY80" s="67"/>
      <c r="AZ80" s="66"/>
      <c r="BA80" s="66"/>
      <c r="BB80" s="67"/>
      <c r="BC80" s="67"/>
      <c r="BD80" s="67"/>
      <c r="BE80" s="67"/>
      <c r="BF80" s="67"/>
      <c r="BG80" s="66"/>
      <c r="BH80" s="66"/>
      <c r="BI80" s="67"/>
      <c r="BJ80" s="67"/>
      <c r="BK80" s="67"/>
      <c r="BL80" s="67"/>
      <c r="BM80" s="67"/>
      <c r="BN80" s="67"/>
      <c r="BO80" s="67"/>
      <c r="BP80" s="67"/>
      <c r="BQ80" s="67"/>
      <c r="BR80" s="66"/>
      <c r="BS80" s="66"/>
      <c r="BT80" s="67"/>
      <c r="BU80" s="67"/>
      <c r="BV80" s="67"/>
      <c r="BW80" s="67"/>
      <c r="BX80" s="67"/>
      <c r="BY80" s="67"/>
      <c r="BZ80" s="32" t="s">
        <v>461</v>
      </c>
      <c r="CG80" s="66"/>
      <c r="CH80" s="66"/>
      <c r="CL80" s="32" t="s">
        <v>462</v>
      </c>
      <c r="CM80" s="65" t="s">
        <v>19</v>
      </c>
      <c r="CN80" s="65" t="s">
        <v>19</v>
      </c>
      <c r="CO80" s="66"/>
      <c r="CP80" s="66"/>
      <c r="CQ80" s="32">
        <v>0.23</v>
      </c>
      <c r="CW80" s="32" t="s">
        <v>461</v>
      </c>
      <c r="CX80" s="65" t="s">
        <v>209</v>
      </c>
      <c r="DB80" s="32" t="s">
        <v>606</v>
      </c>
    </row>
    <row r="81">
      <c r="A81" s="27" t="s">
        <v>151</v>
      </c>
      <c r="B81" s="32" t="s">
        <v>123</v>
      </c>
      <c r="C81" s="32" t="s">
        <v>607</v>
      </c>
      <c r="D81" s="32" t="s">
        <v>608</v>
      </c>
      <c r="E81" s="65" t="s">
        <v>19</v>
      </c>
      <c r="F81" s="65" t="s">
        <v>209</v>
      </c>
      <c r="G81" s="65" t="s">
        <v>209</v>
      </c>
      <c r="H81" s="15" t="s">
        <v>491</v>
      </c>
      <c r="I81" s="65" t="s">
        <v>209</v>
      </c>
      <c r="J81" s="65" t="s">
        <v>209</v>
      </c>
      <c r="K81" s="32" t="s">
        <v>459</v>
      </c>
      <c r="L81" s="32" t="s">
        <v>459</v>
      </c>
      <c r="M81" s="32" t="s">
        <v>459</v>
      </c>
      <c r="N81" s="32" t="s">
        <v>459</v>
      </c>
      <c r="O81" s="67"/>
      <c r="P81" s="67"/>
      <c r="Q81" s="67"/>
      <c r="R81" s="67"/>
      <c r="S81" s="67"/>
      <c r="T81" s="67"/>
      <c r="U81" s="67"/>
      <c r="V81" s="67"/>
      <c r="W81" s="67"/>
      <c r="X81" s="67"/>
      <c r="Y81" s="67"/>
      <c r="Z81" s="66"/>
      <c r="AA81" s="66"/>
      <c r="AB81" s="67"/>
      <c r="AC81" s="67"/>
      <c r="AD81" s="67"/>
      <c r="AE81" s="67"/>
      <c r="AF81" s="67"/>
      <c r="AG81" s="67"/>
      <c r="AH81" s="67"/>
      <c r="AI81" s="67"/>
      <c r="AJ81" s="67"/>
      <c r="AK81" s="67"/>
      <c r="AL81" s="67"/>
      <c r="AM81" s="67"/>
      <c r="AN81" s="67"/>
      <c r="AO81" s="66"/>
      <c r="AP81" s="66"/>
      <c r="AQ81" s="67"/>
      <c r="AR81" s="67"/>
      <c r="AS81" s="67"/>
      <c r="AT81" s="67"/>
      <c r="AU81" s="67"/>
      <c r="AV81" s="67"/>
      <c r="AW81" s="67"/>
      <c r="AX81" s="67"/>
      <c r="AY81" s="67"/>
      <c r="AZ81" s="66"/>
      <c r="BA81" s="66"/>
      <c r="BB81" s="67"/>
      <c r="BC81" s="67"/>
      <c r="BD81" s="67"/>
      <c r="BE81" s="67"/>
      <c r="BF81" s="67"/>
      <c r="BG81" s="66"/>
      <c r="BH81" s="66"/>
      <c r="BI81" s="67"/>
      <c r="BJ81" s="67"/>
      <c r="BK81" s="67"/>
      <c r="BL81" s="67"/>
      <c r="BM81" s="67"/>
      <c r="BN81" s="67"/>
      <c r="BO81" s="67"/>
      <c r="BP81" s="67"/>
      <c r="BQ81" s="67"/>
      <c r="BR81" s="66"/>
      <c r="BS81" s="66"/>
      <c r="BT81" s="67"/>
      <c r="BU81" s="67"/>
      <c r="BV81" s="67"/>
      <c r="BW81" s="67"/>
      <c r="BX81" s="67"/>
      <c r="BY81" s="67"/>
      <c r="BZ81" s="32" t="s">
        <v>461</v>
      </c>
      <c r="CG81" s="66"/>
      <c r="CH81" s="66"/>
      <c r="CL81" s="32" t="s">
        <v>459</v>
      </c>
      <c r="CM81" s="66"/>
      <c r="CN81" s="66"/>
      <c r="CO81" s="66"/>
      <c r="CP81" s="66"/>
      <c r="CQ81" s="67"/>
      <c r="CR81" s="67"/>
      <c r="CS81" s="67"/>
      <c r="CT81" s="67"/>
      <c r="CU81" s="67"/>
      <c r="CV81" s="67"/>
      <c r="CW81" s="32" t="s">
        <v>461</v>
      </c>
      <c r="CX81" s="65" t="s">
        <v>209</v>
      </c>
      <c r="DB81" s="32"/>
    </row>
    <row r="82">
      <c r="A82" s="27" t="s">
        <v>147</v>
      </c>
      <c r="B82" s="32" t="s">
        <v>123</v>
      </c>
      <c r="C82" s="32" t="s">
        <v>609</v>
      </c>
      <c r="D82" s="32" t="s">
        <v>610</v>
      </c>
      <c r="E82" s="65" t="s">
        <v>19</v>
      </c>
      <c r="F82" s="65" t="s">
        <v>209</v>
      </c>
      <c r="G82" s="65" t="s">
        <v>209</v>
      </c>
      <c r="H82" s="15" t="s">
        <v>465</v>
      </c>
      <c r="I82" s="65" t="s">
        <v>209</v>
      </c>
      <c r="J82" s="65" t="s">
        <v>209</v>
      </c>
      <c r="K82" s="32" t="s">
        <v>460</v>
      </c>
      <c r="L82" s="32" t="s">
        <v>460</v>
      </c>
      <c r="M82" s="32" t="s">
        <v>459</v>
      </c>
      <c r="N82" s="32" t="s">
        <v>459</v>
      </c>
      <c r="O82" s="32">
        <v>0.09</v>
      </c>
      <c r="P82" s="32">
        <v>15.0</v>
      </c>
      <c r="Q82" s="32">
        <v>5.0</v>
      </c>
      <c r="R82" s="32">
        <v>20.0</v>
      </c>
      <c r="S82" s="32">
        <v>25.0</v>
      </c>
      <c r="U82" s="32">
        <v>1.5</v>
      </c>
      <c r="V82" s="32">
        <v>2.33</v>
      </c>
      <c r="W82" s="32">
        <v>28.0</v>
      </c>
      <c r="X82" s="32" t="s">
        <v>611</v>
      </c>
      <c r="Z82" s="65" t="s">
        <v>19</v>
      </c>
      <c r="AA82" s="65" t="s">
        <v>209</v>
      </c>
      <c r="AB82" s="32">
        <v>0.057</v>
      </c>
      <c r="AO82" s="66"/>
      <c r="AP82" s="66"/>
      <c r="AQ82" s="67"/>
      <c r="AR82" s="67"/>
      <c r="AS82" s="67"/>
      <c r="AT82" s="67"/>
      <c r="AU82" s="67"/>
      <c r="AV82" s="67"/>
      <c r="AW82" s="67"/>
      <c r="AX82" s="67"/>
      <c r="AY82" s="67"/>
      <c r="AZ82" s="66"/>
      <c r="BA82" s="66"/>
      <c r="BB82" s="67"/>
      <c r="BC82" s="67"/>
      <c r="BD82" s="67"/>
      <c r="BE82" s="67"/>
      <c r="BF82" s="67"/>
      <c r="BG82" s="66"/>
      <c r="BH82" s="66"/>
      <c r="BI82" s="67"/>
      <c r="BJ82" s="67"/>
      <c r="BK82" s="67"/>
      <c r="BL82" s="67"/>
      <c r="BM82" s="67"/>
      <c r="BN82" s="67"/>
      <c r="BO82" s="67"/>
      <c r="BP82" s="67"/>
      <c r="BQ82" s="67"/>
      <c r="BR82" s="66"/>
      <c r="BS82" s="66"/>
      <c r="BT82" s="67"/>
      <c r="BU82" s="67"/>
      <c r="BV82" s="67"/>
      <c r="BW82" s="67"/>
      <c r="BX82" s="67"/>
      <c r="BY82" s="67"/>
      <c r="BZ82" s="32" t="s">
        <v>460</v>
      </c>
      <c r="CA82" s="71" t="s">
        <v>612</v>
      </c>
      <c r="CB82" s="32" t="s">
        <v>613</v>
      </c>
      <c r="CC82" s="32">
        <v>0.057</v>
      </c>
      <c r="CG82" s="66"/>
      <c r="CH82" s="66"/>
      <c r="CL82" s="32" t="s">
        <v>460</v>
      </c>
      <c r="CM82" s="66"/>
      <c r="CN82" s="66"/>
      <c r="CO82" s="65" t="s">
        <v>19</v>
      </c>
      <c r="CP82" s="66"/>
      <c r="CQ82" s="32">
        <v>0.02</v>
      </c>
      <c r="CV82" s="32">
        <v>1.0</v>
      </c>
      <c r="CW82" s="32" t="s">
        <v>462</v>
      </c>
      <c r="CX82" s="66"/>
      <c r="DB82" s="32" t="s">
        <v>614</v>
      </c>
    </row>
    <row r="83">
      <c r="A83" s="27" t="s">
        <v>147</v>
      </c>
      <c r="B83" s="32" t="s">
        <v>123</v>
      </c>
      <c r="C83" s="32" t="s">
        <v>471</v>
      </c>
      <c r="D83" s="32" t="s">
        <v>615</v>
      </c>
      <c r="E83" s="65" t="s">
        <v>19</v>
      </c>
      <c r="F83" s="65" t="s">
        <v>209</v>
      </c>
      <c r="G83" s="65" t="s">
        <v>209</v>
      </c>
      <c r="H83" s="15" t="s">
        <v>465</v>
      </c>
      <c r="I83" s="65" t="s">
        <v>209</v>
      </c>
      <c r="J83" s="65" t="s">
        <v>209</v>
      </c>
      <c r="K83" s="32" t="s">
        <v>460</v>
      </c>
      <c r="L83" s="32" t="s">
        <v>460</v>
      </c>
      <c r="M83" s="32" t="s">
        <v>459</v>
      </c>
      <c r="N83" s="32" t="s">
        <v>459</v>
      </c>
      <c r="O83" s="32">
        <v>0.09</v>
      </c>
      <c r="P83" s="32">
        <v>15.0</v>
      </c>
      <c r="Q83" s="32">
        <v>5.0</v>
      </c>
      <c r="R83" s="32">
        <v>20.0</v>
      </c>
      <c r="S83" s="32">
        <v>40.0</v>
      </c>
      <c r="U83" s="32">
        <v>1.5</v>
      </c>
      <c r="V83" s="32">
        <v>2.33</v>
      </c>
      <c r="W83" s="32">
        <v>28.0</v>
      </c>
      <c r="X83" s="32" t="s">
        <v>616</v>
      </c>
      <c r="Z83" s="65" t="s">
        <v>19</v>
      </c>
      <c r="AA83" s="65" t="s">
        <v>209</v>
      </c>
      <c r="AB83" s="32">
        <v>0.057</v>
      </c>
      <c r="AO83" s="66"/>
      <c r="AP83" s="66"/>
      <c r="AQ83" s="67"/>
      <c r="AR83" s="67"/>
      <c r="AS83" s="67"/>
      <c r="AT83" s="67"/>
      <c r="AU83" s="67"/>
      <c r="AV83" s="67"/>
      <c r="AW83" s="67"/>
      <c r="AX83" s="67"/>
      <c r="AY83" s="67"/>
      <c r="AZ83" s="66"/>
      <c r="BA83" s="66"/>
      <c r="BB83" s="67"/>
      <c r="BC83" s="67"/>
      <c r="BD83" s="67"/>
      <c r="BE83" s="67"/>
      <c r="BF83" s="67"/>
      <c r="BG83" s="66"/>
      <c r="BH83" s="66"/>
      <c r="BI83" s="67"/>
      <c r="BJ83" s="67"/>
      <c r="BK83" s="67"/>
      <c r="BL83" s="67"/>
      <c r="BM83" s="67"/>
      <c r="BN83" s="67"/>
      <c r="BO83" s="67"/>
      <c r="BP83" s="67"/>
      <c r="BQ83" s="67"/>
      <c r="BR83" s="66"/>
      <c r="BS83" s="66"/>
      <c r="BT83" s="67"/>
      <c r="BU83" s="67"/>
      <c r="BV83" s="67"/>
      <c r="BW83" s="67"/>
      <c r="BX83" s="67"/>
      <c r="BY83" s="67"/>
      <c r="BZ83" s="32" t="s">
        <v>460</v>
      </c>
      <c r="CA83" s="72" t="s">
        <v>617</v>
      </c>
      <c r="CB83" s="32" t="s">
        <v>613</v>
      </c>
      <c r="CC83" s="32">
        <v>0.057</v>
      </c>
      <c r="CE83" s="32">
        <v>0.0</v>
      </c>
      <c r="CF83" s="32">
        <v>0.0</v>
      </c>
      <c r="CG83" s="66"/>
      <c r="CH83" s="66"/>
      <c r="CL83" s="32" t="s">
        <v>460</v>
      </c>
      <c r="CM83" s="66"/>
      <c r="CN83" s="66"/>
      <c r="CO83" s="65" t="s">
        <v>19</v>
      </c>
      <c r="CP83" s="66"/>
      <c r="CQ83" s="32">
        <v>0.02</v>
      </c>
      <c r="CV83" s="32">
        <v>1.0</v>
      </c>
      <c r="CW83" s="32" t="s">
        <v>462</v>
      </c>
      <c r="CX83" s="66"/>
      <c r="DB83" s="32" t="s">
        <v>614</v>
      </c>
    </row>
    <row r="84">
      <c r="A84" s="27" t="s">
        <v>147</v>
      </c>
      <c r="B84" s="32" t="s">
        <v>123</v>
      </c>
      <c r="C84" s="32" t="s">
        <v>473</v>
      </c>
      <c r="D84" s="32" t="s">
        <v>618</v>
      </c>
      <c r="E84" s="65" t="s">
        <v>19</v>
      </c>
      <c r="F84" s="65" t="s">
        <v>209</v>
      </c>
      <c r="G84" s="65" t="s">
        <v>209</v>
      </c>
      <c r="H84" s="15" t="s">
        <v>465</v>
      </c>
      <c r="I84" s="65" t="s">
        <v>209</v>
      </c>
      <c r="J84" s="65" t="s">
        <v>209</v>
      </c>
      <c r="K84" s="32" t="s">
        <v>460</v>
      </c>
      <c r="L84" s="32" t="s">
        <v>460</v>
      </c>
      <c r="M84" s="32" t="s">
        <v>459</v>
      </c>
      <c r="N84" s="32" t="s">
        <v>459</v>
      </c>
      <c r="O84" s="32">
        <v>0.09</v>
      </c>
      <c r="P84" s="32">
        <v>15.0</v>
      </c>
      <c r="Q84" s="32">
        <v>5.0</v>
      </c>
      <c r="R84" s="32">
        <v>20.0</v>
      </c>
      <c r="S84" s="32">
        <v>40.0</v>
      </c>
      <c r="U84" s="32">
        <v>1.5</v>
      </c>
      <c r="V84" s="32">
        <v>2.5</v>
      </c>
      <c r="W84" s="32">
        <v>30.0</v>
      </c>
      <c r="X84" s="32" t="s">
        <v>619</v>
      </c>
      <c r="Z84" s="65" t="s">
        <v>209</v>
      </c>
      <c r="AA84" s="65" t="s">
        <v>209</v>
      </c>
      <c r="AB84" s="32">
        <v>0.11</v>
      </c>
      <c r="AD84" s="32">
        <v>15.0</v>
      </c>
      <c r="AE84" s="32">
        <v>5.0</v>
      </c>
      <c r="AF84" s="32">
        <v>20.0</v>
      </c>
      <c r="AG84" s="32">
        <v>40.0</v>
      </c>
      <c r="AI84" s="32">
        <v>1.5</v>
      </c>
      <c r="AJ84" s="32">
        <v>2.0</v>
      </c>
      <c r="AK84" s="32">
        <v>2.5</v>
      </c>
      <c r="AL84" s="32">
        <v>30.0</v>
      </c>
      <c r="AM84" s="32" t="s">
        <v>619</v>
      </c>
      <c r="AO84" s="66"/>
      <c r="AP84" s="66"/>
      <c r="AQ84" s="67"/>
      <c r="AR84" s="67"/>
      <c r="AS84" s="67"/>
      <c r="AT84" s="67"/>
      <c r="AU84" s="67"/>
      <c r="AV84" s="67"/>
      <c r="AW84" s="67"/>
      <c r="AX84" s="67"/>
      <c r="AY84" s="67"/>
      <c r="AZ84" s="66"/>
      <c r="BA84" s="66"/>
      <c r="BB84" s="67"/>
      <c r="BC84" s="67"/>
      <c r="BD84" s="67"/>
      <c r="BE84" s="67"/>
      <c r="BF84" s="67"/>
      <c r="BG84" s="66"/>
      <c r="BH84" s="66"/>
      <c r="BI84" s="67"/>
      <c r="BJ84" s="67"/>
      <c r="BK84" s="67"/>
      <c r="BL84" s="67"/>
      <c r="BM84" s="67"/>
      <c r="BN84" s="67"/>
      <c r="BO84" s="67"/>
      <c r="BP84" s="67"/>
      <c r="BQ84" s="67"/>
      <c r="BR84" s="66"/>
      <c r="BS84" s="66"/>
      <c r="BT84" s="67"/>
      <c r="BU84" s="67"/>
      <c r="BV84" s="67"/>
      <c r="BW84" s="67"/>
      <c r="BX84" s="67"/>
      <c r="BY84" s="67"/>
      <c r="BZ84" s="32" t="s">
        <v>460</v>
      </c>
      <c r="CA84" s="72" t="s">
        <v>617</v>
      </c>
      <c r="CB84" s="32" t="s">
        <v>613</v>
      </c>
      <c r="CC84" s="32">
        <v>0.062</v>
      </c>
      <c r="CG84" s="66"/>
      <c r="CH84" s="66"/>
      <c r="CL84" s="32" t="s">
        <v>460</v>
      </c>
      <c r="CM84" s="66"/>
      <c r="CN84" s="66"/>
      <c r="CO84" s="66"/>
      <c r="CP84" s="66"/>
      <c r="CQ84" s="32">
        <v>0.02</v>
      </c>
      <c r="CV84" s="32">
        <v>1.0</v>
      </c>
      <c r="CW84" s="32" t="s">
        <v>462</v>
      </c>
      <c r="CX84" s="66"/>
      <c r="DB84" s="32" t="s">
        <v>620</v>
      </c>
    </row>
    <row r="85">
      <c r="A85" s="27" t="s">
        <v>147</v>
      </c>
      <c r="B85" s="32" t="s">
        <v>123</v>
      </c>
      <c r="C85" s="32" t="s">
        <v>475</v>
      </c>
      <c r="D85" s="32" t="s">
        <v>621</v>
      </c>
      <c r="E85" s="65" t="s">
        <v>19</v>
      </c>
      <c r="F85" s="65" t="s">
        <v>209</v>
      </c>
      <c r="G85" s="65" t="s">
        <v>209</v>
      </c>
      <c r="H85" s="15" t="s">
        <v>465</v>
      </c>
      <c r="I85" s="65" t="s">
        <v>209</v>
      </c>
      <c r="J85" s="65" t="s">
        <v>209</v>
      </c>
      <c r="K85" s="32" t="s">
        <v>460</v>
      </c>
      <c r="L85" s="32" t="s">
        <v>460</v>
      </c>
      <c r="M85" s="32" t="s">
        <v>460</v>
      </c>
      <c r="N85" s="32" t="s">
        <v>460</v>
      </c>
      <c r="O85" s="32">
        <v>0.09</v>
      </c>
      <c r="P85" s="32">
        <v>15.0</v>
      </c>
      <c r="Q85" s="32">
        <v>5.0</v>
      </c>
      <c r="R85" s="32">
        <v>20.0</v>
      </c>
      <c r="S85" s="32">
        <v>40.0</v>
      </c>
      <c r="U85" s="32">
        <v>1.5</v>
      </c>
      <c r="V85" s="32">
        <v>3.0</v>
      </c>
      <c r="W85" s="32">
        <v>36.0</v>
      </c>
      <c r="X85" s="32" t="s">
        <v>622</v>
      </c>
      <c r="Z85" s="65" t="s">
        <v>209</v>
      </c>
      <c r="AA85" s="65" t="s">
        <v>209</v>
      </c>
      <c r="AB85" s="32">
        <v>0.11</v>
      </c>
      <c r="AD85" s="32">
        <v>15.0</v>
      </c>
      <c r="AE85" s="32">
        <v>5.0</v>
      </c>
      <c r="AF85" s="32">
        <v>20.0</v>
      </c>
      <c r="AG85" s="32">
        <v>40.0</v>
      </c>
      <c r="AI85" s="32">
        <v>1.5</v>
      </c>
      <c r="AJ85" s="32">
        <v>2.0</v>
      </c>
      <c r="AK85" s="32">
        <v>3.0</v>
      </c>
      <c r="AL85" s="32">
        <v>36.0</v>
      </c>
      <c r="AM85" s="32" t="s">
        <v>622</v>
      </c>
      <c r="AO85" s="65" t="s">
        <v>209</v>
      </c>
      <c r="AP85" s="65" t="s">
        <v>209</v>
      </c>
      <c r="AQ85" s="32">
        <v>0.21</v>
      </c>
      <c r="AS85" s="32">
        <v>15.0</v>
      </c>
      <c r="AT85" s="32">
        <v>5.0</v>
      </c>
      <c r="AU85" s="32">
        <v>20.0</v>
      </c>
      <c r="AV85" s="32">
        <v>40.0</v>
      </c>
      <c r="AX85" s="32">
        <v>1.5</v>
      </c>
      <c r="AY85" s="32">
        <v>2.0</v>
      </c>
      <c r="AZ85" s="66"/>
      <c r="BA85" s="66"/>
      <c r="BB85" s="32">
        <v>3.0</v>
      </c>
      <c r="BC85" s="32">
        <v>36.0</v>
      </c>
      <c r="BD85" s="32" t="s">
        <v>622</v>
      </c>
      <c r="BG85" s="65" t="s">
        <v>209</v>
      </c>
      <c r="BH85" s="65" t="s">
        <v>209</v>
      </c>
      <c r="BI85" s="32">
        <v>0.275</v>
      </c>
      <c r="BK85" s="32">
        <v>15.0</v>
      </c>
      <c r="BL85" s="32">
        <v>5.0</v>
      </c>
      <c r="BM85" s="32">
        <v>20.0</v>
      </c>
      <c r="BN85" s="32">
        <v>40.0</v>
      </c>
      <c r="BP85" s="32">
        <v>1.5</v>
      </c>
      <c r="BQ85" s="32">
        <v>2.0</v>
      </c>
      <c r="BR85" s="66"/>
      <c r="BS85" s="66"/>
      <c r="BT85" s="32">
        <v>3.0</v>
      </c>
      <c r="BU85" s="32">
        <v>36.0</v>
      </c>
      <c r="BV85" s="32" t="s">
        <v>622</v>
      </c>
      <c r="BZ85" s="32" t="s">
        <v>460</v>
      </c>
      <c r="CA85" s="72" t="s">
        <v>617</v>
      </c>
      <c r="CB85" s="32" t="s">
        <v>613</v>
      </c>
      <c r="CC85" s="32">
        <v>0.062</v>
      </c>
      <c r="CG85" s="66"/>
      <c r="CH85" s="66"/>
      <c r="CL85" s="32" t="s">
        <v>460</v>
      </c>
      <c r="CM85" s="66"/>
      <c r="CN85" s="66"/>
      <c r="CO85" s="66"/>
      <c r="CP85" s="66"/>
      <c r="CQ85" s="32">
        <v>0.02</v>
      </c>
      <c r="CV85" s="32">
        <v>1.0</v>
      </c>
      <c r="CW85" s="32" t="s">
        <v>462</v>
      </c>
      <c r="CX85" s="66"/>
      <c r="DB85" s="32" t="s">
        <v>623</v>
      </c>
    </row>
    <row r="86">
      <c r="A86" s="27" t="s">
        <v>147</v>
      </c>
      <c r="B86" s="32" t="s">
        <v>123</v>
      </c>
      <c r="C86" s="32" t="s">
        <v>476</v>
      </c>
      <c r="D86" s="32" t="s">
        <v>624</v>
      </c>
      <c r="E86" s="65" t="s">
        <v>19</v>
      </c>
      <c r="F86" s="65" t="s">
        <v>209</v>
      </c>
      <c r="G86" s="65" t="s">
        <v>209</v>
      </c>
      <c r="H86" s="15" t="s">
        <v>465</v>
      </c>
      <c r="I86" s="65" t="s">
        <v>209</v>
      </c>
      <c r="J86" s="65" t="s">
        <v>209</v>
      </c>
      <c r="K86" s="32" t="s">
        <v>460</v>
      </c>
      <c r="L86" s="32" t="s">
        <v>460</v>
      </c>
      <c r="M86" s="32" t="s">
        <v>460</v>
      </c>
      <c r="N86" s="32" t="s">
        <v>460</v>
      </c>
      <c r="O86" s="32">
        <v>0.09</v>
      </c>
      <c r="P86" s="32">
        <v>15.0</v>
      </c>
      <c r="Q86" s="32">
        <v>5.0</v>
      </c>
      <c r="R86" s="32">
        <v>20.0</v>
      </c>
      <c r="S86" s="32">
        <v>50.0</v>
      </c>
      <c r="U86" s="32">
        <v>1.5</v>
      </c>
      <c r="V86" s="32">
        <v>3.33</v>
      </c>
      <c r="W86" s="32">
        <v>40.0</v>
      </c>
      <c r="X86" s="32" t="s">
        <v>625</v>
      </c>
      <c r="Z86" s="65" t="s">
        <v>209</v>
      </c>
      <c r="AA86" s="65" t="s">
        <v>209</v>
      </c>
      <c r="AB86" s="32">
        <v>0.11</v>
      </c>
      <c r="AD86" s="32">
        <v>15.0</v>
      </c>
      <c r="AE86" s="32">
        <v>5.0</v>
      </c>
      <c r="AF86" s="32">
        <v>20.0</v>
      </c>
      <c r="AG86" s="32">
        <v>50.0</v>
      </c>
      <c r="AI86" s="32">
        <v>1.5</v>
      </c>
      <c r="AJ86" s="32">
        <v>2.0</v>
      </c>
      <c r="AK86" s="32">
        <v>3.33</v>
      </c>
      <c r="AL86" s="32">
        <v>40.0</v>
      </c>
      <c r="AM86" s="32" t="s">
        <v>625</v>
      </c>
      <c r="AO86" s="65" t="s">
        <v>209</v>
      </c>
      <c r="AP86" s="65" t="s">
        <v>209</v>
      </c>
      <c r="AQ86" s="32">
        <v>0.21</v>
      </c>
      <c r="AS86" s="32">
        <v>15.0</v>
      </c>
      <c r="AT86" s="32">
        <v>5.0</v>
      </c>
      <c r="AU86" s="32">
        <v>20.0</v>
      </c>
      <c r="AV86" s="32">
        <v>50.0</v>
      </c>
      <c r="AX86" s="32">
        <v>1.5</v>
      </c>
      <c r="AY86" s="32">
        <v>2.0</v>
      </c>
      <c r="AZ86" s="66"/>
      <c r="BA86" s="66"/>
      <c r="BB86" s="32">
        <v>3.33</v>
      </c>
      <c r="BC86" s="32">
        <v>40.0</v>
      </c>
      <c r="BD86" s="32" t="s">
        <v>625</v>
      </c>
      <c r="BG86" s="65" t="s">
        <v>209</v>
      </c>
      <c r="BH86" s="65" t="s">
        <v>209</v>
      </c>
      <c r="BI86" s="32">
        <v>0.275</v>
      </c>
      <c r="BK86" s="32">
        <v>15.0</v>
      </c>
      <c r="BL86" s="32">
        <v>5.0</v>
      </c>
      <c r="BM86" s="32">
        <v>20.0</v>
      </c>
      <c r="BN86" s="32">
        <v>50.0</v>
      </c>
      <c r="BP86" s="32">
        <v>1.5</v>
      </c>
      <c r="BQ86" s="32">
        <v>2.0</v>
      </c>
      <c r="BR86" s="66"/>
      <c r="BS86" s="66"/>
      <c r="BT86" s="32">
        <v>3.33</v>
      </c>
      <c r="BU86" s="32">
        <v>40.0</v>
      </c>
      <c r="BV86" s="32" t="s">
        <v>625</v>
      </c>
      <c r="BZ86" s="32" t="s">
        <v>460</v>
      </c>
      <c r="CA86" s="72" t="s">
        <v>617</v>
      </c>
      <c r="CB86" s="32" t="s">
        <v>613</v>
      </c>
      <c r="CC86" s="32">
        <v>0.062</v>
      </c>
      <c r="CG86" s="66"/>
      <c r="CH86" s="66"/>
      <c r="CL86" s="32" t="s">
        <v>460</v>
      </c>
      <c r="CM86" s="66"/>
      <c r="CN86" s="66"/>
      <c r="CO86" s="66"/>
      <c r="CP86" s="66"/>
      <c r="CQ86" s="32">
        <v>0.02</v>
      </c>
      <c r="CV86" s="32">
        <v>1.0</v>
      </c>
      <c r="CW86" s="32" t="s">
        <v>462</v>
      </c>
      <c r="CX86" s="66"/>
      <c r="DB86" s="32" t="s">
        <v>623</v>
      </c>
    </row>
    <row r="87">
      <c r="A87" s="27" t="s">
        <v>147</v>
      </c>
      <c r="B87" s="32" t="s">
        <v>123</v>
      </c>
      <c r="C87" s="32" t="s">
        <v>626</v>
      </c>
      <c r="D87" s="32" t="s">
        <v>627</v>
      </c>
      <c r="E87" s="65" t="s">
        <v>19</v>
      </c>
      <c r="F87" s="65" t="s">
        <v>209</v>
      </c>
      <c r="G87" s="65" t="s">
        <v>209</v>
      </c>
      <c r="H87" s="15" t="s">
        <v>465</v>
      </c>
      <c r="I87" s="65" t="s">
        <v>209</v>
      </c>
      <c r="J87" s="65" t="s">
        <v>209</v>
      </c>
      <c r="K87" s="32" t="s">
        <v>460</v>
      </c>
      <c r="L87" s="32" t="s">
        <v>460</v>
      </c>
      <c r="M87" s="32" t="s">
        <v>460</v>
      </c>
      <c r="N87" s="32" t="s">
        <v>460</v>
      </c>
      <c r="O87" s="32">
        <v>0.07</v>
      </c>
      <c r="P87" s="32">
        <v>15.0</v>
      </c>
      <c r="Q87" s="32">
        <v>5.0</v>
      </c>
      <c r="R87" s="32">
        <v>20.0</v>
      </c>
      <c r="U87" s="32">
        <v>1.5</v>
      </c>
      <c r="V87" s="32">
        <v>4.17</v>
      </c>
      <c r="W87" s="32">
        <v>50.0</v>
      </c>
      <c r="Z87" s="65" t="s">
        <v>209</v>
      </c>
      <c r="AA87" s="65" t="s">
        <v>209</v>
      </c>
      <c r="AB87" s="32">
        <v>0.11</v>
      </c>
      <c r="AD87" s="32">
        <v>15.0</v>
      </c>
      <c r="AE87" s="32">
        <v>5.0</v>
      </c>
      <c r="AF87" s="32">
        <v>20.0</v>
      </c>
      <c r="AI87" s="32">
        <v>1.25</v>
      </c>
      <c r="AJ87" s="32">
        <v>1.75</v>
      </c>
      <c r="AK87" s="32">
        <v>4.17</v>
      </c>
      <c r="AL87" s="32">
        <v>50.0</v>
      </c>
      <c r="AO87" s="65" t="s">
        <v>209</v>
      </c>
      <c r="AP87" s="65" t="s">
        <v>209</v>
      </c>
      <c r="AS87" s="32">
        <v>15.0</v>
      </c>
      <c r="AT87" s="32">
        <v>5.0</v>
      </c>
      <c r="AU87" s="32">
        <v>20.0</v>
      </c>
      <c r="AX87" s="32">
        <v>1.25</v>
      </c>
      <c r="AY87" s="32">
        <v>1.75</v>
      </c>
      <c r="AZ87" s="66"/>
      <c r="BA87" s="66"/>
      <c r="BB87" s="32">
        <v>4.17</v>
      </c>
      <c r="BC87" s="32">
        <v>50.0</v>
      </c>
      <c r="BG87" s="65" t="s">
        <v>209</v>
      </c>
      <c r="BH87" s="65" t="s">
        <v>209</v>
      </c>
      <c r="BK87" s="32">
        <v>15.0</v>
      </c>
      <c r="BL87" s="32">
        <v>5.0</v>
      </c>
      <c r="BM87" s="32">
        <v>20.0</v>
      </c>
      <c r="BP87" s="32">
        <v>1.25</v>
      </c>
      <c r="BQ87" s="32">
        <v>1.75</v>
      </c>
      <c r="BR87" s="66"/>
      <c r="BS87" s="66"/>
      <c r="BT87" s="32">
        <v>4.17</v>
      </c>
      <c r="BU87" s="32">
        <v>50.0</v>
      </c>
      <c r="BZ87" s="32" t="s">
        <v>460</v>
      </c>
      <c r="CA87" s="72" t="s">
        <v>617</v>
      </c>
      <c r="CB87" s="32" t="s">
        <v>613</v>
      </c>
      <c r="CC87" s="32">
        <v>0.062</v>
      </c>
      <c r="CG87" s="66"/>
      <c r="CH87" s="66"/>
      <c r="CL87" s="32" t="s">
        <v>460</v>
      </c>
      <c r="CM87" s="66"/>
      <c r="CN87" s="66"/>
      <c r="CO87" s="66"/>
      <c r="CP87" s="66"/>
      <c r="CV87" s="32">
        <v>1.0</v>
      </c>
      <c r="CW87" s="32" t="s">
        <v>462</v>
      </c>
      <c r="CX87" s="66"/>
      <c r="DB87" s="32" t="s">
        <v>623</v>
      </c>
    </row>
    <row r="88">
      <c r="A88" s="27" t="s">
        <v>147</v>
      </c>
      <c r="B88" s="32" t="s">
        <v>123</v>
      </c>
      <c r="C88" s="32" t="s">
        <v>478</v>
      </c>
      <c r="D88" s="32" t="s">
        <v>628</v>
      </c>
      <c r="E88" s="65" t="s">
        <v>19</v>
      </c>
      <c r="F88" s="65" t="s">
        <v>209</v>
      </c>
      <c r="G88" s="65" t="s">
        <v>209</v>
      </c>
      <c r="H88" s="15" t="s">
        <v>458</v>
      </c>
      <c r="I88" s="65" t="s">
        <v>209</v>
      </c>
      <c r="J88" s="65" t="s">
        <v>209</v>
      </c>
      <c r="K88" s="32" t="s">
        <v>460</v>
      </c>
      <c r="L88" s="32" t="s">
        <v>460</v>
      </c>
      <c r="M88" s="32" t="s">
        <v>460</v>
      </c>
      <c r="N88" s="32" t="s">
        <v>460</v>
      </c>
      <c r="O88" s="32">
        <v>0.09</v>
      </c>
      <c r="P88" s="32">
        <v>15.0</v>
      </c>
      <c r="Q88" s="32">
        <v>5.0</v>
      </c>
      <c r="R88" s="32">
        <v>20.0</v>
      </c>
      <c r="U88" s="32">
        <v>1.5</v>
      </c>
      <c r="V88" s="32">
        <v>4.17</v>
      </c>
      <c r="W88" s="32">
        <v>50.0</v>
      </c>
      <c r="Z88" s="65" t="s">
        <v>209</v>
      </c>
      <c r="AA88" s="65" t="s">
        <v>209</v>
      </c>
      <c r="AB88" s="32">
        <v>0.14</v>
      </c>
      <c r="AD88" s="32">
        <v>15.0</v>
      </c>
      <c r="AE88" s="32">
        <v>5.0</v>
      </c>
      <c r="AF88" s="32">
        <v>20.0</v>
      </c>
      <c r="AI88" s="32">
        <v>1.5</v>
      </c>
      <c r="AJ88" s="32">
        <v>2.0</v>
      </c>
      <c r="AK88" s="32">
        <v>4.17</v>
      </c>
      <c r="AL88" s="32">
        <v>50.0</v>
      </c>
      <c r="AO88" s="65" t="s">
        <v>209</v>
      </c>
      <c r="AP88" s="65" t="s">
        <v>209</v>
      </c>
      <c r="AQ88" s="32">
        <v>0.21</v>
      </c>
      <c r="AS88" s="32">
        <v>15.0</v>
      </c>
      <c r="AT88" s="32">
        <v>5.0</v>
      </c>
      <c r="AU88" s="32">
        <v>20.0</v>
      </c>
      <c r="AX88" s="32">
        <v>1.5</v>
      </c>
      <c r="AY88" s="32">
        <v>2.0</v>
      </c>
      <c r="AZ88" s="66"/>
      <c r="BA88" s="66"/>
      <c r="BB88" s="32">
        <v>4.17</v>
      </c>
      <c r="BC88" s="32">
        <v>50.0</v>
      </c>
      <c r="BG88" s="65" t="s">
        <v>209</v>
      </c>
      <c r="BH88" s="65" t="s">
        <v>209</v>
      </c>
      <c r="BI88" s="32">
        <v>0.275</v>
      </c>
      <c r="BK88" s="32">
        <v>15.0</v>
      </c>
      <c r="BL88" s="32">
        <v>5.0</v>
      </c>
      <c r="BM88" s="32">
        <v>20.0</v>
      </c>
      <c r="BP88" s="32">
        <v>1.5</v>
      </c>
      <c r="BQ88" s="32">
        <v>2.0</v>
      </c>
      <c r="BR88" s="66"/>
      <c r="BS88" s="66"/>
      <c r="BT88" s="32">
        <v>4.17</v>
      </c>
      <c r="BU88" s="32">
        <v>50.0</v>
      </c>
      <c r="BZ88" s="32" t="s">
        <v>460</v>
      </c>
      <c r="CA88" s="72" t="s">
        <v>617</v>
      </c>
      <c r="CB88" s="32" t="s">
        <v>613</v>
      </c>
      <c r="CC88" s="32">
        <v>0.062</v>
      </c>
      <c r="CG88" s="66"/>
      <c r="CH88" s="66"/>
      <c r="CL88" s="32" t="s">
        <v>460</v>
      </c>
      <c r="CM88" s="66"/>
      <c r="CN88" s="66"/>
      <c r="CO88" s="66"/>
      <c r="CP88" s="66"/>
      <c r="CQ88" s="32">
        <v>0.02</v>
      </c>
      <c r="CV88" s="32">
        <v>1.0</v>
      </c>
      <c r="CW88" s="32" t="s">
        <v>462</v>
      </c>
      <c r="CX88" s="66"/>
      <c r="DB88" s="32" t="s">
        <v>623</v>
      </c>
    </row>
    <row r="89">
      <c r="A89" s="27" t="s">
        <v>147</v>
      </c>
      <c r="B89" s="32" t="s">
        <v>123</v>
      </c>
      <c r="C89" s="32" t="s">
        <v>629</v>
      </c>
      <c r="D89" s="32" t="s">
        <v>630</v>
      </c>
      <c r="E89" s="65" t="s">
        <v>19</v>
      </c>
      <c r="F89" s="65" t="s">
        <v>209</v>
      </c>
      <c r="G89" s="65" t="s">
        <v>209</v>
      </c>
      <c r="H89" s="15" t="s">
        <v>465</v>
      </c>
      <c r="I89" s="65" t="s">
        <v>209</v>
      </c>
      <c r="J89" s="65" t="s">
        <v>209</v>
      </c>
      <c r="K89" s="32" t="s">
        <v>460</v>
      </c>
      <c r="L89" s="32" t="s">
        <v>460</v>
      </c>
      <c r="M89" s="32" t="s">
        <v>459</v>
      </c>
      <c r="N89" s="32" t="s">
        <v>459</v>
      </c>
      <c r="O89" s="32">
        <v>0.07</v>
      </c>
      <c r="P89" s="32">
        <v>15.0</v>
      </c>
      <c r="Q89" s="32">
        <v>5.0</v>
      </c>
      <c r="R89" s="32">
        <v>20.0</v>
      </c>
      <c r="S89" s="32">
        <v>40.0</v>
      </c>
      <c r="U89" s="32">
        <v>1.5</v>
      </c>
      <c r="V89" s="32">
        <v>2.33</v>
      </c>
      <c r="W89" s="32">
        <v>28.0</v>
      </c>
      <c r="X89" s="32" t="s">
        <v>625</v>
      </c>
      <c r="Z89" s="65" t="s">
        <v>19</v>
      </c>
      <c r="AA89" s="65" t="s">
        <v>209</v>
      </c>
      <c r="AB89" s="32">
        <v>0.057</v>
      </c>
      <c r="AO89" s="66"/>
      <c r="AP89" s="66"/>
      <c r="AQ89" s="67"/>
      <c r="AR89" s="67"/>
      <c r="AS89" s="67"/>
      <c r="AT89" s="67"/>
      <c r="AU89" s="67"/>
      <c r="AV89" s="67"/>
      <c r="AW89" s="67"/>
      <c r="AX89" s="67"/>
      <c r="AY89" s="67"/>
      <c r="AZ89" s="66"/>
      <c r="BA89" s="66"/>
      <c r="BB89" s="67"/>
      <c r="BC89" s="67"/>
      <c r="BD89" s="67"/>
      <c r="BE89" s="67"/>
      <c r="BF89" s="67"/>
      <c r="BG89" s="66"/>
      <c r="BH89" s="66"/>
      <c r="BI89" s="67"/>
      <c r="BJ89" s="67"/>
      <c r="BK89" s="67"/>
      <c r="BL89" s="67"/>
      <c r="BM89" s="67"/>
      <c r="BN89" s="67"/>
      <c r="BO89" s="67"/>
      <c r="BP89" s="67"/>
      <c r="BQ89" s="67"/>
      <c r="BR89" s="66"/>
      <c r="BS89" s="66"/>
      <c r="BT89" s="67"/>
      <c r="BU89" s="67"/>
      <c r="BV89" s="67"/>
      <c r="BW89" s="67"/>
      <c r="BX89" s="67"/>
      <c r="BY89" s="67"/>
      <c r="BZ89" s="32" t="s">
        <v>460</v>
      </c>
      <c r="CA89" s="72" t="s">
        <v>617</v>
      </c>
      <c r="CB89" s="32" t="s">
        <v>613</v>
      </c>
      <c r="CC89" s="32">
        <v>0.057</v>
      </c>
      <c r="CG89" s="66"/>
      <c r="CH89" s="66"/>
      <c r="CL89" s="32" t="s">
        <v>459</v>
      </c>
      <c r="CM89" s="66"/>
      <c r="CN89" s="66"/>
      <c r="CO89" s="66"/>
      <c r="CP89" s="66"/>
      <c r="CQ89" s="67"/>
      <c r="CR89" s="67"/>
      <c r="CS89" s="67"/>
      <c r="CT89" s="67"/>
      <c r="CU89" s="67"/>
      <c r="CV89" s="67"/>
      <c r="CW89" s="32" t="s">
        <v>462</v>
      </c>
      <c r="CX89" s="66"/>
      <c r="DB89" s="32" t="s">
        <v>614</v>
      </c>
    </row>
    <row r="90">
      <c r="A90" s="27" t="s">
        <v>147</v>
      </c>
      <c r="B90" s="32" t="s">
        <v>123</v>
      </c>
      <c r="C90" s="32" t="s">
        <v>483</v>
      </c>
      <c r="D90" s="32" t="s">
        <v>546</v>
      </c>
      <c r="E90" s="65" t="s">
        <v>19</v>
      </c>
      <c r="F90" s="65" t="s">
        <v>209</v>
      </c>
      <c r="G90" s="65" t="s">
        <v>209</v>
      </c>
      <c r="H90" s="15" t="s">
        <v>458</v>
      </c>
      <c r="I90" s="65" t="s">
        <v>209</v>
      </c>
      <c r="J90" s="65" t="s">
        <v>209</v>
      </c>
      <c r="K90" s="32" t="s">
        <v>459</v>
      </c>
      <c r="L90" s="32" t="s">
        <v>460</v>
      </c>
      <c r="M90" s="32" t="s">
        <v>460</v>
      </c>
      <c r="N90" s="32" t="s">
        <v>460</v>
      </c>
      <c r="O90" s="67"/>
      <c r="P90" s="67"/>
      <c r="Q90" s="67"/>
      <c r="R90" s="67"/>
      <c r="S90" s="67"/>
      <c r="T90" s="67"/>
      <c r="U90" s="67"/>
      <c r="V90" s="67"/>
      <c r="W90" s="67"/>
      <c r="X90" s="67"/>
      <c r="Y90" s="67"/>
      <c r="Z90" s="65" t="s">
        <v>209</v>
      </c>
      <c r="AA90" s="65" t="s">
        <v>209</v>
      </c>
      <c r="AG90" s="32">
        <v>75.0</v>
      </c>
      <c r="AI90" s="32">
        <v>1.5</v>
      </c>
      <c r="AJ90" s="32">
        <v>2.0</v>
      </c>
      <c r="AK90" s="32">
        <v>5.0</v>
      </c>
      <c r="AL90" s="32">
        <v>60.0</v>
      </c>
      <c r="AM90" s="32" t="s">
        <v>619</v>
      </c>
      <c r="AO90" s="65" t="s">
        <v>209</v>
      </c>
      <c r="AP90" s="65" t="s">
        <v>209</v>
      </c>
      <c r="AV90" s="32">
        <v>75.0</v>
      </c>
      <c r="AX90" s="32">
        <v>1.5</v>
      </c>
      <c r="AY90" s="32">
        <v>2.0</v>
      </c>
      <c r="AZ90" s="66"/>
      <c r="BA90" s="66"/>
      <c r="BB90" s="32">
        <v>5.0</v>
      </c>
      <c r="BC90" s="32">
        <v>60.0</v>
      </c>
      <c r="BD90" s="32" t="s">
        <v>619</v>
      </c>
      <c r="BG90" s="65" t="s">
        <v>209</v>
      </c>
      <c r="BH90" s="65" t="s">
        <v>209</v>
      </c>
      <c r="BN90" s="32">
        <v>75.0</v>
      </c>
      <c r="BP90" s="32">
        <v>1.5</v>
      </c>
      <c r="BQ90" s="32">
        <v>2.0</v>
      </c>
      <c r="BR90" s="66"/>
      <c r="BS90" s="66"/>
      <c r="BT90" s="73">
        <v>5.0</v>
      </c>
      <c r="BU90" s="73">
        <v>60.0</v>
      </c>
      <c r="BV90" s="66" t="s">
        <v>619</v>
      </c>
      <c r="BZ90" s="32" t="s">
        <v>460</v>
      </c>
      <c r="CA90" s="72" t="s">
        <v>617</v>
      </c>
      <c r="CB90" s="32" t="s">
        <v>613</v>
      </c>
      <c r="CC90" s="32">
        <v>0.057</v>
      </c>
      <c r="CG90" s="66"/>
      <c r="CH90" s="66"/>
      <c r="CL90" s="32" t="s">
        <v>459</v>
      </c>
      <c r="CM90" s="66"/>
      <c r="CN90" s="66"/>
      <c r="CO90" s="66"/>
      <c r="CP90" s="66"/>
      <c r="CQ90" s="67"/>
      <c r="CR90" s="67"/>
      <c r="CS90" s="67"/>
      <c r="CT90" s="67"/>
      <c r="CU90" s="67"/>
      <c r="CV90" s="67"/>
      <c r="CW90" s="32" t="s">
        <v>462</v>
      </c>
      <c r="CX90" s="66"/>
      <c r="DB90" s="32" t="s">
        <v>631</v>
      </c>
    </row>
    <row r="91">
      <c r="A91" s="27" t="s">
        <v>147</v>
      </c>
      <c r="B91" s="32" t="s">
        <v>123</v>
      </c>
      <c r="C91" s="32" t="s">
        <v>485</v>
      </c>
      <c r="D91" s="32" t="s">
        <v>632</v>
      </c>
      <c r="E91" s="65" t="s">
        <v>19</v>
      </c>
      <c r="F91" s="65" t="s">
        <v>209</v>
      </c>
      <c r="G91" s="65" t="s">
        <v>209</v>
      </c>
      <c r="H91" s="15" t="s">
        <v>458</v>
      </c>
      <c r="I91" s="65" t="s">
        <v>209</v>
      </c>
      <c r="J91" s="65" t="s">
        <v>209</v>
      </c>
      <c r="K91" s="32" t="s">
        <v>459</v>
      </c>
      <c r="L91" s="32" t="s">
        <v>460</v>
      </c>
      <c r="M91" s="32" t="s">
        <v>460</v>
      </c>
      <c r="N91" s="32" t="s">
        <v>460</v>
      </c>
      <c r="O91" s="67"/>
      <c r="P91" s="67"/>
      <c r="Q91" s="67"/>
      <c r="R91" s="67"/>
      <c r="S91" s="67"/>
      <c r="T91" s="67"/>
      <c r="U91" s="67"/>
      <c r="V91" s="67"/>
      <c r="W91" s="67"/>
      <c r="X91" s="67"/>
      <c r="Y91" s="67"/>
      <c r="Z91" s="65" t="s">
        <v>209</v>
      </c>
      <c r="AA91" s="65" t="s">
        <v>209</v>
      </c>
      <c r="AG91" s="32">
        <v>75.0</v>
      </c>
      <c r="AI91" s="32">
        <v>1.5</v>
      </c>
      <c r="AJ91" s="32">
        <v>2.0</v>
      </c>
      <c r="AK91" s="32">
        <v>5.0</v>
      </c>
      <c r="AL91" s="32">
        <v>60.0</v>
      </c>
      <c r="AM91" s="32" t="s">
        <v>619</v>
      </c>
      <c r="AO91" s="65" t="s">
        <v>209</v>
      </c>
      <c r="AP91" s="65" t="s">
        <v>209</v>
      </c>
      <c r="AV91" s="32">
        <v>75.0</v>
      </c>
      <c r="AX91" s="32">
        <v>1.5</v>
      </c>
      <c r="AY91" s="32">
        <v>2.0</v>
      </c>
      <c r="AZ91" s="66"/>
      <c r="BA91" s="66"/>
      <c r="BB91" s="32">
        <v>5.0</v>
      </c>
      <c r="BC91" s="32">
        <v>60.0</v>
      </c>
      <c r="BD91" s="32" t="s">
        <v>619</v>
      </c>
      <c r="BG91" s="65" t="s">
        <v>209</v>
      </c>
      <c r="BH91" s="65" t="s">
        <v>209</v>
      </c>
      <c r="BN91" s="32">
        <v>75.0</v>
      </c>
      <c r="BP91" s="32">
        <v>1.5</v>
      </c>
      <c r="BQ91" s="32">
        <v>2.0</v>
      </c>
      <c r="BR91" s="66"/>
      <c r="BS91" s="66"/>
      <c r="BT91" s="73">
        <v>5.0</v>
      </c>
      <c r="BU91" s="73">
        <v>60.0</v>
      </c>
      <c r="BV91" s="66" t="s">
        <v>619</v>
      </c>
      <c r="BZ91" s="32" t="s">
        <v>460</v>
      </c>
      <c r="CA91" s="72" t="s">
        <v>617</v>
      </c>
      <c r="CB91" s="32" t="s">
        <v>613</v>
      </c>
      <c r="CC91" s="32">
        <v>0.057</v>
      </c>
      <c r="CG91" s="66"/>
      <c r="CH91" s="66"/>
      <c r="CL91" s="32" t="s">
        <v>459</v>
      </c>
      <c r="CM91" s="66"/>
      <c r="CN91" s="66"/>
      <c r="CO91" s="66"/>
      <c r="CP91" s="66"/>
      <c r="CQ91" s="67"/>
      <c r="CR91" s="67"/>
      <c r="CS91" s="67"/>
      <c r="CT91" s="67"/>
      <c r="CU91" s="67"/>
      <c r="CV91" s="67"/>
      <c r="CW91" s="32" t="s">
        <v>462</v>
      </c>
      <c r="CX91" s="66"/>
      <c r="DB91" s="32" t="s">
        <v>631</v>
      </c>
    </row>
    <row r="92">
      <c r="A92" s="27" t="s">
        <v>147</v>
      </c>
      <c r="B92" s="32" t="s">
        <v>123</v>
      </c>
      <c r="C92" s="32" t="s">
        <v>633</v>
      </c>
      <c r="D92" s="32" t="s">
        <v>634</v>
      </c>
      <c r="E92" s="65" t="s">
        <v>19</v>
      </c>
      <c r="F92" s="65" t="s">
        <v>209</v>
      </c>
      <c r="G92" s="65" t="s">
        <v>209</v>
      </c>
      <c r="H92" s="15" t="s">
        <v>458</v>
      </c>
      <c r="I92" s="65" t="s">
        <v>209</v>
      </c>
      <c r="J92" s="65" t="s">
        <v>209</v>
      </c>
      <c r="K92" s="32" t="s">
        <v>459</v>
      </c>
      <c r="L92" s="32" t="s">
        <v>460</v>
      </c>
      <c r="M92" s="32" t="s">
        <v>460</v>
      </c>
      <c r="N92" s="32" t="s">
        <v>460</v>
      </c>
      <c r="O92" s="67"/>
      <c r="P92" s="67"/>
      <c r="Q92" s="67"/>
      <c r="R92" s="67"/>
      <c r="S92" s="67"/>
      <c r="T92" s="67"/>
      <c r="U92" s="67"/>
      <c r="V92" s="67"/>
      <c r="W92" s="67"/>
      <c r="X92" s="67"/>
      <c r="Y92" s="67"/>
      <c r="Z92" s="65" t="s">
        <v>209</v>
      </c>
      <c r="AA92" s="65" t="s">
        <v>209</v>
      </c>
      <c r="AG92" s="32">
        <v>75.0</v>
      </c>
      <c r="AI92" s="32">
        <v>1.5</v>
      </c>
      <c r="AJ92" s="32">
        <v>2.0</v>
      </c>
      <c r="AK92" s="32">
        <v>5.0</v>
      </c>
      <c r="AL92" s="32">
        <v>60.0</v>
      </c>
      <c r="AM92" s="32" t="s">
        <v>619</v>
      </c>
      <c r="AO92" s="65" t="s">
        <v>209</v>
      </c>
      <c r="AP92" s="65" t="s">
        <v>209</v>
      </c>
      <c r="AV92" s="32">
        <v>75.0</v>
      </c>
      <c r="AX92" s="32">
        <v>1.5</v>
      </c>
      <c r="AY92" s="32">
        <v>2.0</v>
      </c>
      <c r="AZ92" s="66"/>
      <c r="BA92" s="66"/>
      <c r="BB92" s="32">
        <v>5.0</v>
      </c>
      <c r="BC92" s="32">
        <v>60.0</v>
      </c>
      <c r="BD92" s="32" t="s">
        <v>619</v>
      </c>
      <c r="BG92" s="65" t="s">
        <v>209</v>
      </c>
      <c r="BH92" s="65" t="s">
        <v>209</v>
      </c>
      <c r="BN92" s="32">
        <v>75.0</v>
      </c>
      <c r="BP92" s="32">
        <v>1.5</v>
      </c>
      <c r="BQ92" s="32">
        <v>2.0</v>
      </c>
      <c r="BR92" s="66"/>
      <c r="BS92" s="66"/>
      <c r="BT92" s="73">
        <v>5.0</v>
      </c>
      <c r="BU92" s="73">
        <v>60.0</v>
      </c>
      <c r="BV92" s="66" t="s">
        <v>619</v>
      </c>
      <c r="BZ92" s="32" t="s">
        <v>460</v>
      </c>
      <c r="CA92" s="72" t="s">
        <v>617</v>
      </c>
      <c r="CB92" s="32" t="s">
        <v>613</v>
      </c>
      <c r="CC92" s="32">
        <v>0.057</v>
      </c>
      <c r="CG92" s="66"/>
      <c r="CH92" s="66"/>
      <c r="CL92" s="32" t="s">
        <v>459</v>
      </c>
      <c r="CM92" s="66"/>
      <c r="CN92" s="66"/>
      <c r="CO92" s="66"/>
      <c r="CP92" s="66"/>
      <c r="CQ92" s="67"/>
      <c r="CR92" s="67"/>
      <c r="CS92" s="67"/>
      <c r="CT92" s="67"/>
      <c r="CU92" s="67"/>
      <c r="CV92" s="67"/>
      <c r="CW92" s="32" t="s">
        <v>462</v>
      </c>
      <c r="CX92" s="66"/>
      <c r="DB92" s="32" t="s">
        <v>631</v>
      </c>
    </row>
    <row r="93">
      <c r="A93" s="27" t="s">
        <v>147</v>
      </c>
      <c r="B93" s="32" t="s">
        <v>123</v>
      </c>
      <c r="C93" s="32" t="s">
        <v>487</v>
      </c>
      <c r="D93" s="32" t="s">
        <v>635</v>
      </c>
      <c r="E93" s="65" t="s">
        <v>19</v>
      </c>
      <c r="F93" s="65" t="s">
        <v>209</v>
      </c>
      <c r="G93" s="65" t="s">
        <v>209</v>
      </c>
      <c r="H93" s="15" t="s">
        <v>491</v>
      </c>
      <c r="I93" s="65" t="s">
        <v>209</v>
      </c>
      <c r="J93" s="65" t="s">
        <v>209</v>
      </c>
      <c r="K93" s="32" t="s">
        <v>459</v>
      </c>
      <c r="L93" s="32" t="s">
        <v>460</v>
      </c>
      <c r="M93" s="32" t="s">
        <v>460</v>
      </c>
      <c r="N93" s="32" t="s">
        <v>460</v>
      </c>
      <c r="O93" s="67"/>
      <c r="P93" s="67"/>
      <c r="Q93" s="67"/>
      <c r="R93" s="67"/>
      <c r="S93" s="67"/>
      <c r="T93" s="67"/>
      <c r="U93" s="67"/>
      <c r="V93" s="67"/>
      <c r="W93" s="67"/>
      <c r="X93" s="67"/>
      <c r="Y93" s="67"/>
      <c r="Z93" s="65" t="s">
        <v>209</v>
      </c>
      <c r="AA93" s="65" t="s">
        <v>209</v>
      </c>
      <c r="AG93" s="32">
        <v>75.0</v>
      </c>
      <c r="AI93" s="32">
        <v>1.0</v>
      </c>
      <c r="AJ93" s="32">
        <v>1.0</v>
      </c>
      <c r="AK93" s="32">
        <v>5.0</v>
      </c>
      <c r="AL93" s="32">
        <v>60.0</v>
      </c>
      <c r="AM93" s="32" t="s">
        <v>619</v>
      </c>
      <c r="AO93" s="65" t="s">
        <v>209</v>
      </c>
      <c r="AP93" s="65" t="s">
        <v>209</v>
      </c>
      <c r="AV93" s="32">
        <v>75.0</v>
      </c>
      <c r="AX93" s="32">
        <v>1.0</v>
      </c>
      <c r="AY93" s="32">
        <v>1.0</v>
      </c>
      <c r="AZ93" s="66"/>
      <c r="BA93" s="66"/>
      <c r="BB93" s="32">
        <v>5.0</v>
      </c>
      <c r="BC93" s="32">
        <v>60.0</v>
      </c>
      <c r="BD93" s="32" t="s">
        <v>619</v>
      </c>
      <c r="BG93" s="65" t="s">
        <v>209</v>
      </c>
      <c r="BH93" s="65" t="s">
        <v>209</v>
      </c>
      <c r="BN93" s="32">
        <v>75.0</v>
      </c>
      <c r="BP93" s="32">
        <v>1.0</v>
      </c>
      <c r="BQ93" s="32">
        <v>1.0</v>
      </c>
      <c r="BR93" s="66"/>
      <c r="BS93" s="66"/>
      <c r="BT93" s="73">
        <v>5.0</v>
      </c>
      <c r="BU93" s="73">
        <v>60.0</v>
      </c>
      <c r="BV93" s="66" t="s">
        <v>619</v>
      </c>
      <c r="BZ93" s="32" t="s">
        <v>460</v>
      </c>
      <c r="CA93" s="72" t="s">
        <v>617</v>
      </c>
      <c r="CB93" s="32" t="s">
        <v>613</v>
      </c>
      <c r="CC93" s="32">
        <v>0.057</v>
      </c>
      <c r="CG93" s="66"/>
      <c r="CH93" s="66"/>
      <c r="CL93" s="32" t="s">
        <v>459</v>
      </c>
      <c r="CM93" s="66"/>
      <c r="CN93" s="66"/>
      <c r="CO93" s="66"/>
      <c r="CP93" s="66"/>
      <c r="CQ93" s="67"/>
      <c r="CR93" s="67"/>
      <c r="CS93" s="67"/>
      <c r="CT93" s="67"/>
      <c r="CU93" s="67"/>
      <c r="CV93" s="67"/>
      <c r="CW93" s="32" t="s">
        <v>462</v>
      </c>
      <c r="CX93" s="66"/>
      <c r="DB93" s="32" t="s">
        <v>631</v>
      </c>
    </row>
    <row r="94">
      <c r="A94" s="27" t="s">
        <v>147</v>
      </c>
      <c r="B94" s="32" t="s">
        <v>123</v>
      </c>
      <c r="C94" s="32" t="s">
        <v>636</v>
      </c>
      <c r="D94" s="32" t="s">
        <v>637</v>
      </c>
      <c r="E94" s="65" t="s">
        <v>19</v>
      </c>
      <c r="F94" s="65" t="s">
        <v>209</v>
      </c>
      <c r="G94" s="65" t="s">
        <v>209</v>
      </c>
      <c r="H94" s="15" t="s">
        <v>458</v>
      </c>
      <c r="I94" s="65" t="s">
        <v>209</v>
      </c>
      <c r="J94" s="65" t="s">
        <v>209</v>
      </c>
      <c r="K94" s="32" t="s">
        <v>459</v>
      </c>
      <c r="L94" s="32" t="s">
        <v>460</v>
      </c>
      <c r="M94" s="32" t="s">
        <v>460</v>
      </c>
      <c r="N94" s="32" t="s">
        <v>460</v>
      </c>
      <c r="O94" s="67"/>
      <c r="P94" s="67"/>
      <c r="Q94" s="67"/>
      <c r="R94" s="67"/>
      <c r="S94" s="67"/>
      <c r="T94" s="67"/>
      <c r="U94" s="67"/>
      <c r="V94" s="67"/>
      <c r="W94" s="67"/>
      <c r="X94" s="67"/>
      <c r="Y94" s="67"/>
      <c r="Z94" s="65" t="s">
        <v>209</v>
      </c>
      <c r="AA94" s="65" t="s">
        <v>209</v>
      </c>
      <c r="AG94" s="32">
        <v>75.0</v>
      </c>
      <c r="AI94" s="32">
        <v>1.5</v>
      </c>
      <c r="AJ94" s="32">
        <v>2.0</v>
      </c>
      <c r="AK94" s="32">
        <v>5.0</v>
      </c>
      <c r="AL94" s="32">
        <v>60.0</v>
      </c>
      <c r="AM94" s="32" t="s">
        <v>619</v>
      </c>
      <c r="AO94" s="65" t="s">
        <v>209</v>
      </c>
      <c r="AP94" s="65" t="s">
        <v>209</v>
      </c>
      <c r="AV94" s="32">
        <v>75.0</v>
      </c>
      <c r="AX94" s="32">
        <v>1.5</v>
      </c>
      <c r="AY94" s="32">
        <v>2.0</v>
      </c>
      <c r="AZ94" s="66"/>
      <c r="BA94" s="66"/>
      <c r="BB94" s="32">
        <v>5.0</v>
      </c>
      <c r="BC94" s="32">
        <v>60.0</v>
      </c>
      <c r="BD94" s="32" t="s">
        <v>619</v>
      </c>
      <c r="BG94" s="65" t="s">
        <v>209</v>
      </c>
      <c r="BH94" s="65" t="s">
        <v>209</v>
      </c>
      <c r="BN94" s="32">
        <v>75.0</v>
      </c>
      <c r="BP94" s="32">
        <v>1.5</v>
      </c>
      <c r="BQ94" s="32">
        <v>2.0</v>
      </c>
      <c r="BR94" s="66"/>
      <c r="BS94" s="66"/>
      <c r="BT94" s="73">
        <v>5.0</v>
      </c>
      <c r="BU94" s="73">
        <v>60.0</v>
      </c>
      <c r="BV94" s="66" t="s">
        <v>619</v>
      </c>
      <c r="BZ94" s="32" t="s">
        <v>460</v>
      </c>
      <c r="CA94" s="72" t="s">
        <v>617</v>
      </c>
      <c r="CB94" s="32" t="s">
        <v>613</v>
      </c>
      <c r="CC94" s="32">
        <v>0.057</v>
      </c>
      <c r="CG94" s="66"/>
      <c r="CH94" s="66"/>
      <c r="CL94" s="32" t="s">
        <v>459</v>
      </c>
      <c r="CM94" s="66"/>
      <c r="CN94" s="66"/>
      <c r="CO94" s="66"/>
      <c r="CP94" s="66"/>
      <c r="CQ94" s="67"/>
      <c r="CR94" s="67"/>
      <c r="CS94" s="67"/>
      <c r="CT94" s="67"/>
      <c r="CU94" s="67"/>
      <c r="CV94" s="67"/>
      <c r="CW94" s="32" t="s">
        <v>462</v>
      </c>
      <c r="CX94" s="66"/>
      <c r="DB94" s="32" t="s">
        <v>631</v>
      </c>
    </row>
    <row r="95">
      <c r="A95" s="27" t="s">
        <v>147</v>
      </c>
      <c r="B95" s="32" t="s">
        <v>123</v>
      </c>
      <c r="C95" s="32" t="s">
        <v>583</v>
      </c>
      <c r="D95" s="32" t="s">
        <v>638</v>
      </c>
      <c r="E95" s="65" t="s">
        <v>19</v>
      </c>
      <c r="F95" s="65" t="s">
        <v>209</v>
      </c>
      <c r="G95" s="65" t="s">
        <v>209</v>
      </c>
      <c r="H95" s="15" t="s">
        <v>491</v>
      </c>
      <c r="I95" s="65" t="s">
        <v>209</v>
      </c>
      <c r="J95" s="65" t="s">
        <v>209</v>
      </c>
      <c r="K95" s="32" t="s">
        <v>459</v>
      </c>
      <c r="L95" s="32" t="s">
        <v>459</v>
      </c>
      <c r="M95" s="32" t="s">
        <v>459</v>
      </c>
      <c r="N95" s="32" t="s">
        <v>459</v>
      </c>
      <c r="O95" s="67"/>
      <c r="P95" s="67"/>
      <c r="Q95" s="67"/>
      <c r="R95" s="67"/>
      <c r="S95" s="67"/>
      <c r="T95" s="67"/>
      <c r="U95" s="67"/>
      <c r="V95" s="67"/>
      <c r="W95" s="67"/>
      <c r="X95" s="67"/>
      <c r="Y95" s="67"/>
      <c r="Z95" s="66"/>
      <c r="AA95" s="66"/>
      <c r="AB95" s="67"/>
      <c r="AC95" s="67"/>
      <c r="AD95" s="67"/>
      <c r="AE95" s="67"/>
      <c r="AF95" s="67"/>
      <c r="AG95" s="67"/>
      <c r="AH95" s="67"/>
      <c r="AI95" s="67"/>
      <c r="AJ95" s="67"/>
      <c r="AK95" s="67"/>
      <c r="AL95" s="67"/>
      <c r="AM95" s="67"/>
      <c r="AN95" s="67"/>
      <c r="AO95" s="66"/>
      <c r="AP95" s="66"/>
      <c r="AQ95" s="67"/>
      <c r="AR95" s="67"/>
      <c r="AS95" s="67"/>
      <c r="AT95" s="67"/>
      <c r="AU95" s="67"/>
      <c r="AV95" s="67"/>
      <c r="AW95" s="67"/>
      <c r="AX95" s="67"/>
      <c r="AY95" s="67"/>
      <c r="AZ95" s="66"/>
      <c r="BA95" s="66"/>
      <c r="BB95" s="67"/>
      <c r="BC95" s="67"/>
      <c r="BD95" s="67"/>
      <c r="BE95" s="67"/>
      <c r="BF95" s="67"/>
      <c r="BG95" s="66"/>
      <c r="BH95" s="66"/>
      <c r="BI95" s="67"/>
      <c r="BJ95" s="67"/>
      <c r="BK95" s="67"/>
      <c r="BL95" s="67"/>
      <c r="BM95" s="67"/>
      <c r="BN95" s="67"/>
      <c r="BO95" s="67"/>
      <c r="BP95" s="67"/>
      <c r="BQ95" s="67"/>
      <c r="BR95" s="66"/>
      <c r="BS95" s="66"/>
      <c r="BT95" s="67"/>
      <c r="BU95" s="67"/>
      <c r="BV95" s="67"/>
      <c r="BW95" s="67"/>
      <c r="BX95" s="67"/>
      <c r="BY95" s="67"/>
      <c r="BZ95" s="32" t="s">
        <v>459</v>
      </c>
      <c r="CA95" s="74"/>
      <c r="CB95" s="67"/>
      <c r="CC95" s="67"/>
      <c r="CD95" s="67"/>
      <c r="CE95" s="67"/>
      <c r="CF95" s="67"/>
      <c r="CG95" s="66"/>
      <c r="CH95" s="66"/>
      <c r="CI95" s="67"/>
      <c r="CJ95" s="67"/>
      <c r="CK95" s="67"/>
      <c r="CL95" s="32" t="s">
        <v>459</v>
      </c>
      <c r="CM95" s="66"/>
      <c r="CN95" s="66"/>
      <c r="CO95" s="66"/>
      <c r="CP95" s="66"/>
      <c r="CQ95" s="67"/>
      <c r="CR95" s="67"/>
      <c r="CS95" s="67"/>
      <c r="CT95" s="67"/>
      <c r="CU95" s="67"/>
      <c r="CV95" s="67"/>
      <c r="CW95" s="32" t="s">
        <v>459</v>
      </c>
      <c r="CX95" s="66"/>
      <c r="DB95" s="32"/>
    </row>
    <row r="96">
      <c r="A96" s="27" t="s">
        <v>147</v>
      </c>
      <c r="B96" s="32" t="s">
        <v>123</v>
      </c>
      <c r="C96" s="32" t="s">
        <v>639</v>
      </c>
      <c r="D96" s="32" t="s">
        <v>640</v>
      </c>
      <c r="E96" s="65" t="s">
        <v>19</v>
      </c>
      <c r="F96" s="65" t="s">
        <v>209</v>
      </c>
      <c r="G96" s="65" t="s">
        <v>209</v>
      </c>
      <c r="H96" s="15" t="s">
        <v>491</v>
      </c>
      <c r="I96" s="65" t="s">
        <v>209</v>
      </c>
      <c r="J96" s="65" t="s">
        <v>209</v>
      </c>
      <c r="K96" s="32" t="s">
        <v>459</v>
      </c>
      <c r="L96" s="32" t="s">
        <v>459</v>
      </c>
      <c r="M96" s="32" t="s">
        <v>459</v>
      </c>
      <c r="N96" s="32" t="s">
        <v>459</v>
      </c>
      <c r="O96" s="67"/>
      <c r="P96" s="67"/>
      <c r="Q96" s="67"/>
      <c r="R96" s="67"/>
      <c r="S96" s="67"/>
      <c r="T96" s="67"/>
      <c r="U96" s="67"/>
      <c r="V96" s="67"/>
      <c r="W96" s="67"/>
      <c r="X96" s="67"/>
      <c r="Y96" s="67"/>
      <c r="Z96" s="66"/>
      <c r="AA96" s="66"/>
      <c r="AB96" s="67"/>
      <c r="AC96" s="67"/>
      <c r="AD96" s="67"/>
      <c r="AE96" s="67"/>
      <c r="AF96" s="67"/>
      <c r="AG96" s="67"/>
      <c r="AH96" s="67"/>
      <c r="AI96" s="67"/>
      <c r="AJ96" s="67"/>
      <c r="AK96" s="67"/>
      <c r="AL96" s="67"/>
      <c r="AM96" s="67"/>
      <c r="AN96" s="67"/>
      <c r="AO96" s="66"/>
      <c r="AP96" s="66"/>
      <c r="AQ96" s="67"/>
      <c r="AR96" s="67"/>
      <c r="AS96" s="67"/>
      <c r="AT96" s="67"/>
      <c r="AU96" s="67"/>
      <c r="AV96" s="67"/>
      <c r="AW96" s="67"/>
      <c r="AX96" s="67"/>
      <c r="AY96" s="67"/>
      <c r="AZ96" s="66"/>
      <c r="BA96" s="66"/>
      <c r="BB96" s="67"/>
      <c r="BC96" s="67"/>
      <c r="BD96" s="67"/>
      <c r="BE96" s="67"/>
      <c r="BF96" s="67"/>
      <c r="BG96" s="66"/>
      <c r="BH96" s="66"/>
      <c r="BI96" s="67"/>
      <c r="BJ96" s="67"/>
      <c r="BK96" s="67"/>
      <c r="BL96" s="67"/>
      <c r="BM96" s="67"/>
      <c r="BN96" s="67"/>
      <c r="BO96" s="67"/>
      <c r="BP96" s="67"/>
      <c r="BQ96" s="67"/>
      <c r="BR96" s="66"/>
      <c r="BS96" s="66"/>
      <c r="BT96" s="67"/>
      <c r="BU96" s="67"/>
      <c r="BV96" s="67"/>
      <c r="BW96" s="67"/>
      <c r="BX96" s="67"/>
      <c r="BY96" s="67"/>
      <c r="BZ96" s="32" t="s">
        <v>459</v>
      </c>
      <c r="CA96" s="74"/>
      <c r="CB96" s="67"/>
      <c r="CC96" s="67"/>
      <c r="CD96" s="67"/>
      <c r="CE96" s="67"/>
      <c r="CF96" s="67"/>
      <c r="CG96" s="66"/>
      <c r="CH96" s="66"/>
      <c r="CI96" s="67"/>
      <c r="CJ96" s="67"/>
      <c r="CK96" s="67"/>
      <c r="CL96" s="32" t="s">
        <v>459</v>
      </c>
      <c r="CM96" s="66"/>
      <c r="CN96" s="66"/>
      <c r="CO96" s="66"/>
      <c r="CP96" s="66"/>
      <c r="CQ96" s="67"/>
      <c r="CR96" s="67"/>
      <c r="CS96" s="67"/>
      <c r="CT96" s="67"/>
      <c r="CU96" s="67"/>
      <c r="CV96" s="67"/>
      <c r="CW96" s="32" t="s">
        <v>459</v>
      </c>
      <c r="CX96" s="66"/>
      <c r="DB96" s="32"/>
    </row>
    <row r="97">
      <c r="A97" s="27" t="s">
        <v>147</v>
      </c>
      <c r="B97" s="32" t="s">
        <v>123</v>
      </c>
      <c r="C97" s="32" t="s">
        <v>641</v>
      </c>
      <c r="D97" s="32" t="s">
        <v>642</v>
      </c>
      <c r="E97" s="65" t="s">
        <v>19</v>
      </c>
      <c r="F97" s="65" t="s">
        <v>209</v>
      </c>
      <c r="G97" s="65" t="s">
        <v>209</v>
      </c>
      <c r="H97" s="15" t="s">
        <v>491</v>
      </c>
      <c r="I97" s="65" t="s">
        <v>209</v>
      </c>
      <c r="J97" s="65" t="s">
        <v>209</v>
      </c>
      <c r="K97" s="32" t="s">
        <v>459</v>
      </c>
      <c r="L97" s="32" t="s">
        <v>459</v>
      </c>
      <c r="M97" s="32" t="s">
        <v>459</v>
      </c>
      <c r="N97" s="32" t="s">
        <v>459</v>
      </c>
      <c r="O97" s="67"/>
      <c r="P97" s="67"/>
      <c r="Q97" s="67"/>
      <c r="R97" s="67"/>
      <c r="S97" s="67"/>
      <c r="T97" s="67"/>
      <c r="U97" s="67"/>
      <c r="V97" s="67"/>
      <c r="W97" s="67"/>
      <c r="X97" s="67"/>
      <c r="Y97" s="67"/>
      <c r="Z97" s="66"/>
      <c r="AA97" s="66"/>
      <c r="AB97" s="67"/>
      <c r="AC97" s="67"/>
      <c r="AD97" s="67"/>
      <c r="AE97" s="67"/>
      <c r="AF97" s="67"/>
      <c r="AG97" s="67"/>
      <c r="AH97" s="67"/>
      <c r="AI97" s="67"/>
      <c r="AJ97" s="67"/>
      <c r="AK97" s="67"/>
      <c r="AL97" s="67"/>
      <c r="AM97" s="67"/>
      <c r="AN97" s="67"/>
      <c r="AO97" s="66"/>
      <c r="AP97" s="66"/>
      <c r="AQ97" s="67"/>
      <c r="AR97" s="67"/>
      <c r="AS97" s="67"/>
      <c r="AT97" s="67"/>
      <c r="AU97" s="67"/>
      <c r="AV97" s="67"/>
      <c r="AW97" s="67"/>
      <c r="AX97" s="67"/>
      <c r="AY97" s="67"/>
      <c r="AZ97" s="66"/>
      <c r="BA97" s="66"/>
      <c r="BB97" s="67"/>
      <c r="BC97" s="67"/>
      <c r="BD97" s="67"/>
      <c r="BE97" s="67"/>
      <c r="BF97" s="67"/>
      <c r="BG97" s="66"/>
      <c r="BH97" s="66"/>
      <c r="BI97" s="67"/>
      <c r="BJ97" s="67"/>
      <c r="BK97" s="67"/>
      <c r="BL97" s="67"/>
      <c r="BM97" s="67"/>
      <c r="BN97" s="67"/>
      <c r="BO97" s="67"/>
      <c r="BP97" s="67"/>
      <c r="BQ97" s="67"/>
      <c r="BR97" s="66"/>
      <c r="BS97" s="66"/>
      <c r="BT97" s="67"/>
      <c r="BU97" s="67"/>
      <c r="BV97" s="67"/>
      <c r="BW97" s="67"/>
      <c r="BX97" s="67"/>
      <c r="BY97" s="67"/>
      <c r="BZ97" s="32" t="s">
        <v>459</v>
      </c>
      <c r="CA97" s="74"/>
      <c r="CB97" s="67"/>
      <c r="CC97" s="67"/>
      <c r="CD97" s="67"/>
      <c r="CE97" s="67"/>
      <c r="CF97" s="67"/>
      <c r="CG97" s="66"/>
      <c r="CH97" s="66"/>
      <c r="CI97" s="67"/>
      <c r="CJ97" s="67"/>
      <c r="CK97" s="67"/>
      <c r="CL97" s="32" t="s">
        <v>459</v>
      </c>
      <c r="CM97" s="66"/>
      <c r="CN97" s="66"/>
      <c r="CO97" s="66"/>
      <c r="CP97" s="66"/>
      <c r="CQ97" s="67"/>
      <c r="CR97" s="67"/>
      <c r="CS97" s="67"/>
      <c r="CT97" s="67"/>
      <c r="CU97" s="67"/>
      <c r="CV97" s="67"/>
      <c r="CW97" s="32" t="s">
        <v>459</v>
      </c>
      <c r="CX97" s="66"/>
      <c r="DB97" s="32"/>
    </row>
    <row r="98">
      <c r="A98" s="27" t="s">
        <v>147</v>
      </c>
      <c r="B98" s="32" t="s">
        <v>123</v>
      </c>
      <c r="C98" s="32" t="s">
        <v>494</v>
      </c>
      <c r="D98" s="32" t="s">
        <v>643</v>
      </c>
      <c r="E98" s="65" t="s">
        <v>19</v>
      </c>
      <c r="F98" s="65" t="s">
        <v>209</v>
      </c>
      <c r="G98" s="65" t="s">
        <v>209</v>
      </c>
      <c r="H98" s="15" t="s">
        <v>491</v>
      </c>
      <c r="I98" s="65" t="s">
        <v>209</v>
      </c>
      <c r="J98" s="65" t="s">
        <v>209</v>
      </c>
      <c r="K98" s="32" t="s">
        <v>459</v>
      </c>
      <c r="L98" s="32" t="s">
        <v>459</v>
      </c>
      <c r="M98" s="32" t="s">
        <v>459</v>
      </c>
      <c r="N98" s="32" t="s">
        <v>459</v>
      </c>
      <c r="O98" s="67"/>
      <c r="P98" s="67"/>
      <c r="Q98" s="67"/>
      <c r="R98" s="67"/>
      <c r="S98" s="67"/>
      <c r="T98" s="67"/>
      <c r="U98" s="67"/>
      <c r="V98" s="67"/>
      <c r="W98" s="67"/>
      <c r="X98" s="67"/>
      <c r="Y98" s="67"/>
      <c r="Z98" s="66"/>
      <c r="AA98" s="66"/>
      <c r="AB98" s="67"/>
      <c r="AC98" s="67"/>
      <c r="AD98" s="67"/>
      <c r="AE98" s="67"/>
      <c r="AF98" s="67"/>
      <c r="AG98" s="67"/>
      <c r="AH98" s="67"/>
      <c r="AI98" s="67"/>
      <c r="AJ98" s="67"/>
      <c r="AK98" s="67"/>
      <c r="AL98" s="67"/>
      <c r="AM98" s="67"/>
      <c r="AN98" s="67"/>
      <c r="AO98" s="66"/>
      <c r="AP98" s="66"/>
      <c r="AQ98" s="67"/>
      <c r="AR98" s="67"/>
      <c r="AS98" s="67"/>
      <c r="AT98" s="67"/>
      <c r="AU98" s="67"/>
      <c r="AV98" s="67"/>
      <c r="AW98" s="67"/>
      <c r="AX98" s="67"/>
      <c r="AY98" s="67"/>
      <c r="AZ98" s="66"/>
      <c r="BA98" s="66"/>
      <c r="BB98" s="67"/>
      <c r="BC98" s="67"/>
      <c r="BD98" s="67"/>
      <c r="BE98" s="67"/>
      <c r="BF98" s="67"/>
      <c r="BG98" s="66"/>
      <c r="BH98" s="66"/>
      <c r="BI98" s="67"/>
      <c r="BJ98" s="67"/>
      <c r="BK98" s="67"/>
      <c r="BL98" s="67"/>
      <c r="BM98" s="67"/>
      <c r="BN98" s="67"/>
      <c r="BO98" s="67"/>
      <c r="BP98" s="67"/>
      <c r="BQ98" s="67"/>
      <c r="BR98" s="66"/>
      <c r="BS98" s="66"/>
      <c r="BT98" s="67"/>
      <c r="BU98" s="67"/>
      <c r="BV98" s="67"/>
      <c r="BW98" s="67"/>
      <c r="BX98" s="67"/>
      <c r="BY98" s="67"/>
      <c r="BZ98" s="32" t="s">
        <v>459</v>
      </c>
      <c r="CA98" s="74"/>
      <c r="CB98" s="67"/>
      <c r="CC98" s="67"/>
      <c r="CD98" s="67"/>
      <c r="CE98" s="67"/>
      <c r="CF98" s="67"/>
      <c r="CG98" s="66"/>
      <c r="CH98" s="66"/>
      <c r="CI98" s="67"/>
      <c r="CJ98" s="67"/>
      <c r="CK98" s="67"/>
      <c r="CL98" s="32" t="s">
        <v>459</v>
      </c>
      <c r="CM98" s="66"/>
      <c r="CN98" s="66"/>
      <c r="CO98" s="66"/>
      <c r="CP98" s="66"/>
      <c r="CQ98" s="67"/>
      <c r="CR98" s="67"/>
      <c r="CS98" s="67"/>
      <c r="CT98" s="67"/>
      <c r="CU98" s="67"/>
      <c r="CV98" s="67"/>
      <c r="CW98" s="32" t="s">
        <v>459</v>
      </c>
      <c r="CX98" s="66"/>
      <c r="DB98" s="32"/>
    </row>
    <row r="99">
      <c r="A99" s="27" t="s">
        <v>147</v>
      </c>
      <c r="B99" s="32" t="s">
        <v>123</v>
      </c>
      <c r="C99" s="32" t="s">
        <v>644</v>
      </c>
      <c r="D99" s="32" t="s">
        <v>645</v>
      </c>
      <c r="E99" s="65" t="s">
        <v>19</v>
      </c>
      <c r="F99" s="65" t="s">
        <v>209</v>
      </c>
      <c r="G99" s="65" t="s">
        <v>209</v>
      </c>
      <c r="H99" s="15" t="s">
        <v>458</v>
      </c>
      <c r="I99" s="65" t="s">
        <v>209</v>
      </c>
      <c r="J99" s="65" t="s">
        <v>209</v>
      </c>
      <c r="K99" s="32" t="s">
        <v>460</v>
      </c>
      <c r="L99" s="32" t="s">
        <v>460</v>
      </c>
      <c r="M99" s="32" t="s">
        <v>459</v>
      </c>
      <c r="N99" s="32" t="s">
        <v>459</v>
      </c>
      <c r="O99" s="32">
        <v>0.11</v>
      </c>
      <c r="Q99" s="32">
        <v>3.0</v>
      </c>
      <c r="R99" s="32">
        <v>3.0</v>
      </c>
      <c r="S99" s="32">
        <v>40.0</v>
      </c>
      <c r="U99" s="32">
        <v>1.5</v>
      </c>
      <c r="V99" s="32">
        <v>4.17</v>
      </c>
      <c r="W99" s="32">
        <v>50.0</v>
      </c>
      <c r="Z99" s="66"/>
      <c r="AA99" s="66"/>
      <c r="AB99" s="32">
        <v>0.11</v>
      </c>
      <c r="AE99" s="32">
        <v>3.0</v>
      </c>
      <c r="AF99" s="32">
        <v>3.0</v>
      </c>
      <c r="AG99" s="32">
        <v>40.0</v>
      </c>
      <c r="AK99" s="32">
        <v>4.17</v>
      </c>
      <c r="AL99" s="32">
        <v>50.0</v>
      </c>
      <c r="AO99" s="66"/>
      <c r="AP99" s="66"/>
      <c r="AQ99" s="67"/>
      <c r="AR99" s="67"/>
      <c r="AS99" s="67"/>
      <c r="AT99" s="67"/>
      <c r="AU99" s="67"/>
      <c r="AV99" s="67"/>
      <c r="AW99" s="67"/>
      <c r="AX99" s="67"/>
      <c r="AY99" s="67"/>
      <c r="AZ99" s="66"/>
      <c r="BA99" s="66"/>
      <c r="BB99" s="67"/>
      <c r="BC99" s="67"/>
      <c r="BD99" s="67"/>
      <c r="BE99" s="67"/>
      <c r="BF99" s="67"/>
      <c r="BG99" s="66"/>
      <c r="BH99" s="66"/>
      <c r="BI99" s="67"/>
      <c r="BJ99" s="67"/>
      <c r="BK99" s="67"/>
      <c r="BL99" s="67"/>
      <c r="BM99" s="67"/>
      <c r="BN99" s="67"/>
      <c r="BO99" s="67"/>
      <c r="BP99" s="67"/>
      <c r="BQ99" s="67"/>
      <c r="BR99" s="66"/>
      <c r="BS99" s="66"/>
      <c r="BT99" s="67"/>
      <c r="BU99" s="67"/>
      <c r="BV99" s="67"/>
      <c r="BW99" s="67"/>
      <c r="BX99" s="67"/>
      <c r="BY99" s="67"/>
      <c r="BZ99" s="32" t="s">
        <v>459</v>
      </c>
      <c r="CA99" s="74"/>
      <c r="CB99" s="67"/>
      <c r="CC99" s="67"/>
      <c r="CD99" s="67"/>
      <c r="CE99" s="67"/>
      <c r="CF99" s="67"/>
      <c r="CG99" s="66"/>
      <c r="CH99" s="66"/>
      <c r="CI99" s="67"/>
      <c r="CJ99" s="67"/>
      <c r="CK99" s="67"/>
      <c r="CL99" s="32" t="s">
        <v>460</v>
      </c>
      <c r="CM99" s="66"/>
      <c r="CN99" s="66"/>
      <c r="CO99" s="66"/>
      <c r="CP99" s="66"/>
      <c r="CW99" s="32" t="s">
        <v>462</v>
      </c>
      <c r="CX99" s="66"/>
      <c r="DB99" s="32"/>
    </row>
    <row r="100">
      <c r="A100" s="27" t="s">
        <v>147</v>
      </c>
      <c r="B100" s="32" t="s">
        <v>123</v>
      </c>
      <c r="C100" s="32" t="s">
        <v>646</v>
      </c>
      <c r="D100" s="32" t="s">
        <v>647</v>
      </c>
      <c r="E100" s="65" t="s">
        <v>19</v>
      </c>
      <c r="F100" s="65" t="s">
        <v>209</v>
      </c>
      <c r="G100" s="65" t="s">
        <v>209</v>
      </c>
      <c r="H100" s="15" t="s">
        <v>458</v>
      </c>
      <c r="I100" s="65" t="s">
        <v>209</v>
      </c>
      <c r="J100" s="65" t="s">
        <v>209</v>
      </c>
      <c r="K100" s="32" t="s">
        <v>460</v>
      </c>
      <c r="L100" s="32" t="s">
        <v>460</v>
      </c>
      <c r="M100" s="32" t="s">
        <v>460</v>
      </c>
      <c r="N100" s="32" t="s">
        <v>460</v>
      </c>
      <c r="O100" s="32">
        <v>0.09</v>
      </c>
      <c r="P100" s="32">
        <v>10.0</v>
      </c>
      <c r="Q100" s="32">
        <v>5.0</v>
      </c>
      <c r="R100" s="32">
        <v>15.0</v>
      </c>
      <c r="S100" s="32">
        <v>50.0</v>
      </c>
      <c r="U100" s="32">
        <v>1.5</v>
      </c>
      <c r="V100" s="32">
        <v>2.92</v>
      </c>
      <c r="W100" s="32">
        <v>35.0</v>
      </c>
      <c r="X100" s="32" t="s">
        <v>625</v>
      </c>
      <c r="Z100" s="66"/>
      <c r="AA100" s="66"/>
      <c r="AD100" s="32">
        <v>10.0</v>
      </c>
      <c r="AE100" s="32">
        <v>5.0</v>
      </c>
      <c r="AF100" s="32">
        <v>10.0</v>
      </c>
      <c r="AG100" s="32">
        <v>75.0</v>
      </c>
      <c r="AI100" s="32">
        <v>1.5</v>
      </c>
      <c r="AJ100" s="32">
        <v>2.0</v>
      </c>
      <c r="AK100" s="32">
        <v>5.0</v>
      </c>
      <c r="AL100" s="32">
        <v>60.0</v>
      </c>
      <c r="AM100" s="32" t="s">
        <v>648</v>
      </c>
      <c r="AO100" s="65" t="s">
        <v>209</v>
      </c>
      <c r="AP100" s="65" t="s">
        <v>209</v>
      </c>
      <c r="AS100" s="32">
        <v>10.0</v>
      </c>
      <c r="AT100" s="32">
        <v>5.0</v>
      </c>
      <c r="AU100" s="32">
        <v>10.0</v>
      </c>
      <c r="AV100" s="32">
        <v>75.0</v>
      </c>
      <c r="AX100" s="32">
        <v>1.5</v>
      </c>
      <c r="AY100" s="32">
        <v>2.0</v>
      </c>
      <c r="AZ100" s="66"/>
      <c r="BA100" s="66"/>
      <c r="BB100" s="32">
        <v>5.0</v>
      </c>
      <c r="BC100" s="32">
        <v>60.0</v>
      </c>
      <c r="BD100" s="32" t="s">
        <v>648</v>
      </c>
      <c r="BG100" s="65" t="s">
        <v>209</v>
      </c>
      <c r="BH100" s="65" t="s">
        <v>209</v>
      </c>
      <c r="BK100" s="32">
        <v>10.0</v>
      </c>
      <c r="BL100" s="32">
        <v>5.0</v>
      </c>
      <c r="BM100" s="32">
        <v>10.0</v>
      </c>
      <c r="BN100" s="32">
        <v>75.0</v>
      </c>
      <c r="BP100" s="32">
        <v>1.5</v>
      </c>
      <c r="BQ100" s="32">
        <v>2.0</v>
      </c>
      <c r="BR100" s="66"/>
      <c r="BS100" s="66"/>
      <c r="BT100" s="32">
        <v>5.0</v>
      </c>
      <c r="BU100" s="32">
        <v>60.0</v>
      </c>
      <c r="BV100" s="32" t="s">
        <v>648</v>
      </c>
      <c r="BZ100" s="32" t="s">
        <v>460</v>
      </c>
      <c r="CA100" s="72" t="s">
        <v>617</v>
      </c>
      <c r="CB100" s="32" t="s">
        <v>613</v>
      </c>
      <c r="CC100" s="32">
        <v>0.0569999999999999</v>
      </c>
      <c r="CG100" s="66"/>
      <c r="CH100" s="66"/>
      <c r="CL100" s="32" t="s">
        <v>460</v>
      </c>
      <c r="CM100" s="66"/>
      <c r="CN100" s="66"/>
      <c r="CO100" s="66"/>
      <c r="CP100" s="66"/>
      <c r="CW100" s="32" t="s">
        <v>462</v>
      </c>
      <c r="CX100" s="66"/>
      <c r="DB100" s="32"/>
    </row>
    <row r="101">
      <c r="A101" s="27" t="s">
        <v>161</v>
      </c>
      <c r="B101" s="32" t="s">
        <v>123</v>
      </c>
      <c r="C101" s="32" t="s">
        <v>559</v>
      </c>
      <c r="D101" s="32" t="s">
        <v>649</v>
      </c>
      <c r="E101" s="65" t="s">
        <v>19</v>
      </c>
      <c r="F101" s="65" t="s">
        <v>209</v>
      </c>
      <c r="G101" s="65" t="s">
        <v>209</v>
      </c>
      <c r="H101" s="15" t="s">
        <v>458</v>
      </c>
      <c r="I101" s="65" t="s">
        <v>209</v>
      </c>
      <c r="J101" s="65" t="s">
        <v>209</v>
      </c>
      <c r="K101" s="32" t="s">
        <v>460</v>
      </c>
      <c r="L101" s="32" t="s">
        <v>459</v>
      </c>
      <c r="M101" s="32" t="s">
        <v>459</v>
      </c>
      <c r="N101" s="32" t="s">
        <v>459</v>
      </c>
      <c r="P101" s="32">
        <v>35.0</v>
      </c>
      <c r="Q101" s="32">
        <v>25.0</v>
      </c>
      <c r="R101" s="32">
        <v>25.0</v>
      </c>
      <c r="S101" s="32">
        <v>10.0</v>
      </c>
      <c r="U101" s="32">
        <v>2.0</v>
      </c>
      <c r="V101" s="32">
        <v>2.67</v>
      </c>
      <c r="W101" s="32">
        <v>32.0</v>
      </c>
      <c r="Z101" s="66"/>
      <c r="AA101" s="66"/>
      <c r="AB101" s="67"/>
      <c r="AC101" s="67"/>
      <c r="AD101" s="67"/>
      <c r="AE101" s="67"/>
      <c r="AF101" s="67"/>
      <c r="AG101" s="67"/>
      <c r="AH101" s="67"/>
      <c r="AI101" s="67"/>
      <c r="AJ101" s="67"/>
      <c r="AK101" s="67"/>
      <c r="AL101" s="67"/>
      <c r="AM101" s="67"/>
      <c r="AN101" s="67"/>
      <c r="AO101" s="66"/>
      <c r="AP101" s="66"/>
      <c r="AQ101" s="67"/>
      <c r="AR101" s="67"/>
      <c r="AS101" s="67"/>
      <c r="AT101" s="67"/>
      <c r="AU101" s="67"/>
      <c r="AV101" s="67"/>
      <c r="AW101" s="67"/>
      <c r="AX101" s="67"/>
      <c r="AY101" s="67"/>
      <c r="AZ101" s="66"/>
      <c r="BA101" s="66"/>
      <c r="BB101" s="67"/>
      <c r="BC101" s="67"/>
      <c r="BD101" s="67"/>
      <c r="BE101" s="67"/>
      <c r="BF101" s="67"/>
      <c r="BG101" s="66"/>
      <c r="BH101" s="66"/>
      <c r="BI101" s="67"/>
      <c r="BJ101" s="67"/>
      <c r="BK101" s="67"/>
      <c r="BL101" s="67"/>
      <c r="BM101" s="67"/>
      <c r="BN101" s="67"/>
      <c r="BO101" s="67"/>
      <c r="BP101" s="67"/>
      <c r="BQ101" s="67"/>
      <c r="BR101" s="66"/>
      <c r="BS101" s="66"/>
      <c r="BT101" s="67"/>
      <c r="BU101" s="67"/>
      <c r="BV101" s="67"/>
      <c r="BW101" s="67"/>
      <c r="BX101" s="67"/>
      <c r="BY101" s="67"/>
      <c r="BZ101" s="32" t="s">
        <v>461</v>
      </c>
      <c r="CG101" s="66"/>
      <c r="CH101" s="66"/>
      <c r="CL101" s="32" t="s">
        <v>460</v>
      </c>
      <c r="CM101" s="65" t="s">
        <v>19</v>
      </c>
      <c r="CN101" s="65" t="s">
        <v>19</v>
      </c>
      <c r="CO101" s="66"/>
      <c r="CP101" s="66"/>
      <c r="CR101" s="32">
        <v>2.0</v>
      </c>
      <c r="CW101" s="32" t="s">
        <v>462</v>
      </c>
      <c r="CX101" s="66"/>
      <c r="DB101" s="32" t="s">
        <v>650</v>
      </c>
    </row>
    <row r="102">
      <c r="A102" s="27" t="s">
        <v>161</v>
      </c>
      <c r="B102" s="32" t="s">
        <v>123</v>
      </c>
      <c r="C102" s="32" t="s">
        <v>609</v>
      </c>
      <c r="D102" s="32" t="s">
        <v>651</v>
      </c>
      <c r="E102" s="65" t="s">
        <v>209</v>
      </c>
      <c r="F102" s="65" t="s">
        <v>209</v>
      </c>
      <c r="G102" s="65" t="s">
        <v>209</v>
      </c>
      <c r="H102" s="15" t="s">
        <v>465</v>
      </c>
      <c r="I102" s="65" t="s">
        <v>209</v>
      </c>
      <c r="J102" s="65" t="s">
        <v>209</v>
      </c>
      <c r="K102" s="32" t="s">
        <v>460</v>
      </c>
      <c r="L102" s="32" t="s">
        <v>459</v>
      </c>
      <c r="M102" s="32" t="s">
        <v>459</v>
      </c>
      <c r="N102" s="32" t="s">
        <v>459</v>
      </c>
      <c r="O102" s="32">
        <v>1.0</v>
      </c>
      <c r="P102" s="32">
        <v>35.0</v>
      </c>
      <c r="Q102" s="32">
        <v>25.0</v>
      </c>
      <c r="R102" s="32">
        <v>25.0</v>
      </c>
      <c r="S102" s="32">
        <v>15.0</v>
      </c>
      <c r="U102" s="32">
        <v>2.0</v>
      </c>
      <c r="V102" s="32">
        <v>2.67</v>
      </c>
      <c r="W102" s="32">
        <v>32.0</v>
      </c>
      <c r="Y102" s="32">
        <v>1000.0</v>
      </c>
      <c r="Z102" s="66"/>
      <c r="AA102" s="66"/>
      <c r="AB102" s="67"/>
      <c r="AC102" s="67"/>
      <c r="AD102" s="67"/>
      <c r="AE102" s="67"/>
      <c r="AF102" s="67"/>
      <c r="AG102" s="67"/>
      <c r="AH102" s="67"/>
      <c r="AI102" s="67"/>
      <c r="AJ102" s="67"/>
      <c r="AK102" s="67"/>
      <c r="AL102" s="67"/>
      <c r="AM102" s="67"/>
      <c r="AN102" s="67"/>
      <c r="AO102" s="66"/>
      <c r="AP102" s="66"/>
      <c r="AQ102" s="67"/>
      <c r="AR102" s="67"/>
      <c r="AS102" s="67"/>
      <c r="AT102" s="67"/>
      <c r="AU102" s="67"/>
      <c r="AV102" s="67"/>
      <c r="AW102" s="67"/>
      <c r="AX102" s="67"/>
      <c r="AY102" s="67"/>
      <c r="AZ102" s="66"/>
      <c r="BA102" s="66"/>
      <c r="BB102" s="67"/>
      <c r="BC102" s="67"/>
      <c r="BD102" s="67"/>
      <c r="BE102" s="67"/>
      <c r="BF102" s="67"/>
      <c r="BG102" s="66"/>
      <c r="BH102" s="66"/>
      <c r="BI102" s="67"/>
      <c r="BJ102" s="67"/>
      <c r="BK102" s="67"/>
      <c r="BL102" s="67"/>
      <c r="BM102" s="67"/>
      <c r="BN102" s="67"/>
      <c r="BO102" s="67"/>
      <c r="BP102" s="67"/>
      <c r="BQ102" s="67"/>
      <c r="BR102" s="66"/>
      <c r="BS102" s="66"/>
      <c r="BT102" s="67"/>
      <c r="BU102" s="67"/>
      <c r="BV102" s="67"/>
      <c r="BW102" s="67"/>
      <c r="BX102" s="67"/>
      <c r="BY102" s="67"/>
      <c r="BZ102" s="32" t="s">
        <v>461</v>
      </c>
      <c r="CG102" s="66"/>
      <c r="CH102" s="66"/>
      <c r="CL102" s="32"/>
      <c r="CM102" s="66"/>
      <c r="CN102" s="66"/>
      <c r="CO102" s="66"/>
      <c r="CP102" s="66"/>
      <c r="CW102" s="32" t="s">
        <v>462</v>
      </c>
      <c r="CX102" s="66"/>
      <c r="DB102" s="32"/>
    </row>
    <row r="103">
      <c r="A103" s="27" t="s">
        <v>161</v>
      </c>
      <c r="B103" s="32" t="s">
        <v>123</v>
      </c>
      <c r="C103" s="32" t="s">
        <v>652</v>
      </c>
      <c r="D103" s="32" t="s">
        <v>653</v>
      </c>
      <c r="E103" s="65" t="s">
        <v>19</v>
      </c>
      <c r="F103" s="65" t="s">
        <v>209</v>
      </c>
      <c r="G103" s="65" t="s">
        <v>209</v>
      </c>
      <c r="H103" s="15" t="s">
        <v>465</v>
      </c>
      <c r="I103" s="65" t="s">
        <v>209</v>
      </c>
      <c r="J103" s="65" t="s">
        <v>209</v>
      </c>
      <c r="K103" s="32" t="s">
        <v>460</v>
      </c>
      <c r="L103" s="32" t="s">
        <v>459</v>
      </c>
      <c r="M103" s="32" t="s">
        <v>459</v>
      </c>
      <c r="N103" s="32" t="s">
        <v>459</v>
      </c>
      <c r="O103" s="32">
        <v>1.0</v>
      </c>
      <c r="P103" s="32">
        <v>35.0</v>
      </c>
      <c r="Q103" s="32">
        <v>25.0</v>
      </c>
      <c r="R103" s="32">
        <v>25.0</v>
      </c>
      <c r="S103" s="32">
        <v>15.0</v>
      </c>
      <c r="U103" s="32">
        <v>2.0</v>
      </c>
      <c r="V103" s="32">
        <v>2.0</v>
      </c>
      <c r="W103" s="32">
        <v>24.0</v>
      </c>
      <c r="Y103" s="32">
        <v>700.0</v>
      </c>
      <c r="Z103" s="66"/>
      <c r="AA103" s="66"/>
      <c r="AB103" s="67"/>
      <c r="AC103" s="67"/>
      <c r="AD103" s="67"/>
      <c r="AE103" s="67"/>
      <c r="AF103" s="67"/>
      <c r="AG103" s="67"/>
      <c r="AH103" s="67"/>
      <c r="AI103" s="67"/>
      <c r="AJ103" s="67"/>
      <c r="AK103" s="67"/>
      <c r="AL103" s="67"/>
      <c r="AM103" s="67"/>
      <c r="AN103" s="67"/>
      <c r="AO103" s="66"/>
      <c r="AP103" s="66"/>
      <c r="AQ103" s="67"/>
      <c r="AR103" s="67"/>
      <c r="AS103" s="67"/>
      <c r="AT103" s="67"/>
      <c r="AU103" s="67"/>
      <c r="AV103" s="67"/>
      <c r="AW103" s="67"/>
      <c r="AX103" s="67"/>
      <c r="AY103" s="67"/>
      <c r="AZ103" s="66"/>
      <c r="BA103" s="66"/>
      <c r="BB103" s="67"/>
      <c r="BC103" s="67"/>
      <c r="BD103" s="67"/>
      <c r="BE103" s="67"/>
      <c r="BF103" s="67"/>
      <c r="BG103" s="66"/>
      <c r="BH103" s="66"/>
      <c r="BI103" s="67"/>
      <c r="BJ103" s="67"/>
      <c r="BK103" s="67"/>
      <c r="BL103" s="67"/>
      <c r="BM103" s="67"/>
      <c r="BN103" s="67"/>
      <c r="BO103" s="67"/>
      <c r="BP103" s="67"/>
      <c r="BQ103" s="67"/>
      <c r="BR103" s="66"/>
      <c r="BS103" s="66"/>
      <c r="BT103" s="67"/>
      <c r="BU103" s="67"/>
      <c r="BV103" s="67"/>
      <c r="BW103" s="67"/>
      <c r="BX103" s="67"/>
      <c r="BY103" s="67"/>
      <c r="BZ103" s="32" t="s">
        <v>461</v>
      </c>
      <c r="CG103" s="66"/>
      <c r="CH103" s="66"/>
      <c r="CL103" s="32"/>
      <c r="CM103" s="66"/>
      <c r="CN103" s="66"/>
      <c r="CO103" s="66"/>
      <c r="CP103" s="66"/>
      <c r="CW103" s="32" t="s">
        <v>462</v>
      </c>
      <c r="CX103" s="66"/>
      <c r="DB103" s="32"/>
    </row>
    <row r="104">
      <c r="A104" s="27" t="s">
        <v>161</v>
      </c>
      <c r="B104" s="32" t="s">
        <v>123</v>
      </c>
      <c r="C104" s="32" t="s">
        <v>654</v>
      </c>
      <c r="D104" s="32" t="s">
        <v>655</v>
      </c>
      <c r="E104" s="65" t="s">
        <v>19</v>
      </c>
      <c r="F104" s="65" t="s">
        <v>209</v>
      </c>
      <c r="G104" s="65" t="s">
        <v>209</v>
      </c>
      <c r="H104" s="15" t="s">
        <v>465</v>
      </c>
      <c r="I104" s="65" t="s">
        <v>209</v>
      </c>
      <c r="J104" s="65" t="s">
        <v>209</v>
      </c>
      <c r="K104" s="32" t="s">
        <v>460</v>
      </c>
      <c r="L104" s="32" t="s">
        <v>459</v>
      </c>
      <c r="M104" s="32" t="s">
        <v>459</v>
      </c>
      <c r="N104" s="32" t="s">
        <v>459</v>
      </c>
      <c r="O104" s="32">
        <v>0.23</v>
      </c>
      <c r="P104" s="32">
        <v>25.0</v>
      </c>
      <c r="Q104" s="32">
        <v>8.0</v>
      </c>
      <c r="R104" s="32">
        <v>20.0</v>
      </c>
      <c r="S104" s="32">
        <v>25.0</v>
      </c>
      <c r="U104" s="32">
        <v>2.0</v>
      </c>
      <c r="V104" s="32">
        <v>2.0</v>
      </c>
      <c r="W104" s="32">
        <v>24.0</v>
      </c>
      <c r="Y104" s="32">
        <v>1150.0</v>
      </c>
      <c r="Z104" s="66"/>
      <c r="AA104" s="66"/>
      <c r="AB104" s="67"/>
      <c r="AC104" s="67"/>
      <c r="AD104" s="67"/>
      <c r="AE104" s="67"/>
      <c r="AF104" s="67"/>
      <c r="AG104" s="67"/>
      <c r="AH104" s="67"/>
      <c r="AI104" s="67"/>
      <c r="AJ104" s="67"/>
      <c r="AK104" s="67"/>
      <c r="AL104" s="67"/>
      <c r="AM104" s="67"/>
      <c r="AN104" s="67"/>
      <c r="AO104" s="66"/>
      <c r="AP104" s="66"/>
      <c r="AQ104" s="67"/>
      <c r="AR104" s="67"/>
      <c r="AS104" s="67"/>
      <c r="AT104" s="67"/>
      <c r="AU104" s="67"/>
      <c r="AV104" s="67"/>
      <c r="AW104" s="67"/>
      <c r="AX104" s="67"/>
      <c r="AY104" s="67"/>
      <c r="AZ104" s="66"/>
      <c r="BA104" s="66"/>
      <c r="BB104" s="67"/>
      <c r="BC104" s="67"/>
      <c r="BD104" s="67"/>
      <c r="BE104" s="67"/>
      <c r="BF104" s="67"/>
      <c r="BG104" s="66"/>
      <c r="BH104" s="66"/>
      <c r="BI104" s="67"/>
      <c r="BJ104" s="67"/>
      <c r="BK104" s="67"/>
      <c r="BL104" s="67"/>
      <c r="BM104" s="67"/>
      <c r="BN104" s="67"/>
      <c r="BO104" s="67"/>
      <c r="BP104" s="67"/>
      <c r="BQ104" s="67"/>
      <c r="BR104" s="66"/>
      <c r="BS104" s="66"/>
      <c r="BT104" s="67"/>
      <c r="BU104" s="67"/>
      <c r="BV104" s="67"/>
      <c r="BW104" s="67"/>
      <c r="BX104" s="67"/>
      <c r="BY104" s="67"/>
      <c r="BZ104" s="32" t="s">
        <v>461</v>
      </c>
      <c r="CG104" s="66"/>
      <c r="CH104" s="66"/>
      <c r="CL104" s="32"/>
      <c r="CM104" s="66"/>
      <c r="CN104" s="66"/>
      <c r="CO104" s="66"/>
      <c r="CP104" s="66"/>
      <c r="CW104" s="32" t="s">
        <v>462</v>
      </c>
      <c r="CX104" s="66"/>
      <c r="DB104" s="32"/>
    </row>
    <row r="105">
      <c r="A105" s="27" t="s">
        <v>161</v>
      </c>
      <c r="B105" s="32" t="s">
        <v>123</v>
      </c>
      <c r="C105" s="32" t="s">
        <v>656</v>
      </c>
      <c r="D105" s="32" t="s">
        <v>655</v>
      </c>
      <c r="E105" s="65" t="s">
        <v>19</v>
      </c>
      <c r="F105" s="65" t="s">
        <v>209</v>
      </c>
      <c r="G105" s="65" t="s">
        <v>209</v>
      </c>
      <c r="H105" s="15" t="s">
        <v>465</v>
      </c>
      <c r="I105" s="65" t="s">
        <v>209</v>
      </c>
      <c r="J105" s="65" t="s">
        <v>209</v>
      </c>
      <c r="K105" s="32" t="s">
        <v>460</v>
      </c>
      <c r="L105" s="32" t="s">
        <v>459</v>
      </c>
      <c r="M105" s="32" t="s">
        <v>459</v>
      </c>
      <c r="N105" s="32" t="s">
        <v>459</v>
      </c>
      <c r="O105" s="32">
        <v>0.17</v>
      </c>
      <c r="P105" s="32">
        <v>25.0</v>
      </c>
      <c r="Q105" s="32">
        <v>8.0</v>
      </c>
      <c r="R105" s="32">
        <v>20.0</v>
      </c>
      <c r="S105" s="32">
        <v>25.0</v>
      </c>
      <c r="U105" s="32">
        <v>2.0</v>
      </c>
      <c r="V105" s="32">
        <v>2.0</v>
      </c>
      <c r="W105" s="32">
        <v>24.0</v>
      </c>
      <c r="Y105" s="32">
        <v>900.0</v>
      </c>
      <c r="Z105" s="66"/>
      <c r="AA105" s="66"/>
      <c r="AB105" s="67"/>
      <c r="AC105" s="67"/>
      <c r="AD105" s="67"/>
      <c r="AE105" s="67"/>
      <c r="AF105" s="67"/>
      <c r="AG105" s="67"/>
      <c r="AH105" s="67"/>
      <c r="AI105" s="67"/>
      <c r="AJ105" s="67"/>
      <c r="AK105" s="67"/>
      <c r="AL105" s="67"/>
      <c r="AM105" s="67"/>
      <c r="AN105" s="67"/>
      <c r="AO105" s="66"/>
      <c r="AP105" s="66"/>
      <c r="AQ105" s="67"/>
      <c r="AR105" s="67"/>
      <c r="AS105" s="67"/>
      <c r="AT105" s="67"/>
      <c r="AU105" s="67"/>
      <c r="AV105" s="67"/>
      <c r="AW105" s="67"/>
      <c r="AX105" s="67"/>
      <c r="AY105" s="67"/>
      <c r="AZ105" s="66"/>
      <c r="BA105" s="66"/>
      <c r="BB105" s="67"/>
      <c r="BC105" s="67"/>
      <c r="BD105" s="67"/>
      <c r="BE105" s="67"/>
      <c r="BF105" s="67"/>
      <c r="BG105" s="66"/>
      <c r="BH105" s="66"/>
      <c r="BI105" s="67"/>
      <c r="BJ105" s="67"/>
      <c r="BK105" s="67"/>
      <c r="BL105" s="67"/>
      <c r="BM105" s="67"/>
      <c r="BN105" s="67"/>
      <c r="BO105" s="67"/>
      <c r="BP105" s="67"/>
      <c r="BQ105" s="67"/>
      <c r="BR105" s="66"/>
      <c r="BS105" s="66"/>
      <c r="BT105" s="67"/>
      <c r="BU105" s="67"/>
      <c r="BV105" s="67"/>
      <c r="BW105" s="67"/>
      <c r="BX105" s="67"/>
      <c r="BY105" s="67"/>
      <c r="BZ105" s="32" t="s">
        <v>461</v>
      </c>
      <c r="CG105" s="66"/>
      <c r="CH105" s="66"/>
      <c r="CL105" s="32"/>
      <c r="CM105" s="66"/>
      <c r="CN105" s="66"/>
      <c r="CO105" s="66"/>
      <c r="CP105" s="66"/>
      <c r="CW105" s="32" t="s">
        <v>462</v>
      </c>
      <c r="CX105" s="66"/>
      <c r="DB105" s="32"/>
    </row>
    <row r="106">
      <c r="A106" s="27" t="s">
        <v>161</v>
      </c>
      <c r="B106" s="32" t="s">
        <v>123</v>
      </c>
      <c r="C106" s="32" t="s">
        <v>657</v>
      </c>
      <c r="D106" s="32" t="s">
        <v>658</v>
      </c>
      <c r="E106" s="65" t="s">
        <v>19</v>
      </c>
      <c r="F106" s="65" t="s">
        <v>209</v>
      </c>
      <c r="G106" s="65" t="s">
        <v>209</v>
      </c>
      <c r="H106" s="15" t="s">
        <v>465</v>
      </c>
      <c r="I106" s="65" t="s">
        <v>209</v>
      </c>
      <c r="J106" s="65" t="s">
        <v>209</v>
      </c>
      <c r="K106" s="32" t="s">
        <v>460</v>
      </c>
      <c r="L106" s="32" t="s">
        <v>460</v>
      </c>
      <c r="M106" s="32" t="s">
        <v>459</v>
      </c>
      <c r="N106" s="32" t="s">
        <v>459</v>
      </c>
      <c r="O106" s="32">
        <v>0.16</v>
      </c>
      <c r="P106" s="32">
        <v>25.0</v>
      </c>
      <c r="Q106" s="32">
        <v>8.0</v>
      </c>
      <c r="R106" s="32">
        <v>20.0</v>
      </c>
      <c r="S106" s="32">
        <v>40.0</v>
      </c>
      <c r="V106" s="32">
        <v>2.0</v>
      </c>
      <c r="W106" s="32">
        <v>24.0</v>
      </c>
      <c r="Y106" s="32">
        <v>600.0</v>
      </c>
      <c r="Z106" s="65" t="s">
        <v>209</v>
      </c>
      <c r="AA106" s="65" t="s">
        <v>209</v>
      </c>
      <c r="AB106" s="32">
        <v>0.16</v>
      </c>
      <c r="AD106" s="32">
        <v>25.0</v>
      </c>
      <c r="AE106" s="32">
        <v>8.0</v>
      </c>
      <c r="AF106" s="32">
        <v>20.0</v>
      </c>
      <c r="AG106" s="32">
        <v>40.0</v>
      </c>
      <c r="AK106" s="32">
        <v>2.0</v>
      </c>
      <c r="AL106" s="32">
        <v>24.0</v>
      </c>
      <c r="AN106" s="32">
        <v>600.0</v>
      </c>
      <c r="AO106" s="66"/>
      <c r="AP106" s="66"/>
      <c r="AQ106" s="67"/>
      <c r="AR106" s="67"/>
      <c r="AS106" s="67"/>
      <c r="AT106" s="67"/>
      <c r="AU106" s="67"/>
      <c r="AV106" s="67"/>
      <c r="AW106" s="67"/>
      <c r="AX106" s="67"/>
      <c r="AY106" s="67"/>
      <c r="AZ106" s="66"/>
      <c r="BA106" s="66"/>
      <c r="BB106" s="67"/>
      <c r="BC106" s="67"/>
      <c r="BD106" s="67"/>
      <c r="BE106" s="67"/>
      <c r="BF106" s="67"/>
      <c r="BG106" s="66"/>
      <c r="BH106" s="66"/>
      <c r="BI106" s="67"/>
      <c r="BJ106" s="67"/>
      <c r="BK106" s="67"/>
      <c r="BL106" s="67"/>
      <c r="BM106" s="67"/>
      <c r="BN106" s="67"/>
      <c r="BO106" s="67"/>
      <c r="BP106" s="67"/>
      <c r="BQ106" s="67"/>
      <c r="BR106" s="66"/>
      <c r="BS106" s="66"/>
      <c r="BT106" s="67"/>
      <c r="BU106" s="67"/>
      <c r="BV106" s="67"/>
      <c r="BW106" s="67"/>
      <c r="BX106" s="67"/>
      <c r="BY106" s="67"/>
      <c r="BZ106" s="32" t="s">
        <v>461</v>
      </c>
      <c r="CG106" s="66"/>
      <c r="CH106" s="66"/>
      <c r="CL106" s="32"/>
      <c r="CM106" s="66"/>
      <c r="CN106" s="66"/>
      <c r="CO106" s="66"/>
      <c r="CP106" s="66"/>
      <c r="CW106" s="32" t="s">
        <v>462</v>
      </c>
      <c r="CX106" s="66"/>
      <c r="CY106" s="32">
        <v>3.0</v>
      </c>
      <c r="DB106" s="32"/>
    </row>
    <row r="107">
      <c r="A107" s="27" t="s">
        <v>161</v>
      </c>
      <c r="B107" s="32" t="s">
        <v>123</v>
      </c>
      <c r="C107" s="32" t="s">
        <v>659</v>
      </c>
      <c r="D107" s="32" t="s">
        <v>660</v>
      </c>
      <c r="E107" s="65" t="s">
        <v>19</v>
      </c>
      <c r="F107" s="65" t="s">
        <v>209</v>
      </c>
      <c r="G107" s="65" t="s">
        <v>209</v>
      </c>
      <c r="H107" s="15" t="s">
        <v>465</v>
      </c>
      <c r="I107" s="65" t="s">
        <v>209</v>
      </c>
      <c r="J107" s="65" t="s">
        <v>209</v>
      </c>
      <c r="K107" s="32" t="s">
        <v>460</v>
      </c>
      <c r="L107" s="32" t="s">
        <v>459</v>
      </c>
      <c r="M107" s="32" t="s">
        <v>459</v>
      </c>
      <c r="N107" s="32" t="s">
        <v>459</v>
      </c>
      <c r="O107" s="32">
        <v>0.17</v>
      </c>
      <c r="P107" s="32">
        <v>25.0</v>
      </c>
      <c r="Q107" s="32">
        <v>8.0</v>
      </c>
      <c r="R107" s="32">
        <v>25.0</v>
      </c>
      <c r="S107" s="32">
        <v>30.0</v>
      </c>
      <c r="U107" s="32">
        <v>2.0</v>
      </c>
      <c r="V107" s="32">
        <v>2.0</v>
      </c>
      <c r="W107" s="32">
        <v>24.0</v>
      </c>
      <c r="Y107" s="32">
        <v>700.0</v>
      </c>
      <c r="Z107" s="66"/>
      <c r="AA107" s="66"/>
      <c r="AB107" s="67"/>
      <c r="AC107" s="67"/>
      <c r="AD107" s="67"/>
      <c r="AE107" s="67"/>
      <c r="AF107" s="67"/>
      <c r="AG107" s="67"/>
      <c r="AH107" s="67"/>
      <c r="AI107" s="67"/>
      <c r="AJ107" s="67"/>
      <c r="AK107" s="67"/>
      <c r="AL107" s="67"/>
      <c r="AM107" s="67"/>
      <c r="AN107" s="67"/>
      <c r="AO107" s="66"/>
      <c r="AP107" s="66"/>
      <c r="AQ107" s="67"/>
      <c r="AR107" s="67"/>
      <c r="AS107" s="67"/>
      <c r="AT107" s="67"/>
      <c r="AU107" s="67"/>
      <c r="AV107" s="67"/>
      <c r="AW107" s="67"/>
      <c r="AX107" s="67"/>
      <c r="AY107" s="67"/>
      <c r="AZ107" s="66"/>
      <c r="BA107" s="66"/>
      <c r="BB107" s="67"/>
      <c r="BC107" s="67"/>
      <c r="BD107" s="67"/>
      <c r="BE107" s="67"/>
      <c r="BF107" s="67"/>
      <c r="BG107" s="66"/>
      <c r="BH107" s="66"/>
      <c r="BI107" s="67"/>
      <c r="BJ107" s="67"/>
      <c r="BK107" s="67"/>
      <c r="BL107" s="67"/>
      <c r="BM107" s="67"/>
      <c r="BN107" s="67"/>
      <c r="BO107" s="67"/>
      <c r="BP107" s="67"/>
      <c r="BQ107" s="67"/>
      <c r="BR107" s="66"/>
      <c r="BS107" s="66"/>
      <c r="BT107" s="67"/>
      <c r="BU107" s="67"/>
      <c r="BV107" s="67"/>
      <c r="BW107" s="67"/>
      <c r="BX107" s="67"/>
      <c r="BY107" s="67"/>
      <c r="BZ107" s="32" t="s">
        <v>461</v>
      </c>
      <c r="CG107" s="66"/>
      <c r="CH107" s="66"/>
      <c r="CL107" s="32"/>
      <c r="CM107" s="66"/>
      <c r="CN107" s="66"/>
      <c r="CO107" s="66"/>
      <c r="CP107" s="66"/>
      <c r="CW107" s="32" t="s">
        <v>462</v>
      </c>
      <c r="CX107" s="66"/>
      <c r="DB107" s="32"/>
    </row>
    <row r="108">
      <c r="A108" s="27" t="s">
        <v>161</v>
      </c>
      <c r="B108" s="32" t="s">
        <v>123</v>
      </c>
      <c r="C108" s="32" t="s">
        <v>661</v>
      </c>
      <c r="D108" s="32" t="s">
        <v>662</v>
      </c>
      <c r="E108" s="65" t="s">
        <v>19</v>
      </c>
      <c r="F108" s="65" t="s">
        <v>209</v>
      </c>
      <c r="G108" s="65" t="s">
        <v>209</v>
      </c>
      <c r="H108" s="15" t="s">
        <v>465</v>
      </c>
      <c r="I108" s="65" t="s">
        <v>209</v>
      </c>
      <c r="J108" s="65" t="s">
        <v>209</v>
      </c>
      <c r="K108" s="32" t="s">
        <v>460</v>
      </c>
      <c r="L108" s="32" t="s">
        <v>460</v>
      </c>
      <c r="M108" s="32" t="s">
        <v>460</v>
      </c>
      <c r="N108" s="32" t="s">
        <v>460</v>
      </c>
      <c r="O108" s="32">
        <v>0.11</v>
      </c>
      <c r="P108" s="32">
        <v>25.0</v>
      </c>
      <c r="Q108" s="32">
        <v>8.0</v>
      </c>
      <c r="R108" s="32">
        <v>20.0</v>
      </c>
      <c r="S108" s="32">
        <v>40.0</v>
      </c>
      <c r="V108" s="32">
        <v>2.67</v>
      </c>
      <c r="W108" s="32">
        <v>32.0</v>
      </c>
      <c r="Y108" s="32">
        <v>700.0</v>
      </c>
      <c r="Z108" s="65" t="s">
        <v>209</v>
      </c>
      <c r="AA108" s="65" t="s">
        <v>209</v>
      </c>
      <c r="AB108" s="32">
        <v>0.14</v>
      </c>
      <c r="AD108" s="32">
        <v>25.0</v>
      </c>
      <c r="AE108" s="32">
        <v>8.0</v>
      </c>
      <c r="AF108" s="32">
        <v>20.0</v>
      </c>
      <c r="AG108" s="32">
        <v>40.0</v>
      </c>
      <c r="AK108" s="32">
        <v>2.67</v>
      </c>
      <c r="AL108" s="32">
        <v>32.0</v>
      </c>
      <c r="AN108" s="32">
        <v>700.0</v>
      </c>
      <c r="AO108" s="65" t="s">
        <v>209</v>
      </c>
      <c r="AP108" s="65" t="s">
        <v>209</v>
      </c>
      <c r="AQ108" s="32">
        <v>0.21</v>
      </c>
      <c r="AS108" s="32">
        <v>25.0</v>
      </c>
      <c r="AT108" s="32">
        <v>8.0</v>
      </c>
      <c r="AU108" s="32">
        <v>20.0</v>
      </c>
      <c r="AV108" s="32">
        <v>40.0</v>
      </c>
      <c r="AZ108" s="66"/>
      <c r="BA108" s="66"/>
      <c r="BB108" s="32">
        <v>2.67</v>
      </c>
      <c r="BC108" s="32">
        <v>32.0</v>
      </c>
      <c r="BE108" s="32">
        <v>700.0</v>
      </c>
      <c r="BG108" s="65" t="s">
        <v>209</v>
      </c>
      <c r="BH108" s="65" t="s">
        <v>209</v>
      </c>
      <c r="BI108" s="32">
        <v>0.275</v>
      </c>
      <c r="BK108" s="32">
        <v>25.0</v>
      </c>
      <c r="BL108" s="32">
        <v>8.0</v>
      </c>
      <c r="BM108" s="32">
        <v>20.0</v>
      </c>
      <c r="BN108" s="32">
        <v>40.0</v>
      </c>
      <c r="BR108" s="66"/>
      <c r="BS108" s="66"/>
      <c r="BT108" s="32">
        <v>2.67</v>
      </c>
      <c r="BU108" s="32">
        <v>32.0</v>
      </c>
      <c r="BW108" s="32">
        <v>700.0</v>
      </c>
      <c r="BZ108" s="32" t="s">
        <v>461</v>
      </c>
      <c r="CG108" s="66"/>
      <c r="CH108" s="66"/>
      <c r="CL108" s="32"/>
      <c r="CM108" s="66"/>
      <c r="CN108" s="66"/>
      <c r="CO108" s="66"/>
      <c r="CP108" s="66"/>
      <c r="CW108" s="32" t="s">
        <v>462</v>
      </c>
      <c r="CX108" s="66"/>
      <c r="DB108" s="32"/>
    </row>
    <row r="109">
      <c r="A109" s="27" t="s">
        <v>161</v>
      </c>
      <c r="B109" s="32" t="s">
        <v>123</v>
      </c>
      <c r="C109" s="32" t="s">
        <v>663</v>
      </c>
      <c r="D109" s="32" t="s">
        <v>664</v>
      </c>
      <c r="E109" s="65" t="s">
        <v>19</v>
      </c>
      <c r="F109" s="65" t="s">
        <v>209</v>
      </c>
      <c r="G109" s="65" t="s">
        <v>209</v>
      </c>
      <c r="H109" s="15" t="s">
        <v>465</v>
      </c>
      <c r="I109" s="65" t="s">
        <v>209</v>
      </c>
      <c r="J109" s="65" t="s">
        <v>209</v>
      </c>
      <c r="K109" s="32" t="s">
        <v>460</v>
      </c>
      <c r="L109" s="32" t="s">
        <v>460</v>
      </c>
      <c r="M109" s="32" t="s">
        <v>460</v>
      </c>
      <c r="N109" s="32" t="s">
        <v>460</v>
      </c>
      <c r="O109" s="32">
        <v>0.11</v>
      </c>
      <c r="P109" s="32">
        <v>25.0</v>
      </c>
      <c r="Q109" s="32">
        <v>8.0</v>
      </c>
      <c r="R109" s="32">
        <v>20.0</v>
      </c>
      <c r="S109" s="32">
        <v>40.0</v>
      </c>
      <c r="V109" s="32">
        <v>2.67</v>
      </c>
      <c r="W109" s="32">
        <v>32.0</v>
      </c>
      <c r="Y109" s="32">
        <v>550.0</v>
      </c>
      <c r="Z109" s="65" t="s">
        <v>209</v>
      </c>
      <c r="AA109" s="65" t="s">
        <v>209</v>
      </c>
      <c r="AB109" s="32">
        <v>0.14</v>
      </c>
      <c r="AD109" s="32">
        <v>25.0</v>
      </c>
      <c r="AE109" s="32">
        <v>8.0</v>
      </c>
      <c r="AF109" s="32">
        <v>20.0</v>
      </c>
      <c r="AG109" s="32">
        <v>40.0</v>
      </c>
      <c r="AK109" s="32">
        <v>2.67</v>
      </c>
      <c r="AL109" s="32">
        <v>32.0</v>
      </c>
      <c r="AN109" s="32">
        <v>550.0</v>
      </c>
      <c r="AO109" s="65" t="s">
        <v>209</v>
      </c>
      <c r="AP109" s="65" t="s">
        <v>209</v>
      </c>
      <c r="AQ109" s="32">
        <v>0.16</v>
      </c>
      <c r="AS109" s="32">
        <v>25.0</v>
      </c>
      <c r="AT109" s="32">
        <v>8.0</v>
      </c>
      <c r="AU109" s="32">
        <v>20.0</v>
      </c>
      <c r="AV109" s="32">
        <v>40.0</v>
      </c>
      <c r="AZ109" s="66"/>
      <c r="BA109" s="66"/>
      <c r="BB109" s="32">
        <v>2.67</v>
      </c>
      <c r="BC109" s="32">
        <v>32.0</v>
      </c>
      <c r="BE109" s="32">
        <v>550.0</v>
      </c>
      <c r="BG109" s="65" t="s">
        <v>209</v>
      </c>
      <c r="BH109" s="65" t="s">
        <v>209</v>
      </c>
      <c r="BI109" s="32">
        <v>0.18</v>
      </c>
      <c r="BK109" s="32">
        <v>25.0</v>
      </c>
      <c r="BL109" s="32">
        <v>8.0</v>
      </c>
      <c r="BM109" s="32">
        <v>20.0</v>
      </c>
      <c r="BN109" s="32">
        <v>40.0</v>
      </c>
      <c r="BR109" s="66"/>
      <c r="BS109" s="66"/>
      <c r="BT109" s="32">
        <v>2.67</v>
      </c>
      <c r="BU109" s="32">
        <v>32.0</v>
      </c>
      <c r="BW109" s="32">
        <v>550.0</v>
      </c>
      <c r="BZ109" s="32" t="s">
        <v>461</v>
      </c>
      <c r="CG109" s="66"/>
      <c r="CH109" s="66"/>
      <c r="CL109" s="32"/>
      <c r="CM109" s="66"/>
      <c r="CN109" s="66"/>
      <c r="CO109" s="66"/>
      <c r="CP109" s="66"/>
      <c r="CW109" s="32" t="s">
        <v>462</v>
      </c>
      <c r="CX109" s="66"/>
      <c r="DB109" s="32"/>
    </row>
    <row r="110">
      <c r="A110" s="27" t="s">
        <v>161</v>
      </c>
      <c r="B110" s="32" t="s">
        <v>123</v>
      </c>
      <c r="C110" s="32" t="s">
        <v>665</v>
      </c>
      <c r="D110" s="32" t="s">
        <v>666</v>
      </c>
      <c r="E110" s="65" t="s">
        <v>19</v>
      </c>
      <c r="F110" s="65" t="s">
        <v>209</v>
      </c>
      <c r="G110" s="65" t="s">
        <v>209</v>
      </c>
      <c r="H110" s="15" t="s">
        <v>491</v>
      </c>
      <c r="I110" s="65" t="s">
        <v>209</v>
      </c>
      <c r="J110" s="65" t="s">
        <v>209</v>
      </c>
      <c r="K110" s="32" t="s">
        <v>459</v>
      </c>
      <c r="L110" s="32" t="s">
        <v>459</v>
      </c>
      <c r="M110" s="32" t="s">
        <v>459</v>
      </c>
      <c r="N110" s="32" t="s">
        <v>459</v>
      </c>
      <c r="O110" s="67"/>
      <c r="P110" s="67"/>
      <c r="Q110" s="67"/>
      <c r="R110" s="67"/>
      <c r="S110" s="67"/>
      <c r="T110" s="67"/>
      <c r="U110" s="67"/>
      <c r="V110" s="67"/>
      <c r="W110" s="67"/>
      <c r="X110" s="67"/>
      <c r="Y110" s="67"/>
      <c r="Z110" s="66"/>
      <c r="AA110" s="66"/>
      <c r="AB110" s="67"/>
      <c r="AC110" s="67"/>
      <c r="AD110" s="67"/>
      <c r="AE110" s="67"/>
      <c r="AF110" s="67"/>
      <c r="AG110" s="67"/>
      <c r="AH110" s="67"/>
      <c r="AI110" s="67"/>
      <c r="AJ110" s="67"/>
      <c r="AK110" s="67"/>
      <c r="AL110" s="67"/>
      <c r="AM110" s="67"/>
      <c r="AN110" s="67"/>
      <c r="AO110" s="66"/>
      <c r="AP110" s="66"/>
      <c r="AQ110" s="67"/>
      <c r="AR110" s="67"/>
      <c r="AS110" s="67"/>
      <c r="AT110" s="67"/>
      <c r="AU110" s="67"/>
      <c r="AV110" s="67"/>
      <c r="AW110" s="67"/>
      <c r="AX110" s="67"/>
      <c r="AY110" s="67"/>
      <c r="AZ110" s="66"/>
      <c r="BA110" s="66"/>
      <c r="BB110" s="67"/>
      <c r="BC110" s="67"/>
      <c r="BD110" s="67"/>
      <c r="BE110" s="67"/>
      <c r="BF110" s="67"/>
      <c r="BG110" s="66"/>
      <c r="BH110" s="66"/>
      <c r="BI110" s="67"/>
      <c r="BJ110" s="67"/>
      <c r="BK110" s="67"/>
      <c r="BL110" s="67"/>
      <c r="BM110" s="67"/>
      <c r="BN110" s="67"/>
      <c r="BO110" s="67"/>
      <c r="BP110" s="67"/>
      <c r="BQ110" s="67"/>
      <c r="BR110" s="66"/>
      <c r="BS110" s="66"/>
      <c r="BT110" s="67"/>
      <c r="BU110" s="67"/>
      <c r="BV110" s="67"/>
      <c r="BW110" s="67"/>
      <c r="BX110" s="67"/>
      <c r="BY110" s="67"/>
      <c r="BZ110" s="32" t="s">
        <v>461</v>
      </c>
      <c r="CG110" s="66"/>
      <c r="CH110" s="66"/>
      <c r="CL110" s="32"/>
      <c r="CM110" s="66"/>
      <c r="CN110" s="66"/>
      <c r="CO110" s="66"/>
      <c r="CP110" s="66"/>
      <c r="CW110" s="32" t="s">
        <v>459</v>
      </c>
      <c r="CX110" s="66"/>
      <c r="DB110" s="32" t="s">
        <v>667</v>
      </c>
    </row>
    <row r="111">
      <c r="A111" s="27" t="s">
        <v>161</v>
      </c>
      <c r="B111" s="32" t="s">
        <v>123</v>
      </c>
      <c r="C111" s="32" t="s">
        <v>668</v>
      </c>
      <c r="D111" s="32" t="s">
        <v>669</v>
      </c>
      <c r="E111" s="65" t="s">
        <v>19</v>
      </c>
      <c r="F111" s="65" t="s">
        <v>209</v>
      </c>
      <c r="G111" s="65" t="s">
        <v>209</v>
      </c>
      <c r="H111" s="15" t="s">
        <v>491</v>
      </c>
      <c r="I111" s="65" t="s">
        <v>209</v>
      </c>
      <c r="J111" s="65" t="s">
        <v>209</v>
      </c>
      <c r="K111" s="32" t="s">
        <v>459</v>
      </c>
      <c r="L111" s="32" t="s">
        <v>459</v>
      </c>
      <c r="M111" s="32" t="s">
        <v>459</v>
      </c>
      <c r="N111" s="32" t="s">
        <v>459</v>
      </c>
      <c r="O111" s="67"/>
      <c r="P111" s="67"/>
      <c r="Q111" s="67"/>
      <c r="R111" s="67"/>
      <c r="S111" s="67"/>
      <c r="T111" s="67"/>
      <c r="U111" s="67"/>
      <c r="V111" s="67"/>
      <c r="W111" s="67"/>
      <c r="X111" s="67"/>
      <c r="Y111" s="67"/>
      <c r="Z111" s="66"/>
      <c r="AA111" s="66"/>
      <c r="AB111" s="67"/>
      <c r="AC111" s="67"/>
      <c r="AD111" s="67"/>
      <c r="AE111" s="67"/>
      <c r="AF111" s="67"/>
      <c r="AG111" s="67"/>
      <c r="AH111" s="67"/>
      <c r="AI111" s="67"/>
      <c r="AJ111" s="67"/>
      <c r="AK111" s="67"/>
      <c r="AL111" s="67"/>
      <c r="AM111" s="67"/>
      <c r="AN111" s="67"/>
      <c r="AO111" s="66"/>
      <c r="AP111" s="66"/>
      <c r="AQ111" s="67"/>
      <c r="AR111" s="67"/>
      <c r="AS111" s="67"/>
      <c r="AT111" s="67"/>
      <c r="AU111" s="67"/>
      <c r="AV111" s="67"/>
      <c r="AW111" s="67"/>
      <c r="AX111" s="67"/>
      <c r="AY111" s="67"/>
      <c r="AZ111" s="66"/>
      <c r="BA111" s="66"/>
      <c r="BB111" s="67"/>
      <c r="BC111" s="67"/>
      <c r="BD111" s="67"/>
      <c r="BE111" s="67"/>
      <c r="BF111" s="67"/>
      <c r="BG111" s="66"/>
      <c r="BH111" s="66"/>
      <c r="BI111" s="67"/>
      <c r="BJ111" s="67"/>
      <c r="BK111" s="67"/>
      <c r="BL111" s="67"/>
      <c r="BM111" s="67"/>
      <c r="BN111" s="67"/>
      <c r="BO111" s="67"/>
      <c r="BP111" s="67"/>
      <c r="BQ111" s="67"/>
      <c r="BR111" s="66"/>
      <c r="BS111" s="66"/>
      <c r="BT111" s="67"/>
      <c r="BU111" s="67"/>
      <c r="BV111" s="67"/>
      <c r="BW111" s="67"/>
      <c r="BX111" s="67"/>
      <c r="BY111" s="67"/>
      <c r="BZ111" s="32" t="s">
        <v>461</v>
      </c>
      <c r="CG111" s="66"/>
      <c r="CH111" s="66"/>
      <c r="CL111" s="32" t="s">
        <v>460</v>
      </c>
      <c r="CM111" s="65" t="s">
        <v>19</v>
      </c>
      <c r="CN111" s="65" t="s">
        <v>19</v>
      </c>
      <c r="CO111" s="66"/>
      <c r="CP111" s="66"/>
      <c r="CW111" s="32" t="s">
        <v>459</v>
      </c>
      <c r="CX111" s="66"/>
      <c r="DB111" s="32" t="s">
        <v>667</v>
      </c>
    </row>
    <row r="112">
      <c r="A112" s="27" t="s">
        <v>161</v>
      </c>
      <c r="B112" s="32" t="s">
        <v>123</v>
      </c>
      <c r="C112" s="32" t="s">
        <v>670</v>
      </c>
      <c r="D112" s="32" t="s">
        <v>671</v>
      </c>
      <c r="E112" s="65" t="s">
        <v>19</v>
      </c>
      <c r="F112" s="65" t="s">
        <v>209</v>
      </c>
      <c r="G112" s="65" t="s">
        <v>209</v>
      </c>
      <c r="H112" s="15" t="s">
        <v>491</v>
      </c>
      <c r="I112" s="65" t="s">
        <v>209</v>
      </c>
      <c r="J112" s="65" t="s">
        <v>209</v>
      </c>
      <c r="K112" s="32" t="s">
        <v>459</v>
      </c>
      <c r="L112" s="32" t="s">
        <v>459</v>
      </c>
      <c r="M112" s="32" t="s">
        <v>459</v>
      </c>
      <c r="N112" s="32" t="s">
        <v>459</v>
      </c>
      <c r="O112" s="67"/>
      <c r="P112" s="67"/>
      <c r="Q112" s="67"/>
      <c r="R112" s="67"/>
      <c r="S112" s="67"/>
      <c r="T112" s="67"/>
      <c r="U112" s="67"/>
      <c r="V112" s="67"/>
      <c r="W112" s="67"/>
      <c r="X112" s="67"/>
      <c r="Y112" s="67"/>
      <c r="Z112" s="66"/>
      <c r="AA112" s="66"/>
      <c r="AB112" s="67"/>
      <c r="AC112" s="67"/>
      <c r="AD112" s="67"/>
      <c r="AE112" s="67"/>
      <c r="AF112" s="67"/>
      <c r="AG112" s="67"/>
      <c r="AH112" s="67"/>
      <c r="AI112" s="67"/>
      <c r="AJ112" s="67"/>
      <c r="AK112" s="67"/>
      <c r="AL112" s="67"/>
      <c r="AM112" s="67"/>
      <c r="AN112" s="67"/>
      <c r="AO112" s="66"/>
      <c r="AP112" s="66"/>
      <c r="AQ112" s="67"/>
      <c r="AR112" s="67"/>
      <c r="AS112" s="67"/>
      <c r="AT112" s="67"/>
      <c r="AU112" s="67"/>
      <c r="AV112" s="67"/>
      <c r="AW112" s="67"/>
      <c r="AX112" s="67"/>
      <c r="AY112" s="67"/>
      <c r="AZ112" s="66"/>
      <c r="BA112" s="66"/>
      <c r="BB112" s="67"/>
      <c r="BC112" s="67"/>
      <c r="BD112" s="67"/>
      <c r="BE112" s="67"/>
      <c r="BF112" s="67"/>
      <c r="BG112" s="66"/>
      <c r="BH112" s="66"/>
      <c r="BI112" s="67"/>
      <c r="BJ112" s="67"/>
      <c r="BK112" s="67"/>
      <c r="BL112" s="67"/>
      <c r="BM112" s="67"/>
      <c r="BN112" s="67"/>
      <c r="BO112" s="67"/>
      <c r="BP112" s="67"/>
      <c r="BQ112" s="67"/>
      <c r="BR112" s="66"/>
      <c r="BS112" s="66"/>
      <c r="BT112" s="67"/>
      <c r="BU112" s="67"/>
      <c r="BV112" s="67"/>
      <c r="BW112" s="67"/>
      <c r="BX112" s="67"/>
      <c r="BY112" s="67"/>
      <c r="BZ112" s="32" t="s">
        <v>461</v>
      </c>
      <c r="CG112" s="66"/>
      <c r="CH112" s="66"/>
      <c r="CL112" s="32"/>
      <c r="CM112" s="66"/>
      <c r="CN112" s="66"/>
      <c r="CO112" s="66"/>
      <c r="CP112" s="66"/>
      <c r="CW112" s="32" t="s">
        <v>459</v>
      </c>
      <c r="CX112" s="66"/>
      <c r="DB112" s="32"/>
    </row>
    <row r="113">
      <c r="A113" s="27" t="s">
        <v>161</v>
      </c>
      <c r="B113" s="32" t="s">
        <v>123</v>
      </c>
      <c r="C113" s="32" t="s">
        <v>641</v>
      </c>
      <c r="D113" s="32" t="s">
        <v>672</v>
      </c>
      <c r="E113" s="65" t="s">
        <v>19</v>
      </c>
      <c r="F113" s="65" t="s">
        <v>209</v>
      </c>
      <c r="G113" s="65" t="s">
        <v>209</v>
      </c>
      <c r="H113" s="15" t="s">
        <v>491</v>
      </c>
      <c r="I113" s="65" t="s">
        <v>209</v>
      </c>
      <c r="J113" s="65" t="s">
        <v>209</v>
      </c>
      <c r="K113" s="32" t="s">
        <v>459</v>
      </c>
      <c r="L113" s="32" t="s">
        <v>459</v>
      </c>
      <c r="M113" s="32" t="s">
        <v>459</v>
      </c>
      <c r="N113" s="32" t="s">
        <v>459</v>
      </c>
      <c r="O113" s="67"/>
      <c r="P113" s="67"/>
      <c r="Q113" s="67"/>
      <c r="R113" s="67"/>
      <c r="S113" s="67"/>
      <c r="T113" s="67"/>
      <c r="U113" s="67"/>
      <c r="V113" s="67"/>
      <c r="W113" s="67"/>
      <c r="X113" s="67"/>
      <c r="Y113" s="67"/>
      <c r="Z113" s="66"/>
      <c r="AA113" s="66"/>
      <c r="AB113" s="67"/>
      <c r="AC113" s="67"/>
      <c r="AD113" s="67"/>
      <c r="AE113" s="67"/>
      <c r="AF113" s="67"/>
      <c r="AG113" s="67"/>
      <c r="AH113" s="67"/>
      <c r="AI113" s="67"/>
      <c r="AJ113" s="67"/>
      <c r="AK113" s="67"/>
      <c r="AL113" s="67"/>
      <c r="AM113" s="67"/>
      <c r="AN113" s="67"/>
      <c r="AO113" s="66"/>
      <c r="AP113" s="66"/>
      <c r="AQ113" s="67"/>
      <c r="AR113" s="67"/>
      <c r="AS113" s="67"/>
      <c r="AT113" s="67"/>
      <c r="AU113" s="67"/>
      <c r="AV113" s="67"/>
      <c r="AW113" s="67"/>
      <c r="AX113" s="67"/>
      <c r="AY113" s="67"/>
      <c r="AZ113" s="66"/>
      <c r="BA113" s="66"/>
      <c r="BB113" s="67"/>
      <c r="BC113" s="67"/>
      <c r="BD113" s="67"/>
      <c r="BE113" s="67"/>
      <c r="BF113" s="67"/>
      <c r="BG113" s="66"/>
      <c r="BH113" s="66"/>
      <c r="BI113" s="67"/>
      <c r="BJ113" s="67"/>
      <c r="BK113" s="67"/>
      <c r="BL113" s="67"/>
      <c r="BM113" s="67"/>
      <c r="BN113" s="67"/>
      <c r="BO113" s="67"/>
      <c r="BP113" s="67"/>
      <c r="BQ113" s="67"/>
      <c r="BR113" s="66"/>
      <c r="BS113" s="66"/>
      <c r="BT113" s="67"/>
      <c r="BU113" s="67"/>
      <c r="BV113" s="67"/>
      <c r="BW113" s="67"/>
      <c r="BX113" s="67"/>
      <c r="BY113" s="67"/>
      <c r="BZ113" s="32" t="s">
        <v>461</v>
      </c>
      <c r="CG113" s="66"/>
      <c r="CH113" s="66"/>
      <c r="CL113" s="32"/>
      <c r="CM113" s="66"/>
      <c r="CN113" s="66"/>
      <c r="CO113" s="66"/>
      <c r="CP113" s="66"/>
      <c r="CW113" s="32" t="s">
        <v>459</v>
      </c>
      <c r="CX113" s="66"/>
      <c r="DB113" s="32"/>
    </row>
    <row r="114">
      <c r="A114" s="27" t="s">
        <v>161</v>
      </c>
      <c r="B114" s="32" t="s">
        <v>123</v>
      </c>
      <c r="C114" s="32" t="s">
        <v>673</v>
      </c>
      <c r="D114" s="32" t="s">
        <v>672</v>
      </c>
      <c r="E114" s="65" t="s">
        <v>19</v>
      </c>
      <c r="F114" s="65" t="s">
        <v>209</v>
      </c>
      <c r="G114" s="65" t="s">
        <v>209</v>
      </c>
      <c r="H114" s="15" t="s">
        <v>491</v>
      </c>
      <c r="I114" s="65" t="s">
        <v>209</v>
      </c>
      <c r="J114" s="65" t="s">
        <v>209</v>
      </c>
      <c r="K114" s="32" t="s">
        <v>459</v>
      </c>
      <c r="L114" s="32" t="s">
        <v>460</v>
      </c>
      <c r="M114" s="32" t="s">
        <v>460</v>
      </c>
      <c r="N114" s="32" t="s">
        <v>460</v>
      </c>
      <c r="O114" s="67"/>
      <c r="P114" s="67"/>
      <c r="Q114" s="67"/>
      <c r="R114" s="67"/>
      <c r="S114" s="67"/>
      <c r="T114" s="67"/>
      <c r="U114" s="67"/>
      <c r="V114" s="67"/>
      <c r="W114" s="67"/>
      <c r="X114" s="67"/>
      <c r="Y114" s="67"/>
      <c r="Z114" s="65" t="s">
        <v>209</v>
      </c>
      <c r="AA114" s="65" t="s">
        <v>209</v>
      </c>
      <c r="AB114" s="32">
        <v>0.23</v>
      </c>
      <c r="AD114" s="32">
        <v>35.0</v>
      </c>
      <c r="AE114" s="32">
        <v>10.0</v>
      </c>
      <c r="AF114" s="32">
        <v>20.0</v>
      </c>
      <c r="AG114" s="32">
        <v>85.0</v>
      </c>
      <c r="AK114" s="32">
        <v>3.17</v>
      </c>
      <c r="AL114" s="32">
        <v>38.0</v>
      </c>
      <c r="AO114" s="65" t="s">
        <v>209</v>
      </c>
      <c r="AP114" s="65" t="s">
        <v>209</v>
      </c>
      <c r="AQ114" s="32">
        <v>0.23</v>
      </c>
      <c r="AS114" s="32">
        <v>35.0</v>
      </c>
      <c r="AT114" s="32">
        <v>10.0</v>
      </c>
      <c r="AU114" s="32">
        <v>20.0</v>
      </c>
      <c r="AV114" s="32">
        <v>85.0</v>
      </c>
      <c r="AZ114" s="66"/>
      <c r="BA114" s="66"/>
      <c r="BB114" s="32">
        <v>3.17</v>
      </c>
      <c r="BC114" s="32">
        <v>38.0</v>
      </c>
      <c r="BG114" s="65" t="s">
        <v>209</v>
      </c>
      <c r="BH114" s="65" t="s">
        <v>209</v>
      </c>
      <c r="BI114" s="32">
        <v>0.23</v>
      </c>
      <c r="BK114" s="32">
        <v>35.0</v>
      </c>
      <c r="BL114" s="32">
        <v>10.0</v>
      </c>
      <c r="BM114" s="32">
        <v>20.0</v>
      </c>
      <c r="BN114" s="32">
        <v>85.0</v>
      </c>
      <c r="BR114" s="66"/>
      <c r="BS114" s="66"/>
      <c r="BT114" s="32">
        <v>3.17</v>
      </c>
      <c r="BU114" s="32">
        <v>38.0</v>
      </c>
      <c r="BZ114" s="32" t="s">
        <v>461</v>
      </c>
      <c r="CG114" s="66"/>
      <c r="CH114" s="66"/>
      <c r="CL114" s="32"/>
      <c r="CM114" s="66"/>
      <c r="CN114" s="66"/>
      <c r="CO114" s="66"/>
      <c r="CP114" s="66"/>
      <c r="CW114" s="32" t="s">
        <v>462</v>
      </c>
      <c r="CX114" s="66"/>
      <c r="CY114" s="32">
        <v>3.0</v>
      </c>
      <c r="DB114" s="32" t="s">
        <v>674</v>
      </c>
    </row>
    <row r="115">
      <c r="A115" s="27" t="s">
        <v>161</v>
      </c>
      <c r="B115" s="32" t="s">
        <v>123</v>
      </c>
      <c r="C115" s="32" t="s">
        <v>675</v>
      </c>
      <c r="D115" s="32" t="s">
        <v>676</v>
      </c>
      <c r="E115" s="65" t="s">
        <v>19</v>
      </c>
      <c r="F115" s="65" t="s">
        <v>209</v>
      </c>
      <c r="G115" s="65" t="s">
        <v>209</v>
      </c>
      <c r="H115" s="15" t="s">
        <v>491</v>
      </c>
      <c r="I115" s="65" t="s">
        <v>209</v>
      </c>
      <c r="J115" s="65" t="s">
        <v>209</v>
      </c>
      <c r="K115" s="32" t="s">
        <v>459</v>
      </c>
      <c r="L115" s="32" t="s">
        <v>459</v>
      </c>
      <c r="M115" s="32" t="s">
        <v>459</v>
      </c>
      <c r="N115" s="32" t="s">
        <v>459</v>
      </c>
      <c r="O115" s="67"/>
      <c r="P115" s="67"/>
      <c r="Q115" s="67"/>
      <c r="R115" s="67"/>
      <c r="S115" s="67"/>
      <c r="T115" s="67"/>
      <c r="U115" s="67"/>
      <c r="V115" s="67"/>
      <c r="W115" s="67"/>
      <c r="X115" s="67"/>
      <c r="Y115" s="67"/>
      <c r="Z115" s="66"/>
      <c r="AA115" s="66"/>
      <c r="AB115" s="67"/>
      <c r="AC115" s="67"/>
      <c r="AD115" s="67"/>
      <c r="AE115" s="67"/>
      <c r="AF115" s="67"/>
      <c r="AG115" s="67"/>
      <c r="AH115" s="67"/>
      <c r="AI115" s="67"/>
      <c r="AJ115" s="67"/>
      <c r="AK115" s="67"/>
      <c r="AL115" s="67"/>
      <c r="AM115" s="67"/>
      <c r="AN115" s="67"/>
      <c r="AO115" s="66"/>
      <c r="AP115" s="66"/>
      <c r="AQ115" s="67"/>
      <c r="AR115" s="67"/>
      <c r="AS115" s="67"/>
      <c r="AT115" s="67"/>
      <c r="AU115" s="67"/>
      <c r="AV115" s="67"/>
      <c r="AW115" s="67"/>
      <c r="AX115" s="67"/>
      <c r="AY115" s="67"/>
      <c r="AZ115" s="66"/>
      <c r="BA115" s="66"/>
      <c r="BB115" s="67"/>
      <c r="BC115" s="67"/>
      <c r="BD115" s="67"/>
      <c r="BE115" s="67"/>
      <c r="BF115" s="67"/>
      <c r="BG115" s="66"/>
      <c r="BH115" s="66"/>
      <c r="BI115" s="67"/>
      <c r="BJ115" s="67"/>
      <c r="BK115" s="67"/>
      <c r="BL115" s="67"/>
      <c r="BM115" s="67"/>
      <c r="BN115" s="67"/>
      <c r="BO115" s="67"/>
      <c r="BP115" s="67"/>
      <c r="BQ115" s="67"/>
      <c r="BR115" s="66"/>
      <c r="BS115" s="66"/>
      <c r="BT115" s="67"/>
      <c r="BU115" s="67"/>
      <c r="BV115" s="67"/>
      <c r="BW115" s="67"/>
      <c r="BX115" s="67"/>
      <c r="BY115" s="67"/>
      <c r="BZ115" s="32" t="s">
        <v>461</v>
      </c>
      <c r="CG115" s="66"/>
      <c r="CH115" s="66"/>
      <c r="CL115" s="32" t="s">
        <v>460</v>
      </c>
      <c r="CM115" s="65" t="s">
        <v>19</v>
      </c>
      <c r="CN115" s="65" t="s">
        <v>19</v>
      </c>
      <c r="CO115" s="65" t="s">
        <v>19</v>
      </c>
      <c r="CP115" s="66"/>
      <c r="CW115" s="32" t="s">
        <v>459</v>
      </c>
      <c r="CX115" s="66"/>
      <c r="DB115" s="32" t="s">
        <v>677</v>
      </c>
    </row>
    <row r="116">
      <c r="A116" s="27" t="s">
        <v>161</v>
      </c>
      <c r="B116" s="32" t="s">
        <v>123</v>
      </c>
      <c r="C116" s="32" t="s">
        <v>678</v>
      </c>
      <c r="D116" s="32" t="s">
        <v>493</v>
      </c>
      <c r="E116" s="65" t="s">
        <v>19</v>
      </c>
      <c r="F116" s="65" t="s">
        <v>209</v>
      </c>
      <c r="G116" s="65" t="s">
        <v>209</v>
      </c>
      <c r="H116" s="15" t="s">
        <v>491</v>
      </c>
      <c r="I116" s="65" t="s">
        <v>209</v>
      </c>
      <c r="J116" s="65" t="s">
        <v>209</v>
      </c>
      <c r="K116" s="32" t="s">
        <v>459</v>
      </c>
      <c r="L116" s="32" t="s">
        <v>459</v>
      </c>
      <c r="M116" s="32" t="s">
        <v>459</v>
      </c>
      <c r="N116" s="32" t="s">
        <v>459</v>
      </c>
      <c r="O116" s="67"/>
      <c r="P116" s="67"/>
      <c r="Q116" s="67"/>
      <c r="R116" s="67"/>
      <c r="S116" s="67"/>
      <c r="T116" s="67"/>
      <c r="U116" s="67"/>
      <c r="V116" s="67"/>
      <c r="W116" s="67"/>
      <c r="X116" s="67"/>
      <c r="Y116" s="67"/>
      <c r="Z116" s="66"/>
      <c r="AA116" s="66"/>
      <c r="AB116" s="67"/>
      <c r="AC116" s="67"/>
      <c r="AD116" s="67"/>
      <c r="AE116" s="67"/>
      <c r="AF116" s="67"/>
      <c r="AG116" s="67"/>
      <c r="AH116" s="67"/>
      <c r="AI116" s="67"/>
      <c r="AJ116" s="67"/>
      <c r="AK116" s="67"/>
      <c r="AL116" s="67"/>
      <c r="AM116" s="67"/>
      <c r="AN116" s="67"/>
      <c r="AO116" s="66"/>
      <c r="AP116" s="66"/>
      <c r="AQ116" s="67"/>
      <c r="AR116" s="67"/>
      <c r="AS116" s="67"/>
      <c r="AT116" s="67"/>
      <c r="AU116" s="67"/>
      <c r="AV116" s="67"/>
      <c r="AW116" s="67"/>
      <c r="AX116" s="67"/>
      <c r="AY116" s="67"/>
      <c r="AZ116" s="66"/>
      <c r="BA116" s="66"/>
      <c r="BB116" s="67"/>
      <c r="BC116" s="67"/>
      <c r="BD116" s="67"/>
      <c r="BE116" s="67"/>
      <c r="BF116" s="67"/>
      <c r="BG116" s="66"/>
      <c r="BH116" s="66"/>
      <c r="BI116" s="67"/>
      <c r="BJ116" s="67"/>
      <c r="BK116" s="67"/>
      <c r="BL116" s="67"/>
      <c r="BM116" s="67"/>
      <c r="BN116" s="67"/>
      <c r="BO116" s="67"/>
      <c r="BP116" s="67"/>
      <c r="BQ116" s="67"/>
      <c r="BR116" s="66"/>
      <c r="BS116" s="66"/>
      <c r="BT116" s="67"/>
      <c r="BU116" s="67"/>
      <c r="BV116" s="67"/>
      <c r="BW116" s="67"/>
      <c r="BX116" s="67"/>
      <c r="BY116" s="67"/>
      <c r="BZ116" s="32" t="s">
        <v>461</v>
      </c>
      <c r="CG116" s="66"/>
      <c r="CH116" s="66"/>
      <c r="CL116" s="32" t="s">
        <v>460</v>
      </c>
      <c r="CM116" s="65" t="s">
        <v>19</v>
      </c>
      <c r="CN116" s="65" t="s">
        <v>19</v>
      </c>
      <c r="CO116" s="65" t="s">
        <v>19</v>
      </c>
      <c r="CP116" s="66"/>
      <c r="CW116" s="32" t="s">
        <v>459</v>
      </c>
      <c r="CX116" s="66"/>
      <c r="DB116" s="32"/>
    </row>
    <row r="117">
      <c r="A117" s="27" t="s">
        <v>161</v>
      </c>
      <c r="B117" s="32" t="s">
        <v>123</v>
      </c>
      <c r="C117" s="32" t="s">
        <v>494</v>
      </c>
      <c r="D117" s="32" t="s">
        <v>679</v>
      </c>
      <c r="E117" s="65" t="s">
        <v>19</v>
      </c>
      <c r="F117" s="65" t="s">
        <v>209</v>
      </c>
      <c r="G117" s="65" t="s">
        <v>209</v>
      </c>
      <c r="H117" s="15" t="s">
        <v>491</v>
      </c>
      <c r="I117" s="65" t="s">
        <v>209</v>
      </c>
      <c r="J117" s="65" t="s">
        <v>209</v>
      </c>
      <c r="K117" s="32" t="s">
        <v>459</v>
      </c>
      <c r="L117" s="32" t="s">
        <v>459</v>
      </c>
      <c r="M117" s="32" t="s">
        <v>459</v>
      </c>
      <c r="N117" s="32" t="s">
        <v>459</v>
      </c>
      <c r="O117" s="67"/>
      <c r="P117" s="67"/>
      <c r="Q117" s="67"/>
      <c r="R117" s="67"/>
      <c r="S117" s="67"/>
      <c r="T117" s="67"/>
      <c r="U117" s="67"/>
      <c r="V117" s="67"/>
      <c r="W117" s="67"/>
      <c r="X117" s="67"/>
      <c r="Y117" s="67"/>
      <c r="Z117" s="66"/>
      <c r="AA117" s="66"/>
      <c r="AB117" s="67"/>
      <c r="AC117" s="67"/>
      <c r="AD117" s="67"/>
      <c r="AE117" s="67"/>
      <c r="AF117" s="67"/>
      <c r="AG117" s="67"/>
      <c r="AH117" s="67"/>
      <c r="AI117" s="67"/>
      <c r="AJ117" s="67"/>
      <c r="AK117" s="67"/>
      <c r="AL117" s="67"/>
      <c r="AM117" s="67"/>
      <c r="AN117" s="67"/>
      <c r="AO117" s="66"/>
      <c r="AP117" s="66"/>
      <c r="AQ117" s="67"/>
      <c r="AR117" s="67"/>
      <c r="AS117" s="67"/>
      <c r="AT117" s="67"/>
      <c r="AU117" s="67"/>
      <c r="AV117" s="67"/>
      <c r="AW117" s="67"/>
      <c r="AX117" s="67"/>
      <c r="AY117" s="67"/>
      <c r="AZ117" s="66"/>
      <c r="BA117" s="66"/>
      <c r="BB117" s="67"/>
      <c r="BC117" s="67"/>
      <c r="BD117" s="67"/>
      <c r="BE117" s="67"/>
      <c r="BF117" s="67"/>
      <c r="BG117" s="66"/>
      <c r="BH117" s="66"/>
      <c r="BI117" s="67"/>
      <c r="BJ117" s="67"/>
      <c r="BK117" s="67"/>
      <c r="BL117" s="67"/>
      <c r="BM117" s="67"/>
      <c r="BN117" s="67"/>
      <c r="BO117" s="67"/>
      <c r="BP117" s="67"/>
      <c r="BQ117" s="67"/>
      <c r="BR117" s="66"/>
      <c r="BS117" s="66"/>
      <c r="BT117" s="67"/>
      <c r="BU117" s="67"/>
      <c r="BV117" s="67"/>
      <c r="BW117" s="67"/>
      <c r="BX117" s="67"/>
      <c r="BY117" s="67"/>
      <c r="BZ117" s="32" t="s">
        <v>461</v>
      </c>
      <c r="CG117" s="66"/>
      <c r="CH117" s="66"/>
      <c r="CL117" s="32"/>
      <c r="CM117" s="66"/>
      <c r="CN117" s="66"/>
      <c r="CO117" s="66"/>
      <c r="CP117" s="66"/>
      <c r="CW117" s="32" t="s">
        <v>459</v>
      </c>
      <c r="CX117" s="66"/>
      <c r="DB117" s="32"/>
    </row>
    <row r="118">
      <c r="A118" s="27" t="s">
        <v>156</v>
      </c>
      <c r="B118" s="32" t="s">
        <v>123</v>
      </c>
      <c r="C118" s="32" t="s">
        <v>591</v>
      </c>
      <c r="D118" s="32" t="s">
        <v>680</v>
      </c>
      <c r="E118" s="65" t="s">
        <v>209</v>
      </c>
      <c r="F118" s="65" t="s">
        <v>209</v>
      </c>
      <c r="G118" s="65" t="s">
        <v>209</v>
      </c>
      <c r="H118" s="15" t="s">
        <v>458</v>
      </c>
      <c r="I118" s="65" t="s">
        <v>209</v>
      </c>
      <c r="J118" s="65" t="s">
        <v>209</v>
      </c>
      <c r="K118" s="32" t="s">
        <v>460</v>
      </c>
      <c r="L118" s="32" t="s">
        <v>459</v>
      </c>
      <c r="M118" s="32" t="s">
        <v>459</v>
      </c>
      <c r="N118" s="32" t="s">
        <v>459</v>
      </c>
      <c r="O118" s="32">
        <v>10.0</v>
      </c>
      <c r="P118" s="32">
        <v>65.0</v>
      </c>
      <c r="Q118" s="32">
        <v>50.0</v>
      </c>
      <c r="R118" s="32">
        <v>50.0</v>
      </c>
      <c r="S118" s="32">
        <v>10.0</v>
      </c>
      <c r="V118" s="32">
        <v>2.0</v>
      </c>
      <c r="W118" s="32">
        <v>24.0</v>
      </c>
      <c r="Z118" s="66"/>
      <c r="AA118" s="66"/>
      <c r="AB118" s="67"/>
      <c r="AC118" s="67"/>
      <c r="AD118" s="67"/>
      <c r="AE118" s="67"/>
      <c r="AF118" s="67"/>
      <c r="AG118" s="67"/>
      <c r="AH118" s="67"/>
      <c r="AI118" s="67"/>
      <c r="AJ118" s="67"/>
      <c r="AK118" s="67"/>
      <c r="AL118" s="67"/>
      <c r="AM118" s="67"/>
      <c r="AN118" s="67"/>
      <c r="AO118" s="66"/>
      <c r="AP118" s="66"/>
      <c r="AQ118" s="67"/>
      <c r="AR118" s="67"/>
      <c r="AS118" s="67"/>
      <c r="AT118" s="67"/>
      <c r="AU118" s="67"/>
      <c r="AV118" s="67"/>
      <c r="AW118" s="67"/>
      <c r="AX118" s="67"/>
      <c r="AY118" s="67"/>
      <c r="AZ118" s="66"/>
      <c r="BA118" s="66"/>
      <c r="BB118" s="67"/>
      <c r="BC118" s="67"/>
      <c r="BD118" s="67"/>
      <c r="BE118" s="67"/>
      <c r="BF118" s="67"/>
      <c r="BG118" s="66"/>
      <c r="BH118" s="66"/>
      <c r="BI118" s="67"/>
      <c r="BJ118" s="67"/>
      <c r="BK118" s="67"/>
      <c r="BL118" s="67"/>
      <c r="BM118" s="67"/>
      <c r="BN118" s="67"/>
      <c r="BO118" s="67"/>
      <c r="BP118" s="67"/>
      <c r="BQ118" s="67"/>
      <c r="BR118" s="66"/>
      <c r="BS118" s="66"/>
      <c r="BT118" s="67"/>
      <c r="BU118" s="67"/>
      <c r="BV118" s="67"/>
      <c r="BW118" s="67"/>
      <c r="BX118" s="67"/>
      <c r="BY118" s="67"/>
      <c r="BZ118" s="32" t="s">
        <v>461</v>
      </c>
      <c r="CG118" s="66"/>
      <c r="CH118" s="66"/>
      <c r="CL118" s="32"/>
      <c r="CM118" s="66"/>
      <c r="CN118" s="66"/>
      <c r="CO118" s="66"/>
      <c r="CP118" s="66"/>
      <c r="CW118" s="32" t="s">
        <v>462</v>
      </c>
      <c r="CX118" s="66"/>
      <c r="DB118" s="32" t="s">
        <v>681</v>
      </c>
    </row>
    <row r="119">
      <c r="A119" s="27" t="s">
        <v>156</v>
      </c>
      <c r="B119" s="32" t="s">
        <v>123</v>
      </c>
      <c r="C119" s="32" t="s">
        <v>529</v>
      </c>
      <c r="D119" s="32" t="s">
        <v>682</v>
      </c>
      <c r="E119" s="65" t="s">
        <v>19</v>
      </c>
      <c r="F119" s="65" t="s">
        <v>209</v>
      </c>
      <c r="G119" s="65" t="s">
        <v>209</v>
      </c>
      <c r="H119" s="15" t="s">
        <v>458</v>
      </c>
      <c r="I119" s="65" t="s">
        <v>209</v>
      </c>
      <c r="J119" s="65" t="s">
        <v>209</v>
      </c>
      <c r="K119" s="32" t="s">
        <v>460</v>
      </c>
      <c r="L119" s="32" t="s">
        <v>459</v>
      </c>
      <c r="M119" s="32" t="s">
        <v>459</v>
      </c>
      <c r="N119" s="32" t="s">
        <v>459</v>
      </c>
      <c r="O119" s="32">
        <v>1.0</v>
      </c>
      <c r="P119" s="32">
        <v>35.0</v>
      </c>
      <c r="Q119" s="32">
        <v>25.0</v>
      </c>
      <c r="R119" s="32">
        <v>25.0</v>
      </c>
      <c r="S119" s="32">
        <v>15.0</v>
      </c>
      <c r="V119" s="32">
        <v>2.0</v>
      </c>
      <c r="W119" s="32">
        <v>24.0</v>
      </c>
      <c r="Z119" s="66"/>
      <c r="AA119" s="66"/>
      <c r="AB119" s="67"/>
      <c r="AC119" s="67"/>
      <c r="AD119" s="67"/>
      <c r="AE119" s="67"/>
      <c r="AF119" s="67"/>
      <c r="AG119" s="67"/>
      <c r="AH119" s="67"/>
      <c r="AI119" s="67"/>
      <c r="AJ119" s="67"/>
      <c r="AK119" s="67"/>
      <c r="AL119" s="67"/>
      <c r="AM119" s="67"/>
      <c r="AN119" s="67"/>
      <c r="AO119" s="66"/>
      <c r="AP119" s="66"/>
      <c r="AQ119" s="67"/>
      <c r="AR119" s="67"/>
      <c r="AS119" s="67"/>
      <c r="AT119" s="67"/>
      <c r="AU119" s="67"/>
      <c r="AV119" s="67"/>
      <c r="AW119" s="67"/>
      <c r="AX119" s="67"/>
      <c r="AY119" s="67"/>
      <c r="AZ119" s="66"/>
      <c r="BA119" s="66"/>
      <c r="BB119" s="67"/>
      <c r="BC119" s="67"/>
      <c r="BD119" s="67"/>
      <c r="BE119" s="67"/>
      <c r="BF119" s="67"/>
      <c r="BG119" s="66"/>
      <c r="BH119" s="66"/>
      <c r="BI119" s="67"/>
      <c r="BJ119" s="67"/>
      <c r="BK119" s="67"/>
      <c r="BL119" s="67"/>
      <c r="BM119" s="67"/>
      <c r="BN119" s="67"/>
      <c r="BO119" s="67"/>
      <c r="BP119" s="67"/>
      <c r="BQ119" s="67"/>
      <c r="BR119" s="66"/>
      <c r="BS119" s="66"/>
      <c r="BT119" s="67"/>
      <c r="BU119" s="67"/>
      <c r="BV119" s="67"/>
      <c r="BW119" s="67"/>
      <c r="BX119" s="67"/>
      <c r="BY119" s="67"/>
      <c r="BZ119" s="32" t="s">
        <v>461</v>
      </c>
      <c r="CG119" s="66"/>
      <c r="CH119" s="66"/>
      <c r="CL119" s="32"/>
      <c r="CM119" s="66"/>
      <c r="CN119" s="66"/>
      <c r="CO119" s="66"/>
      <c r="CP119" s="66"/>
      <c r="CW119" s="32" t="s">
        <v>462</v>
      </c>
      <c r="CX119" s="66"/>
      <c r="DB119" s="32" t="s">
        <v>683</v>
      </c>
    </row>
    <row r="120">
      <c r="A120" s="27" t="s">
        <v>156</v>
      </c>
      <c r="B120" s="32" t="s">
        <v>123</v>
      </c>
      <c r="C120" s="32" t="s">
        <v>504</v>
      </c>
      <c r="D120" s="32" t="s">
        <v>474</v>
      </c>
      <c r="E120" s="65" t="s">
        <v>19</v>
      </c>
      <c r="F120" s="65" t="s">
        <v>209</v>
      </c>
      <c r="G120" s="65" t="s">
        <v>209</v>
      </c>
      <c r="H120" s="15" t="s">
        <v>465</v>
      </c>
      <c r="I120" s="65" t="s">
        <v>209</v>
      </c>
      <c r="J120" s="65" t="s">
        <v>209</v>
      </c>
      <c r="K120" s="32" t="s">
        <v>460</v>
      </c>
      <c r="L120" s="32" t="s">
        <v>462</v>
      </c>
      <c r="M120" s="32" t="s">
        <v>462</v>
      </c>
      <c r="N120" s="32" t="s">
        <v>462</v>
      </c>
      <c r="O120" s="32">
        <v>0.16</v>
      </c>
      <c r="P120" s="32">
        <v>15.0</v>
      </c>
      <c r="Q120" s="32">
        <v>10.0</v>
      </c>
      <c r="R120" s="32">
        <v>15.0</v>
      </c>
      <c r="S120" s="32">
        <v>35.0</v>
      </c>
      <c r="V120" s="32">
        <v>3.0</v>
      </c>
      <c r="W120" s="32">
        <v>36.0</v>
      </c>
      <c r="Y120" s="32">
        <v>900.0</v>
      </c>
      <c r="Z120" s="65" t="s">
        <v>209</v>
      </c>
      <c r="AA120" s="65" t="s">
        <v>209</v>
      </c>
      <c r="AB120" s="32">
        <v>0.16</v>
      </c>
      <c r="AD120" s="32">
        <v>15.0</v>
      </c>
      <c r="AE120" s="32">
        <v>10.0</v>
      </c>
      <c r="AF120" s="32">
        <v>15.0</v>
      </c>
      <c r="AG120" s="32">
        <v>40.0</v>
      </c>
      <c r="AK120" s="32">
        <v>3.0</v>
      </c>
      <c r="AL120" s="32">
        <v>36.0</v>
      </c>
      <c r="AN120" s="32">
        <v>750.0</v>
      </c>
      <c r="AO120" s="65" t="s">
        <v>209</v>
      </c>
      <c r="AP120" s="65" t="s">
        <v>209</v>
      </c>
      <c r="AQ120" s="32">
        <v>0.24</v>
      </c>
      <c r="AS120" s="32">
        <v>15.0</v>
      </c>
      <c r="AT120" s="32">
        <v>10.0</v>
      </c>
      <c r="AU120" s="32">
        <v>15.0</v>
      </c>
      <c r="AV120" s="32">
        <v>40.0</v>
      </c>
      <c r="AZ120" s="66"/>
      <c r="BA120" s="66"/>
      <c r="BB120" s="32">
        <v>3.0</v>
      </c>
      <c r="BC120" s="32">
        <v>36.0</v>
      </c>
      <c r="BE120" s="32">
        <v>750.0</v>
      </c>
      <c r="BG120" s="65" t="s">
        <v>209</v>
      </c>
      <c r="BH120" s="65" t="s">
        <v>209</v>
      </c>
      <c r="BI120" s="32">
        <v>0.32</v>
      </c>
      <c r="BK120" s="32">
        <v>15.0</v>
      </c>
      <c r="BL120" s="32">
        <v>10.0</v>
      </c>
      <c r="BM120" s="32">
        <v>15.0</v>
      </c>
      <c r="BN120" s="32">
        <v>40.0</v>
      </c>
      <c r="BR120" s="66"/>
      <c r="BS120" s="66"/>
      <c r="BT120" s="32">
        <v>3.0</v>
      </c>
      <c r="BU120" s="32">
        <v>36.0</v>
      </c>
      <c r="BW120" s="32">
        <v>750.0</v>
      </c>
      <c r="BZ120" s="32" t="s">
        <v>461</v>
      </c>
      <c r="CG120" s="66"/>
      <c r="CH120" s="66"/>
      <c r="CL120" s="32"/>
      <c r="CM120" s="66"/>
      <c r="CN120" s="66"/>
      <c r="CO120" s="66"/>
      <c r="CP120" s="66"/>
      <c r="CW120" s="32" t="s">
        <v>462</v>
      </c>
      <c r="CX120" s="66"/>
      <c r="DB120" s="32"/>
    </row>
    <row r="121">
      <c r="A121" s="27" t="s">
        <v>156</v>
      </c>
      <c r="B121" s="32" t="s">
        <v>123</v>
      </c>
      <c r="C121" s="32" t="s">
        <v>684</v>
      </c>
      <c r="D121" s="32" t="s">
        <v>685</v>
      </c>
      <c r="E121" s="65" t="s">
        <v>19</v>
      </c>
      <c r="F121" s="65" t="s">
        <v>209</v>
      </c>
      <c r="G121" s="65" t="s">
        <v>209</v>
      </c>
      <c r="H121" s="15" t="s">
        <v>465</v>
      </c>
      <c r="I121" s="65" t="s">
        <v>209</v>
      </c>
      <c r="J121" s="65" t="s">
        <v>209</v>
      </c>
      <c r="K121" s="32" t="s">
        <v>460</v>
      </c>
      <c r="L121" s="32" t="s">
        <v>462</v>
      </c>
      <c r="M121" s="32" t="s">
        <v>462</v>
      </c>
      <c r="N121" s="32" t="s">
        <v>462</v>
      </c>
      <c r="O121" s="32">
        <v>0.16</v>
      </c>
      <c r="P121" s="32">
        <v>15.0</v>
      </c>
      <c r="Q121" s="32">
        <v>10.0</v>
      </c>
      <c r="R121" s="32">
        <v>15.0</v>
      </c>
      <c r="S121" s="32">
        <v>35.0</v>
      </c>
      <c r="Y121" s="32">
        <v>900.0</v>
      </c>
      <c r="Z121" s="65" t="s">
        <v>209</v>
      </c>
      <c r="AA121" s="65" t="s">
        <v>209</v>
      </c>
      <c r="AB121" s="32">
        <v>0.16</v>
      </c>
      <c r="AD121" s="32">
        <v>15.0</v>
      </c>
      <c r="AE121" s="32">
        <v>10.0</v>
      </c>
      <c r="AF121" s="32">
        <v>15.0</v>
      </c>
      <c r="AG121" s="32">
        <v>40.0</v>
      </c>
      <c r="AK121" s="32">
        <v>2.0</v>
      </c>
      <c r="AL121" s="32">
        <v>24.0</v>
      </c>
      <c r="AN121" s="32">
        <v>750.0</v>
      </c>
      <c r="AO121" s="65" t="s">
        <v>209</v>
      </c>
      <c r="AP121" s="65" t="s">
        <v>209</v>
      </c>
      <c r="AQ121" s="32">
        <v>0.24</v>
      </c>
      <c r="AS121" s="32">
        <v>15.0</v>
      </c>
      <c r="AT121" s="32">
        <v>10.0</v>
      </c>
      <c r="AU121" s="32">
        <v>15.0</v>
      </c>
      <c r="AV121" s="32">
        <v>40.0</v>
      </c>
      <c r="AZ121" s="66"/>
      <c r="BA121" s="66"/>
      <c r="BB121" s="32">
        <v>2.0</v>
      </c>
      <c r="BC121" s="32">
        <v>24.0</v>
      </c>
      <c r="BE121" s="32">
        <v>750.0</v>
      </c>
      <c r="BG121" s="65" t="s">
        <v>209</v>
      </c>
      <c r="BH121" s="65" t="s">
        <v>209</v>
      </c>
      <c r="BI121" s="32">
        <v>0.32</v>
      </c>
      <c r="BK121" s="32">
        <v>15.0</v>
      </c>
      <c r="BL121" s="32">
        <v>10.0</v>
      </c>
      <c r="BM121" s="32">
        <v>15.0</v>
      </c>
      <c r="BN121" s="32">
        <v>40.0</v>
      </c>
      <c r="BR121" s="66"/>
      <c r="BS121" s="66"/>
      <c r="BT121" s="32">
        <v>2.0</v>
      </c>
      <c r="BU121" s="32">
        <v>24.0</v>
      </c>
      <c r="BW121" s="32">
        <v>750.0</v>
      </c>
      <c r="BY121" s="32">
        <v>4.0</v>
      </c>
      <c r="BZ121" s="32" t="s">
        <v>461</v>
      </c>
      <c r="CG121" s="66"/>
      <c r="CH121" s="66"/>
      <c r="CL121" s="32"/>
      <c r="CM121" s="66"/>
      <c r="CN121" s="66"/>
      <c r="CO121" s="66"/>
      <c r="CP121" s="66"/>
      <c r="CW121" s="32" t="s">
        <v>462</v>
      </c>
      <c r="CX121" s="66"/>
      <c r="DB121" s="32"/>
    </row>
    <row r="122">
      <c r="A122" s="27" t="s">
        <v>156</v>
      </c>
      <c r="B122" s="32" t="s">
        <v>123</v>
      </c>
      <c r="C122" s="32" t="s">
        <v>686</v>
      </c>
      <c r="D122" s="32" t="s">
        <v>621</v>
      </c>
      <c r="E122" s="65" t="s">
        <v>19</v>
      </c>
      <c r="F122" s="65" t="s">
        <v>209</v>
      </c>
      <c r="G122" s="65" t="s">
        <v>209</v>
      </c>
      <c r="H122" s="15" t="s">
        <v>465</v>
      </c>
      <c r="I122" s="65" t="s">
        <v>209</v>
      </c>
      <c r="J122" s="65" t="s">
        <v>209</v>
      </c>
      <c r="K122" s="32"/>
      <c r="L122" s="32"/>
      <c r="M122" s="32"/>
      <c r="N122" s="32"/>
      <c r="Z122" s="66"/>
      <c r="AA122" s="66"/>
      <c r="AO122" s="66"/>
      <c r="AP122" s="66"/>
      <c r="AZ122" s="66"/>
      <c r="BA122" s="66"/>
      <c r="BG122" s="66"/>
      <c r="BH122" s="66"/>
      <c r="BR122" s="66"/>
      <c r="BS122" s="66"/>
      <c r="BZ122" s="67"/>
      <c r="CG122" s="66"/>
      <c r="CH122" s="66"/>
      <c r="CL122" s="32"/>
      <c r="CM122" s="66"/>
      <c r="CN122" s="66"/>
      <c r="CO122" s="66"/>
      <c r="CP122" s="66"/>
      <c r="CW122" s="32" t="s">
        <v>462</v>
      </c>
      <c r="CX122" s="66"/>
      <c r="DB122" s="32" t="s">
        <v>687</v>
      </c>
    </row>
    <row r="123">
      <c r="A123" s="27" t="s">
        <v>156</v>
      </c>
      <c r="B123" s="32" t="s">
        <v>123</v>
      </c>
      <c r="C123" s="32" t="s">
        <v>601</v>
      </c>
      <c r="D123" s="32" t="s">
        <v>688</v>
      </c>
      <c r="E123" s="65" t="s">
        <v>19</v>
      </c>
      <c r="F123" s="65" t="s">
        <v>209</v>
      </c>
      <c r="G123" s="65" t="s">
        <v>209</v>
      </c>
      <c r="H123" s="15" t="s">
        <v>458</v>
      </c>
      <c r="I123" s="65" t="s">
        <v>209</v>
      </c>
      <c r="J123" s="65" t="s">
        <v>209</v>
      </c>
      <c r="K123" s="32" t="s">
        <v>462</v>
      </c>
      <c r="L123" s="32" t="s">
        <v>462</v>
      </c>
      <c r="M123" s="32" t="s">
        <v>462</v>
      </c>
      <c r="N123" s="32" t="s">
        <v>462</v>
      </c>
      <c r="O123" s="32">
        <v>0.17</v>
      </c>
      <c r="P123" s="32">
        <v>25.0</v>
      </c>
      <c r="Q123" s="32">
        <v>8.0</v>
      </c>
      <c r="R123" s="32">
        <v>10.0</v>
      </c>
      <c r="V123" s="32">
        <v>2.67</v>
      </c>
      <c r="W123" s="32">
        <v>32.0</v>
      </c>
      <c r="Z123" s="65" t="s">
        <v>209</v>
      </c>
      <c r="AA123" s="65" t="s">
        <v>209</v>
      </c>
      <c r="AB123" s="32">
        <v>0.17</v>
      </c>
      <c r="AD123" s="32">
        <v>25.0</v>
      </c>
      <c r="AE123" s="32">
        <v>8.0</v>
      </c>
      <c r="AF123" s="32">
        <v>10.0</v>
      </c>
      <c r="AK123" s="32">
        <v>2.67</v>
      </c>
      <c r="AL123" s="32">
        <v>32.0</v>
      </c>
      <c r="AO123" s="65" t="s">
        <v>209</v>
      </c>
      <c r="AP123" s="65" t="s">
        <v>209</v>
      </c>
      <c r="AQ123" s="32">
        <v>0.17</v>
      </c>
      <c r="AS123" s="32">
        <v>25.0</v>
      </c>
      <c r="AT123" s="32">
        <v>8.0</v>
      </c>
      <c r="AU123" s="32">
        <v>10.0</v>
      </c>
      <c r="AZ123" s="66"/>
      <c r="BA123" s="66"/>
      <c r="BB123" s="32">
        <v>2.67</v>
      </c>
      <c r="BC123" s="32">
        <v>32.0</v>
      </c>
      <c r="BG123" s="65" t="s">
        <v>209</v>
      </c>
      <c r="BH123" s="65" t="s">
        <v>209</v>
      </c>
      <c r="BI123" s="32">
        <v>0.17</v>
      </c>
      <c r="BK123" s="32">
        <v>25.0</v>
      </c>
      <c r="BL123" s="32">
        <v>8.0</v>
      </c>
      <c r="BM123" s="32">
        <v>10.0</v>
      </c>
      <c r="BR123" s="66"/>
      <c r="BS123" s="66"/>
      <c r="BT123" s="32">
        <v>2.67</v>
      </c>
      <c r="BU123" s="32">
        <v>32.0</v>
      </c>
      <c r="BZ123" s="32" t="s">
        <v>461</v>
      </c>
      <c r="CG123" s="66"/>
      <c r="CH123" s="66"/>
      <c r="CL123" s="32" t="s">
        <v>462</v>
      </c>
      <c r="CM123" s="65" t="s">
        <v>19</v>
      </c>
      <c r="CN123" s="65" t="s">
        <v>19</v>
      </c>
      <c r="CO123" s="66"/>
      <c r="CP123" s="66"/>
      <c r="CW123" s="32" t="s">
        <v>462</v>
      </c>
      <c r="CX123" s="66"/>
      <c r="DB123" s="32" t="s">
        <v>689</v>
      </c>
    </row>
    <row r="124">
      <c r="A124" s="27" t="s">
        <v>156</v>
      </c>
      <c r="B124" s="32" t="s">
        <v>123</v>
      </c>
      <c r="C124" s="32" t="s">
        <v>599</v>
      </c>
      <c r="D124" s="32" t="s">
        <v>690</v>
      </c>
      <c r="E124" s="65" t="s">
        <v>19</v>
      </c>
      <c r="F124" s="65" t="s">
        <v>209</v>
      </c>
      <c r="G124" s="65" t="s">
        <v>209</v>
      </c>
      <c r="H124" s="15" t="s">
        <v>491</v>
      </c>
      <c r="I124" s="65" t="s">
        <v>209</v>
      </c>
      <c r="J124" s="65" t="s">
        <v>209</v>
      </c>
      <c r="K124" s="32" t="s">
        <v>462</v>
      </c>
      <c r="L124" s="32" t="s">
        <v>462</v>
      </c>
      <c r="M124" s="32" t="s">
        <v>462</v>
      </c>
      <c r="N124" s="32" t="s">
        <v>462</v>
      </c>
      <c r="Z124" s="66"/>
      <c r="AA124" s="66"/>
      <c r="AO124" s="66"/>
      <c r="AP124" s="66"/>
      <c r="AZ124" s="66"/>
      <c r="BA124" s="66"/>
      <c r="BG124" s="66"/>
      <c r="BH124" s="66"/>
      <c r="BR124" s="66"/>
      <c r="BS124" s="66"/>
      <c r="BZ124" s="32" t="s">
        <v>461</v>
      </c>
      <c r="CG124" s="66"/>
      <c r="CH124" s="66"/>
      <c r="CL124" s="32"/>
      <c r="CM124" s="66"/>
      <c r="CN124" s="66"/>
      <c r="CO124" s="66"/>
      <c r="CP124" s="66"/>
      <c r="CW124" s="32" t="s">
        <v>462</v>
      </c>
      <c r="CX124" s="66"/>
      <c r="DB124" s="32" t="s">
        <v>691</v>
      </c>
    </row>
    <row r="125">
      <c r="A125" s="27" t="s">
        <v>156</v>
      </c>
      <c r="B125" s="32" t="s">
        <v>123</v>
      </c>
      <c r="C125" s="32" t="s">
        <v>692</v>
      </c>
      <c r="D125" s="32" t="s">
        <v>693</v>
      </c>
      <c r="E125" s="65" t="s">
        <v>19</v>
      </c>
      <c r="F125" s="65" t="s">
        <v>209</v>
      </c>
      <c r="G125" s="65" t="s">
        <v>209</v>
      </c>
      <c r="H125" s="15" t="s">
        <v>491</v>
      </c>
      <c r="I125" s="65" t="s">
        <v>209</v>
      </c>
      <c r="J125" s="65" t="s">
        <v>209</v>
      </c>
      <c r="K125" s="32" t="s">
        <v>459</v>
      </c>
      <c r="L125" s="32" t="s">
        <v>459</v>
      </c>
      <c r="M125" s="32" t="s">
        <v>459</v>
      </c>
      <c r="N125" s="32" t="s">
        <v>459</v>
      </c>
      <c r="O125" s="67"/>
      <c r="P125" s="67"/>
      <c r="Q125" s="67"/>
      <c r="R125" s="67"/>
      <c r="S125" s="67"/>
      <c r="T125" s="67"/>
      <c r="U125" s="67"/>
      <c r="V125" s="67"/>
      <c r="W125" s="67"/>
      <c r="X125" s="67"/>
      <c r="Y125" s="67"/>
      <c r="Z125" s="66"/>
      <c r="AA125" s="66"/>
      <c r="AB125" s="67"/>
      <c r="AC125" s="67"/>
      <c r="AD125" s="67"/>
      <c r="AE125" s="67"/>
      <c r="AF125" s="67"/>
      <c r="AG125" s="67"/>
      <c r="AH125" s="67"/>
      <c r="AI125" s="67"/>
      <c r="AJ125" s="67"/>
      <c r="AK125" s="67"/>
      <c r="AL125" s="67"/>
      <c r="AM125" s="67"/>
      <c r="AN125" s="67"/>
      <c r="AO125" s="66"/>
      <c r="AP125" s="66"/>
      <c r="AQ125" s="67"/>
      <c r="AR125" s="67"/>
      <c r="AS125" s="67"/>
      <c r="AT125" s="67"/>
      <c r="AU125" s="67"/>
      <c r="AV125" s="67"/>
      <c r="AW125" s="67"/>
      <c r="AX125" s="67"/>
      <c r="AY125" s="67"/>
      <c r="AZ125" s="66"/>
      <c r="BA125" s="66"/>
      <c r="BB125" s="67"/>
      <c r="BC125" s="67"/>
      <c r="BD125" s="67"/>
      <c r="BE125" s="67"/>
      <c r="BF125" s="67"/>
      <c r="BG125" s="66"/>
      <c r="BH125" s="66"/>
      <c r="BI125" s="67"/>
      <c r="BJ125" s="67"/>
      <c r="BK125" s="67"/>
      <c r="BL125" s="67"/>
      <c r="BM125" s="67"/>
      <c r="BN125" s="67"/>
      <c r="BO125" s="67"/>
      <c r="BP125" s="67"/>
      <c r="BQ125" s="67"/>
      <c r="BR125" s="66"/>
      <c r="BS125" s="66"/>
      <c r="BT125" s="67"/>
      <c r="BU125" s="67"/>
      <c r="BV125" s="67"/>
      <c r="BW125" s="67"/>
      <c r="BX125" s="67"/>
      <c r="BY125" s="67"/>
      <c r="BZ125" s="32" t="s">
        <v>461</v>
      </c>
      <c r="CG125" s="66"/>
      <c r="CH125" s="66"/>
      <c r="CL125" s="32"/>
      <c r="CM125" s="66"/>
      <c r="CN125" s="66"/>
      <c r="CO125" s="66"/>
      <c r="CP125" s="66"/>
      <c r="CW125" s="32" t="s">
        <v>462</v>
      </c>
      <c r="CX125" s="66"/>
      <c r="DB125" s="32"/>
    </row>
    <row r="126">
      <c r="A126" s="27" t="s">
        <v>156</v>
      </c>
      <c r="B126" s="32" t="s">
        <v>123</v>
      </c>
      <c r="C126" s="32" t="s">
        <v>494</v>
      </c>
      <c r="D126" s="32" t="s">
        <v>643</v>
      </c>
      <c r="E126" s="65" t="s">
        <v>19</v>
      </c>
      <c r="F126" s="65" t="s">
        <v>209</v>
      </c>
      <c r="G126" s="65" t="s">
        <v>209</v>
      </c>
      <c r="H126" s="15" t="s">
        <v>491</v>
      </c>
      <c r="I126" s="65" t="s">
        <v>209</v>
      </c>
      <c r="J126" s="65" t="s">
        <v>209</v>
      </c>
      <c r="K126" s="32" t="s">
        <v>459</v>
      </c>
      <c r="L126" s="32" t="s">
        <v>459</v>
      </c>
      <c r="M126" s="32" t="s">
        <v>459</v>
      </c>
      <c r="N126" s="32" t="s">
        <v>459</v>
      </c>
      <c r="O126" s="67"/>
      <c r="P126" s="67"/>
      <c r="Q126" s="67"/>
      <c r="R126" s="67"/>
      <c r="S126" s="67"/>
      <c r="T126" s="67"/>
      <c r="U126" s="67"/>
      <c r="V126" s="67"/>
      <c r="W126" s="67"/>
      <c r="X126" s="67"/>
      <c r="Y126" s="67"/>
      <c r="Z126" s="66"/>
      <c r="AA126" s="66"/>
      <c r="AB126" s="67"/>
      <c r="AC126" s="67"/>
      <c r="AD126" s="67"/>
      <c r="AE126" s="67"/>
      <c r="AF126" s="67"/>
      <c r="AG126" s="67"/>
      <c r="AH126" s="67"/>
      <c r="AI126" s="67"/>
      <c r="AJ126" s="67"/>
      <c r="AK126" s="67"/>
      <c r="AL126" s="67"/>
      <c r="AM126" s="67"/>
      <c r="AN126" s="67"/>
      <c r="AO126" s="66"/>
      <c r="AP126" s="66"/>
      <c r="AQ126" s="67"/>
      <c r="AR126" s="67"/>
      <c r="AS126" s="67"/>
      <c r="AT126" s="67"/>
      <c r="AU126" s="67"/>
      <c r="AV126" s="67"/>
      <c r="AW126" s="67"/>
      <c r="AX126" s="67"/>
      <c r="AY126" s="67"/>
      <c r="AZ126" s="66"/>
      <c r="BA126" s="66"/>
      <c r="BB126" s="67"/>
      <c r="BC126" s="67"/>
      <c r="BD126" s="67"/>
      <c r="BE126" s="67"/>
      <c r="BF126" s="67"/>
      <c r="BG126" s="66"/>
      <c r="BH126" s="66"/>
      <c r="BI126" s="67"/>
      <c r="BJ126" s="67"/>
      <c r="BK126" s="67"/>
      <c r="BL126" s="67"/>
      <c r="BM126" s="67"/>
      <c r="BN126" s="67"/>
      <c r="BO126" s="67"/>
      <c r="BP126" s="67"/>
      <c r="BQ126" s="67"/>
      <c r="BR126" s="66"/>
      <c r="BS126" s="66"/>
      <c r="BT126" s="67"/>
      <c r="BU126" s="67"/>
      <c r="BV126" s="67"/>
      <c r="BW126" s="67"/>
      <c r="BX126" s="67"/>
      <c r="BY126" s="67"/>
      <c r="BZ126" s="32" t="s">
        <v>461</v>
      </c>
      <c r="CG126" s="66"/>
      <c r="CH126" s="66"/>
      <c r="CL126" s="32"/>
      <c r="CM126" s="66"/>
      <c r="CN126" s="66"/>
      <c r="CO126" s="66"/>
      <c r="CP126" s="66"/>
      <c r="CW126" s="32" t="s">
        <v>462</v>
      </c>
      <c r="CX126" s="66"/>
      <c r="DB126" s="32"/>
    </row>
    <row r="127">
      <c r="A127" s="32" t="s">
        <v>238</v>
      </c>
      <c r="B127" s="32" t="s">
        <v>239</v>
      </c>
      <c r="C127" s="32" t="s">
        <v>561</v>
      </c>
      <c r="D127" s="32" t="s">
        <v>694</v>
      </c>
      <c r="E127" s="65" t="s">
        <v>19</v>
      </c>
      <c r="F127" s="65" t="s">
        <v>209</v>
      </c>
      <c r="G127" s="65" t="s">
        <v>209</v>
      </c>
      <c r="H127" s="15" t="s">
        <v>465</v>
      </c>
      <c r="I127" s="65" t="s">
        <v>209</v>
      </c>
      <c r="J127" s="65" t="s">
        <v>209</v>
      </c>
      <c r="K127" s="32" t="s">
        <v>460</v>
      </c>
      <c r="L127" s="32" t="s">
        <v>460</v>
      </c>
      <c r="M127" s="32" t="s">
        <v>459</v>
      </c>
      <c r="N127" s="32" t="s">
        <v>459</v>
      </c>
      <c r="O127" s="32">
        <v>0.09</v>
      </c>
      <c r="P127" s="32">
        <v>15.0</v>
      </c>
      <c r="Q127" s="32">
        <v>5.0</v>
      </c>
      <c r="R127" s="32">
        <v>20.0</v>
      </c>
      <c r="U127" s="32">
        <v>2.0</v>
      </c>
      <c r="V127" s="32">
        <v>2.5</v>
      </c>
      <c r="W127" s="32">
        <v>30.0</v>
      </c>
      <c r="Z127" s="65" t="s">
        <v>209</v>
      </c>
      <c r="AA127" s="65" t="s">
        <v>209</v>
      </c>
      <c r="AB127" s="32">
        <v>0.09</v>
      </c>
      <c r="AD127" s="32">
        <v>15.0</v>
      </c>
      <c r="AE127" s="32">
        <v>5.0</v>
      </c>
      <c r="AF127" s="32">
        <v>20.0</v>
      </c>
      <c r="AI127" s="32">
        <v>1.5</v>
      </c>
      <c r="AJ127" s="32">
        <v>1.5</v>
      </c>
      <c r="AK127" s="32">
        <v>2.5</v>
      </c>
      <c r="AL127" s="32">
        <v>30.0</v>
      </c>
      <c r="AO127" s="66"/>
      <c r="AP127" s="66"/>
      <c r="AQ127" s="67"/>
      <c r="AR127" s="67"/>
      <c r="AS127" s="67"/>
      <c r="AT127" s="67"/>
      <c r="AU127" s="67"/>
      <c r="AV127" s="67"/>
      <c r="AW127" s="67"/>
      <c r="AX127" s="67"/>
      <c r="AY127" s="67"/>
      <c r="AZ127" s="66"/>
      <c r="BA127" s="66"/>
      <c r="BB127" s="67"/>
      <c r="BC127" s="67"/>
      <c r="BD127" s="67"/>
      <c r="BE127" s="67"/>
      <c r="BF127" s="67"/>
      <c r="BG127" s="66"/>
      <c r="BH127" s="66"/>
      <c r="BI127" s="67"/>
      <c r="BJ127" s="67"/>
      <c r="BK127" s="67"/>
      <c r="BL127" s="67"/>
      <c r="BM127" s="67"/>
      <c r="BN127" s="67"/>
      <c r="BO127" s="67"/>
      <c r="BP127" s="67"/>
      <c r="BQ127" s="67"/>
      <c r="BR127" s="66"/>
      <c r="BS127" s="66"/>
      <c r="BT127" s="67"/>
      <c r="BU127" s="67"/>
      <c r="BV127" s="67"/>
      <c r="BW127" s="67"/>
      <c r="BX127" s="67"/>
      <c r="BY127" s="67"/>
      <c r="BZ127" s="32" t="s">
        <v>461</v>
      </c>
      <c r="CG127" s="66"/>
      <c r="CH127" s="66"/>
      <c r="CL127" s="32" t="s">
        <v>460</v>
      </c>
      <c r="CM127" s="65" t="s">
        <v>209</v>
      </c>
      <c r="CN127" s="65" t="s">
        <v>209</v>
      </c>
      <c r="CO127" s="65" t="s">
        <v>209</v>
      </c>
      <c r="CP127" s="65" t="s">
        <v>209</v>
      </c>
      <c r="CR127" s="32">
        <v>1.0</v>
      </c>
      <c r="CT127" s="32">
        <v>50.0</v>
      </c>
      <c r="CU127" s="32">
        <v>700.0</v>
      </c>
      <c r="CW127" s="32" t="s">
        <v>462</v>
      </c>
      <c r="CX127" s="65" t="s">
        <v>209</v>
      </c>
      <c r="DB127" s="32" t="s">
        <v>695</v>
      </c>
    </row>
    <row r="128">
      <c r="A128" s="32" t="s">
        <v>238</v>
      </c>
      <c r="B128" s="32" t="s">
        <v>239</v>
      </c>
      <c r="C128" s="32" t="s">
        <v>696</v>
      </c>
      <c r="D128" s="32" t="s">
        <v>697</v>
      </c>
      <c r="E128" s="65" t="s">
        <v>19</v>
      </c>
      <c r="F128" s="65" t="s">
        <v>209</v>
      </c>
      <c r="G128" s="65" t="s">
        <v>209</v>
      </c>
      <c r="H128" s="15" t="s">
        <v>465</v>
      </c>
      <c r="I128" s="65" t="s">
        <v>209</v>
      </c>
      <c r="J128" s="65" t="s">
        <v>209</v>
      </c>
      <c r="K128" s="32" t="s">
        <v>460</v>
      </c>
      <c r="L128" s="32" t="s">
        <v>460</v>
      </c>
      <c r="M128" s="32" t="s">
        <v>460</v>
      </c>
      <c r="N128" s="32" t="s">
        <v>460</v>
      </c>
      <c r="O128" s="32">
        <v>0.1</v>
      </c>
      <c r="P128" s="32">
        <v>15.0</v>
      </c>
      <c r="Q128" s="32">
        <v>5.0</v>
      </c>
      <c r="R128" s="32">
        <v>20.0</v>
      </c>
      <c r="U128" s="32">
        <v>2.0</v>
      </c>
      <c r="V128" s="32">
        <v>3.0</v>
      </c>
      <c r="W128" s="32">
        <v>45.0</v>
      </c>
      <c r="Z128" s="65" t="s">
        <v>209</v>
      </c>
      <c r="AA128" s="65" t="s">
        <v>209</v>
      </c>
      <c r="AB128" s="32">
        <v>0.11</v>
      </c>
      <c r="AD128" s="32">
        <v>15.0</v>
      </c>
      <c r="AE128" s="32">
        <v>5.0</v>
      </c>
      <c r="AF128" s="32">
        <v>20.0</v>
      </c>
      <c r="AI128" s="32">
        <v>1.5</v>
      </c>
      <c r="AJ128" s="32">
        <v>1.5</v>
      </c>
      <c r="AK128" s="32">
        <v>3.0</v>
      </c>
      <c r="AL128" s="32">
        <v>45.0</v>
      </c>
      <c r="AO128" s="65" t="s">
        <v>209</v>
      </c>
      <c r="AP128" s="65" t="s">
        <v>209</v>
      </c>
      <c r="AQ128" s="32">
        <v>0.17</v>
      </c>
      <c r="AS128" s="32">
        <v>15.0</v>
      </c>
      <c r="AT128" s="32">
        <v>5.0</v>
      </c>
      <c r="AU128" s="32">
        <v>20.0</v>
      </c>
      <c r="AX128" s="32">
        <v>1.5</v>
      </c>
      <c r="AY128" s="32">
        <v>1.5</v>
      </c>
      <c r="AZ128" s="66"/>
      <c r="BA128" s="66"/>
      <c r="BB128" s="32">
        <v>3.0</v>
      </c>
      <c r="BC128" s="32">
        <v>45.0</v>
      </c>
      <c r="BG128" s="65" t="s">
        <v>209</v>
      </c>
      <c r="BH128" s="65" t="s">
        <v>209</v>
      </c>
      <c r="BI128" s="32">
        <v>0.23</v>
      </c>
      <c r="BK128" s="32">
        <v>15.0</v>
      </c>
      <c r="BL128" s="32">
        <v>5.0</v>
      </c>
      <c r="BM128" s="32">
        <v>20.0</v>
      </c>
      <c r="BP128" s="32">
        <v>1.5</v>
      </c>
      <c r="BQ128" s="32">
        <v>1.5</v>
      </c>
      <c r="BR128" s="66"/>
      <c r="BS128" s="66"/>
      <c r="BT128" s="32">
        <v>3.0</v>
      </c>
      <c r="BU128" s="32">
        <v>45.0</v>
      </c>
      <c r="BZ128" s="32" t="s">
        <v>461</v>
      </c>
      <c r="CG128" s="66"/>
      <c r="CH128" s="66"/>
      <c r="CL128" s="32" t="s">
        <v>460</v>
      </c>
      <c r="CM128" s="65" t="s">
        <v>209</v>
      </c>
      <c r="CN128" s="65" t="s">
        <v>209</v>
      </c>
      <c r="CO128" s="65" t="s">
        <v>209</v>
      </c>
      <c r="CP128" s="65" t="s">
        <v>209</v>
      </c>
      <c r="CR128" s="32">
        <v>1.0</v>
      </c>
      <c r="CT128" s="32">
        <v>50.0</v>
      </c>
      <c r="CU128" s="32">
        <v>700.0</v>
      </c>
      <c r="CW128" s="32" t="s">
        <v>462</v>
      </c>
      <c r="CX128" s="65" t="s">
        <v>209</v>
      </c>
      <c r="DB128" s="32" t="s">
        <v>698</v>
      </c>
    </row>
    <row r="129">
      <c r="A129" s="32" t="s">
        <v>238</v>
      </c>
      <c r="B129" s="32" t="s">
        <v>239</v>
      </c>
      <c r="C129" s="32" t="s">
        <v>699</v>
      </c>
      <c r="D129" s="32" t="s">
        <v>700</v>
      </c>
      <c r="E129" s="65" t="s">
        <v>19</v>
      </c>
      <c r="F129" s="65" t="s">
        <v>209</v>
      </c>
      <c r="G129" s="65" t="s">
        <v>209</v>
      </c>
      <c r="H129" s="15" t="s">
        <v>465</v>
      </c>
      <c r="I129" s="65" t="s">
        <v>209</v>
      </c>
      <c r="J129" s="65" t="s">
        <v>209</v>
      </c>
      <c r="K129" s="32" t="s">
        <v>460</v>
      </c>
      <c r="L129" s="32" t="s">
        <v>460</v>
      </c>
      <c r="M129" s="32" t="s">
        <v>460</v>
      </c>
      <c r="N129" s="32" t="s">
        <v>460</v>
      </c>
      <c r="O129" s="32">
        <v>0.1</v>
      </c>
      <c r="P129" s="32">
        <v>15.0</v>
      </c>
      <c r="Q129" s="32">
        <v>5.0</v>
      </c>
      <c r="R129" s="32">
        <v>20.0</v>
      </c>
      <c r="U129" s="32">
        <v>2.0</v>
      </c>
      <c r="V129" s="32">
        <v>3.0</v>
      </c>
      <c r="W129" s="32">
        <v>45.0</v>
      </c>
      <c r="Z129" s="65" t="s">
        <v>209</v>
      </c>
      <c r="AA129" s="65" t="s">
        <v>209</v>
      </c>
      <c r="AB129" s="32">
        <v>0.1</v>
      </c>
      <c r="AD129" s="32">
        <v>15.0</v>
      </c>
      <c r="AE129" s="32">
        <v>5.0</v>
      </c>
      <c r="AF129" s="32">
        <v>20.0</v>
      </c>
      <c r="AI129" s="32">
        <v>1.5</v>
      </c>
      <c r="AJ129" s="32">
        <v>1.5</v>
      </c>
      <c r="AK129" s="32">
        <v>3.0</v>
      </c>
      <c r="AL129" s="32">
        <v>45.0</v>
      </c>
      <c r="AO129" s="65" t="s">
        <v>209</v>
      </c>
      <c r="AP129" s="65" t="s">
        <v>209</v>
      </c>
      <c r="AQ129" s="32">
        <v>0.14</v>
      </c>
      <c r="AS129" s="32">
        <v>15.0</v>
      </c>
      <c r="AT129" s="32">
        <v>5.0</v>
      </c>
      <c r="AU129" s="32">
        <v>20.0</v>
      </c>
      <c r="AX129" s="32">
        <v>1.5</v>
      </c>
      <c r="AY129" s="32">
        <v>1.5</v>
      </c>
      <c r="AZ129" s="66"/>
      <c r="BA129" s="66"/>
      <c r="BB129" s="32">
        <v>3.0</v>
      </c>
      <c r="BC129" s="32">
        <v>45.0</v>
      </c>
      <c r="BG129" s="65" t="s">
        <v>209</v>
      </c>
      <c r="BH129" s="65" t="s">
        <v>209</v>
      </c>
      <c r="BI129" s="32">
        <v>0.18</v>
      </c>
      <c r="BK129" s="32">
        <v>15.0</v>
      </c>
      <c r="BL129" s="32">
        <v>5.0</v>
      </c>
      <c r="BM129" s="32">
        <v>20.0</v>
      </c>
      <c r="BP129" s="32">
        <v>1.5</v>
      </c>
      <c r="BQ129" s="32">
        <v>1.5</v>
      </c>
      <c r="BR129" s="66"/>
      <c r="BS129" s="66"/>
      <c r="BT129" s="32">
        <v>3.0</v>
      </c>
      <c r="BU129" s="32">
        <v>45.0</v>
      </c>
      <c r="BZ129" s="32" t="s">
        <v>461</v>
      </c>
      <c r="CG129" s="66"/>
      <c r="CH129" s="66"/>
      <c r="CL129" s="32" t="s">
        <v>460</v>
      </c>
      <c r="CM129" s="65" t="s">
        <v>209</v>
      </c>
      <c r="CN129" s="65" t="s">
        <v>209</v>
      </c>
      <c r="CO129" s="65" t="s">
        <v>209</v>
      </c>
      <c r="CP129" s="65" t="s">
        <v>209</v>
      </c>
      <c r="CR129" s="32">
        <v>1.0</v>
      </c>
      <c r="CT129" s="32">
        <v>50.0</v>
      </c>
      <c r="CU129" s="32">
        <v>700.0</v>
      </c>
      <c r="CW129" s="32" t="s">
        <v>462</v>
      </c>
      <c r="CX129" s="65" t="s">
        <v>209</v>
      </c>
      <c r="DB129" s="32" t="s">
        <v>698</v>
      </c>
    </row>
    <row r="130">
      <c r="A130" s="32" t="s">
        <v>238</v>
      </c>
      <c r="B130" s="32" t="s">
        <v>239</v>
      </c>
      <c r="C130" s="32" t="s">
        <v>701</v>
      </c>
      <c r="D130" s="32" t="s">
        <v>702</v>
      </c>
      <c r="E130" s="65" t="s">
        <v>209</v>
      </c>
      <c r="F130" s="65" t="s">
        <v>209</v>
      </c>
      <c r="G130" s="65" t="s">
        <v>209</v>
      </c>
      <c r="H130" s="15" t="s">
        <v>465</v>
      </c>
      <c r="I130" s="65" t="s">
        <v>209</v>
      </c>
      <c r="J130" s="65" t="s">
        <v>209</v>
      </c>
      <c r="K130" s="67"/>
      <c r="L130" s="67"/>
      <c r="M130" s="67"/>
      <c r="N130" s="67"/>
      <c r="Z130" s="66"/>
      <c r="AA130" s="66"/>
      <c r="AO130" s="66"/>
      <c r="AP130" s="66"/>
      <c r="AZ130" s="66"/>
      <c r="BA130" s="66"/>
      <c r="BG130" s="66"/>
      <c r="BH130" s="66"/>
      <c r="BR130" s="66"/>
      <c r="BS130" s="66"/>
      <c r="BZ130" s="67"/>
      <c r="CG130" s="66"/>
      <c r="CH130" s="66"/>
      <c r="CL130" s="67"/>
      <c r="CM130" s="66"/>
      <c r="CN130" s="66"/>
      <c r="CO130" s="66"/>
      <c r="CP130" s="66"/>
      <c r="CW130" s="32" t="s">
        <v>462</v>
      </c>
      <c r="CX130" s="66"/>
      <c r="DB130" s="32" t="s">
        <v>703</v>
      </c>
    </row>
    <row r="131">
      <c r="A131" s="32" t="s">
        <v>238</v>
      </c>
      <c r="B131" s="32" t="s">
        <v>239</v>
      </c>
      <c r="C131" s="32" t="s">
        <v>704</v>
      </c>
      <c r="D131" s="32" t="s">
        <v>705</v>
      </c>
      <c r="E131" s="65" t="s">
        <v>19</v>
      </c>
      <c r="F131" s="65" t="s">
        <v>209</v>
      </c>
      <c r="G131" s="65" t="s">
        <v>209</v>
      </c>
      <c r="H131" s="15" t="s">
        <v>465</v>
      </c>
      <c r="I131" s="65" t="s">
        <v>209</v>
      </c>
      <c r="J131" s="65" t="s">
        <v>209</v>
      </c>
      <c r="K131" s="32" t="s">
        <v>460</v>
      </c>
      <c r="L131" s="32" t="s">
        <v>459</v>
      </c>
      <c r="M131" s="32" t="s">
        <v>459</v>
      </c>
      <c r="N131" s="32" t="s">
        <v>459</v>
      </c>
      <c r="O131" s="32">
        <v>0.09</v>
      </c>
      <c r="P131" s="32">
        <v>20.0</v>
      </c>
      <c r="Q131" s="32">
        <v>5.0</v>
      </c>
      <c r="R131" s="32">
        <v>5.0</v>
      </c>
      <c r="U131" s="32">
        <v>2.0</v>
      </c>
      <c r="V131" s="32">
        <v>3.0</v>
      </c>
      <c r="W131" s="32">
        <v>45.0</v>
      </c>
      <c r="Z131" s="66"/>
      <c r="AA131" s="66"/>
      <c r="AB131" s="67"/>
      <c r="AC131" s="67"/>
      <c r="AD131" s="67"/>
      <c r="AE131" s="67"/>
      <c r="AF131" s="67"/>
      <c r="AG131" s="67"/>
      <c r="AH131" s="67"/>
      <c r="AI131" s="67"/>
      <c r="AJ131" s="67"/>
      <c r="AK131" s="67"/>
      <c r="AL131" s="67"/>
      <c r="AM131" s="67"/>
      <c r="AN131" s="67"/>
      <c r="AO131" s="66"/>
      <c r="AP131" s="66"/>
      <c r="AQ131" s="67"/>
      <c r="AR131" s="67"/>
      <c r="AS131" s="67"/>
      <c r="AT131" s="67"/>
      <c r="AU131" s="67"/>
      <c r="AV131" s="67"/>
      <c r="AW131" s="67"/>
      <c r="AX131" s="67"/>
      <c r="AY131" s="67"/>
      <c r="AZ131" s="66"/>
      <c r="BA131" s="66"/>
      <c r="BB131" s="67"/>
      <c r="BC131" s="67"/>
      <c r="BD131" s="67"/>
      <c r="BE131" s="67"/>
      <c r="BF131" s="67"/>
      <c r="BG131" s="66"/>
      <c r="BH131" s="66"/>
      <c r="BI131" s="67"/>
      <c r="BJ131" s="67"/>
      <c r="BK131" s="67"/>
      <c r="BL131" s="67"/>
      <c r="BM131" s="67"/>
      <c r="BN131" s="67"/>
      <c r="BO131" s="67"/>
      <c r="BP131" s="67"/>
      <c r="BQ131" s="67"/>
      <c r="BR131" s="66"/>
      <c r="BS131" s="66"/>
      <c r="BT131" s="67"/>
      <c r="BU131" s="67"/>
      <c r="BV131" s="67"/>
      <c r="BW131" s="67"/>
      <c r="BX131" s="67"/>
      <c r="BY131" s="67"/>
      <c r="BZ131" s="32" t="s">
        <v>461</v>
      </c>
      <c r="CG131" s="66"/>
      <c r="CH131" s="66"/>
      <c r="CL131" s="32" t="s">
        <v>459</v>
      </c>
      <c r="CM131" s="66"/>
      <c r="CN131" s="66"/>
      <c r="CO131" s="66"/>
      <c r="CP131" s="66"/>
      <c r="CQ131" s="67"/>
      <c r="CR131" s="67"/>
      <c r="CS131" s="67"/>
      <c r="CT131" s="67"/>
      <c r="CU131" s="67"/>
      <c r="CV131" s="67"/>
      <c r="CW131" s="32" t="s">
        <v>462</v>
      </c>
      <c r="CX131" s="65" t="s">
        <v>19</v>
      </c>
      <c r="CY131" s="32">
        <v>0.09</v>
      </c>
      <c r="DB131" s="23" t="s">
        <v>706</v>
      </c>
    </row>
    <row r="132">
      <c r="A132" s="32" t="s">
        <v>238</v>
      </c>
      <c r="B132" s="32" t="s">
        <v>239</v>
      </c>
      <c r="C132" s="32" t="s">
        <v>707</v>
      </c>
      <c r="D132" s="32" t="s">
        <v>708</v>
      </c>
      <c r="E132" s="65" t="s">
        <v>209</v>
      </c>
      <c r="F132" s="65" t="s">
        <v>209</v>
      </c>
      <c r="G132" s="65" t="s">
        <v>209</v>
      </c>
      <c r="H132" s="15" t="s">
        <v>491</v>
      </c>
      <c r="I132" s="65" t="s">
        <v>209</v>
      </c>
      <c r="J132" s="65" t="s">
        <v>209</v>
      </c>
      <c r="K132" s="32" t="s">
        <v>460</v>
      </c>
      <c r="L132" s="32" t="s">
        <v>459</v>
      </c>
      <c r="M132" s="32" t="s">
        <v>459</v>
      </c>
      <c r="N132" s="32" t="s">
        <v>459</v>
      </c>
      <c r="V132" s="32">
        <v>3.0</v>
      </c>
      <c r="W132" s="32">
        <v>45.0</v>
      </c>
      <c r="Z132" s="66"/>
      <c r="AA132" s="66"/>
      <c r="AB132" s="67"/>
      <c r="AC132" s="67"/>
      <c r="AD132" s="67"/>
      <c r="AE132" s="67"/>
      <c r="AF132" s="67"/>
      <c r="AG132" s="67"/>
      <c r="AH132" s="67"/>
      <c r="AI132" s="67"/>
      <c r="AJ132" s="67"/>
      <c r="AK132" s="67"/>
      <c r="AL132" s="67"/>
      <c r="AM132" s="67"/>
      <c r="AN132" s="67"/>
      <c r="AO132" s="66"/>
      <c r="AP132" s="66"/>
      <c r="AQ132" s="67"/>
      <c r="AR132" s="67"/>
      <c r="AS132" s="67"/>
      <c r="AT132" s="67"/>
      <c r="AU132" s="67"/>
      <c r="AV132" s="67"/>
      <c r="AW132" s="67"/>
      <c r="AX132" s="67"/>
      <c r="AY132" s="67"/>
      <c r="AZ132" s="66"/>
      <c r="BA132" s="66"/>
      <c r="BB132" s="67"/>
      <c r="BC132" s="67"/>
      <c r="BD132" s="67"/>
      <c r="BE132" s="67"/>
      <c r="BF132" s="67"/>
      <c r="BG132" s="66"/>
      <c r="BH132" s="66"/>
      <c r="BI132" s="67"/>
      <c r="BJ132" s="67"/>
      <c r="BK132" s="67"/>
      <c r="BL132" s="67"/>
      <c r="BM132" s="67"/>
      <c r="BN132" s="67"/>
      <c r="BO132" s="67"/>
      <c r="BP132" s="67"/>
      <c r="BQ132" s="67"/>
      <c r="BR132" s="66"/>
      <c r="BS132" s="66"/>
      <c r="BT132" s="67"/>
      <c r="BU132" s="67"/>
      <c r="BV132" s="67"/>
      <c r="BW132" s="67"/>
      <c r="BX132" s="67"/>
      <c r="BY132" s="67"/>
      <c r="BZ132" s="32" t="s">
        <v>461</v>
      </c>
      <c r="CG132" s="66"/>
      <c r="CH132" s="66"/>
      <c r="CL132" s="32" t="s">
        <v>459</v>
      </c>
      <c r="CM132" s="66"/>
      <c r="CN132" s="66"/>
      <c r="CO132" s="66"/>
      <c r="CP132" s="66"/>
      <c r="CQ132" s="67"/>
      <c r="CR132" s="67"/>
      <c r="CS132" s="67"/>
      <c r="CT132" s="67"/>
      <c r="CU132" s="67"/>
      <c r="CV132" s="67"/>
      <c r="CW132" s="32" t="s">
        <v>462</v>
      </c>
      <c r="CX132" s="65" t="s">
        <v>209</v>
      </c>
      <c r="DB132" s="23" t="s">
        <v>709</v>
      </c>
    </row>
    <row r="133">
      <c r="A133" s="32" t="s">
        <v>238</v>
      </c>
      <c r="B133" s="32" t="s">
        <v>239</v>
      </c>
      <c r="C133" s="32" t="s">
        <v>710</v>
      </c>
      <c r="D133" s="32" t="s">
        <v>711</v>
      </c>
      <c r="E133" s="65" t="s">
        <v>19</v>
      </c>
      <c r="F133" s="65" t="s">
        <v>209</v>
      </c>
      <c r="G133" s="65" t="s">
        <v>209</v>
      </c>
      <c r="H133" s="15" t="s">
        <v>491</v>
      </c>
      <c r="I133" s="65" t="s">
        <v>209</v>
      </c>
      <c r="J133" s="65" t="s">
        <v>209</v>
      </c>
      <c r="K133" s="32" t="s">
        <v>460</v>
      </c>
      <c r="L133" s="32" t="s">
        <v>459</v>
      </c>
      <c r="M133" s="32" t="s">
        <v>459</v>
      </c>
      <c r="N133" s="32" t="s">
        <v>459</v>
      </c>
      <c r="O133" s="32">
        <v>0.23</v>
      </c>
      <c r="P133" s="32">
        <v>20.0</v>
      </c>
      <c r="Q133" s="32">
        <v>10.0</v>
      </c>
      <c r="R133" s="32">
        <v>20.0</v>
      </c>
      <c r="V133" s="32">
        <v>3.0</v>
      </c>
      <c r="W133" s="32">
        <v>45.0</v>
      </c>
      <c r="Z133" s="66"/>
      <c r="AA133" s="66"/>
      <c r="AB133" s="67"/>
      <c r="AC133" s="67"/>
      <c r="AD133" s="67"/>
      <c r="AE133" s="67"/>
      <c r="AF133" s="67"/>
      <c r="AG133" s="67"/>
      <c r="AH133" s="67"/>
      <c r="AI133" s="67"/>
      <c r="AJ133" s="67"/>
      <c r="AK133" s="67"/>
      <c r="AL133" s="67"/>
      <c r="AM133" s="67"/>
      <c r="AN133" s="67"/>
      <c r="AO133" s="66"/>
      <c r="AP133" s="66"/>
      <c r="AQ133" s="67"/>
      <c r="AR133" s="67"/>
      <c r="AS133" s="67"/>
      <c r="AT133" s="67"/>
      <c r="AU133" s="67"/>
      <c r="AV133" s="67"/>
      <c r="AW133" s="67"/>
      <c r="AX133" s="67"/>
      <c r="AY133" s="67"/>
      <c r="AZ133" s="66"/>
      <c r="BA133" s="66"/>
      <c r="BB133" s="67"/>
      <c r="BC133" s="67"/>
      <c r="BD133" s="67"/>
      <c r="BE133" s="67"/>
      <c r="BF133" s="67"/>
      <c r="BG133" s="66"/>
      <c r="BH133" s="66"/>
      <c r="BI133" s="67"/>
      <c r="BJ133" s="67"/>
      <c r="BK133" s="67"/>
      <c r="BL133" s="67"/>
      <c r="BM133" s="67"/>
      <c r="BN133" s="67"/>
      <c r="BO133" s="67"/>
      <c r="BP133" s="67"/>
      <c r="BQ133" s="67"/>
      <c r="BR133" s="66"/>
      <c r="BS133" s="66"/>
      <c r="BT133" s="67"/>
      <c r="BU133" s="67"/>
      <c r="BV133" s="67"/>
      <c r="BW133" s="67"/>
      <c r="BX133" s="67"/>
      <c r="BY133" s="67"/>
      <c r="BZ133" s="32" t="s">
        <v>461</v>
      </c>
      <c r="CG133" s="66"/>
      <c r="CH133" s="66"/>
      <c r="CL133" s="32" t="s">
        <v>459</v>
      </c>
      <c r="CM133" s="66"/>
      <c r="CN133" s="66"/>
      <c r="CO133" s="66"/>
      <c r="CP133" s="66"/>
      <c r="CQ133" s="67"/>
      <c r="CR133" s="67"/>
      <c r="CS133" s="67"/>
      <c r="CT133" s="67"/>
      <c r="CU133" s="67"/>
      <c r="CV133" s="67"/>
      <c r="CW133" s="32" t="s">
        <v>462</v>
      </c>
      <c r="CX133" s="65" t="s">
        <v>209</v>
      </c>
      <c r="DB133" s="32" t="s">
        <v>712</v>
      </c>
    </row>
    <row r="134">
      <c r="A134" s="32" t="s">
        <v>238</v>
      </c>
      <c r="B134" s="32" t="s">
        <v>239</v>
      </c>
      <c r="C134" s="32" t="s">
        <v>713</v>
      </c>
      <c r="D134" s="32" t="s">
        <v>714</v>
      </c>
      <c r="E134" s="65" t="s">
        <v>19</v>
      </c>
      <c r="F134" s="65" t="s">
        <v>209</v>
      </c>
      <c r="G134" s="65" t="s">
        <v>209</v>
      </c>
      <c r="H134" s="15" t="s">
        <v>458</v>
      </c>
      <c r="I134" s="65" t="s">
        <v>209</v>
      </c>
      <c r="J134" s="65" t="s">
        <v>209</v>
      </c>
      <c r="K134" s="32" t="s">
        <v>460</v>
      </c>
      <c r="L134" s="32" t="s">
        <v>460</v>
      </c>
      <c r="M134" s="32" t="s">
        <v>460</v>
      </c>
      <c r="N134" s="32" t="s">
        <v>460</v>
      </c>
      <c r="O134" s="32">
        <v>0.1</v>
      </c>
      <c r="P134" s="32">
        <v>15.0</v>
      </c>
      <c r="Q134" s="32">
        <v>5.0</v>
      </c>
      <c r="R134" s="32">
        <v>20.0</v>
      </c>
      <c r="U134" s="32">
        <v>2.0</v>
      </c>
      <c r="V134" s="32">
        <v>3.0</v>
      </c>
      <c r="W134" s="32">
        <v>45.0</v>
      </c>
      <c r="Z134" s="65" t="s">
        <v>209</v>
      </c>
      <c r="AA134" s="65" t="s">
        <v>209</v>
      </c>
      <c r="AB134" s="32">
        <v>0.1</v>
      </c>
      <c r="AD134" s="32">
        <v>15.0</v>
      </c>
      <c r="AE134" s="32">
        <v>5.0</v>
      </c>
      <c r="AF134" s="32">
        <v>20.0</v>
      </c>
      <c r="AI134" s="32">
        <v>1.5</v>
      </c>
      <c r="AJ134" s="32">
        <v>1.5</v>
      </c>
      <c r="AK134" s="32">
        <v>3.0</v>
      </c>
      <c r="AL134" s="32">
        <v>45.0</v>
      </c>
      <c r="AO134" s="65" t="s">
        <v>209</v>
      </c>
      <c r="AP134" s="65" t="s">
        <v>209</v>
      </c>
      <c r="AQ134" s="32">
        <v>0.14</v>
      </c>
      <c r="AS134" s="32">
        <v>15.0</v>
      </c>
      <c r="AT134" s="32">
        <v>5.0</v>
      </c>
      <c r="AU134" s="32">
        <v>20.0</v>
      </c>
      <c r="AX134" s="32">
        <v>1.5</v>
      </c>
      <c r="AY134" s="32">
        <v>1.5</v>
      </c>
      <c r="AZ134" s="66"/>
      <c r="BA134" s="66"/>
      <c r="BB134" s="32">
        <v>3.0</v>
      </c>
      <c r="BC134" s="32">
        <v>45.0</v>
      </c>
      <c r="BG134" s="65" t="s">
        <v>209</v>
      </c>
      <c r="BH134" s="65" t="s">
        <v>209</v>
      </c>
      <c r="BI134" s="32">
        <v>0.18</v>
      </c>
      <c r="BK134" s="32">
        <v>15.0</v>
      </c>
      <c r="BL134" s="32">
        <v>5.0</v>
      </c>
      <c r="BM134" s="32">
        <v>20.0</v>
      </c>
      <c r="BP134" s="32">
        <v>1.5</v>
      </c>
      <c r="BQ134" s="32">
        <v>1.5</v>
      </c>
      <c r="BR134" s="66"/>
      <c r="BS134" s="66"/>
      <c r="BT134" s="32">
        <v>3.0</v>
      </c>
      <c r="BU134" s="32">
        <v>45.0</v>
      </c>
      <c r="BZ134" s="32" t="s">
        <v>461</v>
      </c>
      <c r="CG134" s="66"/>
      <c r="CH134" s="66"/>
      <c r="CL134" s="32" t="s">
        <v>460</v>
      </c>
      <c r="CM134" s="65" t="s">
        <v>209</v>
      </c>
      <c r="CN134" s="65" t="s">
        <v>209</v>
      </c>
      <c r="CO134" s="65" t="s">
        <v>209</v>
      </c>
      <c r="CP134" s="65" t="s">
        <v>209</v>
      </c>
      <c r="CR134" s="32">
        <v>1.0</v>
      </c>
      <c r="CT134" s="32">
        <v>50.0</v>
      </c>
      <c r="CU134" s="32">
        <v>700.0</v>
      </c>
      <c r="CW134" s="32" t="s">
        <v>462</v>
      </c>
      <c r="CX134" s="65" t="s">
        <v>209</v>
      </c>
      <c r="DB134" s="32" t="s">
        <v>715</v>
      </c>
    </row>
    <row r="135">
      <c r="A135" s="32" t="s">
        <v>238</v>
      </c>
      <c r="B135" s="32" t="s">
        <v>239</v>
      </c>
      <c r="C135" s="32" t="s">
        <v>483</v>
      </c>
      <c r="D135" s="32" t="s">
        <v>716</v>
      </c>
      <c r="E135" s="65" t="s">
        <v>19</v>
      </c>
      <c r="F135" s="65" t="s">
        <v>209</v>
      </c>
      <c r="G135" s="65" t="s">
        <v>209</v>
      </c>
      <c r="H135" s="15" t="s">
        <v>458</v>
      </c>
      <c r="I135" s="65" t="s">
        <v>209</v>
      </c>
      <c r="J135" s="65" t="s">
        <v>209</v>
      </c>
      <c r="K135" s="32" t="s">
        <v>459</v>
      </c>
      <c r="L135" s="32" t="s">
        <v>459</v>
      </c>
      <c r="M135" s="32" t="s">
        <v>459</v>
      </c>
      <c r="N135" s="32" t="s">
        <v>460</v>
      </c>
      <c r="O135" s="67"/>
      <c r="P135" s="67"/>
      <c r="Q135" s="67"/>
      <c r="R135" s="67"/>
      <c r="S135" s="67"/>
      <c r="T135" s="67"/>
      <c r="U135" s="67"/>
      <c r="V135" s="67"/>
      <c r="W135" s="67"/>
      <c r="X135" s="67"/>
      <c r="Y135" s="67"/>
      <c r="Z135" s="66"/>
      <c r="AA135" s="66"/>
      <c r="AB135" s="67"/>
      <c r="AC135" s="67"/>
      <c r="AD135" s="67"/>
      <c r="AE135" s="67"/>
      <c r="AF135" s="67"/>
      <c r="AG135" s="67"/>
      <c r="AH135" s="67"/>
      <c r="AI135" s="67"/>
      <c r="AJ135" s="67"/>
      <c r="AK135" s="67"/>
      <c r="AL135" s="67"/>
      <c r="AM135" s="67"/>
      <c r="AN135" s="67"/>
      <c r="AO135" s="66"/>
      <c r="AP135" s="66"/>
      <c r="AQ135" s="67"/>
      <c r="AR135" s="67"/>
      <c r="AS135" s="67"/>
      <c r="AT135" s="67"/>
      <c r="AU135" s="67"/>
      <c r="AV135" s="67"/>
      <c r="AW135" s="67"/>
      <c r="AX135" s="67"/>
      <c r="AY135" s="67"/>
      <c r="AZ135" s="66"/>
      <c r="BA135" s="66"/>
      <c r="BB135" s="67"/>
      <c r="BC135" s="67"/>
      <c r="BD135" s="67"/>
      <c r="BE135" s="67"/>
      <c r="BF135" s="67"/>
      <c r="BG135" s="65" t="s">
        <v>209</v>
      </c>
      <c r="BH135" s="65" t="s">
        <v>209</v>
      </c>
      <c r="BI135" s="32">
        <v>0.08</v>
      </c>
      <c r="BN135" s="32">
        <v>50.0</v>
      </c>
      <c r="BO135" s="32">
        <v>50.0</v>
      </c>
      <c r="BP135" s="32">
        <v>1.5</v>
      </c>
      <c r="BQ135" s="32">
        <v>1.5</v>
      </c>
      <c r="BR135" s="66"/>
      <c r="BS135" s="66"/>
      <c r="BT135" s="32">
        <v>3.0</v>
      </c>
      <c r="BU135" s="32">
        <v>45.0</v>
      </c>
      <c r="BZ135" s="32" t="s">
        <v>461</v>
      </c>
      <c r="CG135" s="66"/>
      <c r="CH135" s="66"/>
      <c r="CL135" s="32" t="s">
        <v>459</v>
      </c>
      <c r="CM135" s="66"/>
      <c r="CN135" s="66"/>
      <c r="CO135" s="66"/>
      <c r="CP135" s="66"/>
      <c r="CQ135" s="67"/>
      <c r="CR135" s="67"/>
      <c r="CS135" s="67"/>
      <c r="CT135" s="67"/>
      <c r="CU135" s="67"/>
      <c r="CV135" s="67"/>
      <c r="CW135" s="32" t="s">
        <v>462</v>
      </c>
      <c r="CX135" s="65" t="s">
        <v>209</v>
      </c>
      <c r="DB135" s="32" t="s">
        <v>717</v>
      </c>
    </row>
    <row r="136">
      <c r="A136" s="32" t="s">
        <v>238</v>
      </c>
      <c r="B136" s="32" t="s">
        <v>239</v>
      </c>
      <c r="C136" s="32" t="s">
        <v>485</v>
      </c>
      <c r="D136" s="32" t="s">
        <v>718</v>
      </c>
      <c r="E136" s="65" t="s">
        <v>19</v>
      </c>
      <c r="F136" s="65" t="s">
        <v>209</v>
      </c>
      <c r="G136" s="65" t="s">
        <v>209</v>
      </c>
      <c r="H136" s="15" t="s">
        <v>491</v>
      </c>
      <c r="I136" s="65" t="s">
        <v>209</v>
      </c>
      <c r="J136" s="65" t="s">
        <v>209</v>
      </c>
      <c r="K136" s="32" t="s">
        <v>459</v>
      </c>
      <c r="L136" s="32" t="s">
        <v>459</v>
      </c>
      <c r="M136" s="32" t="s">
        <v>459</v>
      </c>
      <c r="N136" s="32" t="s">
        <v>460</v>
      </c>
      <c r="O136" s="67"/>
      <c r="P136" s="67"/>
      <c r="Q136" s="67"/>
      <c r="R136" s="67"/>
      <c r="S136" s="67"/>
      <c r="T136" s="67"/>
      <c r="U136" s="67"/>
      <c r="V136" s="67"/>
      <c r="W136" s="67"/>
      <c r="X136" s="67"/>
      <c r="Y136" s="67"/>
      <c r="Z136" s="66"/>
      <c r="AA136" s="66"/>
      <c r="AB136" s="67"/>
      <c r="AC136" s="67"/>
      <c r="AD136" s="67"/>
      <c r="AE136" s="67"/>
      <c r="AF136" s="67"/>
      <c r="AG136" s="67"/>
      <c r="AH136" s="67"/>
      <c r="AI136" s="67"/>
      <c r="AJ136" s="67"/>
      <c r="AK136" s="67"/>
      <c r="AL136" s="67"/>
      <c r="AM136" s="67"/>
      <c r="AN136" s="67"/>
      <c r="AO136" s="66"/>
      <c r="AP136" s="66"/>
      <c r="AQ136" s="67"/>
      <c r="AR136" s="67"/>
      <c r="AS136" s="67"/>
      <c r="AT136" s="67"/>
      <c r="AU136" s="67"/>
      <c r="AV136" s="67"/>
      <c r="AW136" s="67"/>
      <c r="AX136" s="67"/>
      <c r="AY136" s="67"/>
      <c r="AZ136" s="66"/>
      <c r="BA136" s="66"/>
      <c r="BB136" s="67"/>
      <c r="BC136" s="67"/>
      <c r="BD136" s="67"/>
      <c r="BE136" s="67"/>
      <c r="BF136" s="67"/>
      <c r="BG136" s="65" t="s">
        <v>209</v>
      </c>
      <c r="BH136" s="65" t="s">
        <v>209</v>
      </c>
      <c r="BI136" s="32">
        <v>0.16</v>
      </c>
      <c r="BK136" s="32">
        <v>35.0</v>
      </c>
      <c r="BP136" s="32">
        <v>1.5</v>
      </c>
      <c r="BQ136" s="32">
        <v>1.5</v>
      </c>
      <c r="BR136" s="66"/>
      <c r="BS136" s="66"/>
      <c r="BT136" s="32">
        <v>3.0</v>
      </c>
      <c r="BU136" s="32">
        <v>45.0</v>
      </c>
      <c r="BZ136" s="32" t="s">
        <v>461</v>
      </c>
      <c r="CG136" s="66"/>
      <c r="CH136" s="66"/>
      <c r="CL136" s="32" t="s">
        <v>459</v>
      </c>
      <c r="CM136" s="66"/>
      <c r="CN136" s="66"/>
      <c r="CO136" s="66"/>
      <c r="CP136" s="66"/>
      <c r="CQ136" s="67"/>
      <c r="CR136" s="67"/>
      <c r="CS136" s="67"/>
      <c r="CT136" s="67"/>
      <c r="CU136" s="67"/>
      <c r="CV136" s="67"/>
      <c r="CW136" s="32" t="s">
        <v>462</v>
      </c>
      <c r="CX136" s="65" t="s">
        <v>209</v>
      </c>
      <c r="DB136" s="23" t="s">
        <v>719</v>
      </c>
    </row>
    <row r="137">
      <c r="A137" s="32" t="s">
        <v>238</v>
      </c>
      <c r="B137" s="32" t="s">
        <v>239</v>
      </c>
      <c r="C137" s="32" t="s">
        <v>599</v>
      </c>
      <c r="D137" s="32" t="s">
        <v>600</v>
      </c>
      <c r="E137" s="65" t="s">
        <v>19</v>
      </c>
      <c r="F137" s="65" t="s">
        <v>209</v>
      </c>
      <c r="G137" s="65" t="s">
        <v>209</v>
      </c>
      <c r="H137" s="15" t="s">
        <v>491</v>
      </c>
      <c r="I137" s="65" t="s">
        <v>209</v>
      </c>
      <c r="J137" s="65" t="s">
        <v>209</v>
      </c>
      <c r="K137" s="32" t="s">
        <v>459</v>
      </c>
      <c r="L137" s="32" t="s">
        <v>459</v>
      </c>
      <c r="M137" s="32" t="s">
        <v>459</v>
      </c>
      <c r="N137" s="32" t="s">
        <v>460</v>
      </c>
      <c r="O137" s="67"/>
      <c r="P137" s="67"/>
      <c r="Q137" s="67"/>
      <c r="R137" s="67"/>
      <c r="S137" s="67"/>
      <c r="T137" s="67"/>
      <c r="U137" s="67"/>
      <c r="V137" s="67"/>
      <c r="W137" s="67"/>
      <c r="X137" s="67"/>
      <c r="Y137" s="67"/>
      <c r="Z137" s="66"/>
      <c r="AA137" s="66"/>
      <c r="AB137" s="67"/>
      <c r="AC137" s="67"/>
      <c r="AD137" s="67"/>
      <c r="AE137" s="67"/>
      <c r="AF137" s="67"/>
      <c r="AG137" s="67"/>
      <c r="AH137" s="67"/>
      <c r="AI137" s="67"/>
      <c r="AJ137" s="67"/>
      <c r="AK137" s="67"/>
      <c r="AL137" s="67"/>
      <c r="AM137" s="67"/>
      <c r="AN137" s="67"/>
      <c r="AO137" s="66"/>
      <c r="AP137" s="66"/>
      <c r="AQ137" s="67"/>
      <c r="AR137" s="67"/>
      <c r="AS137" s="67"/>
      <c r="AT137" s="67"/>
      <c r="AU137" s="67"/>
      <c r="AV137" s="67"/>
      <c r="AW137" s="67"/>
      <c r="AX137" s="67"/>
      <c r="AY137" s="67"/>
      <c r="AZ137" s="66"/>
      <c r="BA137" s="66"/>
      <c r="BB137" s="67"/>
      <c r="BC137" s="67"/>
      <c r="BD137" s="67"/>
      <c r="BE137" s="67"/>
      <c r="BF137" s="67"/>
      <c r="BG137" s="65" t="s">
        <v>209</v>
      </c>
      <c r="BH137" s="65" t="s">
        <v>209</v>
      </c>
      <c r="BI137" s="32">
        <v>0.07</v>
      </c>
      <c r="BP137" s="32">
        <v>1.0</v>
      </c>
      <c r="BQ137" s="32">
        <v>1.0</v>
      </c>
      <c r="BR137" s="66"/>
      <c r="BS137" s="66"/>
      <c r="BT137" s="32">
        <v>3.0</v>
      </c>
      <c r="BU137" s="32">
        <v>45.0</v>
      </c>
      <c r="BZ137" s="32" t="s">
        <v>461</v>
      </c>
      <c r="CG137" s="66"/>
      <c r="CH137" s="66"/>
      <c r="CL137" s="32" t="s">
        <v>459</v>
      </c>
      <c r="CM137" s="66"/>
      <c r="CN137" s="66"/>
      <c r="CO137" s="66"/>
      <c r="CP137" s="66"/>
      <c r="CQ137" s="67"/>
      <c r="CR137" s="67"/>
      <c r="CS137" s="67"/>
      <c r="CT137" s="67"/>
      <c r="CU137" s="67"/>
      <c r="CV137" s="67"/>
      <c r="CW137" s="32" t="s">
        <v>462</v>
      </c>
      <c r="CX137" s="65" t="s">
        <v>209</v>
      </c>
      <c r="DB137" s="23" t="s">
        <v>719</v>
      </c>
    </row>
    <row r="138">
      <c r="A138" s="32" t="s">
        <v>238</v>
      </c>
      <c r="B138" s="32" t="s">
        <v>239</v>
      </c>
      <c r="C138" s="32" t="s">
        <v>720</v>
      </c>
      <c r="D138" s="32" t="s">
        <v>721</v>
      </c>
      <c r="E138" s="65" t="s">
        <v>19</v>
      </c>
      <c r="F138" s="65" t="s">
        <v>209</v>
      </c>
      <c r="G138" s="65" t="s">
        <v>209</v>
      </c>
      <c r="H138" s="15" t="s">
        <v>491</v>
      </c>
      <c r="I138" s="65" t="s">
        <v>209</v>
      </c>
      <c r="J138" s="65" t="s">
        <v>209</v>
      </c>
      <c r="K138" s="32" t="s">
        <v>459</v>
      </c>
      <c r="L138" s="32" t="s">
        <v>459</v>
      </c>
      <c r="M138" s="32" t="s">
        <v>459</v>
      </c>
      <c r="N138" s="32" t="s">
        <v>459</v>
      </c>
      <c r="O138" s="67"/>
      <c r="P138" s="67"/>
      <c r="Q138" s="67"/>
      <c r="R138" s="67"/>
      <c r="S138" s="67"/>
      <c r="T138" s="67"/>
      <c r="U138" s="67"/>
      <c r="V138" s="67"/>
      <c r="W138" s="67"/>
      <c r="X138" s="67"/>
      <c r="Y138" s="67"/>
      <c r="Z138" s="66"/>
      <c r="AA138" s="66"/>
      <c r="AB138" s="67"/>
      <c r="AC138" s="67"/>
      <c r="AD138" s="67"/>
      <c r="AE138" s="67"/>
      <c r="AF138" s="67"/>
      <c r="AG138" s="67"/>
      <c r="AH138" s="67"/>
      <c r="AI138" s="67"/>
      <c r="AJ138" s="67"/>
      <c r="AK138" s="67"/>
      <c r="AL138" s="67"/>
      <c r="AM138" s="67"/>
      <c r="AN138" s="67"/>
      <c r="AO138" s="66"/>
      <c r="AP138" s="66"/>
      <c r="AQ138" s="67"/>
      <c r="AR138" s="67"/>
      <c r="AS138" s="67"/>
      <c r="AT138" s="67"/>
      <c r="AU138" s="67"/>
      <c r="AV138" s="67"/>
      <c r="AW138" s="67"/>
      <c r="AX138" s="67"/>
      <c r="AY138" s="67"/>
      <c r="AZ138" s="66"/>
      <c r="BA138" s="66"/>
      <c r="BB138" s="67"/>
      <c r="BC138" s="67"/>
      <c r="BD138" s="67"/>
      <c r="BE138" s="67"/>
      <c r="BF138" s="67"/>
      <c r="BG138" s="66"/>
      <c r="BH138" s="66"/>
      <c r="BI138" s="67"/>
      <c r="BJ138" s="67"/>
      <c r="BK138" s="67"/>
      <c r="BL138" s="67"/>
      <c r="BM138" s="67"/>
      <c r="BN138" s="67"/>
      <c r="BO138" s="67"/>
      <c r="BP138" s="67"/>
      <c r="BQ138" s="67"/>
      <c r="BR138" s="66"/>
      <c r="BS138" s="66"/>
      <c r="BT138" s="67"/>
      <c r="BU138" s="67"/>
      <c r="BV138" s="67"/>
      <c r="BW138" s="67"/>
      <c r="BX138" s="67"/>
      <c r="BY138" s="67"/>
      <c r="BZ138" s="32" t="s">
        <v>459</v>
      </c>
      <c r="CA138" s="67"/>
      <c r="CB138" s="67"/>
      <c r="CC138" s="67"/>
      <c r="CD138" s="67"/>
      <c r="CE138" s="67"/>
      <c r="CF138" s="67"/>
      <c r="CG138" s="66"/>
      <c r="CH138" s="66"/>
      <c r="CI138" s="67"/>
      <c r="CJ138" s="67"/>
      <c r="CK138" s="67"/>
      <c r="CL138" s="32" t="s">
        <v>459</v>
      </c>
      <c r="CM138" s="66"/>
      <c r="CN138" s="66"/>
      <c r="CO138" s="66"/>
      <c r="CP138" s="66"/>
      <c r="CQ138" s="67"/>
      <c r="CR138" s="67"/>
      <c r="CS138" s="67"/>
      <c r="CT138" s="67"/>
      <c r="CU138" s="67"/>
      <c r="CV138" s="67"/>
      <c r="CW138" s="32" t="s">
        <v>459</v>
      </c>
      <c r="CX138" s="65" t="s">
        <v>209</v>
      </c>
    </row>
    <row r="139">
      <c r="A139" s="32" t="s">
        <v>238</v>
      </c>
      <c r="B139" s="32" t="s">
        <v>239</v>
      </c>
      <c r="C139" s="32" t="s">
        <v>722</v>
      </c>
      <c r="D139" s="32" t="s">
        <v>723</v>
      </c>
      <c r="E139" s="65" t="s">
        <v>209</v>
      </c>
      <c r="F139" s="65" t="s">
        <v>209</v>
      </c>
      <c r="G139" s="65" t="s">
        <v>209</v>
      </c>
      <c r="H139" s="15" t="s">
        <v>491</v>
      </c>
      <c r="I139" s="65" t="s">
        <v>209</v>
      </c>
      <c r="J139" s="65" t="s">
        <v>209</v>
      </c>
      <c r="K139" s="32" t="s">
        <v>459</v>
      </c>
      <c r="L139" s="32" t="s">
        <v>459</v>
      </c>
      <c r="M139" s="32" t="s">
        <v>459</v>
      </c>
      <c r="N139" s="32" t="s">
        <v>459</v>
      </c>
      <c r="O139" s="67"/>
      <c r="P139" s="67"/>
      <c r="Q139" s="67"/>
      <c r="R139" s="67"/>
      <c r="S139" s="67"/>
      <c r="T139" s="67"/>
      <c r="U139" s="67"/>
      <c r="V139" s="67"/>
      <c r="W139" s="67"/>
      <c r="X139" s="67"/>
      <c r="Y139" s="67"/>
      <c r="Z139" s="66"/>
      <c r="AA139" s="66"/>
      <c r="AB139" s="67"/>
      <c r="AC139" s="67"/>
      <c r="AD139" s="67"/>
      <c r="AE139" s="67"/>
      <c r="AF139" s="67"/>
      <c r="AG139" s="67"/>
      <c r="AH139" s="67"/>
      <c r="AI139" s="67"/>
      <c r="AJ139" s="67"/>
      <c r="AK139" s="67"/>
      <c r="AL139" s="67"/>
      <c r="AM139" s="67"/>
      <c r="AN139" s="67"/>
      <c r="AO139" s="66"/>
      <c r="AP139" s="66"/>
      <c r="AQ139" s="67"/>
      <c r="AR139" s="67"/>
      <c r="AS139" s="67"/>
      <c r="AT139" s="67"/>
      <c r="AU139" s="67"/>
      <c r="AV139" s="67"/>
      <c r="AW139" s="67"/>
      <c r="AX139" s="67"/>
      <c r="AY139" s="67"/>
      <c r="AZ139" s="66"/>
      <c r="BA139" s="66"/>
      <c r="BB139" s="67"/>
      <c r="BC139" s="67"/>
      <c r="BD139" s="67"/>
      <c r="BE139" s="67"/>
      <c r="BF139" s="67"/>
      <c r="BG139" s="66"/>
      <c r="BH139" s="66"/>
      <c r="BI139" s="67"/>
      <c r="BJ139" s="67"/>
      <c r="BK139" s="67"/>
      <c r="BL139" s="67"/>
      <c r="BM139" s="67"/>
      <c r="BN139" s="67"/>
      <c r="BO139" s="67"/>
      <c r="BP139" s="67"/>
      <c r="BQ139" s="67"/>
      <c r="BR139" s="66"/>
      <c r="BS139" s="66"/>
      <c r="BT139" s="67"/>
      <c r="BU139" s="67"/>
      <c r="BV139" s="67"/>
      <c r="BW139" s="67"/>
      <c r="BX139" s="67"/>
      <c r="BY139" s="67"/>
      <c r="BZ139" s="32" t="s">
        <v>459</v>
      </c>
      <c r="CA139" s="67"/>
      <c r="CB139" s="67"/>
      <c r="CC139" s="67"/>
      <c r="CD139" s="67"/>
      <c r="CE139" s="67"/>
      <c r="CF139" s="67"/>
      <c r="CG139" s="66"/>
      <c r="CH139" s="66"/>
      <c r="CI139" s="67"/>
      <c r="CJ139" s="67"/>
      <c r="CK139" s="67"/>
      <c r="CL139" s="32" t="s">
        <v>459</v>
      </c>
      <c r="CM139" s="66"/>
      <c r="CN139" s="66"/>
      <c r="CO139" s="66"/>
      <c r="CP139" s="66"/>
      <c r="CQ139" s="67"/>
      <c r="CR139" s="67"/>
      <c r="CS139" s="67"/>
      <c r="CT139" s="67"/>
      <c r="CU139" s="67"/>
      <c r="CV139" s="67"/>
      <c r="CW139" s="32" t="s">
        <v>459</v>
      </c>
      <c r="CX139" s="65" t="s">
        <v>209</v>
      </c>
    </row>
    <row r="140">
      <c r="A140" s="32" t="s">
        <v>238</v>
      </c>
      <c r="B140" s="32" t="s">
        <v>239</v>
      </c>
      <c r="C140" s="32" t="s">
        <v>724</v>
      </c>
      <c r="D140" s="32" t="s">
        <v>725</v>
      </c>
      <c r="E140" s="65" t="s">
        <v>19</v>
      </c>
      <c r="F140" s="65" t="s">
        <v>209</v>
      </c>
      <c r="G140" s="65" t="s">
        <v>209</v>
      </c>
      <c r="H140" s="15" t="s">
        <v>491</v>
      </c>
      <c r="I140" s="65" t="s">
        <v>209</v>
      </c>
      <c r="J140" s="65" t="s">
        <v>209</v>
      </c>
      <c r="K140" s="32" t="s">
        <v>459</v>
      </c>
      <c r="L140" s="32" t="s">
        <v>459</v>
      </c>
      <c r="M140" s="32" t="s">
        <v>459</v>
      </c>
      <c r="N140" s="32" t="s">
        <v>459</v>
      </c>
      <c r="O140" s="67"/>
      <c r="P140" s="67"/>
      <c r="Q140" s="67"/>
      <c r="R140" s="67"/>
      <c r="S140" s="67"/>
      <c r="T140" s="67"/>
      <c r="U140" s="67"/>
      <c r="V140" s="67"/>
      <c r="W140" s="67"/>
      <c r="X140" s="67"/>
      <c r="Y140" s="67"/>
      <c r="Z140" s="66"/>
      <c r="AA140" s="66"/>
      <c r="AB140" s="67"/>
      <c r="AC140" s="67"/>
      <c r="AD140" s="67"/>
      <c r="AE140" s="67"/>
      <c r="AF140" s="67"/>
      <c r="AG140" s="67"/>
      <c r="AH140" s="67"/>
      <c r="AI140" s="67"/>
      <c r="AJ140" s="67"/>
      <c r="AK140" s="67"/>
      <c r="AL140" s="67"/>
      <c r="AM140" s="67"/>
      <c r="AN140" s="67"/>
      <c r="AO140" s="66"/>
      <c r="AP140" s="66"/>
      <c r="AQ140" s="67"/>
      <c r="AR140" s="67"/>
      <c r="AS140" s="67"/>
      <c r="AT140" s="67"/>
      <c r="AU140" s="67"/>
      <c r="AV140" s="67"/>
      <c r="AW140" s="67"/>
      <c r="AX140" s="67"/>
      <c r="AY140" s="67"/>
      <c r="AZ140" s="66"/>
      <c r="BA140" s="66"/>
      <c r="BB140" s="67"/>
      <c r="BC140" s="67"/>
      <c r="BD140" s="67"/>
      <c r="BE140" s="67"/>
      <c r="BF140" s="67"/>
      <c r="BG140" s="66"/>
      <c r="BH140" s="66"/>
      <c r="BI140" s="67"/>
      <c r="BJ140" s="67"/>
      <c r="BK140" s="67"/>
      <c r="BL140" s="67"/>
      <c r="BM140" s="67"/>
      <c r="BN140" s="67"/>
      <c r="BO140" s="67"/>
      <c r="BP140" s="67"/>
      <c r="BQ140" s="67"/>
      <c r="BR140" s="66"/>
      <c r="BS140" s="66"/>
      <c r="BT140" s="67"/>
      <c r="BU140" s="67"/>
      <c r="BV140" s="67"/>
      <c r="BW140" s="67"/>
      <c r="BX140" s="67"/>
      <c r="BY140" s="67"/>
      <c r="BZ140" s="32" t="s">
        <v>459</v>
      </c>
      <c r="CA140" s="67"/>
      <c r="CB140" s="67"/>
      <c r="CC140" s="67"/>
      <c r="CD140" s="67"/>
      <c r="CE140" s="67"/>
      <c r="CF140" s="67"/>
      <c r="CG140" s="66"/>
      <c r="CH140" s="66"/>
      <c r="CI140" s="67"/>
      <c r="CJ140" s="67"/>
      <c r="CK140" s="67"/>
      <c r="CL140" s="32" t="s">
        <v>459</v>
      </c>
      <c r="CM140" s="66"/>
      <c r="CN140" s="66"/>
      <c r="CO140" s="66"/>
      <c r="CP140" s="66"/>
      <c r="CQ140" s="67"/>
      <c r="CR140" s="67"/>
      <c r="CS140" s="67"/>
      <c r="CT140" s="67"/>
      <c r="CU140" s="67"/>
      <c r="CV140" s="67"/>
      <c r="CW140" s="32" t="s">
        <v>459</v>
      </c>
      <c r="CX140" s="65" t="s">
        <v>209</v>
      </c>
    </row>
    <row r="141">
      <c r="A141" s="32" t="s">
        <v>238</v>
      </c>
      <c r="B141" s="32" t="s">
        <v>239</v>
      </c>
      <c r="C141" s="32" t="s">
        <v>498</v>
      </c>
      <c r="D141" s="32" t="s">
        <v>726</v>
      </c>
      <c r="E141" s="65" t="s">
        <v>19</v>
      </c>
      <c r="F141" s="65" t="s">
        <v>209</v>
      </c>
      <c r="G141" s="65" t="s">
        <v>209</v>
      </c>
      <c r="H141" s="15" t="s">
        <v>465</v>
      </c>
      <c r="I141" s="65" t="s">
        <v>209</v>
      </c>
      <c r="J141" s="65" t="s">
        <v>209</v>
      </c>
      <c r="K141" s="67"/>
      <c r="L141" s="67"/>
      <c r="M141" s="67"/>
      <c r="N141" s="67"/>
      <c r="Z141" s="66"/>
      <c r="AA141" s="66"/>
      <c r="AO141" s="66"/>
      <c r="AP141" s="66"/>
      <c r="AZ141" s="66"/>
      <c r="BA141" s="66"/>
      <c r="BG141" s="66"/>
      <c r="BH141" s="66"/>
      <c r="BR141" s="66"/>
      <c r="BS141" s="66"/>
      <c r="BZ141" s="67"/>
      <c r="CG141" s="66"/>
      <c r="CH141" s="66"/>
      <c r="CL141" s="67"/>
      <c r="CM141" s="66"/>
      <c r="CN141" s="66"/>
      <c r="CO141" s="66"/>
      <c r="CP141" s="66"/>
      <c r="CW141" s="32" t="s">
        <v>460</v>
      </c>
      <c r="CX141" s="66"/>
      <c r="DB141" s="23" t="s">
        <v>500</v>
      </c>
      <c r="DC141" s="23" t="s">
        <v>500</v>
      </c>
    </row>
    <row r="142">
      <c r="A142" s="32" t="s">
        <v>246</v>
      </c>
      <c r="B142" s="32" t="s">
        <v>239</v>
      </c>
      <c r="C142" s="32" t="s">
        <v>471</v>
      </c>
      <c r="D142" s="32" t="s">
        <v>727</v>
      </c>
      <c r="E142" s="65" t="s">
        <v>209</v>
      </c>
      <c r="F142" s="65" t="s">
        <v>209</v>
      </c>
      <c r="G142" s="65" t="s">
        <v>209</v>
      </c>
      <c r="H142" s="15" t="s">
        <v>465</v>
      </c>
      <c r="I142" s="65" t="s">
        <v>209</v>
      </c>
      <c r="J142" s="65" t="s">
        <v>209</v>
      </c>
      <c r="K142" s="32" t="s">
        <v>460</v>
      </c>
      <c r="L142" s="32" t="s">
        <v>459</v>
      </c>
      <c r="M142" s="32" t="s">
        <v>459</v>
      </c>
      <c r="N142" s="32" t="s">
        <v>459</v>
      </c>
      <c r="O142" s="32">
        <v>0.22</v>
      </c>
      <c r="P142" s="32">
        <v>25.0</v>
      </c>
      <c r="Q142" s="32">
        <v>5.0</v>
      </c>
      <c r="R142" s="32">
        <v>25.0</v>
      </c>
      <c r="S142" s="32">
        <v>75.0</v>
      </c>
      <c r="U142" s="32">
        <v>2.0</v>
      </c>
      <c r="V142" s="32">
        <v>2.0</v>
      </c>
      <c r="W142" s="32">
        <v>24.0</v>
      </c>
      <c r="Y142" s="32">
        <v>800.0</v>
      </c>
      <c r="Z142" s="66"/>
      <c r="AA142" s="66"/>
      <c r="AB142" s="67"/>
      <c r="AC142" s="67"/>
      <c r="AD142" s="67"/>
      <c r="AE142" s="67"/>
      <c r="AF142" s="67"/>
      <c r="AG142" s="67"/>
      <c r="AH142" s="67"/>
      <c r="AI142" s="67"/>
      <c r="AJ142" s="67"/>
      <c r="AK142" s="67"/>
      <c r="AL142" s="67"/>
      <c r="AM142" s="67"/>
      <c r="AN142" s="67"/>
      <c r="AO142" s="66"/>
      <c r="AP142" s="66"/>
      <c r="AQ142" s="67"/>
      <c r="AR142" s="67"/>
      <c r="AS142" s="67"/>
      <c r="AT142" s="67"/>
      <c r="AU142" s="67"/>
      <c r="AV142" s="67"/>
      <c r="AW142" s="67"/>
      <c r="AX142" s="67"/>
      <c r="AY142" s="67"/>
      <c r="AZ142" s="66"/>
      <c r="BA142" s="66"/>
      <c r="BB142" s="67"/>
      <c r="BC142" s="67"/>
      <c r="BD142" s="67"/>
      <c r="BE142" s="67"/>
      <c r="BF142" s="67"/>
      <c r="BG142" s="66"/>
      <c r="BH142" s="66"/>
      <c r="BI142" s="67"/>
      <c r="BJ142" s="67"/>
      <c r="BK142" s="67"/>
      <c r="BL142" s="67"/>
      <c r="BM142" s="67"/>
      <c r="BN142" s="67"/>
      <c r="BO142" s="67"/>
      <c r="BP142" s="67"/>
      <c r="BQ142" s="67"/>
      <c r="BR142" s="66"/>
      <c r="BS142" s="66"/>
      <c r="BT142" s="67"/>
      <c r="BU142" s="67"/>
      <c r="BV142" s="67"/>
      <c r="BW142" s="67"/>
      <c r="BX142" s="67"/>
      <c r="BY142" s="67"/>
      <c r="BZ142" s="32" t="s">
        <v>461</v>
      </c>
      <c r="CG142" s="66"/>
      <c r="CH142" s="66"/>
      <c r="CL142" s="32" t="s">
        <v>459</v>
      </c>
      <c r="CM142" s="66"/>
      <c r="CN142" s="66"/>
      <c r="CO142" s="66"/>
      <c r="CP142" s="66"/>
      <c r="CQ142" s="67"/>
      <c r="CR142" s="67"/>
      <c r="CS142" s="67"/>
      <c r="CT142" s="67"/>
      <c r="CU142" s="67"/>
      <c r="CV142" s="67"/>
      <c r="CW142" s="32" t="s">
        <v>461</v>
      </c>
      <c r="CX142" s="65" t="s">
        <v>209</v>
      </c>
      <c r="DB142" s="32"/>
    </row>
    <row r="143">
      <c r="A143" s="32" t="s">
        <v>246</v>
      </c>
      <c r="B143" s="32" t="s">
        <v>239</v>
      </c>
      <c r="C143" s="32" t="s">
        <v>473</v>
      </c>
      <c r="D143" s="32" t="s">
        <v>728</v>
      </c>
      <c r="E143" s="65" t="s">
        <v>209</v>
      </c>
      <c r="F143" s="65" t="s">
        <v>209</v>
      </c>
      <c r="G143" s="65" t="s">
        <v>209</v>
      </c>
      <c r="H143" s="15" t="s">
        <v>465</v>
      </c>
      <c r="I143" s="65" t="s">
        <v>209</v>
      </c>
      <c r="J143" s="65" t="s">
        <v>209</v>
      </c>
      <c r="K143" s="32" t="s">
        <v>460</v>
      </c>
      <c r="L143" s="32" t="s">
        <v>460</v>
      </c>
      <c r="M143" s="32" t="s">
        <v>460</v>
      </c>
      <c r="N143" s="32" t="s">
        <v>460</v>
      </c>
      <c r="O143" s="32">
        <v>0.22</v>
      </c>
      <c r="P143" s="32">
        <v>25.0</v>
      </c>
      <c r="Q143" s="32">
        <v>5.0</v>
      </c>
      <c r="R143" s="32">
        <v>20.0</v>
      </c>
      <c r="S143" s="32">
        <v>94.0</v>
      </c>
      <c r="U143" s="32">
        <v>1.0</v>
      </c>
      <c r="V143" s="32">
        <v>2.0</v>
      </c>
      <c r="W143" s="32">
        <v>24.0</v>
      </c>
      <c r="Z143" s="65" t="s">
        <v>209</v>
      </c>
      <c r="AA143" s="65" t="s">
        <v>209</v>
      </c>
      <c r="AB143" s="32">
        <v>0.23</v>
      </c>
      <c r="AD143" s="32">
        <v>25.0</v>
      </c>
      <c r="AE143" s="32">
        <v>5.0</v>
      </c>
      <c r="AF143" s="32">
        <v>20.0</v>
      </c>
      <c r="AG143" s="32">
        <v>94.0</v>
      </c>
      <c r="AI143" s="32">
        <v>1.0</v>
      </c>
      <c r="AJ143" s="32">
        <v>1.0</v>
      </c>
      <c r="AK143" s="32">
        <v>2.0</v>
      </c>
      <c r="AL143" s="32">
        <v>24.0</v>
      </c>
      <c r="AO143" s="65" t="s">
        <v>209</v>
      </c>
      <c r="AP143" s="65" t="s">
        <v>209</v>
      </c>
      <c r="AQ143" s="32">
        <v>0.27</v>
      </c>
      <c r="AS143" s="32">
        <v>25.0</v>
      </c>
      <c r="AT143" s="32">
        <v>5.0</v>
      </c>
      <c r="AU143" s="32">
        <v>20.0</v>
      </c>
      <c r="AV143" s="32">
        <v>94.0</v>
      </c>
      <c r="AX143" s="32">
        <v>1.0</v>
      </c>
      <c r="AY143" s="32">
        <v>1.0</v>
      </c>
      <c r="AZ143" s="66"/>
      <c r="BA143" s="66"/>
      <c r="BB143" s="32">
        <v>2.0</v>
      </c>
      <c r="BC143" s="32">
        <v>24.0</v>
      </c>
      <c r="BG143" s="65" t="s">
        <v>209</v>
      </c>
      <c r="BH143" s="65" t="s">
        <v>209</v>
      </c>
      <c r="BI143" s="32">
        <v>0.18</v>
      </c>
      <c r="BK143" s="32">
        <v>25.0</v>
      </c>
      <c r="BL143" s="32">
        <v>5.0</v>
      </c>
      <c r="BM143" s="32">
        <v>20.0</v>
      </c>
      <c r="BN143" s="32">
        <v>94.0</v>
      </c>
      <c r="BP143" s="32">
        <v>1.0</v>
      </c>
      <c r="BQ143" s="32">
        <v>1.0</v>
      </c>
      <c r="BR143" s="66"/>
      <c r="BS143" s="66"/>
      <c r="BT143" s="32">
        <v>2.0</v>
      </c>
      <c r="BU143" s="32">
        <v>24.0</v>
      </c>
      <c r="BZ143" s="32" t="s">
        <v>461</v>
      </c>
      <c r="CG143" s="66"/>
      <c r="CH143" s="66"/>
      <c r="CL143" s="32" t="s">
        <v>459</v>
      </c>
      <c r="CM143" s="66"/>
      <c r="CN143" s="66"/>
      <c r="CO143" s="66"/>
      <c r="CP143" s="66"/>
      <c r="CQ143" s="67"/>
      <c r="CR143" s="67"/>
      <c r="CS143" s="67"/>
      <c r="CT143" s="67"/>
      <c r="CU143" s="67"/>
      <c r="CV143" s="67"/>
      <c r="CW143" s="32" t="s">
        <v>461</v>
      </c>
      <c r="CX143" s="65" t="s">
        <v>19</v>
      </c>
      <c r="CY143" s="32">
        <v>3.5</v>
      </c>
      <c r="DB143" s="32" t="s">
        <v>729</v>
      </c>
      <c r="DC143" s="32" t="s">
        <v>729</v>
      </c>
    </row>
    <row r="144">
      <c r="A144" s="32" t="s">
        <v>246</v>
      </c>
      <c r="B144" s="32" t="s">
        <v>239</v>
      </c>
      <c r="C144" s="32" t="s">
        <v>730</v>
      </c>
      <c r="D144" s="32" t="s">
        <v>533</v>
      </c>
      <c r="E144" s="65" t="s">
        <v>209</v>
      </c>
      <c r="F144" s="65" t="s">
        <v>209</v>
      </c>
      <c r="G144" s="65" t="s">
        <v>209</v>
      </c>
      <c r="H144" s="15" t="s">
        <v>458</v>
      </c>
      <c r="I144" s="65" t="s">
        <v>209</v>
      </c>
      <c r="J144" s="65" t="s">
        <v>209</v>
      </c>
      <c r="K144" s="32" t="s">
        <v>460</v>
      </c>
      <c r="L144" s="32" t="s">
        <v>460</v>
      </c>
      <c r="M144" s="32" t="s">
        <v>460</v>
      </c>
      <c r="N144" s="32" t="s">
        <v>460</v>
      </c>
      <c r="O144" s="32">
        <v>0.22</v>
      </c>
      <c r="P144" s="32">
        <v>25.0</v>
      </c>
      <c r="Q144" s="32">
        <v>5.0</v>
      </c>
      <c r="R144" s="32">
        <v>20.0</v>
      </c>
      <c r="S144" s="32">
        <v>96.0</v>
      </c>
      <c r="U144" s="32">
        <v>1.0</v>
      </c>
      <c r="V144" s="32">
        <v>2.0</v>
      </c>
      <c r="W144" s="32">
        <v>24.0</v>
      </c>
      <c r="Z144" s="65" t="s">
        <v>209</v>
      </c>
      <c r="AA144" s="65" t="s">
        <v>209</v>
      </c>
      <c r="AB144" s="32">
        <v>0.23</v>
      </c>
      <c r="AD144" s="32">
        <v>25.0</v>
      </c>
      <c r="AE144" s="32">
        <v>5.0</v>
      </c>
      <c r="AF144" s="32">
        <v>20.0</v>
      </c>
      <c r="AG144" s="32">
        <v>96.0</v>
      </c>
      <c r="AI144" s="32">
        <v>1.0</v>
      </c>
      <c r="AJ144" s="32">
        <v>1.0</v>
      </c>
      <c r="AK144" s="32">
        <v>2.0</v>
      </c>
      <c r="AL144" s="32">
        <v>24.0</v>
      </c>
      <c r="AO144" s="65" t="s">
        <v>209</v>
      </c>
      <c r="AP144" s="65" t="s">
        <v>209</v>
      </c>
      <c r="AQ144" s="32">
        <v>0.27</v>
      </c>
      <c r="AS144" s="32">
        <v>25.0</v>
      </c>
      <c r="AT144" s="32">
        <v>5.0</v>
      </c>
      <c r="AU144" s="32">
        <v>20.0</v>
      </c>
      <c r="AV144" s="32">
        <v>96.0</v>
      </c>
      <c r="AX144" s="32">
        <v>1.0</v>
      </c>
      <c r="AY144" s="32">
        <v>1.0</v>
      </c>
      <c r="AZ144" s="66"/>
      <c r="BA144" s="66"/>
      <c r="BB144" s="32">
        <v>2.0</v>
      </c>
      <c r="BC144" s="32">
        <v>24.0</v>
      </c>
      <c r="BG144" s="65" t="s">
        <v>209</v>
      </c>
      <c r="BH144" s="65" t="s">
        <v>209</v>
      </c>
      <c r="BI144" s="32">
        <v>0.18</v>
      </c>
      <c r="BK144" s="32">
        <v>25.0</v>
      </c>
      <c r="BL144" s="32">
        <v>5.0</v>
      </c>
      <c r="BM144" s="32">
        <v>20.0</v>
      </c>
      <c r="BN144" s="32">
        <v>96.0</v>
      </c>
      <c r="BP144" s="32">
        <v>1.0</v>
      </c>
      <c r="BQ144" s="32">
        <v>1.0</v>
      </c>
      <c r="BR144" s="66"/>
      <c r="BS144" s="66"/>
      <c r="BT144" s="32">
        <v>2.0</v>
      </c>
      <c r="BU144" s="32">
        <v>24.0</v>
      </c>
      <c r="BZ144" s="32" t="s">
        <v>461</v>
      </c>
      <c r="CG144" s="66"/>
      <c r="CH144" s="66"/>
      <c r="CL144" s="32" t="s">
        <v>459</v>
      </c>
      <c r="CM144" s="66"/>
      <c r="CN144" s="66"/>
      <c r="CO144" s="66"/>
      <c r="CP144" s="66"/>
      <c r="CQ144" s="67"/>
      <c r="CR144" s="67"/>
      <c r="CS144" s="67"/>
      <c r="CT144" s="67"/>
      <c r="CU144" s="67"/>
      <c r="CV144" s="67"/>
      <c r="CW144" s="32" t="s">
        <v>461</v>
      </c>
      <c r="CX144" s="65" t="s">
        <v>209</v>
      </c>
      <c r="DB144" s="32"/>
    </row>
    <row r="145">
      <c r="A145" s="32" t="s">
        <v>246</v>
      </c>
      <c r="B145" s="32" t="s">
        <v>239</v>
      </c>
      <c r="C145" s="32" t="s">
        <v>583</v>
      </c>
      <c r="D145" s="32" t="s">
        <v>731</v>
      </c>
      <c r="E145" s="65" t="s">
        <v>209</v>
      </c>
      <c r="F145" s="65" t="s">
        <v>209</v>
      </c>
      <c r="G145" s="65" t="s">
        <v>209</v>
      </c>
      <c r="H145" s="15" t="s">
        <v>491</v>
      </c>
      <c r="I145" s="65" t="s">
        <v>209</v>
      </c>
      <c r="J145" s="65" t="s">
        <v>209</v>
      </c>
      <c r="K145" s="32" t="s">
        <v>459</v>
      </c>
      <c r="L145" s="32" t="s">
        <v>459</v>
      </c>
      <c r="M145" s="32" t="s">
        <v>459</v>
      </c>
      <c r="N145" s="32" t="s">
        <v>459</v>
      </c>
      <c r="O145" s="67"/>
      <c r="P145" s="67"/>
      <c r="Q145" s="67"/>
      <c r="R145" s="67"/>
      <c r="S145" s="67"/>
      <c r="T145" s="67"/>
      <c r="U145" s="67"/>
      <c r="V145" s="67"/>
      <c r="W145" s="67"/>
      <c r="X145" s="67"/>
      <c r="Y145" s="67"/>
      <c r="Z145" s="66"/>
      <c r="AA145" s="66"/>
      <c r="AB145" s="67"/>
      <c r="AC145" s="67"/>
      <c r="AD145" s="67"/>
      <c r="AE145" s="67"/>
      <c r="AF145" s="67"/>
      <c r="AG145" s="67"/>
      <c r="AH145" s="67"/>
      <c r="AI145" s="67"/>
      <c r="AJ145" s="67"/>
      <c r="AK145" s="67"/>
      <c r="AL145" s="67"/>
      <c r="AM145" s="67"/>
      <c r="AN145" s="67"/>
      <c r="AO145" s="66"/>
      <c r="AP145" s="66"/>
      <c r="AQ145" s="67"/>
      <c r="AR145" s="67"/>
      <c r="AS145" s="67"/>
      <c r="AT145" s="67"/>
      <c r="AU145" s="67"/>
      <c r="AV145" s="67"/>
      <c r="AW145" s="67"/>
      <c r="AX145" s="67"/>
      <c r="AY145" s="67"/>
      <c r="AZ145" s="66"/>
      <c r="BA145" s="66"/>
      <c r="BB145" s="67"/>
      <c r="BC145" s="67"/>
      <c r="BD145" s="67"/>
      <c r="BE145" s="67"/>
      <c r="BF145" s="67"/>
      <c r="BG145" s="66"/>
      <c r="BH145" s="66"/>
      <c r="BI145" s="67"/>
      <c r="BJ145" s="67"/>
      <c r="BK145" s="67"/>
      <c r="BL145" s="67"/>
      <c r="BM145" s="67"/>
      <c r="BN145" s="67"/>
      <c r="BO145" s="67"/>
      <c r="BP145" s="67"/>
      <c r="BQ145" s="67"/>
      <c r="BR145" s="66"/>
      <c r="BS145" s="66"/>
      <c r="BT145" s="67"/>
      <c r="BU145" s="67"/>
      <c r="BV145" s="67"/>
      <c r="BW145" s="67"/>
      <c r="BX145" s="67"/>
      <c r="BY145" s="67"/>
      <c r="BZ145" s="32" t="s">
        <v>461</v>
      </c>
      <c r="CG145" s="66"/>
      <c r="CH145" s="66"/>
      <c r="CL145" s="32" t="s">
        <v>459</v>
      </c>
      <c r="CM145" s="66"/>
      <c r="CN145" s="66"/>
      <c r="CO145" s="66"/>
      <c r="CP145" s="66"/>
      <c r="CQ145" s="67"/>
      <c r="CR145" s="67"/>
      <c r="CS145" s="67"/>
      <c r="CT145" s="67"/>
      <c r="CU145" s="67"/>
      <c r="CV145" s="67"/>
      <c r="CW145" s="32" t="s">
        <v>461</v>
      </c>
      <c r="CX145" s="65" t="s">
        <v>209</v>
      </c>
      <c r="DB145" s="32"/>
    </row>
    <row r="146">
      <c r="A146" s="32" t="s">
        <v>251</v>
      </c>
      <c r="B146" s="32" t="s">
        <v>239</v>
      </c>
      <c r="C146" s="32" t="s">
        <v>471</v>
      </c>
      <c r="D146" s="32" t="s">
        <v>732</v>
      </c>
      <c r="E146" s="65" t="s">
        <v>19</v>
      </c>
      <c r="F146" s="65" t="s">
        <v>209</v>
      </c>
      <c r="G146" s="65" t="s">
        <v>209</v>
      </c>
      <c r="H146" s="15" t="s">
        <v>465</v>
      </c>
      <c r="I146" s="65" t="s">
        <v>209</v>
      </c>
      <c r="J146" s="65" t="s">
        <v>209</v>
      </c>
      <c r="K146" s="32" t="s">
        <v>460</v>
      </c>
      <c r="L146" s="32" t="s">
        <v>459</v>
      </c>
      <c r="M146" s="32" t="s">
        <v>459</v>
      </c>
      <c r="N146" s="32" t="s">
        <v>459</v>
      </c>
      <c r="O146" s="32">
        <v>0.23</v>
      </c>
      <c r="P146" s="32">
        <v>25.0</v>
      </c>
      <c r="Q146" s="32">
        <v>7.5</v>
      </c>
      <c r="R146" s="32">
        <v>20.0</v>
      </c>
      <c r="S146" s="32">
        <v>30.0</v>
      </c>
      <c r="U146" s="32">
        <v>2.0</v>
      </c>
      <c r="V146" s="32">
        <v>2.58</v>
      </c>
      <c r="W146" s="32">
        <v>30.0</v>
      </c>
      <c r="Z146" s="66"/>
      <c r="AA146" s="66"/>
      <c r="AB146" s="67"/>
      <c r="AC146" s="67"/>
      <c r="AD146" s="67"/>
      <c r="AE146" s="67"/>
      <c r="AF146" s="67"/>
      <c r="AG146" s="67"/>
      <c r="AH146" s="67"/>
      <c r="AI146" s="67"/>
      <c r="AJ146" s="67"/>
      <c r="AK146" s="67"/>
      <c r="AL146" s="67"/>
      <c r="AM146" s="67"/>
      <c r="AN146" s="67"/>
      <c r="AO146" s="66"/>
      <c r="AP146" s="66"/>
      <c r="AQ146" s="67"/>
      <c r="AR146" s="67"/>
      <c r="AS146" s="67"/>
      <c r="AT146" s="67"/>
      <c r="AU146" s="67"/>
      <c r="AV146" s="67"/>
      <c r="AW146" s="67"/>
      <c r="AX146" s="67"/>
      <c r="AY146" s="67"/>
      <c r="AZ146" s="66"/>
      <c r="BA146" s="66"/>
      <c r="BB146" s="67"/>
      <c r="BC146" s="67"/>
      <c r="BD146" s="67"/>
      <c r="BE146" s="67"/>
      <c r="BF146" s="67"/>
      <c r="BG146" s="66"/>
      <c r="BH146" s="66"/>
      <c r="BI146" s="67"/>
      <c r="BJ146" s="67"/>
      <c r="BK146" s="67"/>
      <c r="BL146" s="67"/>
      <c r="BM146" s="67"/>
      <c r="BN146" s="67"/>
      <c r="BO146" s="67"/>
      <c r="BP146" s="67"/>
      <c r="BQ146" s="67"/>
      <c r="BR146" s="66"/>
      <c r="BS146" s="66"/>
      <c r="BT146" s="67"/>
      <c r="BU146" s="67"/>
      <c r="BV146" s="67"/>
      <c r="BW146" s="67"/>
      <c r="BX146" s="67"/>
      <c r="BY146" s="67"/>
      <c r="BZ146" s="32" t="s">
        <v>461</v>
      </c>
      <c r="CG146" s="66"/>
      <c r="CH146" s="66"/>
      <c r="CL146" s="32"/>
      <c r="CM146" s="66"/>
      <c r="CN146" s="66"/>
      <c r="CO146" s="66"/>
      <c r="CP146" s="66"/>
      <c r="CW146" s="32" t="s">
        <v>462</v>
      </c>
      <c r="CX146" s="65" t="s">
        <v>19</v>
      </c>
      <c r="DB146" s="32"/>
    </row>
    <row r="147">
      <c r="A147" s="32" t="s">
        <v>251</v>
      </c>
      <c r="B147" s="32" t="s">
        <v>239</v>
      </c>
      <c r="C147" s="32" t="s">
        <v>473</v>
      </c>
      <c r="D147" s="32" t="s">
        <v>733</v>
      </c>
      <c r="E147" s="65" t="s">
        <v>19</v>
      </c>
      <c r="F147" s="65" t="s">
        <v>209</v>
      </c>
      <c r="G147" s="65" t="s">
        <v>209</v>
      </c>
      <c r="H147" s="15" t="s">
        <v>465</v>
      </c>
      <c r="I147" s="65" t="s">
        <v>209</v>
      </c>
      <c r="J147" s="65" t="s">
        <v>209</v>
      </c>
      <c r="K147" s="32" t="s">
        <v>460</v>
      </c>
      <c r="L147" s="32" t="s">
        <v>460</v>
      </c>
      <c r="M147" s="32" t="s">
        <v>460</v>
      </c>
      <c r="N147" s="32" t="s">
        <v>460</v>
      </c>
      <c r="O147" s="32">
        <v>0.23</v>
      </c>
      <c r="P147" s="32">
        <v>25.0</v>
      </c>
      <c r="Q147" s="32">
        <v>7.5</v>
      </c>
      <c r="R147" s="32">
        <v>20.0</v>
      </c>
      <c r="S147" s="32">
        <v>40.0</v>
      </c>
      <c r="U147" s="32">
        <v>2.0</v>
      </c>
      <c r="V147" s="32">
        <v>3.0</v>
      </c>
      <c r="W147" s="32">
        <v>36.0</v>
      </c>
      <c r="Z147" s="66"/>
      <c r="AA147" s="66"/>
      <c r="AB147" s="32">
        <v>0.23</v>
      </c>
      <c r="AC147" s="32">
        <v>16.0</v>
      </c>
      <c r="AD147" s="32">
        <v>25.0</v>
      </c>
      <c r="AE147" s="32">
        <v>7.5</v>
      </c>
      <c r="AF147" s="32">
        <v>20.0</v>
      </c>
      <c r="AG147" s="32">
        <v>40.0</v>
      </c>
      <c r="AI147" s="32">
        <v>1.0</v>
      </c>
      <c r="AJ147" s="32">
        <v>1.2</v>
      </c>
      <c r="AK147" s="32">
        <v>3.0</v>
      </c>
      <c r="AL147" s="32">
        <v>36.0</v>
      </c>
      <c r="AO147" s="66"/>
      <c r="AP147" s="66"/>
      <c r="AQ147" s="32">
        <v>0.23</v>
      </c>
      <c r="AR147" s="32">
        <v>16.0</v>
      </c>
      <c r="AS147" s="32">
        <v>25.0</v>
      </c>
      <c r="AT147" s="32">
        <v>7.5</v>
      </c>
      <c r="AU147" s="32">
        <v>20.0</v>
      </c>
      <c r="AV147" s="32">
        <v>40.0</v>
      </c>
      <c r="AX147" s="32">
        <v>1.0</v>
      </c>
      <c r="AY147" s="32">
        <v>1.2</v>
      </c>
      <c r="AZ147" s="66"/>
      <c r="BA147" s="66"/>
      <c r="BB147" s="32">
        <v>3.0</v>
      </c>
      <c r="BC147" s="32">
        <v>36.0</v>
      </c>
      <c r="BG147" s="66"/>
      <c r="BH147" s="66"/>
      <c r="BI147" s="32">
        <v>0.23</v>
      </c>
      <c r="BJ147" s="32">
        <v>16.0</v>
      </c>
      <c r="BK147" s="32">
        <v>25.0</v>
      </c>
      <c r="BL147" s="32">
        <v>7.5</v>
      </c>
      <c r="BM147" s="32">
        <v>20.0</v>
      </c>
      <c r="BN147" s="32">
        <v>40.0</v>
      </c>
      <c r="BP147" s="32">
        <v>1.0</v>
      </c>
      <c r="BQ147" s="32">
        <v>1.2</v>
      </c>
      <c r="BR147" s="66"/>
      <c r="BS147" s="66"/>
      <c r="BT147" s="32">
        <v>3.0</v>
      </c>
      <c r="BU147" s="32">
        <v>36.0</v>
      </c>
      <c r="BZ147" s="32" t="s">
        <v>461</v>
      </c>
      <c r="CG147" s="66"/>
      <c r="CH147" s="66"/>
      <c r="CL147" s="32"/>
      <c r="CM147" s="66"/>
      <c r="CN147" s="66"/>
      <c r="CO147" s="66"/>
      <c r="CP147" s="66"/>
      <c r="CW147" s="32" t="s">
        <v>462</v>
      </c>
      <c r="CX147" s="65" t="s">
        <v>19</v>
      </c>
      <c r="DB147" s="32"/>
    </row>
    <row r="148">
      <c r="A148" s="32" t="s">
        <v>251</v>
      </c>
      <c r="B148" s="32" t="s">
        <v>239</v>
      </c>
      <c r="C148" s="32" t="s">
        <v>730</v>
      </c>
      <c r="D148" s="32" t="s">
        <v>533</v>
      </c>
      <c r="E148" s="65" t="s">
        <v>19</v>
      </c>
      <c r="F148" s="65" t="s">
        <v>209</v>
      </c>
      <c r="G148" s="65" t="s">
        <v>209</v>
      </c>
      <c r="H148" s="15" t="s">
        <v>458</v>
      </c>
      <c r="I148" s="65" t="s">
        <v>209</v>
      </c>
      <c r="J148" s="65" t="s">
        <v>209</v>
      </c>
      <c r="K148" s="32" t="s">
        <v>460</v>
      </c>
      <c r="L148" s="32" t="s">
        <v>460</v>
      </c>
      <c r="M148" s="32" t="s">
        <v>460</v>
      </c>
      <c r="N148" s="32" t="s">
        <v>460</v>
      </c>
      <c r="S148" s="32">
        <v>100.0</v>
      </c>
      <c r="U148" s="32">
        <v>2.0</v>
      </c>
      <c r="V148" s="32">
        <v>3.33</v>
      </c>
      <c r="W148" s="32">
        <v>40.0</v>
      </c>
      <c r="Z148" s="66"/>
      <c r="AA148" s="66"/>
      <c r="AC148" s="32">
        <v>10.0</v>
      </c>
      <c r="AG148" s="32">
        <v>100.0</v>
      </c>
      <c r="AI148" s="32">
        <v>1.0</v>
      </c>
      <c r="AJ148" s="32">
        <v>1.2</v>
      </c>
      <c r="AK148" s="32">
        <v>3.33</v>
      </c>
      <c r="AL148" s="32">
        <v>40.0</v>
      </c>
      <c r="AO148" s="66"/>
      <c r="AP148" s="66"/>
      <c r="AR148" s="32">
        <v>10.0</v>
      </c>
      <c r="AV148" s="32">
        <v>100.0</v>
      </c>
      <c r="AX148" s="32">
        <v>1.0</v>
      </c>
      <c r="AY148" s="32">
        <v>1.2</v>
      </c>
      <c r="AZ148" s="66"/>
      <c r="BA148" s="66"/>
      <c r="BB148" s="32">
        <v>3.33</v>
      </c>
      <c r="BC148" s="32">
        <v>40.0</v>
      </c>
      <c r="BG148" s="66"/>
      <c r="BH148" s="66"/>
      <c r="BJ148" s="32">
        <v>10.0</v>
      </c>
      <c r="BN148" s="32">
        <v>100.0</v>
      </c>
      <c r="BP148" s="32">
        <v>1.0</v>
      </c>
      <c r="BQ148" s="32">
        <v>1.2</v>
      </c>
      <c r="BR148" s="66"/>
      <c r="BS148" s="66"/>
      <c r="BT148" s="32">
        <v>3.33</v>
      </c>
      <c r="BU148" s="32">
        <v>40.0</v>
      </c>
      <c r="BZ148" s="32" t="s">
        <v>461</v>
      </c>
      <c r="CG148" s="66"/>
      <c r="CH148" s="66"/>
      <c r="CL148" s="32"/>
      <c r="CM148" s="66"/>
      <c r="CN148" s="66"/>
      <c r="CO148" s="66"/>
      <c r="CP148" s="66"/>
      <c r="CW148" s="32" t="s">
        <v>462</v>
      </c>
      <c r="CX148" s="65" t="s">
        <v>19</v>
      </c>
      <c r="DB148" s="32"/>
    </row>
    <row r="149">
      <c r="A149" s="32" t="s">
        <v>251</v>
      </c>
      <c r="B149" s="32" t="s">
        <v>239</v>
      </c>
      <c r="C149" s="32" t="s">
        <v>734</v>
      </c>
      <c r="D149" s="32" t="s">
        <v>735</v>
      </c>
      <c r="E149" s="65" t="s">
        <v>19</v>
      </c>
      <c r="F149" s="65" t="s">
        <v>209</v>
      </c>
      <c r="G149" s="65" t="s">
        <v>209</v>
      </c>
      <c r="H149" s="15" t="s">
        <v>491</v>
      </c>
      <c r="I149" s="65" t="s">
        <v>209</v>
      </c>
      <c r="J149" s="65" t="s">
        <v>209</v>
      </c>
      <c r="K149" s="32" t="s">
        <v>460</v>
      </c>
      <c r="L149" s="32" t="s">
        <v>460</v>
      </c>
      <c r="M149" s="32" t="s">
        <v>460</v>
      </c>
      <c r="N149" s="32" t="s">
        <v>460</v>
      </c>
      <c r="P149" s="32">
        <v>15.0</v>
      </c>
      <c r="Q149" s="32">
        <v>7.5</v>
      </c>
      <c r="R149" s="32">
        <v>20.0</v>
      </c>
      <c r="S149" s="32">
        <v>60.0</v>
      </c>
      <c r="U149" s="32">
        <v>2.0</v>
      </c>
      <c r="V149" s="32">
        <v>2.67</v>
      </c>
      <c r="W149" s="32">
        <v>32.0</v>
      </c>
      <c r="Z149" s="66"/>
      <c r="AA149" s="66"/>
      <c r="AC149" s="32">
        <v>10.0</v>
      </c>
      <c r="AD149" s="32">
        <v>15.0</v>
      </c>
      <c r="AE149" s="32">
        <v>7.5</v>
      </c>
      <c r="AF149" s="32">
        <v>20.0</v>
      </c>
      <c r="AG149" s="32">
        <v>60.0</v>
      </c>
      <c r="AI149" s="32">
        <v>1.0</v>
      </c>
      <c r="AJ149" s="32">
        <v>1.2</v>
      </c>
      <c r="AK149" s="32">
        <v>2.67</v>
      </c>
      <c r="AL149" s="32">
        <v>32.0</v>
      </c>
      <c r="AO149" s="66"/>
      <c r="AP149" s="66"/>
      <c r="AR149" s="32">
        <v>10.0</v>
      </c>
      <c r="AS149" s="32">
        <v>15.0</v>
      </c>
      <c r="AT149" s="32">
        <v>7.5</v>
      </c>
      <c r="AU149" s="32">
        <v>20.0</v>
      </c>
      <c r="AV149" s="32">
        <v>60.0</v>
      </c>
      <c r="AX149" s="32">
        <v>1.0</v>
      </c>
      <c r="AY149" s="32">
        <v>1.2</v>
      </c>
      <c r="AZ149" s="66"/>
      <c r="BA149" s="66"/>
      <c r="BB149" s="32">
        <v>2.67</v>
      </c>
      <c r="BC149" s="32">
        <v>32.0</v>
      </c>
      <c r="BG149" s="66"/>
      <c r="BH149" s="66"/>
      <c r="BJ149" s="32">
        <v>10.0</v>
      </c>
      <c r="BK149" s="32">
        <v>15.0</v>
      </c>
      <c r="BL149" s="32">
        <v>7.5</v>
      </c>
      <c r="BM149" s="32">
        <v>20.0</v>
      </c>
      <c r="BN149" s="32">
        <v>60.0</v>
      </c>
      <c r="BP149" s="32">
        <v>1.0</v>
      </c>
      <c r="BQ149" s="32">
        <v>1.2</v>
      </c>
      <c r="BR149" s="66"/>
      <c r="BS149" s="66"/>
      <c r="BT149" s="32">
        <v>2.67</v>
      </c>
      <c r="BU149" s="32">
        <v>32.0</v>
      </c>
      <c r="BZ149" s="32" t="s">
        <v>461</v>
      </c>
      <c r="CG149" s="66"/>
      <c r="CH149" s="66"/>
      <c r="CL149" s="32"/>
      <c r="CM149" s="66"/>
      <c r="CN149" s="66"/>
      <c r="CO149" s="66"/>
      <c r="CP149" s="66"/>
      <c r="CW149" s="32" t="s">
        <v>462</v>
      </c>
      <c r="CX149" s="65" t="s">
        <v>19</v>
      </c>
      <c r="DB149" s="32"/>
    </row>
    <row r="150">
      <c r="A150" s="32" t="s">
        <v>251</v>
      </c>
      <c r="B150" s="32" t="s">
        <v>239</v>
      </c>
      <c r="C150" s="32" t="s">
        <v>736</v>
      </c>
      <c r="D150" s="32" t="s">
        <v>737</v>
      </c>
      <c r="E150" s="65" t="s">
        <v>19</v>
      </c>
      <c r="F150" s="65" t="s">
        <v>209</v>
      </c>
      <c r="G150" s="65" t="s">
        <v>209</v>
      </c>
      <c r="H150" s="15" t="s">
        <v>491</v>
      </c>
      <c r="I150" s="65" t="s">
        <v>209</v>
      </c>
      <c r="J150" s="65" t="s">
        <v>209</v>
      </c>
      <c r="K150" s="32" t="s">
        <v>460</v>
      </c>
      <c r="L150" s="32" t="s">
        <v>460</v>
      </c>
      <c r="M150" s="32" t="s">
        <v>460</v>
      </c>
      <c r="N150" s="32" t="s">
        <v>460</v>
      </c>
      <c r="P150" s="32">
        <v>25.0</v>
      </c>
      <c r="Q150" s="32">
        <v>7.5</v>
      </c>
      <c r="R150" s="32">
        <v>25.0</v>
      </c>
      <c r="S150" s="32">
        <v>70.0</v>
      </c>
      <c r="U150" s="32">
        <v>2.0</v>
      </c>
      <c r="V150" s="32">
        <v>2.67</v>
      </c>
      <c r="W150" s="32">
        <v>32.0</v>
      </c>
      <c r="Z150" s="66"/>
      <c r="AA150" s="66"/>
      <c r="AC150" s="32">
        <v>16.0</v>
      </c>
      <c r="AD150" s="32">
        <v>25.0</v>
      </c>
      <c r="AE150" s="32">
        <v>7.5</v>
      </c>
      <c r="AF150" s="32">
        <v>25.0</v>
      </c>
      <c r="AG150" s="32">
        <v>70.0</v>
      </c>
      <c r="AI150" s="32">
        <v>1.0</v>
      </c>
      <c r="AJ150" s="32">
        <v>1.2</v>
      </c>
      <c r="AK150" s="32">
        <v>2.67</v>
      </c>
      <c r="AL150" s="32">
        <v>32.0</v>
      </c>
      <c r="AO150" s="66"/>
      <c r="AP150" s="66"/>
      <c r="AR150" s="32">
        <v>16.0</v>
      </c>
      <c r="AS150" s="32">
        <v>25.0</v>
      </c>
      <c r="AT150" s="32">
        <v>7.5</v>
      </c>
      <c r="AU150" s="32">
        <v>25.0</v>
      </c>
      <c r="AV150" s="32">
        <v>70.0</v>
      </c>
      <c r="AX150" s="32">
        <v>1.0</v>
      </c>
      <c r="AY150" s="32">
        <v>1.2</v>
      </c>
      <c r="AZ150" s="66"/>
      <c r="BA150" s="66"/>
      <c r="BB150" s="32">
        <v>2.67</v>
      </c>
      <c r="BC150" s="32">
        <v>32.0</v>
      </c>
      <c r="BG150" s="66"/>
      <c r="BH150" s="66"/>
      <c r="BJ150" s="32">
        <v>16.0</v>
      </c>
      <c r="BK150" s="32">
        <v>25.0</v>
      </c>
      <c r="BL150" s="32">
        <v>7.5</v>
      </c>
      <c r="BM150" s="32">
        <v>25.0</v>
      </c>
      <c r="BN150" s="32">
        <v>70.0</v>
      </c>
      <c r="BP150" s="32">
        <v>1.0</v>
      </c>
      <c r="BQ150" s="32">
        <v>1.2</v>
      </c>
      <c r="BR150" s="66"/>
      <c r="BS150" s="66"/>
      <c r="BT150" s="32">
        <v>2.67</v>
      </c>
      <c r="BU150" s="32">
        <v>32.0</v>
      </c>
      <c r="BZ150" s="32" t="s">
        <v>461</v>
      </c>
      <c r="CG150" s="66"/>
      <c r="CH150" s="66"/>
      <c r="CL150" s="32"/>
      <c r="CM150" s="66"/>
      <c r="CN150" s="66"/>
      <c r="CO150" s="66"/>
      <c r="CP150" s="66"/>
      <c r="CW150" s="32" t="s">
        <v>462</v>
      </c>
      <c r="CX150" s="65" t="s">
        <v>19</v>
      </c>
      <c r="DB150" s="32"/>
    </row>
    <row r="151">
      <c r="A151" s="32" t="s">
        <v>251</v>
      </c>
      <c r="B151" s="32" t="s">
        <v>239</v>
      </c>
      <c r="C151" s="32" t="s">
        <v>738</v>
      </c>
      <c r="D151" s="32" t="s">
        <v>739</v>
      </c>
      <c r="E151" s="65" t="s">
        <v>19</v>
      </c>
      <c r="F151" s="65" t="s">
        <v>209</v>
      </c>
      <c r="G151" s="65" t="s">
        <v>209</v>
      </c>
      <c r="H151" s="15" t="s">
        <v>491</v>
      </c>
      <c r="I151" s="65" t="s">
        <v>209</v>
      </c>
      <c r="J151" s="65" t="s">
        <v>209</v>
      </c>
      <c r="K151" s="32" t="s">
        <v>459</v>
      </c>
      <c r="L151" s="32" t="s">
        <v>459</v>
      </c>
      <c r="M151" s="32" t="s">
        <v>459</v>
      </c>
      <c r="N151" s="32" t="s">
        <v>459</v>
      </c>
      <c r="O151" s="67"/>
      <c r="P151" s="67"/>
      <c r="Q151" s="67"/>
      <c r="R151" s="67"/>
      <c r="S151" s="67"/>
      <c r="T151" s="67"/>
      <c r="U151" s="67"/>
      <c r="V151" s="67"/>
      <c r="W151" s="67"/>
      <c r="X151" s="67"/>
      <c r="Y151" s="67"/>
      <c r="Z151" s="66"/>
      <c r="AA151" s="66"/>
      <c r="AB151" s="67"/>
      <c r="AC151" s="67"/>
      <c r="AD151" s="67"/>
      <c r="AE151" s="67"/>
      <c r="AF151" s="67"/>
      <c r="AG151" s="67"/>
      <c r="AH151" s="67"/>
      <c r="AI151" s="67"/>
      <c r="AJ151" s="67"/>
      <c r="AK151" s="67"/>
      <c r="AL151" s="67"/>
      <c r="AM151" s="67"/>
      <c r="AN151" s="67"/>
      <c r="AO151" s="66"/>
      <c r="AP151" s="66"/>
      <c r="AQ151" s="67"/>
      <c r="AR151" s="67"/>
      <c r="AS151" s="67"/>
      <c r="AT151" s="67"/>
      <c r="AU151" s="67"/>
      <c r="AV151" s="67"/>
      <c r="AW151" s="67"/>
      <c r="AX151" s="67"/>
      <c r="AY151" s="67"/>
      <c r="AZ151" s="66"/>
      <c r="BA151" s="66"/>
      <c r="BB151" s="67"/>
      <c r="BC151" s="67"/>
      <c r="BD151" s="67"/>
      <c r="BE151" s="67"/>
      <c r="BF151" s="67"/>
      <c r="BG151" s="66"/>
      <c r="BH151" s="66"/>
      <c r="BI151" s="67"/>
      <c r="BJ151" s="67"/>
      <c r="BK151" s="67"/>
      <c r="BL151" s="67"/>
      <c r="BM151" s="67"/>
      <c r="BN151" s="67"/>
      <c r="BO151" s="67"/>
      <c r="BP151" s="67"/>
      <c r="BQ151" s="67"/>
      <c r="BR151" s="66"/>
      <c r="BS151" s="66"/>
      <c r="BT151" s="67"/>
      <c r="BU151" s="67"/>
      <c r="BV151" s="67"/>
      <c r="BW151" s="67"/>
      <c r="BX151" s="67"/>
      <c r="BY151" s="67"/>
      <c r="BZ151" s="32" t="s">
        <v>461</v>
      </c>
      <c r="CG151" s="66"/>
      <c r="CH151" s="66"/>
      <c r="CL151" s="32" t="s">
        <v>460</v>
      </c>
      <c r="CM151" s="65" t="s">
        <v>19</v>
      </c>
      <c r="CN151" s="65" t="s">
        <v>19</v>
      </c>
      <c r="CO151" s="65" t="s">
        <v>209</v>
      </c>
      <c r="CP151" s="65" t="s">
        <v>209</v>
      </c>
      <c r="CR151" s="32">
        <v>1.0</v>
      </c>
      <c r="CU151" s="32">
        <v>800.0</v>
      </c>
      <c r="CW151" s="32" t="s">
        <v>462</v>
      </c>
      <c r="CX151" s="65" t="s">
        <v>19</v>
      </c>
      <c r="DB151" s="32" t="s">
        <v>740</v>
      </c>
      <c r="DC151" s="32" t="s">
        <v>740</v>
      </c>
    </row>
    <row r="152">
      <c r="A152" s="32" t="s">
        <v>251</v>
      </c>
      <c r="B152" s="32" t="s">
        <v>239</v>
      </c>
      <c r="C152" s="32" t="s">
        <v>494</v>
      </c>
      <c r="D152" s="32" t="s">
        <v>741</v>
      </c>
      <c r="E152" s="65" t="s">
        <v>19</v>
      </c>
      <c r="F152" s="65" t="s">
        <v>209</v>
      </c>
      <c r="G152" s="65" t="s">
        <v>209</v>
      </c>
      <c r="H152" s="15" t="s">
        <v>491</v>
      </c>
      <c r="I152" s="65" t="s">
        <v>209</v>
      </c>
      <c r="J152" s="65" t="s">
        <v>209</v>
      </c>
      <c r="K152" s="32" t="s">
        <v>459</v>
      </c>
      <c r="L152" s="32" t="s">
        <v>459</v>
      </c>
      <c r="M152" s="32" t="s">
        <v>459</v>
      </c>
      <c r="N152" s="32" t="s">
        <v>459</v>
      </c>
      <c r="O152" s="67"/>
      <c r="P152" s="67"/>
      <c r="Q152" s="67"/>
      <c r="R152" s="67"/>
      <c r="S152" s="67"/>
      <c r="T152" s="67"/>
      <c r="U152" s="67"/>
      <c r="V152" s="67"/>
      <c r="W152" s="67"/>
      <c r="X152" s="67"/>
      <c r="Y152" s="67"/>
      <c r="Z152" s="66"/>
      <c r="AA152" s="66"/>
      <c r="AB152" s="67"/>
      <c r="AC152" s="67"/>
      <c r="AD152" s="67"/>
      <c r="AE152" s="67"/>
      <c r="AF152" s="67"/>
      <c r="AG152" s="67"/>
      <c r="AH152" s="67"/>
      <c r="AI152" s="67"/>
      <c r="AJ152" s="67"/>
      <c r="AK152" s="67"/>
      <c r="AL152" s="67"/>
      <c r="AM152" s="67"/>
      <c r="AN152" s="67"/>
      <c r="AO152" s="66"/>
      <c r="AP152" s="66"/>
      <c r="AQ152" s="67"/>
      <c r="AR152" s="67"/>
      <c r="AS152" s="67"/>
      <c r="AT152" s="67"/>
      <c r="AU152" s="67"/>
      <c r="AV152" s="67"/>
      <c r="AW152" s="67"/>
      <c r="AX152" s="67"/>
      <c r="AY152" s="67"/>
      <c r="AZ152" s="66"/>
      <c r="BA152" s="66"/>
      <c r="BB152" s="67"/>
      <c r="BC152" s="67"/>
      <c r="BD152" s="67"/>
      <c r="BE152" s="67"/>
      <c r="BF152" s="67"/>
      <c r="BG152" s="66"/>
      <c r="BH152" s="66"/>
      <c r="BI152" s="67"/>
      <c r="BJ152" s="67"/>
      <c r="BK152" s="67"/>
      <c r="BL152" s="67"/>
      <c r="BM152" s="67"/>
      <c r="BN152" s="67"/>
      <c r="BO152" s="67"/>
      <c r="BP152" s="67"/>
      <c r="BQ152" s="67"/>
      <c r="BR152" s="66"/>
      <c r="BS152" s="66"/>
      <c r="BT152" s="67"/>
      <c r="BU152" s="67"/>
      <c r="BV152" s="67"/>
      <c r="BW152" s="67"/>
      <c r="BX152" s="67"/>
      <c r="BY152" s="67"/>
      <c r="BZ152" s="32" t="s">
        <v>461</v>
      </c>
      <c r="CG152" s="66"/>
      <c r="CH152" s="66"/>
      <c r="CL152" s="32" t="s">
        <v>460</v>
      </c>
      <c r="CM152" s="65" t="s">
        <v>19</v>
      </c>
      <c r="CN152" s="65" t="s">
        <v>19</v>
      </c>
      <c r="CO152" s="65" t="s">
        <v>209</v>
      </c>
      <c r="CP152" s="65" t="s">
        <v>209</v>
      </c>
      <c r="CR152" s="32">
        <v>1.0</v>
      </c>
      <c r="CW152" s="32" t="s">
        <v>462</v>
      </c>
      <c r="CX152" s="65" t="s">
        <v>19</v>
      </c>
      <c r="DB152" s="32" t="s">
        <v>740</v>
      </c>
      <c r="DC152" s="32" t="s">
        <v>740</v>
      </c>
    </row>
    <row r="153">
      <c r="A153" s="15" t="s">
        <v>172</v>
      </c>
      <c r="B153" s="32" t="s">
        <v>173</v>
      </c>
      <c r="C153" s="32" t="s">
        <v>742</v>
      </c>
      <c r="D153" s="32" t="s">
        <v>743</v>
      </c>
      <c r="E153" s="65" t="s">
        <v>19</v>
      </c>
      <c r="F153" s="65" t="s">
        <v>209</v>
      </c>
      <c r="G153" s="65" t="s">
        <v>209</v>
      </c>
      <c r="H153" s="15" t="s">
        <v>465</v>
      </c>
      <c r="I153" s="65" t="s">
        <v>209</v>
      </c>
      <c r="J153" s="65" t="s">
        <v>209</v>
      </c>
      <c r="K153" s="32" t="s">
        <v>460</v>
      </c>
      <c r="L153" s="32" t="s">
        <v>459</v>
      </c>
      <c r="M153" s="32" t="s">
        <v>459</v>
      </c>
      <c r="N153" s="32" t="s">
        <v>459</v>
      </c>
      <c r="O153" s="32">
        <v>80.0</v>
      </c>
      <c r="P153" s="32">
        <v>20.0</v>
      </c>
      <c r="Q153" s="32">
        <v>20.0</v>
      </c>
      <c r="R153" s="32">
        <v>20.0</v>
      </c>
      <c r="S153" s="32">
        <v>20.0</v>
      </c>
      <c r="U153" s="32">
        <v>2.0</v>
      </c>
      <c r="V153" s="32">
        <v>2.9</v>
      </c>
      <c r="W153" s="32">
        <v>35.0</v>
      </c>
      <c r="Z153" s="65"/>
      <c r="AA153" s="65"/>
      <c r="AB153" s="67"/>
      <c r="AC153" s="67"/>
      <c r="AD153" s="67"/>
      <c r="AE153" s="67"/>
      <c r="AF153" s="67"/>
      <c r="AG153" s="67"/>
      <c r="AH153" s="67"/>
      <c r="AI153" s="67"/>
      <c r="AJ153" s="67"/>
      <c r="AK153" s="67"/>
      <c r="AL153" s="67"/>
      <c r="AM153" s="67"/>
      <c r="AN153" s="67"/>
      <c r="AO153" s="66"/>
      <c r="AP153" s="66"/>
      <c r="AQ153" s="67"/>
      <c r="AR153" s="67"/>
      <c r="AS153" s="67"/>
      <c r="AT153" s="67"/>
      <c r="AU153" s="67"/>
      <c r="AV153" s="67"/>
      <c r="AW153" s="67"/>
      <c r="AX153" s="67"/>
      <c r="AY153" s="67"/>
      <c r="AZ153" s="66"/>
      <c r="BA153" s="66"/>
      <c r="BB153" s="67"/>
      <c r="BC153" s="67"/>
      <c r="BD153" s="67"/>
      <c r="BE153" s="67"/>
      <c r="BF153" s="67"/>
      <c r="BG153" s="66"/>
      <c r="BH153" s="66"/>
      <c r="BI153" s="67"/>
      <c r="BJ153" s="67"/>
      <c r="BK153" s="67"/>
      <c r="BL153" s="67"/>
      <c r="BM153" s="67"/>
      <c r="BN153" s="67"/>
      <c r="BO153" s="67"/>
      <c r="BP153" s="67"/>
      <c r="BQ153" s="67"/>
      <c r="BR153" s="66"/>
      <c r="BS153" s="66"/>
      <c r="BT153" s="67"/>
      <c r="BU153" s="67"/>
      <c r="BV153" s="67"/>
      <c r="BW153" s="67"/>
      <c r="BX153" s="67"/>
      <c r="BY153" s="67"/>
      <c r="BZ153" s="32" t="s">
        <v>461</v>
      </c>
      <c r="CG153" s="66"/>
      <c r="CH153" s="66"/>
      <c r="CL153" s="32" t="s">
        <v>460</v>
      </c>
      <c r="CM153" s="65" t="s">
        <v>209</v>
      </c>
      <c r="CN153" s="65" t="s">
        <v>209</v>
      </c>
      <c r="CO153" s="65" t="s">
        <v>209</v>
      </c>
      <c r="CP153" s="65" t="s">
        <v>209</v>
      </c>
      <c r="CR153" s="32">
        <v>1.0</v>
      </c>
      <c r="CW153" s="32" t="s">
        <v>462</v>
      </c>
      <c r="CX153" s="65" t="s">
        <v>209</v>
      </c>
    </row>
    <row r="154">
      <c r="A154" s="15" t="s">
        <v>172</v>
      </c>
      <c r="B154" s="32" t="s">
        <v>173</v>
      </c>
      <c r="C154" s="32" t="s">
        <v>744</v>
      </c>
      <c r="D154" s="32" t="s">
        <v>743</v>
      </c>
      <c r="E154" s="65" t="s">
        <v>19</v>
      </c>
      <c r="F154" s="65" t="s">
        <v>209</v>
      </c>
      <c r="G154" s="65" t="s">
        <v>209</v>
      </c>
      <c r="H154" s="15" t="s">
        <v>465</v>
      </c>
      <c r="I154" s="65" t="s">
        <v>209</v>
      </c>
      <c r="J154" s="65" t="s">
        <v>209</v>
      </c>
      <c r="K154" s="32" t="s">
        <v>460</v>
      </c>
      <c r="L154" s="32" t="s">
        <v>459</v>
      </c>
      <c r="M154" s="32" t="s">
        <v>459</v>
      </c>
      <c r="N154" s="32" t="s">
        <v>459</v>
      </c>
      <c r="O154" s="32">
        <v>40.0</v>
      </c>
      <c r="P154" s="32">
        <v>20.0</v>
      </c>
      <c r="Q154" s="32">
        <v>20.0</v>
      </c>
      <c r="R154" s="32">
        <v>20.0</v>
      </c>
      <c r="S154" s="32">
        <v>20.0</v>
      </c>
      <c r="U154" s="32">
        <v>2.0</v>
      </c>
      <c r="V154" s="32">
        <v>2.9</v>
      </c>
      <c r="W154" s="32">
        <v>35.0</v>
      </c>
      <c r="Z154" s="65"/>
      <c r="AA154" s="65"/>
      <c r="AB154" s="67"/>
      <c r="AC154" s="67"/>
      <c r="AD154" s="67"/>
      <c r="AE154" s="67"/>
      <c r="AF154" s="67"/>
      <c r="AG154" s="67"/>
      <c r="AH154" s="67"/>
      <c r="AI154" s="67"/>
      <c r="AJ154" s="67"/>
      <c r="AK154" s="67"/>
      <c r="AL154" s="67"/>
      <c r="AM154" s="67"/>
      <c r="AN154" s="67"/>
      <c r="AO154" s="66"/>
      <c r="AP154" s="66"/>
      <c r="AQ154" s="67"/>
      <c r="AR154" s="67"/>
      <c r="AS154" s="67"/>
      <c r="AT154" s="67"/>
      <c r="AU154" s="67"/>
      <c r="AV154" s="67"/>
      <c r="AW154" s="67"/>
      <c r="AX154" s="67"/>
      <c r="AY154" s="67"/>
      <c r="AZ154" s="66"/>
      <c r="BA154" s="66"/>
      <c r="BB154" s="67"/>
      <c r="BC154" s="67"/>
      <c r="BD154" s="67"/>
      <c r="BE154" s="67"/>
      <c r="BF154" s="67"/>
      <c r="BG154" s="66"/>
      <c r="BH154" s="66"/>
      <c r="BI154" s="67"/>
      <c r="BJ154" s="67"/>
      <c r="BK154" s="67"/>
      <c r="BL154" s="67"/>
      <c r="BM154" s="67"/>
      <c r="BN154" s="67"/>
      <c r="BO154" s="67"/>
      <c r="BP154" s="67"/>
      <c r="BQ154" s="67"/>
      <c r="BR154" s="66"/>
      <c r="BS154" s="66"/>
      <c r="BT154" s="67"/>
      <c r="BU154" s="67"/>
      <c r="BV154" s="67"/>
      <c r="BW154" s="67"/>
      <c r="BX154" s="67"/>
      <c r="BY154" s="67"/>
      <c r="BZ154" s="32" t="s">
        <v>461</v>
      </c>
      <c r="CG154" s="66"/>
      <c r="CH154" s="66"/>
      <c r="CL154" s="32" t="s">
        <v>460</v>
      </c>
      <c r="CM154" s="65" t="s">
        <v>209</v>
      </c>
      <c r="CN154" s="65" t="s">
        <v>209</v>
      </c>
      <c r="CO154" s="65" t="s">
        <v>209</v>
      </c>
      <c r="CP154" s="65" t="s">
        <v>209</v>
      </c>
      <c r="CR154" s="32">
        <v>1.0</v>
      </c>
      <c r="CW154" s="32" t="s">
        <v>462</v>
      </c>
      <c r="CX154" s="65" t="s">
        <v>209</v>
      </c>
    </row>
    <row r="155">
      <c r="A155" s="15" t="s">
        <v>172</v>
      </c>
      <c r="B155" s="32" t="s">
        <v>173</v>
      </c>
      <c r="C155" s="32" t="s">
        <v>745</v>
      </c>
      <c r="D155" s="32" t="s">
        <v>743</v>
      </c>
      <c r="E155" s="65" t="s">
        <v>19</v>
      </c>
      <c r="F155" s="65" t="s">
        <v>209</v>
      </c>
      <c r="G155" s="65" t="s">
        <v>209</v>
      </c>
      <c r="H155" s="15" t="s">
        <v>465</v>
      </c>
      <c r="I155" s="65" t="s">
        <v>209</v>
      </c>
      <c r="J155" s="65" t="s">
        <v>209</v>
      </c>
      <c r="K155" s="32" t="s">
        <v>460</v>
      </c>
      <c r="L155" s="32" t="s">
        <v>459</v>
      </c>
      <c r="M155" s="32" t="s">
        <v>459</v>
      </c>
      <c r="N155" s="32" t="s">
        <v>459</v>
      </c>
      <c r="O155" s="32">
        <v>20.0</v>
      </c>
      <c r="P155" s="32">
        <v>20.0</v>
      </c>
      <c r="Q155" s="32">
        <v>20.0</v>
      </c>
      <c r="R155" s="32">
        <v>20.0</v>
      </c>
      <c r="S155" s="32">
        <v>20.0</v>
      </c>
      <c r="U155" s="32">
        <v>2.0</v>
      </c>
      <c r="V155" s="32">
        <v>2.9</v>
      </c>
      <c r="W155" s="32">
        <v>35.0</v>
      </c>
      <c r="Z155" s="66"/>
      <c r="AA155" s="66"/>
      <c r="AB155" s="67"/>
      <c r="AC155" s="67"/>
      <c r="AD155" s="67"/>
      <c r="AE155" s="67"/>
      <c r="AF155" s="67"/>
      <c r="AG155" s="67"/>
      <c r="AH155" s="67"/>
      <c r="AI155" s="67"/>
      <c r="AJ155" s="67"/>
      <c r="AK155" s="67"/>
      <c r="AL155" s="67"/>
      <c r="AM155" s="67"/>
      <c r="AN155" s="67"/>
      <c r="AO155" s="66"/>
      <c r="AP155" s="66"/>
      <c r="AQ155" s="67"/>
      <c r="AR155" s="67"/>
      <c r="AS155" s="67"/>
      <c r="AT155" s="67"/>
      <c r="AU155" s="67"/>
      <c r="AV155" s="67"/>
      <c r="AW155" s="67"/>
      <c r="AX155" s="67"/>
      <c r="AY155" s="67"/>
      <c r="AZ155" s="66"/>
      <c r="BA155" s="66"/>
      <c r="BB155" s="67"/>
      <c r="BC155" s="67"/>
      <c r="BD155" s="67"/>
      <c r="BE155" s="67"/>
      <c r="BF155" s="67"/>
      <c r="BG155" s="66"/>
      <c r="BH155" s="66"/>
      <c r="BI155" s="67"/>
      <c r="BJ155" s="67"/>
      <c r="BK155" s="67"/>
      <c r="BL155" s="67"/>
      <c r="BM155" s="67"/>
      <c r="BN155" s="67"/>
      <c r="BO155" s="67"/>
      <c r="BP155" s="67"/>
      <c r="BQ155" s="67"/>
      <c r="BR155" s="66"/>
      <c r="BS155" s="66"/>
      <c r="BT155" s="67"/>
      <c r="BU155" s="67"/>
      <c r="BV155" s="67"/>
      <c r="BW155" s="67"/>
      <c r="BX155" s="67"/>
      <c r="BY155" s="67"/>
      <c r="BZ155" s="32" t="s">
        <v>461</v>
      </c>
      <c r="CG155" s="66"/>
      <c r="CH155" s="66"/>
      <c r="CL155" s="32" t="s">
        <v>460</v>
      </c>
      <c r="CM155" s="65" t="s">
        <v>209</v>
      </c>
      <c r="CN155" s="65" t="s">
        <v>209</v>
      </c>
      <c r="CO155" s="65" t="s">
        <v>209</v>
      </c>
      <c r="CP155" s="65" t="s">
        <v>209</v>
      </c>
      <c r="CR155" s="32">
        <v>1.0</v>
      </c>
      <c r="CW155" s="32" t="s">
        <v>462</v>
      </c>
      <c r="CX155" s="65" t="s">
        <v>209</v>
      </c>
    </row>
    <row r="156">
      <c r="A156" s="15" t="s">
        <v>172</v>
      </c>
      <c r="B156" s="32" t="s">
        <v>173</v>
      </c>
      <c r="C156" s="32" t="s">
        <v>746</v>
      </c>
      <c r="D156" s="32" t="s">
        <v>747</v>
      </c>
      <c r="E156" s="65" t="s">
        <v>19</v>
      </c>
      <c r="F156" s="65" t="s">
        <v>209</v>
      </c>
      <c r="G156" s="65" t="s">
        <v>209</v>
      </c>
      <c r="H156" s="15" t="s">
        <v>465</v>
      </c>
      <c r="I156" s="65" t="s">
        <v>209</v>
      </c>
      <c r="J156" s="65" t="s">
        <v>209</v>
      </c>
      <c r="K156" s="32" t="s">
        <v>460</v>
      </c>
      <c r="L156" s="32" t="s">
        <v>460</v>
      </c>
      <c r="M156" s="32" t="s">
        <v>460</v>
      </c>
      <c r="N156" s="32" t="s">
        <v>460</v>
      </c>
      <c r="O156" s="32">
        <v>10.0</v>
      </c>
      <c r="P156" s="32">
        <v>20.0</v>
      </c>
      <c r="Q156" s="32">
        <v>20.0</v>
      </c>
      <c r="R156" s="32">
        <v>20.0</v>
      </c>
      <c r="S156" s="32">
        <v>20.0</v>
      </c>
      <c r="U156" s="32">
        <v>2.0</v>
      </c>
      <c r="V156" s="32">
        <v>2.9</v>
      </c>
      <c r="W156" s="32">
        <v>35.0</v>
      </c>
      <c r="Z156" s="65" t="s">
        <v>209</v>
      </c>
      <c r="AA156" s="65" t="s">
        <v>209</v>
      </c>
      <c r="AB156" s="32">
        <v>20.0</v>
      </c>
      <c r="AD156" s="32">
        <v>20.0</v>
      </c>
      <c r="AE156" s="32">
        <v>20.0</v>
      </c>
      <c r="AF156" s="32">
        <v>20.0</v>
      </c>
      <c r="AG156" s="32">
        <v>20.0</v>
      </c>
      <c r="AI156" s="32">
        <v>2.0</v>
      </c>
      <c r="AJ156" s="32">
        <v>2.0</v>
      </c>
      <c r="AK156" s="32">
        <v>2.9</v>
      </c>
      <c r="AL156" s="32">
        <v>35.0</v>
      </c>
      <c r="AO156" s="65" t="s">
        <v>209</v>
      </c>
      <c r="AP156" s="65" t="s">
        <v>209</v>
      </c>
      <c r="AQ156" s="32">
        <v>30.0</v>
      </c>
      <c r="AS156" s="32">
        <v>20.0</v>
      </c>
      <c r="AT156" s="32">
        <v>20.0</v>
      </c>
      <c r="AU156" s="32">
        <v>20.0</v>
      </c>
      <c r="AV156" s="32">
        <v>20.0</v>
      </c>
      <c r="AX156" s="32">
        <v>2.0</v>
      </c>
      <c r="AY156" s="32">
        <v>2.0</v>
      </c>
      <c r="AZ156" s="65" t="s">
        <v>209</v>
      </c>
      <c r="BA156" s="65" t="s">
        <v>209</v>
      </c>
      <c r="BB156" s="32">
        <v>2.9</v>
      </c>
      <c r="BC156" s="32">
        <v>35.0</v>
      </c>
      <c r="BG156" s="65" t="s">
        <v>209</v>
      </c>
      <c r="BH156" s="65" t="s">
        <v>209</v>
      </c>
      <c r="BI156" s="32">
        <v>40.0</v>
      </c>
      <c r="BK156" s="32">
        <v>20.0</v>
      </c>
      <c r="BL156" s="32">
        <v>20.0</v>
      </c>
      <c r="BM156" s="32">
        <v>20.0</v>
      </c>
      <c r="BN156" s="32">
        <v>20.0</v>
      </c>
      <c r="BP156" s="32">
        <v>2.0</v>
      </c>
      <c r="BQ156" s="32">
        <v>2.0</v>
      </c>
      <c r="BR156" s="65" t="s">
        <v>209</v>
      </c>
      <c r="BS156" s="65" t="s">
        <v>209</v>
      </c>
      <c r="BT156" s="32">
        <v>2.9</v>
      </c>
      <c r="BU156" s="32">
        <v>35.0</v>
      </c>
      <c r="BZ156" s="32" t="s">
        <v>461</v>
      </c>
      <c r="CG156" s="66"/>
      <c r="CH156" s="66"/>
      <c r="CL156" s="32" t="s">
        <v>460</v>
      </c>
      <c r="CM156" s="65" t="s">
        <v>209</v>
      </c>
      <c r="CN156" s="65" t="s">
        <v>209</v>
      </c>
      <c r="CO156" s="65" t="s">
        <v>209</v>
      </c>
      <c r="CP156" s="65" t="s">
        <v>209</v>
      </c>
      <c r="CR156" s="32">
        <v>1.0</v>
      </c>
      <c r="CW156" s="32" t="s">
        <v>462</v>
      </c>
      <c r="CX156" s="65" t="s">
        <v>19</v>
      </c>
    </row>
    <row r="157">
      <c r="A157" s="15" t="s">
        <v>172</v>
      </c>
      <c r="B157" s="32" t="s">
        <v>173</v>
      </c>
      <c r="C157" s="32" t="s">
        <v>748</v>
      </c>
      <c r="D157" s="32" t="s">
        <v>747</v>
      </c>
      <c r="E157" s="65" t="s">
        <v>19</v>
      </c>
      <c r="F157" s="65" t="s">
        <v>209</v>
      </c>
      <c r="G157" s="65" t="s">
        <v>209</v>
      </c>
      <c r="H157" s="15" t="s">
        <v>465</v>
      </c>
      <c r="I157" s="65" t="s">
        <v>209</v>
      </c>
      <c r="J157" s="65" t="s">
        <v>209</v>
      </c>
      <c r="K157" s="32" t="s">
        <v>460</v>
      </c>
      <c r="L157" s="32" t="s">
        <v>460</v>
      </c>
      <c r="M157" s="32" t="s">
        <v>460</v>
      </c>
      <c r="N157" s="32" t="s">
        <v>460</v>
      </c>
      <c r="O157" s="32">
        <v>5.0</v>
      </c>
      <c r="P157" s="32">
        <v>20.0</v>
      </c>
      <c r="Q157" s="32">
        <v>20.0</v>
      </c>
      <c r="R157" s="32">
        <v>20.0</v>
      </c>
      <c r="S157" s="32">
        <v>25.0</v>
      </c>
      <c r="U157" s="32">
        <v>2.0</v>
      </c>
      <c r="V157" s="32">
        <v>2.9</v>
      </c>
      <c r="W157" s="32">
        <v>35.0</v>
      </c>
      <c r="Z157" s="65" t="s">
        <v>209</v>
      </c>
      <c r="AA157" s="65" t="s">
        <v>209</v>
      </c>
      <c r="AB157" s="32">
        <v>10.0</v>
      </c>
      <c r="AD157" s="32">
        <v>20.0</v>
      </c>
      <c r="AE157" s="32">
        <v>20.0</v>
      </c>
      <c r="AF157" s="32">
        <v>20.0</v>
      </c>
      <c r="AG157" s="32">
        <v>25.0</v>
      </c>
      <c r="AI157" s="32">
        <v>2.0</v>
      </c>
      <c r="AJ157" s="32">
        <v>2.0</v>
      </c>
      <c r="AK157" s="32">
        <v>2.9</v>
      </c>
      <c r="AL157" s="32">
        <v>35.0</v>
      </c>
      <c r="AO157" s="65" t="s">
        <v>209</v>
      </c>
      <c r="AP157" s="65" t="s">
        <v>209</v>
      </c>
      <c r="AQ157" s="32">
        <v>15.0</v>
      </c>
      <c r="AS157" s="32">
        <v>20.0</v>
      </c>
      <c r="AT157" s="32">
        <v>20.0</v>
      </c>
      <c r="AU157" s="32">
        <v>20.0</v>
      </c>
      <c r="AV157" s="32">
        <v>25.0</v>
      </c>
      <c r="AX157" s="32">
        <v>2.0</v>
      </c>
      <c r="AY157" s="32">
        <v>2.0</v>
      </c>
      <c r="AZ157" s="65" t="s">
        <v>209</v>
      </c>
      <c r="BA157" s="65" t="s">
        <v>209</v>
      </c>
      <c r="BB157" s="32">
        <v>2.9</v>
      </c>
      <c r="BC157" s="32">
        <v>35.0</v>
      </c>
      <c r="BG157" s="65" t="s">
        <v>209</v>
      </c>
      <c r="BH157" s="65" t="s">
        <v>209</v>
      </c>
      <c r="BI157" s="32">
        <v>20.0</v>
      </c>
      <c r="BK157" s="32">
        <v>20.0</v>
      </c>
      <c r="BL157" s="32">
        <v>20.0</v>
      </c>
      <c r="BM157" s="32">
        <v>20.0</v>
      </c>
      <c r="BN157" s="32">
        <v>25.0</v>
      </c>
      <c r="BP157" s="32">
        <v>2.0</v>
      </c>
      <c r="BQ157" s="32">
        <v>2.0</v>
      </c>
      <c r="BR157" s="65" t="s">
        <v>209</v>
      </c>
      <c r="BS157" s="65" t="s">
        <v>209</v>
      </c>
      <c r="BT157" s="32">
        <v>2.9</v>
      </c>
      <c r="BU157" s="32">
        <v>35.0</v>
      </c>
      <c r="BZ157" s="32" t="s">
        <v>461</v>
      </c>
      <c r="CG157" s="66"/>
      <c r="CH157" s="66"/>
      <c r="CL157" s="32" t="s">
        <v>460</v>
      </c>
      <c r="CM157" s="65" t="s">
        <v>209</v>
      </c>
      <c r="CN157" s="65" t="s">
        <v>209</v>
      </c>
      <c r="CO157" s="65" t="s">
        <v>209</v>
      </c>
      <c r="CP157" s="65" t="s">
        <v>209</v>
      </c>
      <c r="CR157" s="32">
        <v>1.0</v>
      </c>
      <c r="CW157" s="32" t="s">
        <v>462</v>
      </c>
      <c r="CX157" s="65" t="s">
        <v>19</v>
      </c>
    </row>
    <row r="158">
      <c r="A158" s="15" t="s">
        <v>172</v>
      </c>
      <c r="B158" s="32" t="s">
        <v>173</v>
      </c>
      <c r="C158" s="32" t="s">
        <v>749</v>
      </c>
      <c r="D158" s="32" t="s">
        <v>750</v>
      </c>
      <c r="E158" s="65" t="s">
        <v>19</v>
      </c>
      <c r="F158" s="65" t="s">
        <v>209</v>
      </c>
      <c r="G158" s="65" t="s">
        <v>209</v>
      </c>
      <c r="H158" s="15" t="s">
        <v>465</v>
      </c>
      <c r="I158" s="65" t="s">
        <v>209</v>
      </c>
      <c r="J158" s="65" t="s">
        <v>209</v>
      </c>
      <c r="K158" s="32" t="s">
        <v>460</v>
      </c>
      <c r="L158" s="32" t="s">
        <v>462</v>
      </c>
      <c r="M158" s="32" t="s">
        <v>462</v>
      </c>
      <c r="N158" s="32" t="s">
        <v>462</v>
      </c>
      <c r="O158" s="32">
        <v>2.5</v>
      </c>
      <c r="P158" s="32">
        <v>20.0</v>
      </c>
      <c r="Q158" s="32">
        <v>20.0</v>
      </c>
      <c r="R158" s="32">
        <v>20.0</v>
      </c>
      <c r="S158" s="32">
        <v>25.0</v>
      </c>
      <c r="U158" s="32">
        <v>2.0</v>
      </c>
      <c r="V158" s="32">
        <v>2.9</v>
      </c>
      <c r="W158" s="32">
        <v>35.0</v>
      </c>
      <c r="Z158" s="65" t="s">
        <v>209</v>
      </c>
      <c r="AA158" s="65" t="s">
        <v>209</v>
      </c>
      <c r="AB158" s="32">
        <v>5.0</v>
      </c>
      <c r="AD158" s="32">
        <v>20.0</v>
      </c>
      <c r="AE158" s="32">
        <v>20.0</v>
      </c>
      <c r="AF158" s="32">
        <v>20.0</v>
      </c>
      <c r="AG158" s="32">
        <v>25.0</v>
      </c>
      <c r="AI158" s="32">
        <v>2.0</v>
      </c>
      <c r="AJ158" s="32">
        <v>2.0</v>
      </c>
      <c r="AK158" s="32">
        <v>2.9</v>
      </c>
      <c r="AL158" s="32">
        <v>35.0</v>
      </c>
      <c r="AO158" s="65" t="s">
        <v>209</v>
      </c>
      <c r="AP158" s="65" t="s">
        <v>209</v>
      </c>
      <c r="AQ158" s="32">
        <v>7.5</v>
      </c>
      <c r="AS158" s="32">
        <v>20.0</v>
      </c>
      <c r="AT158" s="32">
        <v>20.0</v>
      </c>
      <c r="AU158" s="32">
        <v>20.0</v>
      </c>
      <c r="AV158" s="32">
        <v>25.0</v>
      </c>
      <c r="AX158" s="32">
        <v>2.0</v>
      </c>
      <c r="AY158" s="32">
        <v>2.0</v>
      </c>
      <c r="AZ158" s="65" t="s">
        <v>209</v>
      </c>
      <c r="BA158" s="65" t="s">
        <v>209</v>
      </c>
      <c r="BB158" s="32">
        <v>2.9</v>
      </c>
      <c r="BC158" s="32">
        <v>35.0</v>
      </c>
      <c r="BG158" s="65" t="s">
        <v>209</v>
      </c>
      <c r="BH158" s="65" t="s">
        <v>209</v>
      </c>
      <c r="BI158" s="32">
        <v>10.0</v>
      </c>
      <c r="BK158" s="32">
        <v>20.0</v>
      </c>
      <c r="BL158" s="32">
        <v>20.0</v>
      </c>
      <c r="BM158" s="32">
        <v>20.0</v>
      </c>
      <c r="BN158" s="32">
        <v>25.0</v>
      </c>
      <c r="BP158" s="32">
        <v>2.0</v>
      </c>
      <c r="BQ158" s="32">
        <v>2.0</v>
      </c>
      <c r="BR158" s="65" t="s">
        <v>209</v>
      </c>
      <c r="BS158" s="65" t="s">
        <v>209</v>
      </c>
      <c r="BT158" s="32">
        <v>2.9</v>
      </c>
      <c r="BU158" s="32">
        <v>35.0</v>
      </c>
      <c r="BZ158" s="32" t="s">
        <v>461</v>
      </c>
      <c r="CG158" s="66"/>
      <c r="CH158" s="66"/>
      <c r="CL158" s="32" t="s">
        <v>460</v>
      </c>
      <c r="CM158" s="65" t="s">
        <v>209</v>
      </c>
      <c r="CN158" s="65" t="s">
        <v>209</v>
      </c>
      <c r="CO158" s="65" t="s">
        <v>209</v>
      </c>
      <c r="CP158" s="65" t="s">
        <v>209</v>
      </c>
      <c r="CR158" s="32">
        <v>1.0</v>
      </c>
      <c r="CW158" s="32" t="s">
        <v>462</v>
      </c>
      <c r="CX158" s="65" t="s">
        <v>19</v>
      </c>
    </row>
    <row r="159">
      <c r="A159" s="15" t="s">
        <v>172</v>
      </c>
      <c r="B159" s="32" t="s">
        <v>173</v>
      </c>
      <c r="C159" s="32" t="s">
        <v>471</v>
      </c>
      <c r="D159" s="32" t="s">
        <v>751</v>
      </c>
      <c r="E159" s="65" t="s">
        <v>19</v>
      </c>
      <c r="F159" s="65" t="s">
        <v>209</v>
      </c>
      <c r="G159" s="65" t="s">
        <v>209</v>
      </c>
      <c r="H159" s="15" t="s">
        <v>465</v>
      </c>
      <c r="I159" s="65" t="s">
        <v>209</v>
      </c>
      <c r="J159" s="65" t="s">
        <v>209</v>
      </c>
      <c r="K159" s="32" t="s">
        <v>460</v>
      </c>
      <c r="L159" s="32" t="s">
        <v>462</v>
      </c>
      <c r="M159" s="32" t="s">
        <v>462</v>
      </c>
      <c r="N159" s="32" t="s">
        <v>462</v>
      </c>
      <c r="O159" s="32">
        <v>1.0</v>
      </c>
      <c r="P159" s="32">
        <v>20.0</v>
      </c>
      <c r="Q159" s="32">
        <v>20.0</v>
      </c>
      <c r="R159" s="32">
        <v>20.0</v>
      </c>
      <c r="S159" s="32">
        <v>40.0</v>
      </c>
      <c r="U159" s="32">
        <v>2.0</v>
      </c>
      <c r="V159" s="32">
        <v>2.9</v>
      </c>
      <c r="W159" s="32">
        <v>35.0</v>
      </c>
      <c r="Z159" s="65" t="s">
        <v>209</v>
      </c>
      <c r="AA159" s="65" t="s">
        <v>209</v>
      </c>
      <c r="AB159" s="32">
        <v>2.0</v>
      </c>
      <c r="AD159" s="32">
        <v>20.0</v>
      </c>
      <c r="AE159" s="32">
        <v>20.0</v>
      </c>
      <c r="AF159" s="32">
        <v>20.0</v>
      </c>
      <c r="AG159" s="32">
        <v>40.0</v>
      </c>
      <c r="AI159" s="32">
        <v>2.0</v>
      </c>
      <c r="AJ159" s="32">
        <v>2.0</v>
      </c>
      <c r="AK159" s="32">
        <v>2.9</v>
      </c>
      <c r="AL159" s="32">
        <v>35.0</v>
      </c>
      <c r="AO159" s="65" t="s">
        <v>209</v>
      </c>
      <c r="AP159" s="65" t="s">
        <v>209</v>
      </c>
      <c r="AQ159" s="32">
        <v>3.0</v>
      </c>
      <c r="AS159" s="32">
        <v>20.0</v>
      </c>
      <c r="AT159" s="32">
        <v>20.0</v>
      </c>
      <c r="AU159" s="32">
        <v>20.0</v>
      </c>
      <c r="AV159" s="32">
        <v>40.0</v>
      </c>
      <c r="AX159" s="32">
        <v>2.0</v>
      </c>
      <c r="AY159" s="32">
        <v>2.0</v>
      </c>
      <c r="AZ159" s="65" t="s">
        <v>209</v>
      </c>
      <c r="BA159" s="65" t="s">
        <v>209</v>
      </c>
      <c r="BB159" s="32">
        <v>2.9</v>
      </c>
      <c r="BC159" s="32">
        <v>35.0</v>
      </c>
      <c r="BG159" s="65" t="s">
        <v>209</v>
      </c>
      <c r="BH159" s="65" t="s">
        <v>209</v>
      </c>
      <c r="BI159" s="32">
        <v>4.0</v>
      </c>
      <c r="BK159" s="32">
        <v>20.0</v>
      </c>
      <c r="BL159" s="32">
        <v>20.0</v>
      </c>
      <c r="BM159" s="32">
        <v>20.0</v>
      </c>
      <c r="BN159" s="32">
        <v>40.0</v>
      </c>
      <c r="BP159" s="32">
        <v>2.0</v>
      </c>
      <c r="BQ159" s="32">
        <v>2.0</v>
      </c>
      <c r="BR159" s="65" t="s">
        <v>209</v>
      </c>
      <c r="BS159" s="65" t="s">
        <v>209</v>
      </c>
      <c r="BT159" s="32">
        <v>2.9</v>
      </c>
      <c r="BU159" s="32">
        <v>35.0</v>
      </c>
      <c r="BZ159" s="32" t="s">
        <v>461</v>
      </c>
      <c r="CG159" s="66"/>
      <c r="CH159" s="66"/>
      <c r="CL159" s="32" t="s">
        <v>460</v>
      </c>
      <c r="CM159" s="65" t="s">
        <v>209</v>
      </c>
      <c r="CN159" s="65" t="s">
        <v>209</v>
      </c>
      <c r="CO159" s="65" t="s">
        <v>209</v>
      </c>
      <c r="CP159" s="65" t="s">
        <v>209</v>
      </c>
      <c r="CR159" s="32">
        <v>1.0</v>
      </c>
      <c r="CW159" s="32" t="s">
        <v>462</v>
      </c>
      <c r="CX159" s="65" t="s">
        <v>19</v>
      </c>
    </row>
    <row r="160">
      <c r="A160" s="15" t="s">
        <v>172</v>
      </c>
      <c r="B160" s="32" t="s">
        <v>173</v>
      </c>
      <c r="C160" s="32" t="s">
        <v>473</v>
      </c>
      <c r="D160" s="32" t="s">
        <v>752</v>
      </c>
      <c r="E160" s="65" t="s">
        <v>19</v>
      </c>
      <c r="F160" s="65" t="s">
        <v>209</v>
      </c>
      <c r="G160" s="65" t="s">
        <v>209</v>
      </c>
      <c r="H160" s="15" t="s">
        <v>465</v>
      </c>
      <c r="I160" s="65" t="s">
        <v>209</v>
      </c>
      <c r="J160" s="65" t="s">
        <v>209</v>
      </c>
      <c r="K160" s="32" t="s">
        <v>460</v>
      </c>
      <c r="L160" s="32" t="s">
        <v>462</v>
      </c>
      <c r="M160" s="32" t="s">
        <v>462</v>
      </c>
      <c r="N160" s="32" t="s">
        <v>462</v>
      </c>
      <c r="O160" s="75">
        <f>20000/43560</f>
        <v>0.4591368228</v>
      </c>
      <c r="P160" s="32">
        <v>20.0</v>
      </c>
      <c r="Q160" s="32">
        <v>10.0</v>
      </c>
      <c r="R160" s="32">
        <v>20.0</v>
      </c>
      <c r="S160" s="32">
        <v>30.0</v>
      </c>
      <c r="U160" s="32">
        <v>2.0</v>
      </c>
      <c r="V160" s="32">
        <v>2.9</v>
      </c>
      <c r="W160" s="32">
        <v>35.0</v>
      </c>
      <c r="Z160" s="65" t="s">
        <v>209</v>
      </c>
      <c r="AA160" s="65" t="s">
        <v>209</v>
      </c>
      <c r="AB160" s="76">
        <f>40000/43560</f>
        <v>0.9182736455</v>
      </c>
      <c r="AD160" s="32">
        <v>20.0</v>
      </c>
      <c r="AE160" s="32">
        <v>10.0</v>
      </c>
      <c r="AF160" s="32">
        <v>20.0</v>
      </c>
      <c r="AG160" s="32">
        <v>30.0</v>
      </c>
      <c r="AI160" s="32">
        <v>2.0</v>
      </c>
      <c r="AJ160" s="32">
        <v>2.0</v>
      </c>
      <c r="AK160" s="32">
        <v>2.9</v>
      </c>
      <c r="AL160" s="32">
        <v>35.0</v>
      </c>
      <c r="AO160" s="65" t="s">
        <v>209</v>
      </c>
      <c r="AP160" s="65" t="s">
        <v>209</v>
      </c>
      <c r="AQ160" s="76">
        <f>60000/43560</f>
        <v>1.377410468</v>
      </c>
      <c r="AS160" s="32">
        <v>20.0</v>
      </c>
      <c r="AT160" s="32">
        <v>10.0</v>
      </c>
      <c r="AU160" s="32">
        <v>20.0</v>
      </c>
      <c r="AV160" s="32">
        <v>30.0</v>
      </c>
      <c r="AX160" s="32">
        <v>2.0</v>
      </c>
      <c r="AY160" s="32">
        <v>2.0</v>
      </c>
      <c r="AZ160" s="65" t="s">
        <v>209</v>
      </c>
      <c r="BA160" s="65" t="s">
        <v>209</v>
      </c>
      <c r="BB160" s="32">
        <v>2.9</v>
      </c>
      <c r="BC160" s="32">
        <v>35.0</v>
      </c>
      <c r="BG160" s="65" t="s">
        <v>209</v>
      </c>
      <c r="BH160" s="65" t="s">
        <v>209</v>
      </c>
      <c r="BI160" s="76">
        <f>80000/43560</f>
        <v>1.836547291</v>
      </c>
      <c r="BK160" s="32">
        <v>20.0</v>
      </c>
      <c r="BL160" s="32">
        <v>10.0</v>
      </c>
      <c r="BM160" s="32">
        <v>20.0</v>
      </c>
      <c r="BN160" s="32">
        <v>30.0</v>
      </c>
      <c r="BP160" s="32">
        <v>2.0</v>
      </c>
      <c r="BQ160" s="32">
        <v>2.0</v>
      </c>
      <c r="BR160" s="65" t="s">
        <v>209</v>
      </c>
      <c r="BS160" s="65" t="s">
        <v>209</v>
      </c>
      <c r="BT160" s="32">
        <v>2.9</v>
      </c>
      <c r="BU160" s="32">
        <v>35.0</v>
      </c>
      <c r="BZ160" s="32" t="s">
        <v>461</v>
      </c>
      <c r="CG160" s="66"/>
      <c r="CH160" s="66"/>
      <c r="CL160" s="32" t="s">
        <v>460</v>
      </c>
      <c r="CM160" s="65" t="s">
        <v>209</v>
      </c>
      <c r="CN160" s="65" t="s">
        <v>209</v>
      </c>
      <c r="CO160" s="65" t="s">
        <v>209</v>
      </c>
      <c r="CP160" s="65" t="s">
        <v>209</v>
      </c>
      <c r="CR160" s="32">
        <v>1.0</v>
      </c>
      <c r="CW160" s="32" t="s">
        <v>462</v>
      </c>
      <c r="CX160" s="65" t="s">
        <v>19</v>
      </c>
    </row>
    <row r="161">
      <c r="A161" s="15" t="s">
        <v>172</v>
      </c>
      <c r="B161" s="32" t="s">
        <v>173</v>
      </c>
      <c r="C161" s="32" t="s">
        <v>475</v>
      </c>
      <c r="D161" s="32" t="s">
        <v>727</v>
      </c>
      <c r="E161" s="65" t="s">
        <v>19</v>
      </c>
      <c r="F161" s="65" t="s">
        <v>209</v>
      </c>
      <c r="G161" s="65" t="s">
        <v>209</v>
      </c>
      <c r="H161" s="15" t="s">
        <v>465</v>
      </c>
      <c r="I161" s="65" t="s">
        <v>209</v>
      </c>
      <c r="J161" s="65" t="s">
        <v>209</v>
      </c>
      <c r="K161" s="32" t="s">
        <v>460</v>
      </c>
      <c r="L161" s="32" t="s">
        <v>462</v>
      </c>
      <c r="M161" s="32" t="s">
        <v>462</v>
      </c>
      <c r="N161" s="32" t="s">
        <v>462</v>
      </c>
      <c r="O161" s="75">
        <f>10000/43560</f>
        <v>0.2295684114</v>
      </c>
      <c r="P161" s="32">
        <v>20.0</v>
      </c>
      <c r="Q161" s="32">
        <v>10.0</v>
      </c>
      <c r="R161" s="32">
        <v>20.0</v>
      </c>
      <c r="S161" s="32">
        <v>30.0</v>
      </c>
      <c r="U161" s="32">
        <v>2.0</v>
      </c>
      <c r="V161" s="32">
        <v>2.9</v>
      </c>
      <c r="W161" s="32">
        <v>35.0</v>
      </c>
      <c r="Z161" s="65" t="s">
        <v>209</v>
      </c>
      <c r="AA161" s="65" t="s">
        <v>209</v>
      </c>
      <c r="AB161" s="76">
        <f>20000/43560</f>
        <v>0.4591368228</v>
      </c>
      <c r="AD161" s="32">
        <v>20.0</v>
      </c>
      <c r="AE161" s="32">
        <v>10.0</v>
      </c>
      <c r="AF161" s="32">
        <v>20.0</v>
      </c>
      <c r="AG161" s="32">
        <v>30.0</v>
      </c>
      <c r="AI161" s="32">
        <v>2.0</v>
      </c>
      <c r="AJ161" s="32">
        <v>2.0</v>
      </c>
      <c r="AK161" s="32">
        <v>2.9</v>
      </c>
      <c r="AL161" s="32">
        <v>35.0</v>
      </c>
      <c r="AO161" s="65" t="s">
        <v>209</v>
      </c>
      <c r="AP161" s="65" t="s">
        <v>209</v>
      </c>
      <c r="AQ161" s="76">
        <f>30000/43560</f>
        <v>0.6887052342</v>
      </c>
      <c r="AS161" s="32">
        <v>20.0</v>
      </c>
      <c r="AT161" s="32">
        <v>10.0</v>
      </c>
      <c r="AU161" s="32">
        <v>20.0</v>
      </c>
      <c r="AV161" s="32">
        <v>30.0</v>
      </c>
      <c r="AX161" s="32">
        <v>2.0</v>
      </c>
      <c r="AY161" s="32">
        <v>2.0</v>
      </c>
      <c r="AZ161" s="65" t="s">
        <v>19</v>
      </c>
      <c r="BA161" s="65" t="s">
        <v>209</v>
      </c>
      <c r="BB161" s="32">
        <v>2.9</v>
      </c>
      <c r="BC161" s="32">
        <v>35.0</v>
      </c>
      <c r="BG161" s="65" t="s">
        <v>209</v>
      </c>
      <c r="BH161" s="65" t="s">
        <v>209</v>
      </c>
      <c r="BI161" s="76">
        <f>40000/43560</f>
        <v>0.9182736455</v>
      </c>
      <c r="BK161" s="32">
        <v>20.0</v>
      </c>
      <c r="BL161" s="32">
        <v>10.0</v>
      </c>
      <c r="BM161" s="32">
        <v>20.0</v>
      </c>
      <c r="BN161" s="32">
        <v>30.0</v>
      </c>
      <c r="BP161" s="32">
        <v>2.0</v>
      </c>
      <c r="BQ161" s="32">
        <v>2.0</v>
      </c>
      <c r="BR161" s="65" t="s">
        <v>19</v>
      </c>
      <c r="BS161" s="65" t="s">
        <v>19</v>
      </c>
      <c r="BT161" s="32">
        <v>2.9</v>
      </c>
      <c r="BU161" s="32">
        <v>35.0</v>
      </c>
      <c r="BZ161" s="32" t="s">
        <v>461</v>
      </c>
      <c r="CG161" s="66"/>
      <c r="CH161" s="66"/>
      <c r="CL161" s="32" t="s">
        <v>460</v>
      </c>
      <c r="CM161" s="65" t="s">
        <v>209</v>
      </c>
      <c r="CN161" s="65" t="s">
        <v>209</v>
      </c>
      <c r="CO161" s="65" t="s">
        <v>209</v>
      </c>
      <c r="CP161" s="65" t="s">
        <v>209</v>
      </c>
      <c r="CR161" s="32">
        <v>1.0</v>
      </c>
      <c r="CW161" s="32" t="s">
        <v>462</v>
      </c>
      <c r="CX161" s="65" t="s">
        <v>19</v>
      </c>
    </row>
    <row r="162">
      <c r="A162" s="15" t="s">
        <v>172</v>
      </c>
      <c r="B162" s="32" t="s">
        <v>173</v>
      </c>
      <c r="C162" s="32" t="s">
        <v>753</v>
      </c>
      <c r="D162" s="32" t="s">
        <v>754</v>
      </c>
      <c r="E162" s="65" t="s">
        <v>19</v>
      </c>
      <c r="F162" s="65" t="s">
        <v>209</v>
      </c>
      <c r="G162" s="65" t="s">
        <v>209</v>
      </c>
      <c r="H162" s="15" t="s">
        <v>465</v>
      </c>
      <c r="I162" s="65" t="s">
        <v>209</v>
      </c>
      <c r="J162" s="65" t="s">
        <v>209</v>
      </c>
      <c r="K162" s="32" t="s">
        <v>460</v>
      </c>
      <c r="L162" s="32" t="s">
        <v>460</v>
      </c>
      <c r="M162" s="32" t="s">
        <v>462</v>
      </c>
      <c r="N162" s="32" t="s">
        <v>462</v>
      </c>
      <c r="O162" s="75">
        <f>6000/43560</f>
        <v>0.1377410468</v>
      </c>
      <c r="P162" s="32">
        <v>20.0</v>
      </c>
      <c r="Q162" s="32">
        <v>5.0</v>
      </c>
      <c r="R162" s="32">
        <v>20.0</v>
      </c>
      <c r="S162" s="32">
        <v>40.0</v>
      </c>
      <c r="U162" s="32">
        <v>2.0</v>
      </c>
      <c r="V162" s="32">
        <v>2.9</v>
      </c>
      <c r="W162" s="32">
        <v>35.0</v>
      </c>
      <c r="Z162" s="65" t="s">
        <v>209</v>
      </c>
      <c r="AA162" s="65" t="s">
        <v>209</v>
      </c>
      <c r="AB162" s="76">
        <f>7500/43560</f>
        <v>0.1721763085</v>
      </c>
      <c r="AD162" s="32">
        <v>20.0</v>
      </c>
      <c r="AE162" s="32">
        <v>5.0</v>
      </c>
      <c r="AF162" s="32">
        <v>20.0</v>
      </c>
      <c r="AG162" s="32">
        <v>40.0</v>
      </c>
      <c r="AI162" s="32">
        <v>2.0</v>
      </c>
      <c r="AJ162" s="32">
        <v>2.0</v>
      </c>
      <c r="AK162" s="32">
        <v>2.9</v>
      </c>
      <c r="AL162" s="32">
        <v>35.0</v>
      </c>
      <c r="AO162" s="65" t="s">
        <v>209</v>
      </c>
      <c r="AP162" s="65" t="s">
        <v>209</v>
      </c>
      <c r="AQ162" s="76">
        <f>15000/43560</f>
        <v>0.3443526171</v>
      </c>
      <c r="AS162" s="32">
        <v>20.0</v>
      </c>
      <c r="AT162" s="32">
        <v>5.0</v>
      </c>
      <c r="AU162" s="32">
        <v>20.0</v>
      </c>
      <c r="AV162" s="32">
        <v>40.0</v>
      </c>
      <c r="AX162" s="32">
        <v>2.0</v>
      </c>
      <c r="AY162" s="32">
        <v>2.0</v>
      </c>
      <c r="AZ162" s="65" t="s">
        <v>19</v>
      </c>
      <c r="BA162" s="65" t="s">
        <v>209</v>
      </c>
      <c r="BB162" s="32">
        <v>2.9</v>
      </c>
      <c r="BC162" s="32">
        <v>35.0</v>
      </c>
      <c r="BG162" s="65" t="s">
        <v>209</v>
      </c>
      <c r="BH162" s="65" t="s">
        <v>209</v>
      </c>
      <c r="BI162" s="76">
        <f>15000/43560</f>
        <v>0.3443526171</v>
      </c>
      <c r="BK162" s="32">
        <v>20.0</v>
      </c>
      <c r="BL162" s="32">
        <v>5.0</v>
      </c>
      <c r="BM162" s="32">
        <v>20.0</v>
      </c>
      <c r="BN162" s="32">
        <v>40.0</v>
      </c>
      <c r="BP162" s="32">
        <v>2.0</v>
      </c>
      <c r="BQ162" s="32">
        <v>2.0</v>
      </c>
      <c r="BR162" s="65" t="s">
        <v>19</v>
      </c>
      <c r="BS162" s="65" t="s">
        <v>19</v>
      </c>
      <c r="BT162" s="32">
        <v>2.9</v>
      </c>
      <c r="BU162" s="32">
        <v>35.0</v>
      </c>
      <c r="BZ162" s="32" t="s">
        <v>461</v>
      </c>
      <c r="CG162" s="66"/>
      <c r="CH162" s="66"/>
      <c r="CL162" s="32" t="s">
        <v>460</v>
      </c>
      <c r="CM162" s="65" t="s">
        <v>209</v>
      </c>
      <c r="CN162" s="65" t="s">
        <v>209</v>
      </c>
      <c r="CO162" s="65" t="s">
        <v>209</v>
      </c>
      <c r="CP162" s="65" t="s">
        <v>209</v>
      </c>
      <c r="CR162" s="32">
        <v>1.0</v>
      </c>
      <c r="CW162" s="32" t="s">
        <v>462</v>
      </c>
      <c r="CX162" s="65" t="s">
        <v>19</v>
      </c>
    </row>
    <row r="163">
      <c r="A163" s="15" t="s">
        <v>172</v>
      </c>
      <c r="B163" s="32" t="s">
        <v>173</v>
      </c>
      <c r="C163" s="32" t="s">
        <v>626</v>
      </c>
      <c r="D163" s="32" t="s">
        <v>755</v>
      </c>
      <c r="E163" s="65" t="s">
        <v>19</v>
      </c>
      <c r="F163" s="65" t="s">
        <v>209</v>
      </c>
      <c r="G163" s="65" t="s">
        <v>209</v>
      </c>
      <c r="H163" s="15" t="s">
        <v>465</v>
      </c>
      <c r="I163" s="65" t="s">
        <v>209</v>
      </c>
      <c r="J163" s="65" t="s">
        <v>209</v>
      </c>
      <c r="K163" s="32" t="s">
        <v>460</v>
      </c>
      <c r="L163" s="32" t="s">
        <v>460</v>
      </c>
      <c r="M163" s="32" t="s">
        <v>462</v>
      </c>
      <c r="N163" s="32" t="s">
        <v>462</v>
      </c>
      <c r="O163" s="76">
        <f>5400/43560</f>
        <v>0.1239669421</v>
      </c>
      <c r="P163" s="32">
        <v>20.0</v>
      </c>
      <c r="Q163" s="32">
        <v>5.0</v>
      </c>
      <c r="R163" s="32">
        <v>20.0</v>
      </c>
      <c r="S163" s="32">
        <v>40.0</v>
      </c>
      <c r="U163" s="32">
        <v>2.0</v>
      </c>
      <c r="V163" s="32">
        <v>2.9</v>
      </c>
      <c r="W163" s="32">
        <v>35.0</v>
      </c>
      <c r="Z163" s="65" t="s">
        <v>209</v>
      </c>
      <c r="AA163" s="65" t="s">
        <v>209</v>
      </c>
      <c r="AB163" s="76">
        <f>5400/43560</f>
        <v>0.1239669421</v>
      </c>
      <c r="AD163" s="32">
        <v>20.0</v>
      </c>
      <c r="AE163" s="32">
        <v>5.0</v>
      </c>
      <c r="AF163" s="32">
        <v>20.0</v>
      </c>
      <c r="AG163" s="32">
        <v>40.0</v>
      </c>
      <c r="AI163" s="32">
        <v>2.0</v>
      </c>
      <c r="AJ163" s="32">
        <v>2.0</v>
      </c>
      <c r="AK163" s="32">
        <v>2.9</v>
      </c>
      <c r="AL163" s="32">
        <v>35.0</v>
      </c>
      <c r="AO163" s="65" t="s">
        <v>209</v>
      </c>
      <c r="AP163" s="65" t="s">
        <v>209</v>
      </c>
      <c r="AQ163" s="76">
        <f>(5400*2)/43560</f>
        <v>0.2479338843</v>
      </c>
      <c r="AS163" s="32">
        <v>20.0</v>
      </c>
      <c r="AT163" s="32">
        <v>5.0</v>
      </c>
      <c r="AU163" s="32">
        <v>20.0</v>
      </c>
      <c r="AV163" s="32">
        <v>40.0</v>
      </c>
      <c r="AX163" s="32">
        <v>2.0</v>
      </c>
      <c r="AY163" s="32">
        <v>2.0</v>
      </c>
      <c r="AZ163" s="65" t="s">
        <v>19</v>
      </c>
      <c r="BA163" s="65" t="s">
        <v>209</v>
      </c>
      <c r="BB163" s="32">
        <v>2.9</v>
      </c>
      <c r="BC163" s="32">
        <v>35.0</v>
      </c>
      <c r="BG163" s="65" t="s">
        <v>209</v>
      </c>
      <c r="BH163" s="65" t="s">
        <v>209</v>
      </c>
      <c r="BI163" s="76">
        <f>(5400*2)/43560</f>
        <v>0.2479338843</v>
      </c>
      <c r="BK163" s="32">
        <v>20.0</v>
      </c>
      <c r="BL163" s="32">
        <v>5.0</v>
      </c>
      <c r="BM163" s="32">
        <v>20.0</v>
      </c>
      <c r="BN163" s="32">
        <v>40.0</v>
      </c>
      <c r="BP163" s="32">
        <v>2.0</v>
      </c>
      <c r="BQ163" s="32">
        <v>2.0</v>
      </c>
      <c r="BR163" s="65" t="s">
        <v>19</v>
      </c>
      <c r="BS163" s="65" t="s">
        <v>19</v>
      </c>
      <c r="BT163" s="32">
        <v>2.9</v>
      </c>
      <c r="BU163" s="32">
        <v>35.0</v>
      </c>
      <c r="BZ163" s="32" t="s">
        <v>461</v>
      </c>
      <c r="CG163" s="66"/>
      <c r="CH163" s="66"/>
      <c r="CL163" s="32" t="s">
        <v>460</v>
      </c>
      <c r="CM163" s="65" t="s">
        <v>209</v>
      </c>
      <c r="CN163" s="65" t="s">
        <v>209</v>
      </c>
      <c r="CO163" s="65" t="s">
        <v>209</v>
      </c>
      <c r="CP163" s="65" t="s">
        <v>209</v>
      </c>
      <c r="CR163" s="32">
        <v>1.0</v>
      </c>
      <c r="CW163" s="32" t="s">
        <v>462</v>
      </c>
      <c r="CX163" s="65" t="s">
        <v>19</v>
      </c>
    </row>
    <row r="164">
      <c r="A164" s="15" t="s">
        <v>172</v>
      </c>
      <c r="B164" s="66" t="s">
        <v>173</v>
      </c>
      <c r="C164" s="66" t="s">
        <v>756</v>
      </c>
      <c r="D164" s="65" t="s">
        <v>757</v>
      </c>
      <c r="E164" s="65" t="s">
        <v>19</v>
      </c>
      <c r="F164" s="65" t="s">
        <v>209</v>
      </c>
      <c r="G164" s="65" t="s">
        <v>209</v>
      </c>
      <c r="H164" s="16" t="s">
        <v>458</v>
      </c>
      <c r="I164" s="65" t="s">
        <v>209</v>
      </c>
      <c r="J164" s="65" t="s">
        <v>209</v>
      </c>
      <c r="K164" s="65" t="s">
        <v>460</v>
      </c>
      <c r="L164" s="65" t="s">
        <v>460</v>
      </c>
      <c r="M164" s="65" t="s">
        <v>460</v>
      </c>
      <c r="N164" s="65" t="s">
        <v>460</v>
      </c>
      <c r="O164" s="77">
        <f>4500/43560</f>
        <v>0.1033057851</v>
      </c>
      <c r="P164" s="78">
        <v>20.0</v>
      </c>
      <c r="Q164" s="65">
        <v>5.0</v>
      </c>
      <c r="R164" s="65">
        <v>20.0</v>
      </c>
      <c r="S164" s="65">
        <v>40.0</v>
      </c>
      <c r="T164" s="66"/>
      <c r="U164" s="32">
        <v>2.0</v>
      </c>
      <c r="V164" s="65">
        <v>2.9</v>
      </c>
      <c r="W164" s="65">
        <v>35.0</v>
      </c>
      <c r="X164" s="66"/>
      <c r="Y164" s="66"/>
      <c r="Z164" s="65" t="s">
        <v>209</v>
      </c>
      <c r="AA164" s="65" t="s">
        <v>209</v>
      </c>
      <c r="AB164" s="79">
        <f>4500/43560</f>
        <v>0.1033057851</v>
      </c>
      <c r="AC164" s="65">
        <v>1.0</v>
      </c>
      <c r="AD164" s="65">
        <v>20.0</v>
      </c>
      <c r="AE164" s="65">
        <v>5.0</v>
      </c>
      <c r="AF164" s="65">
        <v>20.0</v>
      </c>
      <c r="AG164" s="65">
        <v>40.0</v>
      </c>
      <c r="AH164" s="66"/>
      <c r="AI164" s="32">
        <v>2.0</v>
      </c>
      <c r="AJ164" s="32">
        <v>2.0</v>
      </c>
      <c r="AK164" s="65">
        <v>2.9</v>
      </c>
      <c r="AL164" s="65">
        <v>35.0</v>
      </c>
      <c r="AM164" s="66"/>
      <c r="AN164" s="66"/>
      <c r="AO164" s="65" t="s">
        <v>209</v>
      </c>
      <c r="AP164" s="65" t="s">
        <v>209</v>
      </c>
      <c r="AQ164" s="79">
        <f>4500/43560</f>
        <v>0.1033057851</v>
      </c>
      <c r="AR164" s="65">
        <v>1.0</v>
      </c>
      <c r="AS164" s="65">
        <v>20.0</v>
      </c>
      <c r="AT164" s="65">
        <v>5.0</v>
      </c>
      <c r="AU164" s="65">
        <v>20.0</v>
      </c>
      <c r="AV164" s="65">
        <v>40.0</v>
      </c>
      <c r="AW164" s="66"/>
      <c r="AX164" s="32">
        <v>2.0</v>
      </c>
      <c r="AY164" s="32">
        <v>2.0</v>
      </c>
      <c r="AZ164" s="65" t="s">
        <v>19</v>
      </c>
      <c r="BA164" s="65" t="s">
        <v>209</v>
      </c>
      <c r="BB164" s="65">
        <v>2.9</v>
      </c>
      <c r="BC164" s="65">
        <v>35.0</v>
      </c>
      <c r="BD164" s="66"/>
      <c r="BE164" s="66"/>
      <c r="BF164" s="66"/>
      <c r="BG164" s="65" t="s">
        <v>209</v>
      </c>
      <c r="BH164" s="65" t="s">
        <v>209</v>
      </c>
      <c r="BI164" s="79">
        <f>4500/43560</f>
        <v>0.1033057851</v>
      </c>
      <c r="BJ164" s="65">
        <v>1.0</v>
      </c>
      <c r="BK164" s="65">
        <v>20.0</v>
      </c>
      <c r="BL164" s="65">
        <v>5.0</v>
      </c>
      <c r="BM164" s="65">
        <v>20.0</v>
      </c>
      <c r="BN164" s="65">
        <v>40.0</v>
      </c>
      <c r="BO164" s="66"/>
      <c r="BP164" s="32">
        <v>2.0</v>
      </c>
      <c r="BQ164" s="32">
        <v>2.0</v>
      </c>
      <c r="BR164" s="65" t="s">
        <v>19</v>
      </c>
      <c r="BS164" s="65" t="s">
        <v>19</v>
      </c>
      <c r="BT164" s="65">
        <v>2.9</v>
      </c>
      <c r="BU164" s="65">
        <v>35.0</v>
      </c>
      <c r="BV164" s="66"/>
      <c r="BW164" s="66"/>
      <c r="BX164" s="66"/>
      <c r="BY164" s="66"/>
      <c r="BZ164" s="65" t="s">
        <v>461</v>
      </c>
      <c r="CA164" s="66"/>
      <c r="CB164" s="66"/>
      <c r="CC164" s="66"/>
      <c r="CD164" s="66"/>
      <c r="CE164" s="66"/>
      <c r="CF164" s="66"/>
      <c r="CG164" s="66"/>
      <c r="CH164" s="66"/>
      <c r="CI164" s="66"/>
      <c r="CJ164" s="66"/>
      <c r="CK164" s="66"/>
      <c r="CL164" s="65" t="s">
        <v>459</v>
      </c>
      <c r="CM164" s="66"/>
      <c r="CN164" s="66"/>
      <c r="CO164" s="66"/>
      <c r="CP164" s="66"/>
      <c r="CQ164" s="66"/>
      <c r="CR164" s="66"/>
      <c r="CS164" s="66"/>
      <c r="CT164" s="66"/>
      <c r="CU164" s="66"/>
      <c r="CV164" s="66"/>
      <c r="CW164" s="32" t="s">
        <v>462</v>
      </c>
      <c r="CX164" s="65" t="s">
        <v>19</v>
      </c>
      <c r="CY164" s="66"/>
      <c r="CZ164" s="66"/>
      <c r="DA164" s="66"/>
      <c r="DB164" s="66"/>
      <c r="DC164" s="66"/>
    </row>
    <row r="165">
      <c r="A165" s="15" t="s">
        <v>172</v>
      </c>
      <c r="B165" s="32" t="s">
        <v>173</v>
      </c>
      <c r="C165" s="32" t="s">
        <v>758</v>
      </c>
      <c r="D165" s="32" t="s">
        <v>759</v>
      </c>
      <c r="E165" s="65" t="s">
        <v>19</v>
      </c>
      <c r="F165" s="65" t="s">
        <v>209</v>
      </c>
      <c r="G165" s="65" t="s">
        <v>209</v>
      </c>
      <c r="H165" s="15" t="s">
        <v>458</v>
      </c>
      <c r="I165" s="65" t="s">
        <v>209</v>
      </c>
      <c r="J165" s="65" t="s">
        <v>209</v>
      </c>
      <c r="K165" s="32" t="s">
        <v>460</v>
      </c>
      <c r="L165" s="32" t="s">
        <v>460</v>
      </c>
      <c r="M165" s="32" t="s">
        <v>462</v>
      </c>
      <c r="N165" s="32" t="s">
        <v>462</v>
      </c>
      <c r="O165" s="76">
        <f>7500/43560</f>
        <v>0.1721763085</v>
      </c>
      <c r="P165" s="32">
        <v>20.0</v>
      </c>
      <c r="Q165" s="32">
        <v>5.0</v>
      </c>
      <c r="R165" s="32">
        <v>20.0</v>
      </c>
      <c r="S165" s="32">
        <v>35.0</v>
      </c>
      <c r="U165" s="32">
        <v>2.0</v>
      </c>
      <c r="V165" s="32">
        <v>2.9</v>
      </c>
      <c r="W165" s="32">
        <v>35.0</v>
      </c>
      <c r="Z165" s="65" t="s">
        <v>209</v>
      </c>
      <c r="AA165" s="65" t="s">
        <v>209</v>
      </c>
      <c r="AB165" s="76">
        <f>7500/43560</f>
        <v>0.1721763085</v>
      </c>
      <c r="AD165" s="32">
        <v>20.0</v>
      </c>
      <c r="AE165" s="32">
        <v>5.0</v>
      </c>
      <c r="AF165" s="32">
        <v>20.0</v>
      </c>
      <c r="AG165" s="32">
        <v>35.0</v>
      </c>
      <c r="AI165" s="32">
        <v>2.0</v>
      </c>
      <c r="AJ165" s="32">
        <v>2.0</v>
      </c>
      <c r="AK165" s="32">
        <v>2.9</v>
      </c>
      <c r="AL165" s="32">
        <v>35.0</v>
      </c>
      <c r="AO165" s="65" t="s">
        <v>209</v>
      </c>
      <c r="AP165" s="65" t="s">
        <v>209</v>
      </c>
      <c r="AQ165" s="76">
        <f>(7500+1500)/43560</f>
        <v>0.2066115702</v>
      </c>
      <c r="AS165" s="32">
        <v>20.0</v>
      </c>
      <c r="AT165" s="32">
        <v>15.0</v>
      </c>
      <c r="AU165" s="32">
        <v>20.0</v>
      </c>
      <c r="AV165" s="32">
        <v>35.0</v>
      </c>
      <c r="AX165" s="32">
        <v>2.0</v>
      </c>
      <c r="AY165" s="32">
        <v>2.0</v>
      </c>
      <c r="AZ165" s="65" t="s">
        <v>19</v>
      </c>
      <c r="BA165" s="65" t="s">
        <v>209</v>
      </c>
      <c r="BB165" s="32">
        <v>2.9</v>
      </c>
      <c r="BC165" s="32">
        <v>35.0</v>
      </c>
      <c r="BG165" s="65" t="s">
        <v>209</v>
      </c>
      <c r="BH165" s="65" t="s">
        <v>209</v>
      </c>
      <c r="BI165" s="76">
        <f>(7500+1500+1500)/43560</f>
        <v>0.241046832</v>
      </c>
      <c r="BK165" s="32">
        <v>20.0</v>
      </c>
      <c r="BL165" s="32">
        <v>15.0</v>
      </c>
      <c r="BM165" s="32">
        <v>20.0</v>
      </c>
      <c r="BN165" s="32">
        <v>35.0</v>
      </c>
      <c r="BP165" s="32">
        <v>2.0</v>
      </c>
      <c r="BQ165" s="32">
        <v>2.0</v>
      </c>
      <c r="BR165" s="65" t="s">
        <v>19</v>
      </c>
      <c r="BS165" s="65" t="s">
        <v>19</v>
      </c>
      <c r="BT165" s="32">
        <v>2.9</v>
      </c>
      <c r="BU165" s="32">
        <v>35.0</v>
      </c>
      <c r="BZ165" s="32" t="s">
        <v>461</v>
      </c>
      <c r="CG165" s="66"/>
      <c r="CH165" s="66"/>
      <c r="CL165" s="32" t="s">
        <v>460</v>
      </c>
      <c r="CM165" s="65" t="s">
        <v>209</v>
      </c>
      <c r="CN165" s="65" t="s">
        <v>209</v>
      </c>
      <c r="CO165" s="65" t="s">
        <v>209</v>
      </c>
      <c r="CP165" s="65" t="s">
        <v>209</v>
      </c>
      <c r="CR165" s="32">
        <v>1.0</v>
      </c>
      <c r="CW165" s="32" t="s">
        <v>462</v>
      </c>
      <c r="CX165" s="65" t="s">
        <v>19</v>
      </c>
    </row>
    <row r="166">
      <c r="A166" s="15" t="s">
        <v>172</v>
      </c>
      <c r="B166" s="32" t="s">
        <v>173</v>
      </c>
      <c r="C166" s="32" t="s">
        <v>760</v>
      </c>
      <c r="D166" s="32" t="s">
        <v>761</v>
      </c>
      <c r="E166" s="65" t="s">
        <v>19</v>
      </c>
      <c r="F166" s="65" t="s">
        <v>209</v>
      </c>
      <c r="G166" s="65" t="s">
        <v>209</v>
      </c>
      <c r="H166" s="15" t="s">
        <v>458</v>
      </c>
      <c r="I166" s="65" t="s">
        <v>209</v>
      </c>
      <c r="J166" s="65" t="s">
        <v>209</v>
      </c>
      <c r="K166" s="32" t="s">
        <v>460</v>
      </c>
      <c r="L166" s="32" t="s">
        <v>460</v>
      </c>
      <c r="M166" s="32" t="s">
        <v>460</v>
      </c>
      <c r="N166" s="32" t="s">
        <v>460</v>
      </c>
      <c r="P166" s="32">
        <v>15.0</v>
      </c>
      <c r="Q166" s="32">
        <v>10.0</v>
      </c>
      <c r="R166" s="32">
        <v>20.0</v>
      </c>
      <c r="S166" s="32">
        <v>35.0</v>
      </c>
      <c r="U166" s="32">
        <v>2.0</v>
      </c>
      <c r="V166" s="32">
        <v>2.9</v>
      </c>
      <c r="W166" s="32">
        <v>35.0</v>
      </c>
      <c r="Z166" s="65" t="s">
        <v>209</v>
      </c>
      <c r="AA166" s="65" t="s">
        <v>209</v>
      </c>
      <c r="AC166" s="32">
        <v>10.0</v>
      </c>
      <c r="AD166" s="32">
        <v>15.0</v>
      </c>
      <c r="AE166" s="32">
        <v>10.0</v>
      </c>
      <c r="AF166" s="32">
        <v>20.0</v>
      </c>
      <c r="AG166" s="32">
        <v>35.0</v>
      </c>
      <c r="AI166" s="32">
        <v>2.0</v>
      </c>
      <c r="AJ166" s="32">
        <v>2.0</v>
      </c>
      <c r="AK166" s="32">
        <v>2.9</v>
      </c>
      <c r="AL166" s="32">
        <v>35.0</v>
      </c>
      <c r="AO166" s="65" t="s">
        <v>209</v>
      </c>
      <c r="AP166" s="65" t="s">
        <v>209</v>
      </c>
      <c r="AR166" s="32">
        <v>10.0</v>
      </c>
      <c r="AS166" s="32">
        <v>15.0</v>
      </c>
      <c r="AT166" s="32">
        <v>10.0</v>
      </c>
      <c r="AU166" s="32">
        <v>20.0</v>
      </c>
      <c r="AV166" s="32">
        <v>35.0</v>
      </c>
      <c r="AX166" s="32">
        <v>2.0</v>
      </c>
      <c r="AY166" s="32">
        <v>2.0</v>
      </c>
      <c r="AZ166" s="65" t="s">
        <v>209</v>
      </c>
      <c r="BA166" s="65" t="s">
        <v>209</v>
      </c>
      <c r="BB166" s="32">
        <v>2.9</v>
      </c>
      <c r="BC166" s="32">
        <v>35.0</v>
      </c>
      <c r="BG166" s="65" t="s">
        <v>209</v>
      </c>
      <c r="BH166" s="65" t="s">
        <v>209</v>
      </c>
      <c r="BJ166" s="32">
        <v>10.0</v>
      </c>
      <c r="BK166" s="32">
        <v>15.0</v>
      </c>
      <c r="BL166" s="32">
        <v>10.0</v>
      </c>
      <c r="BM166" s="32">
        <v>20.0</v>
      </c>
      <c r="BN166" s="32">
        <v>35.0</v>
      </c>
      <c r="BP166" s="32">
        <v>2.0</v>
      </c>
      <c r="BQ166" s="32">
        <v>2.0</v>
      </c>
      <c r="BR166" s="65" t="s">
        <v>209</v>
      </c>
      <c r="BS166" s="65" t="s">
        <v>209</v>
      </c>
      <c r="BT166" s="32">
        <v>2.9</v>
      </c>
      <c r="BU166" s="32">
        <v>35.0</v>
      </c>
      <c r="BZ166" s="32" t="s">
        <v>461</v>
      </c>
      <c r="CG166" s="66"/>
      <c r="CH166" s="66"/>
      <c r="CL166" s="32" t="s">
        <v>462</v>
      </c>
      <c r="CM166" s="65" t="s">
        <v>209</v>
      </c>
      <c r="CN166" s="65" t="s">
        <v>209</v>
      </c>
      <c r="CO166" s="65" t="s">
        <v>209</v>
      </c>
      <c r="CP166" s="65" t="s">
        <v>209</v>
      </c>
      <c r="CR166" s="32">
        <v>1.0</v>
      </c>
      <c r="CW166" s="32" t="s">
        <v>462</v>
      </c>
      <c r="CX166" s="65" t="s">
        <v>19</v>
      </c>
    </row>
    <row r="167">
      <c r="A167" s="15" t="s">
        <v>172</v>
      </c>
      <c r="B167" s="32" t="s">
        <v>173</v>
      </c>
      <c r="C167" s="32" t="s">
        <v>483</v>
      </c>
      <c r="D167" s="32" t="s">
        <v>484</v>
      </c>
      <c r="E167" s="65" t="s">
        <v>19</v>
      </c>
      <c r="F167" s="65" t="s">
        <v>209</v>
      </c>
      <c r="G167" s="65" t="s">
        <v>209</v>
      </c>
      <c r="H167" s="15" t="s">
        <v>491</v>
      </c>
      <c r="I167" s="65" t="s">
        <v>209</v>
      </c>
      <c r="J167" s="65" t="s">
        <v>209</v>
      </c>
      <c r="K167" s="32" t="s">
        <v>459</v>
      </c>
      <c r="L167" s="32" t="s">
        <v>459</v>
      </c>
      <c r="M167" s="32" t="s">
        <v>459</v>
      </c>
      <c r="N167" s="32" t="s">
        <v>459</v>
      </c>
      <c r="O167" s="67"/>
      <c r="P167" s="67"/>
      <c r="Q167" s="67"/>
      <c r="R167" s="67"/>
      <c r="S167" s="67"/>
      <c r="T167" s="67"/>
      <c r="U167" s="67"/>
      <c r="V167" s="67"/>
      <c r="W167" s="67"/>
      <c r="X167" s="67"/>
      <c r="Y167" s="67"/>
      <c r="Z167" s="66"/>
      <c r="AA167" s="66"/>
      <c r="AB167" s="67"/>
      <c r="AC167" s="67"/>
      <c r="AD167" s="67"/>
      <c r="AE167" s="67"/>
      <c r="AF167" s="67"/>
      <c r="AG167" s="67"/>
      <c r="AH167" s="67"/>
      <c r="AI167" s="67"/>
      <c r="AJ167" s="67"/>
      <c r="AK167" s="67"/>
      <c r="AL167" s="67"/>
      <c r="AM167" s="67"/>
      <c r="AN167" s="67"/>
      <c r="AO167" s="66"/>
      <c r="AP167" s="66"/>
      <c r="AQ167" s="67"/>
      <c r="AR167" s="67"/>
      <c r="AS167" s="67"/>
      <c r="AT167" s="67"/>
      <c r="AU167" s="67"/>
      <c r="AV167" s="67"/>
      <c r="AW167" s="67"/>
      <c r="AX167" s="67"/>
      <c r="AY167" s="67"/>
      <c r="AZ167" s="66"/>
      <c r="BA167" s="66"/>
      <c r="BB167" s="67"/>
      <c r="BC167" s="67"/>
      <c r="BD167" s="67"/>
      <c r="BE167" s="67"/>
      <c r="BF167" s="67"/>
      <c r="BG167" s="66"/>
      <c r="BH167" s="66"/>
      <c r="BI167" s="67"/>
      <c r="BJ167" s="67"/>
      <c r="BK167" s="67"/>
      <c r="BL167" s="67"/>
      <c r="BM167" s="67"/>
      <c r="BN167" s="67"/>
      <c r="BO167" s="67"/>
      <c r="BP167" s="67"/>
      <c r="BQ167" s="67"/>
      <c r="BR167" s="66"/>
      <c r="BS167" s="66"/>
      <c r="BT167" s="67"/>
      <c r="BU167" s="67"/>
      <c r="BV167" s="67"/>
      <c r="BW167" s="67"/>
      <c r="BX167" s="67"/>
      <c r="BY167" s="67"/>
      <c r="BZ167" s="32" t="s">
        <v>459</v>
      </c>
      <c r="CA167" s="67"/>
      <c r="CB167" s="67"/>
      <c r="CC167" s="67"/>
      <c r="CD167" s="67"/>
      <c r="CE167" s="67"/>
      <c r="CF167" s="67"/>
      <c r="CG167" s="66"/>
      <c r="CH167" s="66"/>
      <c r="CI167" s="67"/>
      <c r="CJ167" s="67"/>
      <c r="CK167" s="67"/>
      <c r="CL167" s="32" t="s">
        <v>459</v>
      </c>
      <c r="CM167" s="66"/>
      <c r="CN167" s="66"/>
      <c r="CO167" s="66"/>
      <c r="CP167" s="66"/>
      <c r="CQ167" s="67"/>
      <c r="CR167" s="67"/>
      <c r="CS167" s="67"/>
      <c r="CT167" s="67"/>
      <c r="CU167" s="67"/>
      <c r="CV167" s="67"/>
      <c r="CW167" s="32" t="s">
        <v>462</v>
      </c>
      <c r="CX167" s="65" t="s">
        <v>209</v>
      </c>
    </row>
    <row r="168">
      <c r="A168" s="15" t="s">
        <v>172</v>
      </c>
      <c r="B168" s="32" t="s">
        <v>173</v>
      </c>
      <c r="C168" s="32" t="s">
        <v>485</v>
      </c>
      <c r="D168" s="32" t="s">
        <v>762</v>
      </c>
      <c r="E168" s="65" t="s">
        <v>19</v>
      </c>
      <c r="F168" s="65" t="s">
        <v>209</v>
      </c>
      <c r="G168" s="65" t="s">
        <v>209</v>
      </c>
      <c r="H168" s="15" t="s">
        <v>458</v>
      </c>
      <c r="I168" s="65" t="s">
        <v>209</v>
      </c>
      <c r="J168" s="65" t="s">
        <v>209</v>
      </c>
      <c r="K168" s="32" t="s">
        <v>459</v>
      </c>
      <c r="L168" s="32" t="s">
        <v>460</v>
      </c>
      <c r="M168" s="32" t="s">
        <v>460</v>
      </c>
      <c r="N168" s="32" t="s">
        <v>460</v>
      </c>
      <c r="O168" s="76"/>
      <c r="P168" s="67"/>
      <c r="Q168" s="67"/>
      <c r="R168" s="67"/>
      <c r="S168" s="80"/>
      <c r="T168" s="67"/>
      <c r="U168" s="67"/>
      <c r="V168" s="67"/>
      <c r="W168" s="67"/>
      <c r="X168" s="67"/>
      <c r="Y168" s="67"/>
      <c r="Z168" s="65" t="s">
        <v>209</v>
      </c>
      <c r="AA168" s="65" t="s">
        <v>209</v>
      </c>
      <c r="AB168" s="76">
        <f>7500/43560</f>
        <v>0.1721763085</v>
      </c>
      <c r="AD168" s="32">
        <v>20.0</v>
      </c>
      <c r="AE168" s="32">
        <v>5.0</v>
      </c>
      <c r="AF168" s="32">
        <v>15.0</v>
      </c>
      <c r="AI168" s="32">
        <v>2.0</v>
      </c>
      <c r="AJ168" s="32">
        <v>2.0</v>
      </c>
      <c r="AK168" s="32">
        <v>2.9</v>
      </c>
      <c r="AL168" s="32">
        <v>35.0</v>
      </c>
      <c r="AO168" s="65" t="s">
        <v>209</v>
      </c>
      <c r="AP168" s="65" t="s">
        <v>209</v>
      </c>
      <c r="AQ168" s="76">
        <f>7500/43560</f>
        <v>0.1721763085</v>
      </c>
      <c r="AS168" s="32">
        <v>20.0</v>
      </c>
      <c r="AT168" s="32">
        <v>5.0</v>
      </c>
      <c r="AU168" s="32">
        <v>15.0</v>
      </c>
      <c r="AX168" s="32">
        <v>2.0</v>
      </c>
      <c r="AY168" s="32">
        <v>2.0</v>
      </c>
      <c r="AZ168" s="65"/>
      <c r="BA168" s="65"/>
      <c r="BB168" s="32">
        <v>2.9</v>
      </c>
      <c r="BC168" s="32">
        <v>35.0</v>
      </c>
      <c r="BG168" s="65" t="s">
        <v>209</v>
      </c>
      <c r="BH168" s="65" t="s">
        <v>209</v>
      </c>
      <c r="BI168" s="76">
        <f>7500/43560</f>
        <v>0.1721763085</v>
      </c>
      <c r="BK168" s="32">
        <v>20.0</v>
      </c>
      <c r="BL168" s="32">
        <v>5.0</v>
      </c>
      <c r="BM168" s="32">
        <v>15.0</v>
      </c>
      <c r="BP168" s="32">
        <v>2.0</v>
      </c>
      <c r="BQ168" s="32">
        <v>2.0</v>
      </c>
      <c r="BR168" s="65"/>
      <c r="BS168" s="65"/>
      <c r="BT168" s="32">
        <v>2.9</v>
      </c>
      <c r="BU168" s="32">
        <v>35.0</v>
      </c>
      <c r="BZ168" s="32" t="s">
        <v>461</v>
      </c>
      <c r="CG168" s="66"/>
      <c r="CH168" s="66"/>
      <c r="CL168" s="32" t="s">
        <v>460</v>
      </c>
      <c r="CM168" s="65" t="s">
        <v>209</v>
      </c>
      <c r="CN168" s="65" t="s">
        <v>209</v>
      </c>
      <c r="CO168" s="65" t="s">
        <v>209</v>
      </c>
      <c r="CP168" s="65" t="s">
        <v>209</v>
      </c>
      <c r="CR168" s="32">
        <v>1.0</v>
      </c>
      <c r="CW168" s="32" t="s">
        <v>462</v>
      </c>
      <c r="CX168" s="65" t="s">
        <v>209</v>
      </c>
    </row>
    <row r="169">
      <c r="A169" s="15" t="s">
        <v>172</v>
      </c>
      <c r="B169" s="32" t="s">
        <v>173</v>
      </c>
      <c r="C169" s="32" t="s">
        <v>487</v>
      </c>
      <c r="D169" s="32" t="s">
        <v>763</v>
      </c>
      <c r="E169" s="65" t="s">
        <v>19</v>
      </c>
      <c r="F169" s="65" t="s">
        <v>209</v>
      </c>
      <c r="G169" s="65" t="s">
        <v>209</v>
      </c>
      <c r="H169" s="15" t="s">
        <v>458</v>
      </c>
      <c r="I169" s="65" t="s">
        <v>209</v>
      </c>
      <c r="J169" s="65" t="s">
        <v>209</v>
      </c>
      <c r="K169" s="32" t="s">
        <v>459</v>
      </c>
      <c r="L169" s="32" t="s">
        <v>462</v>
      </c>
      <c r="M169" s="32" t="s">
        <v>462</v>
      </c>
      <c r="N169" s="32" t="s">
        <v>462</v>
      </c>
      <c r="O169" s="67"/>
      <c r="P169" s="67"/>
      <c r="Q169" s="67"/>
      <c r="R169" s="67"/>
      <c r="S169" s="80"/>
      <c r="T169" s="67"/>
      <c r="U169" s="67"/>
      <c r="V169" s="67"/>
      <c r="W169" s="67"/>
      <c r="X169" s="67"/>
      <c r="Y169" s="67"/>
      <c r="Z169" s="65" t="s">
        <v>209</v>
      </c>
      <c r="AA169" s="65" t="s">
        <v>209</v>
      </c>
      <c r="AD169" s="32">
        <v>20.0</v>
      </c>
      <c r="AE169" s="32">
        <v>5.0</v>
      </c>
      <c r="AF169" s="32">
        <v>15.0</v>
      </c>
      <c r="AI169" s="32">
        <v>2.0</v>
      </c>
      <c r="AJ169" s="32">
        <v>2.0</v>
      </c>
      <c r="AK169" s="32">
        <v>2.9</v>
      </c>
      <c r="AL169" s="32">
        <v>35.0</v>
      </c>
      <c r="AO169" s="65" t="s">
        <v>209</v>
      </c>
      <c r="AP169" s="65" t="s">
        <v>209</v>
      </c>
      <c r="AS169" s="32">
        <v>20.0</v>
      </c>
      <c r="AT169" s="32">
        <v>5.0</v>
      </c>
      <c r="AU169" s="32">
        <v>15.0</v>
      </c>
      <c r="AX169" s="32">
        <v>2.0</v>
      </c>
      <c r="AY169" s="32">
        <v>2.0</v>
      </c>
      <c r="AZ169" s="65"/>
      <c r="BA169" s="66"/>
      <c r="BB169" s="32">
        <v>2.9</v>
      </c>
      <c r="BC169" s="32">
        <v>35.0</v>
      </c>
      <c r="BG169" s="65" t="s">
        <v>209</v>
      </c>
      <c r="BH169" s="65" t="s">
        <v>209</v>
      </c>
      <c r="BK169" s="32">
        <v>20.0</v>
      </c>
      <c r="BL169" s="32">
        <v>5.0</v>
      </c>
      <c r="BM169" s="32">
        <v>15.0</v>
      </c>
      <c r="BP169" s="32">
        <v>2.0</v>
      </c>
      <c r="BQ169" s="32">
        <v>2.0</v>
      </c>
      <c r="BR169" s="66"/>
      <c r="BS169" s="66"/>
      <c r="BT169" s="32">
        <v>2.9</v>
      </c>
      <c r="BU169" s="32">
        <v>35.0</v>
      </c>
      <c r="BZ169" s="32" t="s">
        <v>461</v>
      </c>
      <c r="CG169" s="66"/>
      <c r="CH169" s="66"/>
      <c r="CL169" s="32" t="s">
        <v>460</v>
      </c>
      <c r="CM169" s="65" t="s">
        <v>209</v>
      </c>
      <c r="CN169" s="65" t="s">
        <v>209</v>
      </c>
      <c r="CO169" s="65" t="s">
        <v>209</v>
      </c>
      <c r="CP169" s="65" t="s">
        <v>209</v>
      </c>
      <c r="CR169" s="32">
        <v>1.0</v>
      </c>
      <c r="CW169" s="32" t="s">
        <v>462</v>
      </c>
      <c r="CX169" s="65" t="s">
        <v>209</v>
      </c>
    </row>
    <row r="170">
      <c r="A170" s="15" t="s">
        <v>172</v>
      </c>
      <c r="B170" s="32" t="s">
        <v>173</v>
      </c>
      <c r="C170" s="32" t="s">
        <v>581</v>
      </c>
      <c r="D170" s="32" t="s">
        <v>764</v>
      </c>
      <c r="E170" s="65" t="s">
        <v>19</v>
      </c>
      <c r="F170" s="65" t="s">
        <v>209</v>
      </c>
      <c r="G170" s="65" t="s">
        <v>209</v>
      </c>
      <c r="H170" s="15" t="s">
        <v>458</v>
      </c>
      <c r="I170" s="65" t="s">
        <v>209</v>
      </c>
      <c r="J170" s="65" t="s">
        <v>209</v>
      </c>
      <c r="K170" s="32" t="s">
        <v>460</v>
      </c>
      <c r="L170" s="32" t="s">
        <v>459</v>
      </c>
      <c r="M170" s="32" t="s">
        <v>459</v>
      </c>
      <c r="N170" s="32" t="s">
        <v>459</v>
      </c>
      <c r="O170" s="81"/>
      <c r="P170" s="32">
        <v>20.0</v>
      </c>
      <c r="Q170" s="32">
        <v>20.0</v>
      </c>
      <c r="R170" s="32">
        <v>20.0</v>
      </c>
      <c r="S170" s="80"/>
      <c r="U170" s="32">
        <v>2.0</v>
      </c>
      <c r="V170" s="32">
        <v>2.9</v>
      </c>
      <c r="W170" s="32">
        <v>35.0</v>
      </c>
      <c r="Z170" s="66"/>
      <c r="AA170" s="66"/>
      <c r="AB170" s="67"/>
      <c r="AC170" s="67"/>
      <c r="AD170" s="67"/>
      <c r="AE170" s="67"/>
      <c r="AF170" s="67"/>
      <c r="AG170" s="67"/>
      <c r="AH170" s="67"/>
      <c r="AI170" s="67"/>
      <c r="AJ170" s="67"/>
      <c r="AK170" s="67"/>
      <c r="AL170" s="67"/>
      <c r="AM170" s="67"/>
      <c r="AN170" s="67"/>
      <c r="AO170" s="66"/>
      <c r="AP170" s="66"/>
      <c r="AQ170" s="67"/>
      <c r="AR170" s="67"/>
      <c r="AS170" s="67"/>
      <c r="AT170" s="67"/>
      <c r="AU170" s="67"/>
      <c r="AV170" s="67"/>
      <c r="AW170" s="67"/>
      <c r="AX170" s="67"/>
      <c r="AY170" s="67"/>
      <c r="AZ170" s="66"/>
      <c r="BA170" s="66"/>
      <c r="BB170" s="67"/>
      <c r="BC170" s="67"/>
      <c r="BD170" s="67"/>
      <c r="BE170" s="67"/>
      <c r="BF170" s="67"/>
      <c r="BG170" s="66"/>
      <c r="BH170" s="66"/>
      <c r="BI170" s="67"/>
      <c r="BJ170" s="67"/>
      <c r="BK170" s="67"/>
      <c r="BL170" s="67"/>
      <c r="BM170" s="67"/>
      <c r="BN170" s="67"/>
      <c r="BO170" s="67"/>
      <c r="BP170" s="67"/>
      <c r="BQ170" s="67"/>
      <c r="BR170" s="66"/>
      <c r="BS170" s="66"/>
      <c r="BT170" s="67"/>
      <c r="BU170" s="67"/>
      <c r="BV170" s="67"/>
      <c r="BW170" s="67"/>
      <c r="BX170" s="67"/>
      <c r="BY170" s="67"/>
      <c r="BZ170" s="32" t="s">
        <v>461</v>
      </c>
      <c r="CG170" s="66"/>
      <c r="CH170" s="66"/>
      <c r="CL170" s="32" t="s">
        <v>460</v>
      </c>
      <c r="CM170" s="65" t="s">
        <v>209</v>
      </c>
      <c r="CN170" s="65" t="s">
        <v>209</v>
      </c>
      <c r="CO170" s="65" t="s">
        <v>209</v>
      </c>
      <c r="CP170" s="65" t="s">
        <v>209</v>
      </c>
      <c r="CR170" s="32">
        <v>1.0</v>
      </c>
      <c r="CW170" s="32" t="s">
        <v>462</v>
      </c>
      <c r="CX170" s="65" t="s">
        <v>19</v>
      </c>
    </row>
    <row r="171">
      <c r="A171" s="15" t="s">
        <v>172</v>
      </c>
      <c r="B171" s="32" t="s">
        <v>173</v>
      </c>
      <c r="C171" s="32" t="s">
        <v>765</v>
      </c>
      <c r="D171" s="32" t="s">
        <v>766</v>
      </c>
      <c r="E171" s="65" t="s">
        <v>19</v>
      </c>
      <c r="F171" s="65" t="s">
        <v>209</v>
      </c>
      <c r="G171" s="65" t="s">
        <v>209</v>
      </c>
      <c r="H171" s="15" t="s">
        <v>491</v>
      </c>
      <c r="I171" s="65" t="s">
        <v>209</v>
      </c>
      <c r="J171" s="65" t="s">
        <v>209</v>
      </c>
      <c r="K171" s="32" t="s">
        <v>459</v>
      </c>
      <c r="L171" s="32" t="s">
        <v>459</v>
      </c>
      <c r="M171" s="32" t="s">
        <v>459</v>
      </c>
      <c r="N171" s="32" t="s">
        <v>459</v>
      </c>
      <c r="O171" s="67"/>
      <c r="P171" s="67"/>
      <c r="Q171" s="67"/>
      <c r="R171" s="67"/>
      <c r="S171" s="67"/>
      <c r="T171" s="67"/>
      <c r="U171" s="67"/>
      <c r="V171" s="67"/>
      <c r="W171" s="67"/>
      <c r="X171" s="67"/>
      <c r="Y171" s="67"/>
      <c r="Z171" s="66"/>
      <c r="AA171" s="66"/>
      <c r="AB171" s="67"/>
      <c r="AC171" s="67"/>
      <c r="AD171" s="67"/>
      <c r="AE171" s="67"/>
      <c r="AF171" s="67"/>
      <c r="AG171" s="67"/>
      <c r="AH171" s="67"/>
      <c r="AI171" s="67"/>
      <c r="AJ171" s="67"/>
      <c r="AK171" s="67"/>
      <c r="AL171" s="67"/>
      <c r="AM171" s="67"/>
      <c r="AN171" s="67"/>
      <c r="AO171" s="66"/>
      <c r="AP171" s="66"/>
      <c r="AQ171" s="67"/>
      <c r="AR171" s="67"/>
      <c r="AS171" s="67"/>
      <c r="AT171" s="67"/>
      <c r="AU171" s="67"/>
      <c r="AV171" s="67"/>
      <c r="AW171" s="67"/>
      <c r="AX171" s="67"/>
      <c r="AY171" s="67"/>
      <c r="AZ171" s="66"/>
      <c r="BA171" s="66"/>
      <c r="BB171" s="67"/>
      <c r="BC171" s="67"/>
      <c r="BD171" s="67"/>
      <c r="BE171" s="67"/>
      <c r="BF171" s="67"/>
      <c r="BG171" s="66"/>
      <c r="BH171" s="66"/>
      <c r="BI171" s="67"/>
      <c r="BJ171" s="67"/>
      <c r="BK171" s="67"/>
      <c r="BL171" s="67"/>
      <c r="BM171" s="67"/>
      <c r="BN171" s="67"/>
      <c r="BO171" s="67"/>
      <c r="BP171" s="67"/>
      <c r="BQ171" s="67"/>
      <c r="BR171" s="66"/>
      <c r="BS171" s="66"/>
      <c r="BT171" s="67"/>
      <c r="BU171" s="67"/>
      <c r="BV171" s="67"/>
      <c r="BW171" s="67"/>
      <c r="BX171" s="67"/>
      <c r="BY171" s="67"/>
      <c r="BZ171" s="32" t="s">
        <v>459</v>
      </c>
      <c r="CA171" s="67"/>
      <c r="CB171" s="67"/>
      <c r="CC171" s="67"/>
      <c r="CD171" s="67"/>
      <c r="CE171" s="67"/>
      <c r="CF171" s="67"/>
      <c r="CG171" s="66"/>
      <c r="CH171" s="66"/>
      <c r="CI171" s="67"/>
      <c r="CJ171" s="67"/>
      <c r="CK171" s="67"/>
      <c r="CL171" s="32" t="s">
        <v>459</v>
      </c>
      <c r="CM171" s="65"/>
      <c r="CN171" s="65"/>
      <c r="CO171" s="65"/>
      <c r="CP171" s="65"/>
      <c r="CQ171" s="67"/>
      <c r="CR171" s="67"/>
      <c r="CS171" s="67"/>
      <c r="CT171" s="67"/>
      <c r="CU171" s="67"/>
      <c r="CV171" s="67"/>
      <c r="CW171" s="32" t="s">
        <v>462</v>
      </c>
      <c r="CX171" s="65" t="s">
        <v>209</v>
      </c>
    </row>
    <row r="172">
      <c r="A172" s="15" t="s">
        <v>172</v>
      </c>
      <c r="B172" s="32" t="s">
        <v>173</v>
      </c>
      <c r="C172" s="32" t="s">
        <v>767</v>
      </c>
      <c r="D172" s="32" t="s">
        <v>766</v>
      </c>
      <c r="E172" s="65" t="s">
        <v>19</v>
      </c>
      <c r="F172" s="65" t="s">
        <v>209</v>
      </c>
      <c r="G172" s="65" t="s">
        <v>209</v>
      </c>
      <c r="H172" s="15" t="s">
        <v>491</v>
      </c>
      <c r="I172" s="65" t="s">
        <v>209</v>
      </c>
      <c r="J172" s="65" t="s">
        <v>209</v>
      </c>
      <c r="K172" s="32" t="s">
        <v>459</v>
      </c>
      <c r="L172" s="32" t="s">
        <v>459</v>
      </c>
      <c r="M172" s="32" t="s">
        <v>459</v>
      </c>
      <c r="N172" s="32" t="s">
        <v>459</v>
      </c>
      <c r="O172" s="67"/>
      <c r="P172" s="67"/>
      <c r="Q172" s="67"/>
      <c r="R172" s="67"/>
      <c r="S172" s="67"/>
      <c r="T172" s="67"/>
      <c r="U172" s="67"/>
      <c r="V172" s="67"/>
      <c r="W172" s="67"/>
      <c r="X172" s="67"/>
      <c r="Y172" s="67"/>
      <c r="Z172" s="66"/>
      <c r="AA172" s="66"/>
      <c r="AB172" s="67"/>
      <c r="AC172" s="67"/>
      <c r="AD172" s="67"/>
      <c r="AE172" s="67"/>
      <c r="AF172" s="67"/>
      <c r="AG172" s="67"/>
      <c r="AH172" s="67"/>
      <c r="AI172" s="67"/>
      <c r="AJ172" s="67"/>
      <c r="AK172" s="67"/>
      <c r="AL172" s="67"/>
      <c r="AM172" s="67"/>
      <c r="AN172" s="67"/>
      <c r="AO172" s="66"/>
      <c r="AP172" s="66"/>
      <c r="AQ172" s="67"/>
      <c r="AR172" s="67"/>
      <c r="AS172" s="67"/>
      <c r="AT172" s="67"/>
      <c r="AU172" s="67"/>
      <c r="AV172" s="67"/>
      <c r="AW172" s="67"/>
      <c r="AX172" s="67"/>
      <c r="AY172" s="67"/>
      <c r="AZ172" s="66"/>
      <c r="BA172" s="66"/>
      <c r="BB172" s="67"/>
      <c r="BC172" s="67"/>
      <c r="BD172" s="67"/>
      <c r="BE172" s="67"/>
      <c r="BF172" s="67"/>
      <c r="BG172" s="66"/>
      <c r="BH172" s="66"/>
      <c r="BI172" s="67"/>
      <c r="BJ172" s="67"/>
      <c r="BK172" s="67"/>
      <c r="BL172" s="67"/>
      <c r="BM172" s="67"/>
      <c r="BN172" s="67"/>
      <c r="BO172" s="67"/>
      <c r="BP172" s="67"/>
      <c r="BQ172" s="67"/>
      <c r="BR172" s="66"/>
      <c r="BS172" s="66"/>
      <c r="BT172" s="67"/>
      <c r="BU172" s="67"/>
      <c r="BV172" s="67"/>
      <c r="BW172" s="67"/>
      <c r="BX172" s="67"/>
      <c r="BY172" s="67"/>
      <c r="BZ172" s="32" t="s">
        <v>459</v>
      </c>
      <c r="CA172" s="67"/>
      <c r="CB172" s="67"/>
      <c r="CC172" s="67"/>
      <c r="CD172" s="67"/>
      <c r="CE172" s="67"/>
      <c r="CF172" s="67"/>
      <c r="CG172" s="66"/>
      <c r="CH172" s="66"/>
      <c r="CI172" s="67"/>
      <c r="CJ172" s="67"/>
      <c r="CK172" s="67"/>
      <c r="CL172" s="32" t="s">
        <v>459</v>
      </c>
      <c r="CM172" s="65"/>
      <c r="CN172" s="65"/>
      <c r="CO172" s="65"/>
      <c r="CP172" s="65"/>
      <c r="CQ172" s="67"/>
      <c r="CR172" s="67"/>
      <c r="CS172" s="67"/>
      <c r="CT172" s="67"/>
      <c r="CU172" s="67"/>
      <c r="CV172" s="67"/>
      <c r="CW172" s="32" t="s">
        <v>462</v>
      </c>
      <c r="CX172" s="65" t="s">
        <v>209</v>
      </c>
    </row>
    <row r="173">
      <c r="A173" s="15" t="s">
        <v>172</v>
      </c>
      <c r="B173" s="32" t="s">
        <v>173</v>
      </c>
      <c r="C173" s="32" t="s">
        <v>768</v>
      </c>
      <c r="D173" s="32" t="s">
        <v>766</v>
      </c>
      <c r="E173" s="65" t="s">
        <v>19</v>
      </c>
      <c r="F173" s="65" t="s">
        <v>209</v>
      </c>
      <c r="G173" s="65" t="s">
        <v>209</v>
      </c>
      <c r="H173" s="15" t="s">
        <v>458</v>
      </c>
      <c r="I173" s="65" t="s">
        <v>209</v>
      </c>
      <c r="J173" s="65" t="s">
        <v>209</v>
      </c>
      <c r="K173" s="32" t="s">
        <v>459</v>
      </c>
      <c r="L173" s="32" t="s">
        <v>462</v>
      </c>
      <c r="M173" s="32" t="s">
        <v>462</v>
      </c>
      <c r="N173" s="32" t="s">
        <v>462</v>
      </c>
      <c r="O173" s="76"/>
      <c r="P173" s="67"/>
      <c r="Q173" s="67"/>
      <c r="R173" s="67"/>
      <c r="S173" s="80"/>
      <c r="T173" s="67"/>
      <c r="U173" s="67"/>
      <c r="V173" s="67"/>
      <c r="W173" s="67"/>
      <c r="X173" s="67"/>
      <c r="Y173" s="67"/>
      <c r="Z173" s="65" t="s">
        <v>209</v>
      </c>
      <c r="AA173" s="65" t="s">
        <v>209</v>
      </c>
      <c r="AB173" s="76">
        <f>15000/43560</f>
        <v>0.3443526171</v>
      </c>
      <c r="AD173" s="32">
        <v>15.0</v>
      </c>
      <c r="AE173" s="32">
        <v>5.0</v>
      </c>
      <c r="AF173" s="32">
        <v>10.0</v>
      </c>
      <c r="AI173" s="32">
        <v>2.0</v>
      </c>
      <c r="AJ173" s="32">
        <v>2.0</v>
      </c>
      <c r="AK173" s="32">
        <v>2.9</v>
      </c>
      <c r="AL173" s="32">
        <v>35.0</v>
      </c>
      <c r="AO173" s="65" t="s">
        <v>209</v>
      </c>
      <c r="AP173" s="65" t="s">
        <v>209</v>
      </c>
      <c r="AQ173" s="76">
        <f>15000/43560</f>
        <v>0.3443526171</v>
      </c>
      <c r="AS173" s="32">
        <v>15.0</v>
      </c>
      <c r="AT173" s="32">
        <v>5.0</v>
      </c>
      <c r="AU173" s="32">
        <v>10.0</v>
      </c>
      <c r="AX173" s="32">
        <v>2.0</v>
      </c>
      <c r="AY173" s="32">
        <v>2.0</v>
      </c>
      <c r="AZ173" s="66"/>
      <c r="BA173" s="66"/>
      <c r="BB173" s="32">
        <v>2.9</v>
      </c>
      <c r="BC173" s="32">
        <v>35.0</v>
      </c>
      <c r="BG173" s="65" t="s">
        <v>209</v>
      </c>
      <c r="BH173" s="65" t="s">
        <v>209</v>
      </c>
      <c r="BI173" s="76">
        <f>15000/43560</f>
        <v>0.3443526171</v>
      </c>
      <c r="BK173" s="32">
        <v>15.0</v>
      </c>
      <c r="BL173" s="32">
        <v>5.0</v>
      </c>
      <c r="BM173" s="32">
        <v>10.0</v>
      </c>
      <c r="BP173" s="32">
        <v>2.0</v>
      </c>
      <c r="BQ173" s="32">
        <v>2.0</v>
      </c>
      <c r="BR173" s="66"/>
      <c r="BS173" s="66"/>
      <c r="BT173" s="32">
        <v>2.9</v>
      </c>
      <c r="BU173" s="32">
        <v>35.0</v>
      </c>
      <c r="BZ173" s="32" t="s">
        <v>461</v>
      </c>
      <c r="CG173" s="66"/>
      <c r="CH173" s="66"/>
      <c r="CL173" s="32" t="s">
        <v>460</v>
      </c>
      <c r="CM173" s="65" t="s">
        <v>209</v>
      </c>
      <c r="CN173" s="65" t="s">
        <v>209</v>
      </c>
      <c r="CO173" s="65" t="s">
        <v>209</v>
      </c>
      <c r="CP173" s="65" t="s">
        <v>209</v>
      </c>
      <c r="CR173" s="32">
        <v>1.0</v>
      </c>
      <c r="CW173" s="32" t="s">
        <v>462</v>
      </c>
      <c r="CX173" s="65" t="s">
        <v>209</v>
      </c>
    </row>
    <row r="174">
      <c r="A174" s="15" t="s">
        <v>172</v>
      </c>
      <c r="B174" s="32" t="s">
        <v>173</v>
      </c>
      <c r="C174" s="32" t="s">
        <v>769</v>
      </c>
      <c r="D174" s="32" t="s">
        <v>770</v>
      </c>
      <c r="E174" s="65" t="s">
        <v>19</v>
      </c>
      <c r="F174" s="65" t="s">
        <v>209</v>
      </c>
      <c r="G174" s="65" t="s">
        <v>209</v>
      </c>
      <c r="H174" s="15" t="s">
        <v>491</v>
      </c>
      <c r="I174" s="65" t="s">
        <v>209</v>
      </c>
      <c r="J174" s="65" t="s">
        <v>209</v>
      </c>
      <c r="K174" s="32" t="s">
        <v>459</v>
      </c>
      <c r="L174" s="32" t="s">
        <v>459</v>
      </c>
      <c r="M174" s="32" t="s">
        <v>459</v>
      </c>
      <c r="N174" s="32" t="s">
        <v>459</v>
      </c>
      <c r="O174" s="80"/>
      <c r="P174" s="67"/>
      <c r="Q174" s="67"/>
      <c r="R174" s="67"/>
      <c r="S174" s="67"/>
      <c r="T174" s="67"/>
      <c r="U174" s="67"/>
      <c r="V174" s="67"/>
      <c r="W174" s="67"/>
      <c r="X174" s="67"/>
      <c r="Y174" s="67"/>
      <c r="Z174" s="66"/>
      <c r="AA174" s="66"/>
      <c r="AB174" s="67"/>
      <c r="AC174" s="67"/>
      <c r="AD174" s="67"/>
      <c r="AE174" s="67"/>
      <c r="AF174" s="67"/>
      <c r="AG174" s="67"/>
      <c r="AH174" s="67"/>
      <c r="AI174" s="67"/>
      <c r="AJ174" s="67"/>
      <c r="AK174" s="67"/>
      <c r="AL174" s="67"/>
      <c r="AM174" s="67"/>
      <c r="AN174" s="67"/>
      <c r="AO174" s="66"/>
      <c r="AP174" s="66"/>
      <c r="AQ174" s="67"/>
      <c r="AR174" s="67"/>
      <c r="AS174" s="67"/>
      <c r="AT174" s="67"/>
      <c r="AU174" s="67"/>
      <c r="AV174" s="67"/>
      <c r="AW174" s="67"/>
      <c r="AX174" s="67"/>
      <c r="AY174" s="67"/>
      <c r="AZ174" s="66"/>
      <c r="BA174" s="66"/>
      <c r="BB174" s="67"/>
      <c r="BC174" s="67"/>
      <c r="BD174" s="67"/>
      <c r="BE174" s="67"/>
      <c r="BF174" s="67"/>
      <c r="BG174" s="66"/>
      <c r="BH174" s="66"/>
      <c r="BI174" s="67"/>
      <c r="BJ174" s="67"/>
      <c r="BK174" s="67"/>
      <c r="BL174" s="67"/>
      <c r="BM174" s="67"/>
      <c r="BN174" s="67"/>
      <c r="BO174" s="67"/>
      <c r="BP174" s="67"/>
      <c r="BQ174" s="67"/>
      <c r="BR174" s="66"/>
      <c r="BS174" s="66"/>
      <c r="BT174" s="67"/>
      <c r="BU174" s="67"/>
      <c r="BV174" s="67"/>
      <c r="BW174" s="67"/>
      <c r="BX174" s="67"/>
      <c r="BY174" s="67"/>
      <c r="BZ174" s="32" t="s">
        <v>459</v>
      </c>
      <c r="CA174" s="67"/>
      <c r="CB174" s="67"/>
      <c r="CC174" s="67"/>
      <c r="CD174" s="67"/>
      <c r="CE174" s="67"/>
      <c r="CF174" s="67"/>
      <c r="CG174" s="66"/>
      <c r="CH174" s="66"/>
      <c r="CI174" s="67"/>
      <c r="CJ174" s="67"/>
      <c r="CK174" s="67"/>
      <c r="CL174" s="32" t="s">
        <v>459</v>
      </c>
      <c r="CM174" s="65"/>
      <c r="CN174" s="65"/>
      <c r="CO174" s="65"/>
      <c r="CP174" s="65"/>
      <c r="CQ174" s="67"/>
      <c r="CR174" s="67"/>
      <c r="CS174" s="67"/>
      <c r="CT174" s="67"/>
      <c r="CU174" s="67"/>
      <c r="CV174" s="67"/>
      <c r="CW174" s="32" t="s">
        <v>462</v>
      </c>
      <c r="CX174" s="65" t="s">
        <v>209</v>
      </c>
    </row>
    <row r="175">
      <c r="A175" s="15" t="s">
        <v>172</v>
      </c>
      <c r="B175" s="32" t="s">
        <v>173</v>
      </c>
      <c r="C175" s="32" t="s">
        <v>771</v>
      </c>
      <c r="D175" s="32" t="s">
        <v>772</v>
      </c>
      <c r="E175" s="65" t="s">
        <v>19</v>
      </c>
      <c r="F175" s="65" t="s">
        <v>209</v>
      </c>
      <c r="G175" s="65" t="s">
        <v>209</v>
      </c>
      <c r="H175" s="15" t="s">
        <v>465</v>
      </c>
      <c r="I175" s="65" t="s">
        <v>209</v>
      </c>
      <c r="J175" s="65" t="s">
        <v>209</v>
      </c>
      <c r="K175" s="32" t="s">
        <v>460</v>
      </c>
      <c r="L175" s="32" t="s">
        <v>460</v>
      </c>
      <c r="M175" s="32" t="s">
        <v>460</v>
      </c>
      <c r="N175" s="32" t="s">
        <v>460</v>
      </c>
      <c r="O175" s="76">
        <f t="shared" ref="O175:O176" si="1">7500/43560</f>
        <v>0.1721763085</v>
      </c>
      <c r="P175" s="32">
        <v>20.0</v>
      </c>
      <c r="Q175" s="32">
        <v>10.0</v>
      </c>
      <c r="R175" s="32">
        <v>20.0</v>
      </c>
      <c r="S175" s="32">
        <v>40.0</v>
      </c>
      <c r="U175" s="32">
        <v>2.0</v>
      </c>
      <c r="V175" s="82">
        <f>28/12</f>
        <v>2.333333333</v>
      </c>
      <c r="W175" s="32">
        <v>28.0</v>
      </c>
      <c r="Z175" s="65" t="s">
        <v>209</v>
      </c>
      <c r="AA175" s="65" t="s">
        <v>209</v>
      </c>
      <c r="AB175" s="76">
        <f t="shared" ref="AB175:AB176" si="2">(7500+2000)/43560</f>
        <v>0.2180899908</v>
      </c>
      <c r="AD175" s="32">
        <v>20.0</v>
      </c>
      <c r="AE175" s="32">
        <v>10.0</v>
      </c>
      <c r="AF175" s="32">
        <v>20.0</v>
      </c>
      <c r="AG175" s="32">
        <v>40.0</v>
      </c>
      <c r="AI175" s="32">
        <v>2.0</v>
      </c>
      <c r="AJ175" s="32">
        <v>2.0</v>
      </c>
      <c r="AK175" s="32">
        <v>2.3</v>
      </c>
      <c r="AL175" s="32">
        <v>28.0</v>
      </c>
      <c r="AO175" s="65" t="s">
        <v>209</v>
      </c>
      <c r="AP175" s="65" t="s">
        <v>209</v>
      </c>
      <c r="AQ175" s="76">
        <f t="shared" ref="AQ175:AQ176" si="3">(7500+2000+2000)/43560</f>
        <v>0.2640036731</v>
      </c>
      <c r="AS175" s="32">
        <v>20.0</v>
      </c>
      <c r="AT175" s="32">
        <v>10.0</v>
      </c>
      <c r="AU175" s="32">
        <v>20.0</v>
      </c>
      <c r="AV175" s="32">
        <v>40.0</v>
      </c>
      <c r="AX175" s="32">
        <v>2.0</v>
      </c>
      <c r="AY175" s="32">
        <v>2.0</v>
      </c>
      <c r="AZ175" s="65" t="s">
        <v>209</v>
      </c>
      <c r="BA175" s="65" t="s">
        <v>209</v>
      </c>
      <c r="BB175" s="32">
        <v>2.3</v>
      </c>
      <c r="BC175" s="32">
        <v>28.0</v>
      </c>
      <c r="BG175" s="65" t="s">
        <v>209</v>
      </c>
      <c r="BH175" s="65" t="s">
        <v>209</v>
      </c>
      <c r="BI175" s="76">
        <f t="shared" ref="BI175:BI176" si="4">(7500+2000+2000+2000)/43560</f>
        <v>0.3099173554</v>
      </c>
      <c r="BK175" s="32">
        <v>20.0</v>
      </c>
      <c r="BL175" s="32">
        <v>10.0</v>
      </c>
      <c r="BM175" s="32">
        <v>20.0</v>
      </c>
      <c r="BN175" s="32">
        <v>40.0</v>
      </c>
      <c r="BP175" s="32">
        <v>2.0</v>
      </c>
      <c r="BQ175" s="32">
        <v>2.0</v>
      </c>
      <c r="BR175" s="65" t="s">
        <v>209</v>
      </c>
      <c r="BS175" s="65" t="s">
        <v>209</v>
      </c>
      <c r="BT175" s="32">
        <v>2.3</v>
      </c>
      <c r="BU175" s="32">
        <v>28.0</v>
      </c>
      <c r="BZ175" s="32" t="s">
        <v>461</v>
      </c>
      <c r="CG175" s="66"/>
      <c r="CH175" s="66"/>
      <c r="CL175" s="32" t="s">
        <v>459</v>
      </c>
      <c r="CM175" s="66"/>
      <c r="CN175" s="66"/>
      <c r="CO175" s="66"/>
      <c r="CP175" s="66"/>
      <c r="CQ175" s="67"/>
      <c r="CR175" s="67"/>
      <c r="CS175" s="67"/>
      <c r="CT175" s="67"/>
      <c r="CU175" s="67"/>
      <c r="CV175" s="67"/>
      <c r="CW175" s="32" t="s">
        <v>462</v>
      </c>
      <c r="CX175" s="65" t="s">
        <v>209</v>
      </c>
    </row>
    <row r="176">
      <c r="A176" s="15" t="s">
        <v>172</v>
      </c>
      <c r="B176" s="32" t="s">
        <v>173</v>
      </c>
      <c r="C176" s="32" t="s">
        <v>773</v>
      </c>
      <c r="D176" s="32" t="s">
        <v>774</v>
      </c>
      <c r="E176" s="65" t="s">
        <v>19</v>
      </c>
      <c r="F176" s="65" t="s">
        <v>209</v>
      </c>
      <c r="G176" s="65" t="s">
        <v>209</v>
      </c>
      <c r="H176" s="15" t="s">
        <v>458</v>
      </c>
      <c r="I176" s="65" t="s">
        <v>209</v>
      </c>
      <c r="J176" s="65" t="s">
        <v>209</v>
      </c>
      <c r="K176" s="32" t="s">
        <v>460</v>
      </c>
      <c r="L176" s="32" t="s">
        <v>460</v>
      </c>
      <c r="M176" s="32" t="s">
        <v>460</v>
      </c>
      <c r="N176" s="32" t="s">
        <v>460</v>
      </c>
      <c r="O176" s="76">
        <f t="shared" si="1"/>
        <v>0.1721763085</v>
      </c>
      <c r="P176" s="32">
        <v>0.0</v>
      </c>
      <c r="Q176" s="32">
        <v>0.0</v>
      </c>
      <c r="R176" s="32">
        <v>0.0</v>
      </c>
      <c r="U176" s="32">
        <v>2.0</v>
      </c>
      <c r="V176" s="82">
        <f>39/12</f>
        <v>3.25</v>
      </c>
      <c r="W176" s="32">
        <v>39.0</v>
      </c>
      <c r="Z176" s="65" t="s">
        <v>209</v>
      </c>
      <c r="AA176" s="65" t="s">
        <v>209</v>
      </c>
      <c r="AB176" s="76">
        <f t="shared" si="2"/>
        <v>0.2180899908</v>
      </c>
      <c r="AD176" s="32">
        <v>0.0</v>
      </c>
      <c r="AE176" s="32">
        <v>0.0</v>
      </c>
      <c r="AF176" s="32">
        <v>0.0</v>
      </c>
      <c r="AI176" s="32">
        <v>2.0</v>
      </c>
      <c r="AJ176" s="32">
        <v>2.0</v>
      </c>
      <c r="AK176" s="32">
        <v>3.3</v>
      </c>
      <c r="AL176" s="32">
        <v>39.0</v>
      </c>
      <c r="AO176" s="65" t="s">
        <v>209</v>
      </c>
      <c r="AP176" s="65" t="s">
        <v>209</v>
      </c>
      <c r="AQ176" s="76">
        <f t="shared" si="3"/>
        <v>0.2640036731</v>
      </c>
      <c r="AS176" s="32">
        <v>0.0</v>
      </c>
      <c r="AT176" s="32">
        <v>0.0</v>
      </c>
      <c r="AU176" s="32">
        <v>0.0</v>
      </c>
      <c r="AX176" s="32">
        <v>2.0</v>
      </c>
      <c r="AY176" s="32">
        <v>2.0</v>
      </c>
      <c r="AZ176" s="65" t="s">
        <v>209</v>
      </c>
      <c r="BA176" s="65" t="s">
        <v>209</v>
      </c>
      <c r="BB176" s="32">
        <v>3.3</v>
      </c>
      <c r="BC176" s="32">
        <v>39.0</v>
      </c>
      <c r="BG176" s="65" t="s">
        <v>209</v>
      </c>
      <c r="BH176" s="65" t="s">
        <v>209</v>
      </c>
      <c r="BI176" s="76">
        <f t="shared" si="4"/>
        <v>0.3099173554</v>
      </c>
      <c r="BK176" s="32">
        <v>0.0</v>
      </c>
      <c r="BL176" s="32">
        <v>0.0</v>
      </c>
      <c r="BM176" s="32">
        <v>0.0</v>
      </c>
      <c r="BP176" s="32">
        <v>2.0</v>
      </c>
      <c r="BQ176" s="32">
        <v>2.0</v>
      </c>
      <c r="BR176" s="65" t="s">
        <v>209</v>
      </c>
      <c r="BS176" s="65" t="s">
        <v>209</v>
      </c>
      <c r="BT176" s="32">
        <v>3.3</v>
      </c>
      <c r="BU176" s="32">
        <v>39.0</v>
      </c>
      <c r="BZ176" s="32" t="s">
        <v>461</v>
      </c>
      <c r="CG176" s="66"/>
      <c r="CH176" s="66"/>
      <c r="CL176" s="32" t="s">
        <v>459</v>
      </c>
      <c r="CM176" s="66"/>
      <c r="CN176" s="66"/>
      <c r="CO176" s="66"/>
      <c r="CP176" s="66"/>
      <c r="CQ176" s="67"/>
      <c r="CR176" s="67"/>
      <c r="CS176" s="67"/>
      <c r="CT176" s="67"/>
      <c r="CU176" s="67"/>
      <c r="CV176" s="67"/>
      <c r="CW176" s="32" t="s">
        <v>462</v>
      </c>
      <c r="CX176" s="65" t="s">
        <v>209</v>
      </c>
    </row>
    <row r="177">
      <c r="A177" s="15" t="s">
        <v>172</v>
      </c>
      <c r="B177" s="32" t="s">
        <v>173</v>
      </c>
      <c r="C177" s="32" t="s">
        <v>775</v>
      </c>
      <c r="D177" s="32" t="s">
        <v>776</v>
      </c>
      <c r="E177" s="65" t="s">
        <v>19</v>
      </c>
      <c r="F177" s="65" t="s">
        <v>209</v>
      </c>
      <c r="G177" s="65" t="s">
        <v>209</v>
      </c>
      <c r="H177" s="15" t="s">
        <v>458</v>
      </c>
      <c r="I177" s="65" t="s">
        <v>209</v>
      </c>
      <c r="J177" s="65" t="s">
        <v>209</v>
      </c>
      <c r="K177" s="32" t="s">
        <v>460</v>
      </c>
      <c r="L177" s="32" t="s">
        <v>459</v>
      </c>
      <c r="M177" s="32" t="s">
        <v>459</v>
      </c>
      <c r="N177" s="32" t="s">
        <v>459</v>
      </c>
      <c r="O177" s="32">
        <v>1.0</v>
      </c>
      <c r="P177" s="32">
        <v>30.0</v>
      </c>
      <c r="Q177" s="32">
        <v>10.0</v>
      </c>
      <c r="R177" s="32">
        <v>15.0</v>
      </c>
      <c r="S177" s="32">
        <v>40.0</v>
      </c>
      <c r="U177" s="32">
        <v>2.0</v>
      </c>
      <c r="V177" s="32">
        <v>2.9</v>
      </c>
      <c r="W177" s="32">
        <v>35.0</v>
      </c>
      <c r="Z177" s="66"/>
      <c r="AA177" s="66"/>
      <c r="AB177" s="67"/>
      <c r="AC177" s="67"/>
      <c r="AD177" s="67"/>
      <c r="AE177" s="67"/>
      <c r="AF177" s="67"/>
      <c r="AG177" s="67"/>
      <c r="AH177" s="67"/>
      <c r="AI177" s="67"/>
      <c r="AJ177" s="67"/>
      <c r="AK177" s="67"/>
      <c r="AL177" s="67"/>
      <c r="AM177" s="67"/>
      <c r="AN177" s="67"/>
      <c r="AO177" s="66"/>
      <c r="AP177" s="66"/>
      <c r="AQ177" s="67"/>
      <c r="AR177" s="67"/>
      <c r="AS177" s="67"/>
      <c r="AT177" s="67"/>
      <c r="AU177" s="67"/>
      <c r="AV177" s="67"/>
      <c r="AW177" s="67"/>
      <c r="AX177" s="67"/>
      <c r="AY177" s="67"/>
      <c r="AZ177" s="66"/>
      <c r="BA177" s="66"/>
      <c r="BB177" s="67"/>
      <c r="BC177" s="67"/>
      <c r="BD177" s="67"/>
      <c r="BE177" s="67"/>
      <c r="BF177" s="67"/>
      <c r="BG177" s="66"/>
      <c r="BH177" s="66"/>
      <c r="BI177" s="67"/>
      <c r="BJ177" s="67"/>
      <c r="BK177" s="67"/>
      <c r="BL177" s="67"/>
      <c r="BM177" s="67"/>
      <c r="BN177" s="67"/>
      <c r="BO177" s="67"/>
      <c r="BP177" s="67"/>
      <c r="BQ177" s="67"/>
      <c r="BR177" s="66"/>
      <c r="BS177" s="66"/>
      <c r="BT177" s="67"/>
      <c r="BU177" s="67"/>
      <c r="BV177" s="67"/>
      <c r="BW177" s="67"/>
      <c r="BX177" s="67"/>
      <c r="BY177" s="67"/>
      <c r="BZ177" s="32" t="s">
        <v>461</v>
      </c>
      <c r="CG177" s="66"/>
      <c r="CH177" s="66"/>
      <c r="CL177" s="32" t="s">
        <v>462</v>
      </c>
      <c r="CM177" s="65" t="s">
        <v>209</v>
      </c>
      <c r="CN177" s="65" t="s">
        <v>209</v>
      </c>
      <c r="CO177" s="65" t="s">
        <v>209</v>
      </c>
      <c r="CP177" s="65" t="s">
        <v>209</v>
      </c>
      <c r="CR177" s="32">
        <v>1.0</v>
      </c>
      <c r="CW177" s="32" t="s">
        <v>462</v>
      </c>
      <c r="CX177" s="65" t="s">
        <v>209</v>
      </c>
    </row>
    <row r="178">
      <c r="A178" s="15" t="s">
        <v>172</v>
      </c>
      <c r="B178" s="32" t="s">
        <v>173</v>
      </c>
      <c r="C178" s="32" t="s">
        <v>777</v>
      </c>
      <c r="D178" s="32" t="s">
        <v>778</v>
      </c>
      <c r="E178" s="65" t="s">
        <v>19</v>
      </c>
      <c r="F178" s="65" t="s">
        <v>209</v>
      </c>
      <c r="G178" s="65" t="s">
        <v>209</v>
      </c>
      <c r="H178" s="15" t="s">
        <v>458</v>
      </c>
      <c r="I178" s="65" t="s">
        <v>209</v>
      </c>
      <c r="J178" s="65" t="s">
        <v>209</v>
      </c>
      <c r="K178" s="32" t="s">
        <v>460</v>
      </c>
      <c r="L178" s="32" t="s">
        <v>460</v>
      </c>
      <c r="M178" s="32" t="s">
        <v>460</v>
      </c>
      <c r="N178" s="32" t="s">
        <v>460</v>
      </c>
      <c r="O178" s="75">
        <f>2500/43560</f>
        <v>0.05739210285</v>
      </c>
      <c r="S178" s="32">
        <v>80.0</v>
      </c>
      <c r="U178" s="32">
        <v>2.0</v>
      </c>
      <c r="V178" s="32">
        <v>2.9</v>
      </c>
      <c r="W178" s="32">
        <v>35.0</v>
      </c>
      <c r="Z178" s="65" t="s">
        <v>209</v>
      </c>
      <c r="AA178" s="65" t="s">
        <v>209</v>
      </c>
      <c r="AB178" s="76">
        <f>2500/43560</f>
        <v>0.05739210285</v>
      </c>
      <c r="AG178" s="32">
        <v>80.0</v>
      </c>
      <c r="AI178" s="32">
        <v>2.0</v>
      </c>
      <c r="AJ178" s="32">
        <v>2.0</v>
      </c>
      <c r="AK178" s="32">
        <v>2.9</v>
      </c>
      <c r="AL178" s="32">
        <v>35.0</v>
      </c>
      <c r="AO178" s="65" t="s">
        <v>209</v>
      </c>
      <c r="AP178" s="65" t="s">
        <v>209</v>
      </c>
      <c r="AQ178" s="76">
        <f>2500/43560</f>
        <v>0.05739210285</v>
      </c>
      <c r="AV178" s="32">
        <v>80.0</v>
      </c>
      <c r="AX178" s="32">
        <v>2.0</v>
      </c>
      <c r="AY178" s="32">
        <v>2.0</v>
      </c>
      <c r="AZ178" s="65" t="s">
        <v>209</v>
      </c>
      <c r="BA178" s="65" t="s">
        <v>209</v>
      </c>
      <c r="BB178" s="32">
        <v>2.9</v>
      </c>
      <c r="BC178" s="32">
        <v>35.0</v>
      </c>
      <c r="BG178" s="65" t="s">
        <v>209</v>
      </c>
      <c r="BH178" s="65" t="s">
        <v>209</v>
      </c>
      <c r="BI178" s="76">
        <f>2500/43560</f>
        <v>0.05739210285</v>
      </c>
      <c r="BN178" s="32">
        <v>80.0</v>
      </c>
      <c r="BP178" s="32">
        <v>2.0</v>
      </c>
      <c r="BQ178" s="32">
        <v>2.0</v>
      </c>
      <c r="BR178" s="65" t="s">
        <v>209</v>
      </c>
      <c r="BS178" s="65" t="s">
        <v>209</v>
      </c>
      <c r="BT178" s="32">
        <v>2.9</v>
      </c>
      <c r="BU178" s="32">
        <v>35.0</v>
      </c>
      <c r="BZ178" s="32" t="s">
        <v>461</v>
      </c>
      <c r="CG178" s="66"/>
      <c r="CH178" s="66"/>
      <c r="CL178" s="32" t="s">
        <v>459</v>
      </c>
      <c r="CM178" s="66"/>
      <c r="CN178" s="66"/>
      <c r="CO178" s="66"/>
      <c r="CP178" s="66"/>
      <c r="CQ178" s="67"/>
      <c r="CR178" s="67"/>
      <c r="CS178" s="67"/>
      <c r="CT178" s="67"/>
      <c r="CU178" s="67"/>
      <c r="CV178" s="67"/>
      <c r="CW178" s="32" t="s">
        <v>462</v>
      </c>
      <c r="CX178" s="65" t="s">
        <v>209</v>
      </c>
    </row>
    <row r="179">
      <c r="A179" s="15" t="s">
        <v>172</v>
      </c>
      <c r="B179" s="32" t="s">
        <v>173</v>
      </c>
      <c r="C179" s="32" t="s">
        <v>779</v>
      </c>
      <c r="D179" s="32" t="s">
        <v>739</v>
      </c>
      <c r="E179" s="65" t="s">
        <v>19</v>
      </c>
      <c r="F179" s="65" t="s">
        <v>209</v>
      </c>
      <c r="G179" s="65" t="s">
        <v>209</v>
      </c>
      <c r="H179" s="15" t="s">
        <v>491</v>
      </c>
      <c r="I179" s="65" t="s">
        <v>209</v>
      </c>
      <c r="J179" s="65" t="s">
        <v>209</v>
      </c>
      <c r="K179" s="32" t="s">
        <v>459</v>
      </c>
      <c r="L179" s="32" t="s">
        <v>459</v>
      </c>
      <c r="M179" s="32" t="s">
        <v>459</v>
      </c>
      <c r="N179" s="32" t="s">
        <v>459</v>
      </c>
      <c r="O179" s="76"/>
      <c r="P179" s="67"/>
      <c r="Q179" s="67"/>
      <c r="R179" s="67"/>
      <c r="S179" s="80"/>
      <c r="T179" s="67"/>
      <c r="U179" s="67"/>
      <c r="V179" s="67"/>
      <c r="W179" s="67"/>
      <c r="X179" s="67"/>
      <c r="Y179" s="67"/>
      <c r="Z179" s="66"/>
      <c r="AA179" s="66"/>
      <c r="AB179" s="67"/>
      <c r="AC179" s="67"/>
      <c r="AD179" s="67"/>
      <c r="AE179" s="67"/>
      <c r="AF179" s="67"/>
      <c r="AG179" s="67"/>
      <c r="AH179" s="67"/>
      <c r="AI179" s="67"/>
      <c r="AJ179" s="67"/>
      <c r="AK179" s="67"/>
      <c r="AL179" s="67"/>
      <c r="AM179" s="67"/>
      <c r="AN179" s="67"/>
      <c r="AO179" s="66"/>
      <c r="AP179" s="66"/>
      <c r="AQ179" s="67"/>
      <c r="AR179" s="67"/>
      <c r="AS179" s="67"/>
      <c r="AT179" s="67"/>
      <c r="AU179" s="67"/>
      <c r="AV179" s="67"/>
      <c r="AW179" s="67"/>
      <c r="AX179" s="67"/>
      <c r="AY179" s="67"/>
      <c r="AZ179" s="66"/>
      <c r="BA179" s="66"/>
      <c r="BB179" s="67"/>
      <c r="BC179" s="67"/>
      <c r="BD179" s="67"/>
      <c r="BE179" s="67"/>
      <c r="BF179" s="67"/>
      <c r="BG179" s="66"/>
      <c r="BH179" s="66"/>
      <c r="BI179" s="67"/>
      <c r="BJ179" s="67"/>
      <c r="BK179" s="67"/>
      <c r="BL179" s="67"/>
      <c r="BM179" s="67"/>
      <c r="BN179" s="67"/>
      <c r="BO179" s="67"/>
      <c r="BP179" s="67"/>
      <c r="BQ179" s="67"/>
      <c r="BR179" s="66"/>
      <c r="BS179" s="66"/>
      <c r="BT179" s="67"/>
      <c r="BU179" s="67"/>
      <c r="BV179" s="67"/>
      <c r="BW179" s="67"/>
      <c r="BX179" s="67"/>
      <c r="BY179" s="67"/>
      <c r="BZ179" s="32" t="s">
        <v>459</v>
      </c>
      <c r="CA179" s="67"/>
      <c r="CB179" s="67"/>
      <c r="CC179" s="67"/>
      <c r="CD179" s="67"/>
      <c r="CE179" s="67"/>
      <c r="CF179" s="67"/>
      <c r="CG179" s="66"/>
      <c r="CH179" s="66"/>
      <c r="CI179" s="67"/>
      <c r="CJ179" s="67"/>
      <c r="CK179" s="67"/>
      <c r="CL179" s="32" t="s">
        <v>459</v>
      </c>
      <c r="CM179" s="65"/>
      <c r="CN179" s="65"/>
      <c r="CO179" s="65"/>
      <c r="CP179" s="65"/>
      <c r="CQ179" s="67"/>
      <c r="CR179" s="67"/>
      <c r="CS179" s="67"/>
      <c r="CT179" s="67"/>
      <c r="CU179" s="67"/>
      <c r="CV179" s="67"/>
      <c r="CW179" s="32" t="s">
        <v>462</v>
      </c>
      <c r="CX179" s="65" t="s">
        <v>209</v>
      </c>
    </row>
    <row r="180">
      <c r="A180" s="15" t="s">
        <v>172</v>
      </c>
      <c r="B180" s="32" t="s">
        <v>173</v>
      </c>
      <c r="C180" s="32" t="s">
        <v>780</v>
      </c>
      <c r="D180" s="32" t="s">
        <v>781</v>
      </c>
      <c r="E180" s="65" t="s">
        <v>19</v>
      </c>
      <c r="F180" s="65" t="s">
        <v>209</v>
      </c>
      <c r="G180" s="65" t="s">
        <v>209</v>
      </c>
      <c r="H180" s="15" t="s">
        <v>491</v>
      </c>
      <c r="I180" s="65" t="s">
        <v>209</v>
      </c>
      <c r="J180" s="65" t="s">
        <v>209</v>
      </c>
      <c r="K180" s="32" t="s">
        <v>459</v>
      </c>
      <c r="L180" s="32" t="s">
        <v>459</v>
      </c>
      <c r="M180" s="32" t="s">
        <v>459</v>
      </c>
      <c r="N180" s="32" t="s">
        <v>459</v>
      </c>
      <c r="O180" s="75"/>
      <c r="P180" s="67"/>
      <c r="Q180" s="67"/>
      <c r="R180" s="67"/>
      <c r="S180" s="80"/>
      <c r="T180" s="67"/>
      <c r="U180" s="67"/>
      <c r="V180" s="67"/>
      <c r="W180" s="67"/>
      <c r="X180" s="67"/>
      <c r="Y180" s="67"/>
      <c r="Z180" s="66"/>
      <c r="AA180" s="66"/>
      <c r="AB180" s="67"/>
      <c r="AC180" s="67"/>
      <c r="AD180" s="67"/>
      <c r="AE180" s="67"/>
      <c r="AF180" s="67"/>
      <c r="AG180" s="67"/>
      <c r="AH180" s="67"/>
      <c r="AI180" s="67"/>
      <c r="AJ180" s="67"/>
      <c r="AK180" s="67"/>
      <c r="AL180" s="67"/>
      <c r="AM180" s="67"/>
      <c r="AN180" s="67"/>
      <c r="AO180" s="66"/>
      <c r="AP180" s="66"/>
      <c r="AQ180" s="67"/>
      <c r="AR180" s="67"/>
      <c r="AS180" s="67"/>
      <c r="AT180" s="67"/>
      <c r="AU180" s="67"/>
      <c r="AV180" s="67"/>
      <c r="AW180" s="67"/>
      <c r="AX180" s="67"/>
      <c r="AY180" s="67"/>
      <c r="AZ180" s="66"/>
      <c r="BA180" s="66"/>
      <c r="BB180" s="67"/>
      <c r="BC180" s="67"/>
      <c r="BD180" s="67"/>
      <c r="BE180" s="67"/>
      <c r="BF180" s="67"/>
      <c r="BG180" s="66"/>
      <c r="BH180" s="66"/>
      <c r="BI180" s="67"/>
      <c r="BJ180" s="67"/>
      <c r="BK180" s="67"/>
      <c r="BL180" s="67"/>
      <c r="BM180" s="67"/>
      <c r="BN180" s="67"/>
      <c r="BO180" s="67"/>
      <c r="BP180" s="67"/>
      <c r="BQ180" s="67"/>
      <c r="BR180" s="66"/>
      <c r="BS180" s="66"/>
      <c r="BT180" s="67"/>
      <c r="BU180" s="67"/>
      <c r="BV180" s="67"/>
      <c r="BW180" s="67"/>
      <c r="BX180" s="67"/>
      <c r="BY180" s="67"/>
      <c r="BZ180" s="32" t="s">
        <v>459</v>
      </c>
      <c r="CA180" s="67"/>
      <c r="CB180" s="67"/>
      <c r="CC180" s="67"/>
      <c r="CD180" s="67"/>
      <c r="CE180" s="67"/>
      <c r="CF180" s="67"/>
      <c r="CG180" s="66"/>
      <c r="CH180" s="66"/>
      <c r="CI180" s="67"/>
      <c r="CJ180" s="67"/>
      <c r="CK180" s="67"/>
      <c r="CL180" s="32" t="s">
        <v>459</v>
      </c>
      <c r="CM180" s="65"/>
      <c r="CN180" s="65"/>
      <c r="CO180" s="65"/>
      <c r="CP180" s="65"/>
      <c r="CQ180" s="67"/>
      <c r="CR180" s="67"/>
      <c r="CS180" s="67"/>
      <c r="CT180" s="67"/>
      <c r="CU180" s="67"/>
      <c r="CV180" s="67"/>
      <c r="CW180" s="32" t="s">
        <v>462</v>
      </c>
      <c r="CX180" s="65" t="s">
        <v>209</v>
      </c>
    </row>
    <row r="181">
      <c r="A181" s="15" t="s">
        <v>172</v>
      </c>
      <c r="B181" s="32" t="s">
        <v>173</v>
      </c>
      <c r="C181" s="32" t="s">
        <v>782</v>
      </c>
      <c r="D181" s="32" t="s">
        <v>783</v>
      </c>
      <c r="E181" s="65" t="s">
        <v>19</v>
      </c>
      <c r="F181" s="65" t="s">
        <v>209</v>
      </c>
      <c r="G181" s="65" t="s">
        <v>209</v>
      </c>
      <c r="H181" s="15" t="s">
        <v>491</v>
      </c>
      <c r="I181" s="65" t="s">
        <v>209</v>
      </c>
      <c r="J181" s="65" t="s">
        <v>209</v>
      </c>
      <c r="K181" s="32" t="s">
        <v>459</v>
      </c>
      <c r="L181" s="32" t="s">
        <v>459</v>
      </c>
      <c r="M181" s="32" t="s">
        <v>459</v>
      </c>
      <c r="N181" s="32" t="s">
        <v>459</v>
      </c>
      <c r="O181" s="76"/>
      <c r="P181" s="67"/>
      <c r="Q181" s="67"/>
      <c r="R181" s="67"/>
      <c r="S181" s="80"/>
      <c r="T181" s="67"/>
      <c r="U181" s="67"/>
      <c r="V181" s="67"/>
      <c r="W181" s="67"/>
      <c r="X181" s="67"/>
      <c r="Y181" s="67"/>
      <c r="Z181" s="66"/>
      <c r="AA181" s="66"/>
      <c r="AB181" s="67"/>
      <c r="AC181" s="67"/>
      <c r="AD181" s="67"/>
      <c r="AE181" s="67"/>
      <c r="AF181" s="67"/>
      <c r="AG181" s="67"/>
      <c r="AH181" s="67"/>
      <c r="AI181" s="67"/>
      <c r="AJ181" s="67"/>
      <c r="AK181" s="67"/>
      <c r="AL181" s="67"/>
      <c r="AM181" s="67"/>
      <c r="AN181" s="67"/>
      <c r="AO181" s="66"/>
      <c r="AP181" s="66"/>
      <c r="AQ181" s="67"/>
      <c r="AR181" s="67"/>
      <c r="AS181" s="67"/>
      <c r="AT181" s="67"/>
      <c r="AU181" s="67"/>
      <c r="AV181" s="67"/>
      <c r="AW181" s="67"/>
      <c r="AX181" s="67"/>
      <c r="AY181" s="67"/>
      <c r="AZ181" s="66"/>
      <c r="BA181" s="66"/>
      <c r="BB181" s="67"/>
      <c r="BC181" s="67"/>
      <c r="BD181" s="67"/>
      <c r="BE181" s="67"/>
      <c r="BF181" s="67"/>
      <c r="BG181" s="66"/>
      <c r="BH181" s="66"/>
      <c r="BI181" s="67"/>
      <c r="BJ181" s="67"/>
      <c r="BK181" s="67"/>
      <c r="BL181" s="67"/>
      <c r="BM181" s="67"/>
      <c r="BN181" s="67"/>
      <c r="BO181" s="67"/>
      <c r="BP181" s="67"/>
      <c r="BQ181" s="67"/>
      <c r="BR181" s="66"/>
      <c r="BS181" s="66"/>
      <c r="BT181" s="67"/>
      <c r="BU181" s="67"/>
      <c r="BV181" s="67"/>
      <c r="BW181" s="67"/>
      <c r="BX181" s="67"/>
      <c r="BY181" s="67"/>
      <c r="BZ181" s="32" t="s">
        <v>459</v>
      </c>
      <c r="CA181" s="67"/>
      <c r="CB181" s="67"/>
      <c r="CC181" s="67"/>
      <c r="CD181" s="67"/>
      <c r="CE181" s="67"/>
      <c r="CF181" s="67"/>
      <c r="CG181" s="66"/>
      <c r="CH181" s="66"/>
      <c r="CI181" s="67"/>
      <c r="CJ181" s="67"/>
      <c r="CK181" s="67"/>
      <c r="CL181" s="32" t="s">
        <v>459</v>
      </c>
      <c r="CM181" s="66"/>
      <c r="CN181" s="66"/>
      <c r="CO181" s="66"/>
      <c r="CP181" s="66"/>
      <c r="CQ181" s="67"/>
      <c r="CR181" s="67"/>
      <c r="CS181" s="67"/>
      <c r="CT181" s="67"/>
      <c r="CU181" s="67"/>
      <c r="CV181" s="67"/>
      <c r="CW181" s="32" t="s">
        <v>462</v>
      </c>
      <c r="CX181" s="65" t="s">
        <v>209</v>
      </c>
    </row>
    <row r="182">
      <c r="A182" s="15" t="s">
        <v>172</v>
      </c>
      <c r="B182" s="32" t="s">
        <v>173</v>
      </c>
      <c r="C182" s="32" t="s">
        <v>784</v>
      </c>
      <c r="D182" s="32" t="s">
        <v>785</v>
      </c>
      <c r="E182" s="65" t="s">
        <v>19</v>
      </c>
      <c r="F182" s="65" t="s">
        <v>209</v>
      </c>
      <c r="G182" s="65" t="s">
        <v>209</v>
      </c>
      <c r="H182" s="15" t="s">
        <v>491</v>
      </c>
      <c r="I182" s="65" t="s">
        <v>209</v>
      </c>
      <c r="J182" s="65" t="s">
        <v>209</v>
      </c>
      <c r="K182" s="32" t="s">
        <v>459</v>
      </c>
      <c r="L182" s="32" t="s">
        <v>459</v>
      </c>
      <c r="M182" s="32" t="s">
        <v>459</v>
      </c>
      <c r="N182" s="32" t="s">
        <v>459</v>
      </c>
      <c r="O182" s="67"/>
      <c r="P182" s="32">
        <v>45.0</v>
      </c>
      <c r="Q182" s="67"/>
      <c r="R182" s="67"/>
      <c r="S182" s="32">
        <v>45.0</v>
      </c>
      <c r="T182" s="67"/>
      <c r="U182" s="67"/>
      <c r="V182" s="67"/>
      <c r="W182" s="67"/>
      <c r="X182" s="67"/>
      <c r="Y182" s="67"/>
      <c r="Z182" s="66"/>
      <c r="AA182" s="66"/>
      <c r="AB182" s="67"/>
      <c r="AC182" s="67"/>
      <c r="AD182" s="67"/>
      <c r="AE182" s="67"/>
      <c r="AF182" s="67"/>
      <c r="AG182" s="67"/>
      <c r="AH182" s="67"/>
      <c r="AI182" s="67"/>
      <c r="AJ182" s="67"/>
      <c r="AK182" s="67"/>
      <c r="AL182" s="67"/>
      <c r="AM182" s="67"/>
      <c r="AN182" s="67"/>
      <c r="AO182" s="66"/>
      <c r="AP182" s="66"/>
      <c r="AQ182" s="67"/>
      <c r="AR182" s="67"/>
      <c r="AS182" s="67"/>
      <c r="AT182" s="67"/>
      <c r="AU182" s="67"/>
      <c r="AV182" s="67"/>
      <c r="AW182" s="67"/>
      <c r="AX182" s="67"/>
      <c r="AY182" s="67"/>
      <c r="AZ182" s="66"/>
      <c r="BA182" s="66"/>
      <c r="BB182" s="67"/>
      <c r="BC182" s="67"/>
      <c r="BD182" s="67"/>
      <c r="BE182" s="67"/>
      <c r="BF182" s="67"/>
      <c r="BG182" s="66"/>
      <c r="BH182" s="66"/>
      <c r="BI182" s="67"/>
      <c r="BJ182" s="67"/>
      <c r="BK182" s="67"/>
      <c r="BL182" s="67"/>
      <c r="BM182" s="67"/>
      <c r="BN182" s="67"/>
      <c r="BO182" s="67"/>
      <c r="BP182" s="67"/>
      <c r="BQ182" s="67"/>
      <c r="BR182" s="66"/>
      <c r="BS182" s="66"/>
      <c r="BT182" s="67"/>
      <c r="BU182" s="67"/>
      <c r="BV182" s="67"/>
      <c r="BW182" s="67"/>
      <c r="BX182" s="67"/>
      <c r="BY182" s="67"/>
      <c r="BZ182" s="32" t="s">
        <v>459</v>
      </c>
      <c r="CA182" s="67"/>
      <c r="CB182" s="67"/>
      <c r="CC182" s="67"/>
      <c r="CD182" s="67"/>
      <c r="CE182" s="67"/>
      <c r="CF182" s="67"/>
      <c r="CG182" s="66"/>
      <c r="CH182" s="66"/>
      <c r="CI182" s="67"/>
      <c r="CJ182" s="67"/>
      <c r="CK182" s="67"/>
      <c r="CL182" s="32" t="s">
        <v>459</v>
      </c>
      <c r="CM182" s="66"/>
      <c r="CN182" s="66"/>
      <c r="CO182" s="66"/>
      <c r="CP182" s="66"/>
      <c r="CQ182" s="67"/>
      <c r="CR182" s="67"/>
      <c r="CS182" s="67"/>
      <c r="CT182" s="67"/>
      <c r="CU182" s="67"/>
      <c r="CV182" s="67"/>
      <c r="CW182" s="32" t="s">
        <v>462</v>
      </c>
      <c r="CX182" s="65" t="s">
        <v>209</v>
      </c>
    </row>
    <row r="183">
      <c r="A183" s="15" t="s">
        <v>172</v>
      </c>
      <c r="B183" s="32" t="s">
        <v>173</v>
      </c>
      <c r="C183" s="32" t="s">
        <v>498</v>
      </c>
      <c r="D183" s="32" t="s">
        <v>499</v>
      </c>
      <c r="E183" s="65" t="s">
        <v>19</v>
      </c>
      <c r="F183" s="65" t="s">
        <v>209</v>
      </c>
      <c r="G183" s="65" t="s">
        <v>209</v>
      </c>
      <c r="H183" s="15" t="s">
        <v>458</v>
      </c>
      <c r="I183" s="65" t="s">
        <v>209</v>
      </c>
      <c r="J183" s="65" t="s">
        <v>209</v>
      </c>
      <c r="K183" s="67"/>
      <c r="L183" s="67"/>
      <c r="M183" s="67"/>
      <c r="N183" s="67"/>
      <c r="Z183" s="66"/>
      <c r="AA183" s="66"/>
      <c r="AO183" s="66"/>
      <c r="AP183" s="66"/>
      <c r="AZ183" s="66"/>
      <c r="BA183" s="66"/>
      <c r="BG183" s="66"/>
      <c r="BH183" s="66"/>
      <c r="BR183" s="66"/>
      <c r="BS183" s="66"/>
      <c r="BZ183" s="67"/>
      <c r="CG183" s="66"/>
      <c r="CH183" s="66"/>
      <c r="CL183" s="67"/>
      <c r="CM183" s="66"/>
      <c r="CN183" s="66"/>
      <c r="CO183" s="66"/>
      <c r="CP183" s="66"/>
      <c r="CW183" s="32" t="s">
        <v>460</v>
      </c>
      <c r="CX183" s="65" t="s">
        <v>19</v>
      </c>
      <c r="DB183" s="68" t="s">
        <v>786</v>
      </c>
      <c r="DC183" s="68" t="s">
        <v>787</v>
      </c>
    </row>
    <row r="184">
      <c r="A184" s="15" t="s">
        <v>172</v>
      </c>
      <c r="B184" s="32" t="s">
        <v>173</v>
      </c>
      <c r="C184" s="32" t="s">
        <v>788</v>
      </c>
      <c r="D184" s="32" t="s">
        <v>789</v>
      </c>
      <c r="E184" s="65" t="s">
        <v>19</v>
      </c>
      <c r="F184" s="65" t="s">
        <v>209</v>
      </c>
      <c r="G184" s="65" t="s">
        <v>19</v>
      </c>
      <c r="H184" s="15" t="s">
        <v>491</v>
      </c>
      <c r="I184" s="65" t="s">
        <v>209</v>
      </c>
      <c r="J184" s="65" t="s">
        <v>209</v>
      </c>
      <c r="K184" s="67"/>
      <c r="L184" s="67"/>
      <c r="M184" s="67"/>
      <c r="N184" s="67"/>
      <c r="Z184" s="66"/>
      <c r="AA184" s="66"/>
      <c r="AO184" s="66"/>
      <c r="AP184" s="66"/>
      <c r="AZ184" s="66"/>
      <c r="BA184" s="66"/>
      <c r="BG184" s="66"/>
      <c r="BH184" s="66"/>
      <c r="BR184" s="66"/>
      <c r="BS184" s="66"/>
      <c r="BZ184" s="67"/>
      <c r="CG184" s="66"/>
      <c r="CH184" s="66"/>
      <c r="CL184" s="67"/>
      <c r="CM184" s="66"/>
      <c r="CN184" s="66"/>
      <c r="CO184" s="66"/>
      <c r="CP184" s="66"/>
      <c r="CW184" s="67"/>
      <c r="CX184" s="65"/>
    </row>
    <row r="185">
      <c r="A185" s="15" t="s">
        <v>172</v>
      </c>
      <c r="B185" s="32" t="s">
        <v>173</v>
      </c>
      <c r="C185" s="32" t="s">
        <v>790</v>
      </c>
      <c r="D185" s="32" t="s">
        <v>791</v>
      </c>
      <c r="E185" s="65" t="s">
        <v>19</v>
      </c>
      <c r="F185" s="65" t="s">
        <v>209</v>
      </c>
      <c r="G185" s="65" t="s">
        <v>209</v>
      </c>
      <c r="H185" s="15" t="s">
        <v>465</v>
      </c>
      <c r="I185" s="65" t="s">
        <v>209</v>
      </c>
      <c r="J185" s="65" t="s">
        <v>209</v>
      </c>
      <c r="K185" s="32" t="s">
        <v>460</v>
      </c>
      <c r="L185" s="32" t="s">
        <v>462</v>
      </c>
      <c r="M185" s="32" t="s">
        <v>462</v>
      </c>
      <c r="N185" s="32" t="s">
        <v>462</v>
      </c>
      <c r="O185" s="32">
        <v>0.5</v>
      </c>
      <c r="P185" s="32">
        <v>10.0</v>
      </c>
      <c r="Q185" s="32">
        <v>10.0</v>
      </c>
      <c r="R185" s="32">
        <v>10.0</v>
      </c>
      <c r="U185" s="32">
        <v>2.0</v>
      </c>
      <c r="Z185" s="65" t="s">
        <v>209</v>
      </c>
      <c r="AA185" s="65" t="s">
        <v>209</v>
      </c>
      <c r="AB185" s="32">
        <v>0.5</v>
      </c>
      <c r="AD185" s="32">
        <v>10.0</v>
      </c>
      <c r="AE185" s="32">
        <v>10.0</v>
      </c>
      <c r="AF185" s="32">
        <v>10.0</v>
      </c>
      <c r="AI185" s="32">
        <v>2.0</v>
      </c>
      <c r="AJ185" s="32">
        <v>2.0</v>
      </c>
      <c r="AK185" s="32">
        <v>2.9</v>
      </c>
      <c r="AL185" s="32">
        <v>35.0</v>
      </c>
      <c r="AO185" s="65" t="s">
        <v>209</v>
      </c>
      <c r="AP185" s="65" t="s">
        <v>209</v>
      </c>
      <c r="AQ185" s="32">
        <v>0.5</v>
      </c>
      <c r="AS185" s="32">
        <v>10.0</v>
      </c>
      <c r="AT185" s="32">
        <v>10.0</v>
      </c>
      <c r="AU185" s="32">
        <v>10.0</v>
      </c>
      <c r="AX185" s="32">
        <v>2.0</v>
      </c>
      <c r="AY185" s="32">
        <v>2.0</v>
      </c>
      <c r="AZ185" s="65" t="s">
        <v>209</v>
      </c>
      <c r="BA185" s="65" t="s">
        <v>209</v>
      </c>
      <c r="BB185" s="32">
        <v>2.9</v>
      </c>
      <c r="BC185" s="32">
        <v>35.0</v>
      </c>
      <c r="BG185" s="65" t="s">
        <v>209</v>
      </c>
      <c r="BH185" s="65" t="s">
        <v>209</v>
      </c>
      <c r="BI185" s="32">
        <v>0.5</v>
      </c>
      <c r="BK185" s="32">
        <v>10.0</v>
      </c>
      <c r="BL185" s="32">
        <v>10.0</v>
      </c>
      <c r="BM185" s="32">
        <v>10.0</v>
      </c>
      <c r="BP185" s="32">
        <v>2.0</v>
      </c>
      <c r="BQ185" s="32">
        <v>2.0</v>
      </c>
      <c r="BR185" s="65" t="s">
        <v>209</v>
      </c>
      <c r="BS185" s="65" t="s">
        <v>209</v>
      </c>
      <c r="BT185" s="32">
        <v>2.9</v>
      </c>
      <c r="BU185" s="32">
        <v>35.0</v>
      </c>
      <c r="BZ185" s="32" t="s">
        <v>461</v>
      </c>
      <c r="CG185" s="66"/>
      <c r="CH185" s="66"/>
      <c r="CL185" s="32" t="s">
        <v>459</v>
      </c>
      <c r="CM185" s="66"/>
      <c r="CN185" s="66"/>
      <c r="CO185" s="66"/>
      <c r="CP185" s="66"/>
      <c r="CQ185" s="67"/>
      <c r="CR185" s="67"/>
      <c r="CS185" s="67"/>
      <c r="CT185" s="67"/>
      <c r="CU185" s="67"/>
      <c r="CV185" s="67"/>
      <c r="CW185" s="32" t="s">
        <v>462</v>
      </c>
      <c r="CX185" s="65" t="s">
        <v>209</v>
      </c>
    </row>
    <row r="186">
      <c r="A186" s="15" t="s">
        <v>172</v>
      </c>
      <c r="B186" s="32" t="s">
        <v>173</v>
      </c>
      <c r="C186" s="32" t="s">
        <v>701</v>
      </c>
      <c r="D186" s="32" t="s">
        <v>792</v>
      </c>
      <c r="E186" s="65" t="s">
        <v>19</v>
      </c>
      <c r="F186" s="65" t="s">
        <v>209</v>
      </c>
      <c r="G186" s="65" t="s">
        <v>209</v>
      </c>
      <c r="H186" s="15" t="s">
        <v>465</v>
      </c>
      <c r="I186" s="65" t="s">
        <v>209</v>
      </c>
      <c r="J186" s="65" t="s">
        <v>209</v>
      </c>
      <c r="K186" s="32" t="s">
        <v>460</v>
      </c>
      <c r="L186" s="32" t="s">
        <v>459</v>
      </c>
      <c r="M186" s="32" t="s">
        <v>459</v>
      </c>
      <c r="N186" s="32" t="s">
        <v>459</v>
      </c>
      <c r="O186" s="32">
        <v>20.0</v>
      </c>
      <c r="P186" s="32">
        <v>100.0</v>
      </c>
      <c r="Q186" s="32">
        <v>100.0</v>
      </c>
      <c r="R186" s="32">
        <v>100.0</v>
      </c>
      <c r="U186" s="32">
        <v>2.0</v>
      </c>
      <c r="Z186" s="66"/>
      <c r="AA186" s="66"/>
      <c r="AB186" s="67"/>
      <c r="AC186" s="67"/>
      <c r="AD186" s="67"/>
      <c r="AE186" s="67"/>
      <c r="AF186" s="67"/>
      <c r="AG186" s="67"/>
      <c r="AH186" s="67"/>
      <c r="AI186" s="67"/>
      <c r="AJ186" s="67"/>
      <c r="AK186" s="67"/>
      <c r="AL186" s="67"/>
      <c r="AM186" s="67"/>
      <c r="AN186" s="67"/>
      <c r="AO186" s="66"/>
      <c r="AP186" s="66"/>
      <c r="AQ186" s="67"/>
      <c r="AR186" s="67"/>
      <c r="AS186" s="67"/>
      <c r="AT186" s="67"/>
      <c r="AU186" s="67"/>
      <c r="AV186" s="67"/>
      <c r="AW186" s="67"/>
      <c r="AX186" s="67"/>
      <c r="AY186" s="67"/>
      <c r="AZ186" s="66"/>
      <c r="BA186" s="66"/>
      <c r="BB186" s="67"/>
      <c r="BC186" s="67"/>
      <c r="BD186" s="67"/>
      <c r="BE186" s="67"/>
      <c r="BF186" s="67"/>
      <c r="BG186" s="66"/>
      <c r="BH186" s="66"/>
      <c r="BI186" s="67"/>
      <c r="BJ186" s="67"/>
      <c r="BK186" s="67"/>
      <c r="BL186" s="67"/>
      <c r="BM186" s="67"/>
      <c r="BN186" s="67"/>
      <c r="BO186" s="67"/>
      <c r="BP186" s="67"/>
      <c r="BQ186" s="67"/>
      <c r="BR186" s="66"/>
      <c r="BS186" s="66"/>
      <c r="BT186" s="67"/>
      <c r="BU186" s="67"/>
      <c r="BV186" s="67"/>
      <c r="BW186" s="67"/>
      <c r="BX186" s="67"/>
      <c r="BY186" s="67"/>
      <c r="BZ186" s="32" t="s">
        <v>461</v>
      </c>
      <c r="CG186" s="66"/>
      <c r="CH186" s="66"/>
      <c r="CL186" s="32" t="s">
        <v>459</v>
      </c>
      <c r="CM186" s="66"/>
      <c r="CN186" s="66"/>
      <c r="CO186" s="66"/>
      <c r="CP186" s="66"/>
      <c r="CQ186" s="67"/>
      <c r="CR186" s="67"/>
      <c r="CS186" s="67"/>
      <c r="CT186" s="67"/>
      <c r="CU186" s="67"/>
      <c r="CV186" s="67"/>
      <c r="CW186" s="32" t="s">
        <v>462</v>
      </c>
      <c r="CX186" s="65" t="s">
        <v>209</v>
      </c>
    </row>
    <row r="187">
      <c r="A187" s="15" t="s">
        <v>172</v>
      </c>
      <c r="B187" s="32" t="s">
        <v>173</v>
      </c>
      <c r="C187" s="32" t="s">
        <v>793</v>
      </c>
      <c r="D187" s="32" t="s">
        <v>794</v>
      </c>
      <c r="E187" s="65" t="s">
        <v>19</v>
      </c>
      <c r="F187" s="65" t="s">
        <v>209</v>
      </c>
      <c r="G187" s="65" t="s">
        <v>209</v>
      </c>
      <c r="H187" s="15" t="s">
        <v>465</v>
      </c>
      <c r="I187" s="65" t="s">
        <v>209</v>
      </c>
      <c r="J187" s="65" t="s">
        <v>209</v>
      </c>
      <c r="K187" s="32" t="s">
        <v>460</v>
      </c>
      <c r="L187" s="32" t="s">
        <v>459</v>
      </c>
      <c r="M187" s="32" t="s">
        <v>459</v>
      </c>
      <c r="N187" s="32" t="s">
        <v>459</v>
      </c>
      <c r="O187" s="32">
        <v>0.5</v>
      </c>
      <c r="P187" s="32">
        <v>50.0</v>
      </c>
      <c r="Q187" s="32">
        <v>10.0</v>
      </c>
      <c r="R187" s="32">
        <v>20.0</v>
      </c>
      <c r="U187" s="32">
        <v>2.0</v>
      </c>
      <c r="V187" s="32">
        <v>2.9</v>
      </c>
      <c r="W187" s="32">
        <v>35.0</v>
      </c>
      <c r="Z187" s="66"/>
      <c r="AA187" s="66"/>
      <c r="AB187" s="67"/>
      <c r="AC187" s="67"/>
      <c r="AD187" s="67"/>
      <c r="AE187" s="67"/>
      <c r="AF187" s="67"/>
      <c r="AG187" s="67"/>
      <c r="AH187" s="67"/>
      <c r="AI187" s="67"/>
      <c r="AJ187" s="67"/>
      <c r="AK187" s="67"/>
      <c r="AL187" s="67"/>
      <c r="AM187" s="67"/>
      <c r="AN187" s="67"/>
      <c r="AO187" s="66"/>
      <c r="AP187" s="66"/>
      <c r="AQ187" s="67"/>
      <c r="AR187" s="67"/>
      <c r="AS187" s="67"/>
      <c r="AT187" s="67"/>
      <c r="AU187" s="67"/>
      <c r="AV187" s="67"/>
      <c r="AW187" s="67"/>
      <c r="AX187" s="67"/>
      <c r="AY187" s="67"/>
      <c r="AZ187" s="66"/>
      <c r="BA187" s="66"/>
      <c r="BB187" s="67"/>
      <c r="BC187" s="67"/>
      <c r="BD187" s="67"/>
      <c r="BE187" s="67"/>
      <c r="BF187" s="67"/>
      <c r="BG187" s="66"/>
      <c r="BH187" s="66"/>
      <c r="BI187" s="67"/>
      <c r="BJ187" s="67"/>
      <c r="BK187" s="67"/>
      <c r="BL187" s="67"/>
      <c r="BM187" s="67"/>
      <c r="BN187" s="67"/>
      <c r="BO187" s="67"/>
      <c r="BP187" s="67"/>
      <c r="BQ187" s="67"/>
      <c r="BR187" s="66"/>
      <c r="BS187" s="66"/>
      <c r="BT187" s="67"/>
      <c r="BU187" s="67"/>
      <c r="BV187" s="67"/>
      <c r="BW187" s="67"/>
      <c r="BX187" s="67"/>
      <c r="BY187" s="67"/>
      <c r="BZ187" s="32" t="s">
        <v>461</v>
      </c>
      <c r="CG187" s="66"/>
      <c r="CH187" s="66"/>
      <c r="CL187" s="32" t="s">
        <v>459</v>
      </c>
      <c r="CM187" s="66"/>
      <c r="CN187" s="66"/>
      <c r="CO187" s="66"/>
      <c r="CP187" s="66"/>
      <c r="CQ187" s="67"/>
      <c r="CR187" s="67"/>
      <c r="CS187" s="67"/>
      <c r="CT187" s="67"/>
      <c r="CU187" s="67"/>
      <c r="CV187" s="67"/>
      <c r="CW187" s="32" t="s">
        <v>462</v>
      </c>
      <c r="CX187" s="65" t="s">
        <v>209</v>
      </c>
    </row>
    <row r="188">
      <c r="A188" s="15" t="s">
        <v>172</v>
      </c>
      <c r="B188" s="32" t="s">
        <v>173</v>
      </c>
      <c r="C188" s="32" t="s">
        <v>795</v>
      </c>
      <c r="D188" s="32" t="s">
        <v>796</v>
      </c>
      <c r="E188" s="65" t="s">
        <v>19</v>
      </c>
      <c r="F188" s="65" t="s">
        <v>209</v>
      </c>
      <c r="G188" s="65" t="s">
        <v>209</v>
      </c>
      <c r="H188" s="15" t="s">
        <v>465</v>
      </c>
      <c r="I188" s="65" t="s">
        <v>209</v>
      </c>
      <c r="J188" s="65" t="s">
        <v>209</v>
      </c>
      <c r="K188" s="32" t="s">
        <v>460</v>
      </c>
      <c r="L188" s="32" t="s">
        <v>459</v>
      </c>
      <c r="M188" s="32" t="s">
        <v>459</v>
      </c>
      <c r="N188" s="32" t="s">
        <v>459</v>
      </c>
      <c r="O188" s="32">
        <v>1.0</v>
      </c>
      <c r="P188" s="32">
        <v>20.0</v>
      </c>
      <c r="Q188" s="32">
        <v>20.0</v>
      </c>
      <c r="R188" s="32">
        <v>20.0</v>
      </c>
      <c r="U188" s="32">
        <v>2.0</v>
      </c>
      <c r="Z188" s="66"/>
      <c r="AA188" s="66"/>
      <c r="AB188" s="67"/>
      <c r="AC188" s="67"/>
      <c r="AD188" s="67"/>
      <c r="AE188" s="67"/>
      <c r="AF188" s="67"/>
      <c r="AG188" s="67"/>
      <c r="AH188" s="67"/>
      <c r="AI188" s="67"/>
      <c r="AJ188" s="67"/>
      <c r="AK188" s="67"/>
      <c r="AL188" s="67"/>
      <c r="AM188" s="67"/>
      <c r="AN188" s="67"/>
      <c r="AO188" s="66"/>
      <c r="AP188" s="66"/>
      <c r="AQ188" s="67"/>
      <c r="AR188" s="67"/>
      <c r="AS188" s="67"/>
      <c r="AT188" s="67"/>
      <c r="AU188" s="67"/>
      <c r="AV188" s="67"/>
      <c r="AW188" s="67"/>
      <c r="AX188" s="67"/>
      <c r="AY188" s="67"/>
      <c r="AZ188" s="66"/>
      <c r="BA188" s="66"/>
      <c r="BB188" s="67"/>
      <c r="BC188" s="67"/>
      <c r="BD188" s="67"/>
      <c r="BE188" s="67"/>
      <c r="BF188" s="67"/>
      <c r="BG188" s="66"/>
      <c r="BH188" s="66"/>
      <c r="BI188" s="67"/>
      <c r="BJ188" s="67"/>
      <c r="BK188" s="67"/>
      <c r="BL188" s="67"/>
      <c r="BM188" s="67"/>
      <c r="BN188" s="67"/>
      <c r="BO188" s="67"/>
      <c r="BP188" s="67"/>
      <c r="BQ188" s="67"/>
      <c r="BR188" s="66"/>
      <c r="BS188" s="66"/>
      <c r="BT188" s="67"/>
      <c r="BU188" s="67"/>
      <c r="BV188" s="67"/>
      <c r="BW188" s="67"/>
      <c r="BX188" s="67"/>
      <c r="BY188" s="67"/>
      <c r="BZ188" s="32" t="s">
        <v>461</v>
      </c>
      <c r="CG188" s="66"/>
      <c r="CH188" s="66"/>
      <c r="CL188" s="32" t="s">
        <v>462</v>
      </c>
      <c r="CM188" s="65" t="s">
        <v>209</v>
      </c>
      <c r="CN188" s="65" t="s">
        <v>209</v>
      </c>
      <c r="CO188" s="65" t="s">
        <v>209</v>
      </c>
      <c r="CP188" s="65" t="s">
        <v>209</v>
      </c>
      <c r="CR188" s="32">
        <v>1.0</v>
      </c>
      <c r="CT188" s="32">
        <v>40.0</v>
      </c>
      <c r="CW188" s="32" t="s">
        <v>462</v>
      </c>
      <c r="CX188" s="65" t="s">
        <v>209</v>
      </c>
    </row>
    <row r="189">
      <c r="A189" s="15" t="s">
        <v>172</v>
      </c>
      <c r="B189" s="32" t="s">
        <v>173</v>
      </c>
      <c r="C189" s="32" t="s">
        <v>797</v>
      </c>
      <c r="D189" s="32" t="s">
        <v>798</v>
      </c>
      <c r="E189" s="65" t="s">
        <v>19</v>
      </c>
      <c r="F189" s="65" t="s">
        <v>209</v>
      </c>
      <c r="G189" s="65" t="s">
        <v>209</v>
      </c>
      <c r="H189" s="15" t="s">
        <v>458</v>
      </c>
      <c r="I189" s="65" t="s">
        <v>209</v>
      </c>
      <c r="J189" s="65" t="s">
        <v>209</v>
      </c>
      <c r="K189" s="32" t="s">
        <v>460</v>
      </c>
      <c r="L189" s="32" t="s">
        <v>460</v>
      </c>
      <c r="M189" s="32" t="s">
        <v>460</v>
      </c>
      <c r="N189" s="32" t="s">
        <v>460</v>
      </c>
      <c r="O189" s="75">
        <f>10000/43560</f>
        <v>0.2295684114</v>
      </c>
      <c r="P189" s="32">
        <v>20.0</v>
      </c>
      <c r="Q189" s="32">
        <v>10.0</v>
      </c>
      <c r="R189" s="32">
        <v>20.0</v>
      </c>
      <c r="U189" s="32">
        <v>2.0</v>
      </c>
      <c r="V189" s="32">
        <v>2.9</v>
      </c>
      <c r="W189" s="32">
        <v>35.0</v>
      </c>
      <c r="Z189" s="65" t="s">
        <v>209</v>
      </c>
      <c r="AA189" s="65" t="s">
        <v>209</v>
      </c>
      <c r="AB189" s="75">
        <f>15000/43560</f>
        <v>0.3443526171</v>
      </c>
      <c r="AD189" s="32">
        <v>20.0</v>
      </c>
      <c r="AE189" s="32">
        <v>10.0</v>
      </c>
      <c r="AF189" s="32">
        <v>20.0</v>
      </c>
      <c r="AI189" s="32">
        <v>2.0</v>
      </c>
      <c r="AJ189" s="32">
        <v>2.0</v>
      </c>
      <c r="AK189" s="32">
        <v>2.9</v>
      </c>
      <c r="AL189" s="32">
        <v>35.0</v>
      </c>
      <c r="AO189" s="65" t="s">
        <v>209</v>
      </c>
      <c r="AP189" s="65" t="s">
        <v>209</v>
      </c>
      <c r="AQ189" s="76">
        <f>20000/43560</f>
        <v>0.4591368228</v>
      </c>
      <c r="AS189" s="32">
        <v>20.0</v>
      </c>
      <c r="AT189" s="32">
        <v>10.0</v>
      </c>
      <c r="AU189" s="32">
        <v>20.0</v>
      </c>
      <c r="AX189" s="32">
        <v>2.0</v>
      </c>
      <c r="AY189" s="32">
        <v>2.0</v>
      </c>
      <c r="AZ189" s="65" t="s">
        <v>209</v>
      </c>
      <c r="BA189" s="65" t="s">
        <v>209</v>
      </c>
      <c r="BB189" s="32">
        <v>2.9</v>
      </c>
      <c r="BC189" s="32">
        <v>35.0</v>
      </c>
      <c r="BG189" s="65" t="s">
        <v>209</v>
      </c>
      <c r="BH189" s="65" t="s">
        <v>209</v>
      </c>
      <c r="BI189" s="76">
        <f>25000/43560</f>
        <v>0.5739210285</v>
      </c>
      <c r="BK189" s="32">
        <v>20.0</v>
      </c>
      <c r="BL189" s="32">
        <v>10.0</v>
      </c>
      <c r="BM189" s="32">
        <v>20.0</v>
      </c>
      <c r="BP189" s="32">
        <v>2.0</v>
      </c>
      <c r="BQ189" s="32">
        <v>2.0</v>
      </c>
      <c r="BR189" s="65" t="s">
        <v>209</v>
      </c>
      <c r="BS189" s="65" t="s">
        <v>209</v>
      </c>
      <c r="BT189" s="32">
        <v>2.9</v>
      </c>
      <c r="BU189" s="32">
        <v>35.0</v>
      </c>
      <c r="BZ189" s="32" t="s">
        <v>461</v>
      </c>
      <c r="CG189" s="66"/>
      <c r="CH189" s="66"/>
      <c r="CL189" s="32" t="s">
        <v>460</v>
      </c>
      <c r="CM189" s="65" t="s">
        <v>209</v>
      </c>
      <c r="CN189" s="65" t="s">
        <v>209</v>
      </c>
      <c r="CO189" s="65" t="s">
        <v>209</v>
      </c>
      <c r="CP189" s="65" t="s">
        <v>209</v>
      </c>
      <c r="CR189" s="32">
        <v>1.0</v>
      </c>
      <c r="CW189" s="32" t="s">
        <v>462</v>
      </c>
      <c r="CX189" s="65" t="s">
        <v>19</v>
      </c>
    </row>
    <row r="190">
      <c r="A190" s="15" t="s">
        <v>172</v>
      </c>
      <c r="B190" s="32" t="s">
        <v>173</v>
      </c>
      <c r="C190" s="32" t="s">
        <v>799</v>
      </c>
      <c r="D190" s="32" t="s">
        <v>800</v>
      </c>
      <c r="E190" s="65" t="s">
        <v>19</v>
      </c>
      <c r="F190" s="65" t="s">
        <v>209</v>
      </c>
      <c r="G190" s="65" t="s">
        <v>209</v>
      </c>
      <c r="H190" s="15" t="s">
        <v>458</v>
      </c>
      <c r="I190" s="65" t="s">
        <v>209</v>
      </c>
      <c r="J190" s="65" t="s">
        <v>209</v>
      </c>
      <c r="K190" s="32" t="s">
        <v>460</v>
      </c>
      <c r="L190" s="32" t="s">
        <v>459</v>
      </c>
      <c r="M190" s="32" t="s">
        <v>459</v>
      </c>
      <c r="N190" s="32" t="s">
        <v>459</v>
      </c>
      <c r="O190" s="32">
        <v>20.0</v>
      </c>
      <c r="U190" s="32">
        <v>2.0</v>
      </c>
      <c r="Z190" s="66"/>
      <c r="AA190" s="66"/>
      <c r="AB190" s="67"/>
      <c r="AC190" s="67"/>
      <c r="AD190" s="67"/>
      <c r="AE190" s="67"/>
      <c r="AF190" s="67"/>
      <c r="AG190" s="67"/>
      <c r="AH190" s="67"/>
      <c r="AI190" s="67"/>
      <c r="AJ190" s="67"/>
      <c r="AK190" s="67"/>
      <c r="AL190" s="67"/>
      <c r="AM190" s="67"/>
      <c r="AN190" s="67"/>
      <c r="AO190" s="66"/>
      <c r="AP190" s="66"/>
      <c r="AQ190" s="67"/>
      <c r="AR190" s="67"/>
      <c r="AS190" s="67"/>
      <c r="AT190" s="67"/>
      <c r="AU190" s="67"/>
      <c r="AV190" s="67"/>
      <c r="AW190" s="67"/>
      <c r="AX190" s="67"/>
      <c r="AY190" s="67"/>
      <c r="AZ190" s="66"/>
      <c r="BA190" s="66"/>
      <c r="BB190" s="67"/>
      <c r="BC190" s="67"/>
      <c r="BD190" s="67"/>
      <c r="BE190" s="67"/>
      <c r="BF190" s="67"/>
      <c r="BG190" s="66"/>
      <c r="BH190" s="66"/>
      <c r="BI190" s="67"/>
      <c r="BJ190" s="67"/>
      <c r="BK190" s="67"/>
      <c r="BL190" s="67"/>
      <c r="BM190" s="67"/>
      <c r="BN190" s="67"/>
      <c r="BO190" s="67"/>
      <c r="BP190" s="67"/>
      <c r="BQ190" s="67"/>
      <c r="BR190" s="66"/>
      <c r="BS190" s="66"/>
      <c r="BT190" s="67"/>
      <c r="BU190" s="67"/>
      <c r="BV190" s="67"/>
      <c r="BW190" s="67"/>
      <c r="BX190" s="67"/>
      <c r="BY190" s="67"/>
      <c r="BZ190" s="32" t="s">
        <v>461</v>
      </c>
      <c r="CG190" s="66"/>
      <c r="CH190" s="66"/>
      <c r="CL190" s="32" t="s">
        <v>459</v>
      </c>
      <c r="CM190" s="66"/>
      <c r="CN190" s="66"/>
      <c r="CO190" s="66"/>
      <c r="CP190" s="66"/>
      <c r="CQ190" s="67"/>
      <c r="CR190" s="67"/>
      <c r="CS190" s="67"/>
      <c r="CT190" s="67"/>
      <c r="CU190" s="67"/>
      <c r="CV190" s="67"/>
      <c r="CW190" s="32" t="s">
        <v>462</v>
      </c>
      <c r="CX190" s="65" t="s">
        <v>209</v>
      </c>
      <c r="DB190" s="32" t="s">
        <v>801</v>
      </c>
    </row>
    <row r="191">
      <c r="A191" s="15" t="s">
        <v>172</v>
      </c>
      <c r="B191" s="32" t="s">
        <v>173</v>
      </c>
      <c r="C191" s="32" t="s">
        <v>802</v>
      </c>
      <c r="D191" s="32" t="s">
        <v>803</v>
      </c>
      <c r="E191" s="65" t="s">
        <v>19</v>
      </c>
      <c r="F191" s="65" t="s">
        <v>209</v>
      </c>
      <c r="G191" s="65" t="s">
        <v>209</v>
      </c>
      <c r="H191" s="15" t="s">
        <v>465</v>
      </c>
      <c r="I191" s="65" t="s">
        <v>209</v>
      </c>
      <c r="J191" s="65" t="s">
        <v>209</v>
      </c>
      <c r="K191" s="32" t="s">
        <v>460</v>
      </c>
      <c r="L191" s="32" t="s">
        <v>459</v>
      </c>
      <c r="M191" s="32" t="s">
        <v>459</v>
      </c>
      <c r="N191" s="32" t="s">
        <v>459</v>
      </c>
      <c r="O191" s="32">
        <v>1.0</v>
      </c>
      <c r="P191" s="32">
        <v>20.0</v>
      </c>
      <c r="Q191" s="32">
        <v>10.0</v>
      </c>
      <c r="R191" s="32">
        <v>20.0</v>
      </c>
      <c r="U191" s="32">
        <v>2.0</v>
      </c>
      <c r="V191" s="32">
        <v>2.9</v>
      </c>
      <c r="W191" s="32">
        <v>35.0</v>
      </c>
      <c r="Z191" s="66"/>
      <c r="AA191" s="66"/>
      <c r="AB191" s="67"/>
      <c r="AC191" s="67"/>
      <c r="AD191" s="67"/>
      <c r="AE191" s="67"/>
      <c r="AF191" s="67"/>
      <c r="AG191" s="67"/>
      <c r="AH191" s="67"/>
      <c r="AI191" s="67"/>
      <c r="AJ191" s="67"/>
      <c r="AK191" s="67"/>
      <c r="AL191" s="67"/>
      <c r="AM191" s="67"/>
      <c r="AN191" s="67"/>
      <c r="AO191" s="66"/>
      <c r="AP191" s="66"/>
      <c r="AQ191" s="67"/>
      <c r="AR191" s="67"/>
      <c r="AS191" s="67"/>
      <c r="AT191" s="67"/>
      <c r="AU191" s="67"/>
      <c r="AV191" s="67"/>
      <c r="AW191" s="67"/>
      <c r="AX191" s="67"/>
      <c r="AY191" s="67"/>
      <c r="AZ191" s="66"/>
      <c r="BA191" s="66"/>
      <c r="BB191" s="67"/>
      <c r="BC191" s="67"/>
      <c r="BD191" s="67"/>
      <c r="BE191" s="67"/>
      <c r="BF191" s="67"/>
      <c r="BG191" s="66"/>
      <c r="BH191" s="66"/>
      <c r="BI191" s="67"/>
      <c r="BJ191" s="67"/>
      <c r="BK191" s="67"/>
      <c r="BL191" s="67"/>
      <c r="BM191" s="67"/>
      <c r="BN191" s="67"/>
      <c r="BO191" s="67"/>
      <c r="BP191" s="67"/>
      <c r="BQ191" s="67"/>
      <c r="BR191" s="66"/>
      <c r="BS191" s="66"/>
      <c r="BT191" s="67"/>
      <c r="BU191" s="67"/>
      <c r="BV191" s="67"/>
      <c r="BW191" s="67"/>
      <c r="BX191" s="67"/>
      <c r="BY191" s="67"/>
      <c r="BZ191" s="32" t="s">
        <v>461</v>
      </c>
      <c r="CG191" s="66"/>
      <c r="CH191" s="66"/>
      <c r="CL191" s="32" t="s">
        <v>459</v>
      </c>
      <c r="CM191" s="66"/>
      <c r="CN191" s="66"/>
      <c r="CO191" s="66"/>
      <c r="CP191" s="66"/>
      <c r="CQ191" s="67"/>
      <c r="CR191" s="67"/>
      <c r="CS191" s="67"/>
      <c r="CT191" s="67"/>
      <c r="CU191" s="67"/>
      <c r="CV191" s="67"/>
      <c r="CW191" s="32" t="s">
        <v>462</v>
      </c>
      <c r="CX191" s="65" t="s">
        <v>209</v>
      </c>
      <c r="DB191" s="32" t="s">
        <v>804</v>
      </c>
    </row>
    <row r="192">
      <c r="A192" s="15" t="s">
        <v>172</v>
      </c>
      <c r="B192" s="32" t="s">
        <v>173</v>
      </c>
      <c r="C192" s="32" t="s">
        <v>805</v>
      </c>
      <c r="D192" s="32" t="s">
        <v>806</v>
      </c>
      <c r="E192" s="65" t="s">
        <v>19</v>
      </c>
      <c r="F192" s="65" t="s">
        <v>209</v>
      </c>
      <c r="G192" s="65" t="s">
        <v>209</v>
      </c>
      <c r="H192" s="15" t="s">
        <v>458</v>
      </c>
      <c r="I192" s="65" t="s">
        <v>209</v>
      </c>
      <c r="J192" s="65" t="s">
        <v>209</v>
      </c>
      <c r="K192" s="32" t="s">
        <v>460</v>
      </c>
      <c r="L192" s="32" t="s">
        <v>459</v>
      </c>
      <c r="M192" s="32" t="s">
        <v>459</v>
      </c>
      <c r="N192" s="32" t="s">
        <v>459</v>
      </c>
      <c r="O192" s="32">
        <v>1.0</v>
      </c>
      <c r="P192" s="32">
        <v>20.0</v>
      </c>
      <c r="Q192" s="32">
        <v>20.0</v>
      </c>
      <c r="R192" s="32">
        <v>20.0</v>
      </c>
      <c r="U192" s="32">
        <v>2.0</v>
      </c>
      <c r="V192" s="32">
        <v>2.9</v>
      </c>
      <c r="W192" s="32">
        <v>35.0</v>
      </c>
      <c r="Z192" s="66"/>
      <c r="AA192" s="66"/>
      <c r="AB192" s="67"/>
      <c r="AC192" s="67"/>
      <c r="AD192" s="67"/>
      <c r="AE192" s="67"/>
      <c r="AF192" s="67"/>
      <c r="AG192" s="67"/>
      <c r="AH192" s="67"/>
      <c r="AI192" s="67"/>
      <c r="AJ192" s="67"/>
      <c r="AK192" s="67"/>
      <c r="AL192" s="67"/>
      <c r="AM192" s="67"/>
      <c r="AN192" s="67"/>
      <c r="AO192" s="66"/>
      <c r="AP192" s="66"/>
      <c r="AQ192" s="67"/>
      <c r="AR192" s="67"/>
      <c r="AS192" s="67"/>
      <c r="AT192" s="67"/>
      <c r="AU192" s="67"/>
      <c r="AV192" s="67"/>
      <c r="AW192" s="67"/>
      <c r="AX192" s="67"/>
      <c r="AY192" s="67"/>
      <c r="AZ192" s="66"/>
      <c r="BA192" s="66"/>
      <c r="BB192" s="67"/>
      <c r="BC192" s="67"/>
      <c r="BD192" s="67"/>
      <c r="BE192" s="67"/>
      <c r="BF192" s="67"/>
      <c r="BG192" s="66"/>
      <c r="BH192" s="66"/>
      <c r="BI192" s="67"/>
      <c r="BJ192" s="67"/>
      <c r="BK192" s="67"/>
      <c r="BL192" s="67"/>
      <c r="BM192" s="67"/>
      <c r="BN192" s="67"/>
      <c r="BO192" s="67"/>
      <c r="BP192" s="67"/>
      <c r="BQ192" s="67"/>
      <c r="BR192" s="66"/>
      <c r="BS192" s="66"/>
      <c r="BT192" s="67"/>
      <c r="BU192" s="67"/>
      <c r="BV192" s="67"/>
      <c r="BW192" s="67"/>
      <c r="BX192" s="67"/>
      <c r="BY192" s="67"/>
      <c r="BZ192" s="32" t="s">
        <v>461</v>
      </c>
      <c r="CG192" s="66"/>
      <c r="CH192" s="66"/>
      <c r="CL192" s="32" t="s">
        <v>459</v>
      </c>
      <c r="CM192" s="66"/>
      <c r="CN192" s="66"/>
      <c r="CO192" s="66"/>
      <c r="CP192" s="66"/>
      <c r="CQ192" s="67"/>
      <c r="CR192" s="67"/>
      <c r="CS192" s="67"/>
      <c r="CT192" s="67"/>
      <c r="CU192" s="67"/>
      <c r="CV192" s="67"/>
      <c r="CW192" s="32" t="s">
        <v>462</v>
      </c>
      <c r="CX192" s="65" t="s">
        <v>209</v>
      </c>
    </row>
    <row r="193">
      <c r="A193" s="15" t="s">
        <v>172</v>
      </c>
      <c r="B193" s="32" t="s">
        <v>173</v>
      </c>
      <c r="C193" s="32" t="s">
        <v>807</v>
      </c>
      <c r="D193" s="32" t="s">
        <v>808</v>
      </c>
      <c r="E193" s="65" t="s">
        <v>209</v>
      </c>
      <c r="F193" s="65" t="s">
        <v>209</v>
      </c>
      <c r="G193" s="65" t="s">
        <v>209</v>
      </c>
      <c r="H193" s="15" t="s">
        <v>491</v>
      </c>
      <c r="I193" s="65" t="s">
        <v>209</v>
      </c>
      <c r="J193" s="65" t="s">
        <v>209</v>
      </c>
      <c r="K193" s="32" t="s">
        <v>459</v>
      </c>
      <c r="L193" s="32" t="s">
        <v>459</v>
      </c>
      <c r="M193" s="32" t="s">
        <v>459</v>
      </c>
      <c r="N193" s="32" t="s">
        <v>459</v>
      </c>
      <c r="O193" s="67"/>
      <c r="P193" s="67"/>
      <c r="Q193" s="67"/>
      <c r="R193" s="67"/>
      <c r="S193" s="67"/>
      <c r="T193" s="67"/>
      <c r="U193" s="67"/>
      <c r="V193" s="67"/>
      <c r="W193" s="67"/>
      <c r="X193" s="67"/>
      <c r="Y193" s="67"/>
      <c r="Z193" s="66"/>
      <c r="AA193" s="66"/>
      <c r="AB193" s="67"/>
      <c r="AC193" s="67"/>
      <c r="AD193" s="67"/>
      <c r="AE193" s="67"/>
      <c r="AF193" s="67"/>
      <c r="AG193" s="67"/>
      <c r="AH193" s="67"/>
      <c r="AI193" s="67"/>
      <c r="AJ193" s="67"/>
      <c r="AK193" s="67"/>
      <c r="AL193" s="67"/>
      <c r="AM193" s="67"/>
      <c r="AN193" s="67"/>
      <c r="AO193" s="66"/>
      <c r="AP193" s="66"/>
      <c r="AQ193" s="67"/>
      <c r="AR193" s="67"/>
      <c r="AS193" s="67"/>
      <c r="AT193" s="67"/>
      <c r="AU193" s="67"/>
      <c r="AV193" s="67"/>
      <c r="AW193" s="67"/>
      <c r="AX193" s="67"/>
      <c r="AY193" s="67"/>
      <c r="AZ193" s="66"/>
      <c r="BA193" s="66"/>
      <c r="BB193" s="67"/>
      <c r="BC193" s="67"/>
      <c r="BD193" s="67"/>
      <c r="BE193" s="67"/>
      <c r="BF193" s="67"/>
      <c r="BG193" s="66"/>
      <c r="BH193" s="66"/>
      <c r="BI193" s="67"/>
      <c r="BJ193" s="67"/>
      <c r="BK193" s="67"/>
      <c r="BL193" s="67"/>
      <c r="BM193" s="67"/>
      <c r="BN193" s="67"/>
      <c r="BO193" s="67"/>
      <c r="BP193" s="67"/>
      <c r="BQ193" s="67"/>
      <c r="BR193" s="66"/>
      <c r="BS193" s="66"/>
      <c r="BT193" s="67"/>
      <c r="BU193" s="67"/>
      <c r="BV193" s="67"/>
      <c r="BW193" s="67"/>
      <c r="BX193" s="67"/>
      <c r="BY193" s="67"/>
      <c r="BZ193" s="32" t="s">
        <v>459</v>
      </c>
      <c r="CA193" s="67"/>
      <c r="CB193" s="67"/>
      <c r="CC193" s="67"/>
      <c r="CD193" s="67"/>
      <c r="CE193" s="67"/>
      <c r="CF193" s="67"/>
      <c r="CG193" s="66"/>
      <c r="CH193" s="66"/>
      <c r="CI193" s="67"/>
      <c r="CJ193" s="67"/>
      <c r="CK193" s="67"/>
      <c r="CL193" s="32" t="s">
        <v>459</v>
      </c>
      <c r="CM193" s="66"/>
      <c r="CN193" s="66"/>
      <c r="CO193" s="66"/>
      <c r="CP193" s="66"/>
      <c r="CQ193" s="67"/>
      <c r="CR193" s="67"/>
      <c r="CS193" s="67"/>
      <c r="CT193" s="67"/>
      <c r="CU193" s="67"/>
      <c r="CV193" s="67"/>
      <c r="CW193" s="32" t="s">
        <v>462</v>
      </c>
      <c r="CX193" s="65" t="s">
        <v>209</v>
      </c>
    </row>
    <row r="194">
      <c r="A194" s="15" t="s">
        <v>172</v>
      </c>
      <c r="B194" s="32" t="s">
        <v>173</v>
      </c>
      <c r="C194" s="32" t="s">
        <v>809</v>
      </c>
      <c r="D194" s="32" t="s">
        <v>810</v>
      </c>
      <c r="E194" s="65" t="s">
        <v>209</v>
      </c>
      <c r="F194" s="65" t="s">
        <v>209</v>
      </c>
      <c r="G194" s="65" t="s">
        <v>209</v>
      </c>
      <c r="H194" s="15" t="s">
        <v>491</v>
      </c>
      <c r="I194" s="65" t="s">
        <v>209</v>
      </c>
      <c r="J194" s="65" t="s">
        <v>209</v>
      </c>
      <c r="K194" s="32" t="s">
        <v>459</v>
      </c>
      <c r="L194" s="32" t="s">
        <v>459</v>
      </c>
      <c r="M194" s="32" t="s">
        <v>459</v>
      </c>
      <c r="N194" s="32" t="s">
        <v>459</v>
      </c>
      <c r="O194" s="67"/>
      <c r="P194" s="67"/>
      <c r="Q194" s="67"/>
      <c r="R194" s="67"/>
      <c r="S194" s="67"/>
      <c r="T194" s="67"/>
      <c r="U194" s="67"/>
      <c r="V194" s="67"/>
      <c r="W194" s="67"/>
      <c r="X194" s="67"/>
      <c r="Y194" s="67"/>
      <c r="Z194" s="66"/>
      <c r="AA194" s="66"/>
      <c r="AB194" s="67"/>
      <c r="AC194" s="67"/>
      <c r="AD194" s="67"/>
      <c r="AE194" s="67"/>
      <c r="AF194" s="67"/>
      <c r="AG194" s="67"/>
      <c r="AH194" s="67"/>
      <c r="AI194" s="67"/>
      <c r="AJ194" s="67"/>
      <c r="AK194" s="67"/>
      <c r="AL194" s="67"/>
      <c r="AM194" s="67"/>
      <c r="AN194" s="67"/>
      <c r="AO194" s="66"/>
      <c r="AP194" s="66"/>
      <c r="AQ194" s="67"/>
      <c r="AR194" s="67"/>
      <c r="AS194" s="67"/>
      <c r="AT194" s="67"/>
      <c r="AU194" s="67"/>
      <c r="AV194" s="67"/>
      <c r="AW194" s="67"/>
      <c r="AX194" s="67"/>
      <c r="AY194" s="67"/>
      <c r="AZ194" s="66"/>
      <c r="BA194" s="66"/>
      <c r="BB194" s="67"/>
      <c r="BC194" s="67"/>
      <c r="BD194" s="67"/>
      <c r="BE194" s="67"/>
      <c r="BF194" s="67"/>
      <c r="BG194" s="66"/>
      <c r="BH194" s="66"/>
      <c r="BI194" s="67"/>
      <c r="BJ194" s="67"/>
      <c r="BK194" s="67"/>
      <c r="BL194" s="67"/>
      <c r="BM194" s="67"/>
      <c r="BN194" s="67"/>
      <c r="BO194" s="67"/>
      <c r="BP194" s="67"/>
      <c r="BQ194" s="67"/>
      <c r="BR194" s="66"/>
      <c r="BS194" s="66"/>
      <c r="BT194" s="67"/>
      <c r="BU194" s="67"/>
      <c r="BV194" s="67"/>
      <c r="BW194" s="67"/>
      <c r="BX194" s="67"/>
      <c r="BY194" s="67"/>
      <c r="BZ194" s="32" t="s">
        <v>459</v>
      </c>
      <c r="CA194" s="67"/>
      <c r="CB194" s="67"/>
      <c r="CC194" s="67"/>
      <c r="CD194" s="67"/>
      <c r="CE194" s="67"/>
      <c r="CF194" s="67"/>
      <c r="CG194" s="66"/>
      <c r="CH194" s="66"/>
      <c r="CI194" s="67"/>
      <c r="CJ194" s="67"/>
      <c r="CK194" s="67"/>
      <c r="CL194" s="32" t="s">
        <v>459</v>
      </c>
      <c r="CM194" s="66"/>
      <c r="CN194" s="66"/>
      <c r="CO194" s="66"/>
      <c r="CP194" s="66"/>
      <c r="CQ194" s="67"/>
      <c r="CR194" s="67"/>
      <c r="CS194" s="67"/>
      <c r="CT194" s="67"/>
      <c r="CU194" s="67"/>
      <c r="CV194" s="67"/>
      <c r="CW194" s="32" t="s">
        <v>462</v>
      </c>
      <c r="CX194" s="65" t="s">
        <v>209</v>
      </c>
    </row>
    <row r="195">
      <c r="A195" s="15" t="s">
        <v>172</v>
      </c>
      <c r="B195" s="32" t="s">
        <v>173</v>
      </c>
      <c r="C195" s="32" t="s">
        <v>811</v>
      </c>
      <c r="D195" s="32" t="s">
        <v>812</v>
      </c>
      <c r="E195" s="65" t="s">
        <v>209</v>
      </c>
      <c r="F195" s="65" t="s">
        <v>209</v>
      </c>
      <c r="G195" s="65" t="s">
        <v>209</v>
      </c>
      <c r="H195" s="15" t="s">
        <v>491</v>
      </c>
      <c r="I195" s="65" t="s">
        <v>209</v>
      </c>
      <c r="J195" s="65" t="s">
        <v>209</v>
      </c>
      <c r="K195" s="32" t="s">
        <v>459</v>
      </c>
      <c r="L195" s="32" t="s">
        <v>459</v>
      </c>
      <c r="M195" s="32" t="s">
        <v>459</v>
      </c>
      <c r="N195" s="32" t="s">
        <v>459</v>
      </c>
      <c r="O195" s="67"/>
      <c r="P195" s="67"/>
      <c r="Q195" s="67"/>
      <c r="R195" s="67"/>
      <c r="S195" s="67"/>
      <c r="T195" s="67"/>
      <c r="U195" s="67"/>
      <c r="V195" s="67"/>
      <c r="W195" s="67"/>
      <c r="X195" s="67"/>
      <c r="Y195" s="67"/>
      <c r="Z195" s="66"/>
      <c r="AA195" s="66"/>
      <c r="AB195" s="67"/>
      <c r="AC195" s="67"/>
      <c r="AD195" s="67"/>
      <c r="AE195" s="67"/>
      <c r="AF195" s="67"/>
      <c r="AG195" s="67"/>
      <c r="AH195" s="67"/>
      <c r="AI195" s="67"/>
      <c r="AJ195" s="67"/>
      <c r="AK195" s="67"/>
      <c r="AL195" s="67"/>
      <c r="AM195" s="67"/>
      <c r="AN195" s="67"/>
      <c r="AO195" s="66"/>
      <c r="AP195" s="66"/>
      <c r="AQ195" s="67"/>
      <c r="AR195" s="67"/>
      <c r="AS195" s="67"/>
      <c r="AT195" s="67"/>
      <c r="AU195" s="67"/>
      <c r="AV195" s="67"/>
      <c r="AW195" s="67"/>
      <c r="AX195" s="67"/>
      <c r="AY195" s="67"/>
      <c r="AZ195" s="66"/>
      <c r="BA195" s="66"/>
      <c r="BB195" s="67"/>
      <c r="BC195" s="67"/>
      <c r="BD195" s="67"/>
      <c r="BE195" s="67"/>
      <c r="BF195" s="67"/>
      <c r="BG195" s="66"/>
      <c r="BH195" s="66"/>
      <c r="BI195" s="67"/>
      <c r="BJ195" s="67"/>
      <c r="BK195" s="67"/>
      <c r="BL195" s="67"/>
      <c r="BM195" s="67"/>
      <c r="BN195" s="67"/>
      <c r="BO195" s="67"/>
      <c r="BP195" s="67"/>
      <c r="BQ195" s="67"/>
      <c r="BR195" s="66"/>
      <c r="BS195" s="66"/>
      <c r="BT195" s="67"/>
      <c r="BU195" s="67"/>
      <c r="BV195" s="67"/>
      <c r="BW195" s="67"/>
      <c r="BX195" s="67"/>
      <c r="BY195" s="67"/>
      <c r="BZ195" s="32" t="s">
        <v>459</v>
      </c>
      <c r="CA195" s="67"/>
      <c r="CB195" s="67"/>
      <c r="CC195" s="67"/>
      <c r="CD195" s="67"/>
      <c r="CE195" s="67"/>
      <c r="CF195" s="67"/>
      <c r="CG195" s="66"/>
      <c r="CH195" s="66"/>
      <c r="CI195" s="67"/>
      <c r="CJ195" s="67"/>
      <c r="CK195" s="67"/>
      <c r="CL195" s="32" t="s">
        <v>459</v>
      </c>
      <c r="CM195" s="66"/>
      <c r="CN195" s="66"/>
      <c r="CO195" s="66"/>
      <c r="CP195" s="66"/>
      <c r="CQ195" s="67"/>
      <c r="CR195" s="67"/>
      <c r="CS195" s="67"/>
      <c r="CT195" s="67"/>
      <c r="CU195" s="67"/>
      <c r="CV195" s="67"/>
      <c r="CW195" s="32" t="s">
        <v>462</v>
      </c>
      <c r="CX195" s="65" t="s">
        <v>209</v>
      </c>
    </row>
    <row r="196">
      <c r="A196" s="15" t="s">
        <v>172</v>
      </c>
      <c r="B196" s="32" t="s">
        <v>173</v>
      </c>
      <c r="C196" s="32" t="s">
        <v>813</v>
      </c>
      <c r="D196" s="32" t="s">
        <v>814</v>
      </c>
      <c r="E196" s="65" t="s">
        <v>19</v>
      </c>
      <c r="F196" s="65" t="s">
        <v>209</v>
      </c>
      <c r="G196" s="65" t="s">
        <v>209</v>
      </c>
      <c r="H196" s="15" t="s">
        <v>465</v>
      </c>
      <c r="I196" s="65" t="s">
        <v>209</v>
      </c>
      <c r="J196" s="65" t="s">
        <v>209</v>
      </c>
      <c r="K196" s="32" t="s">
        <v>460</v>
      </c>
      <c r="L196" s="32" t="s">
        <v>459</v>
      </c>
      <c r="M196" s="32" t="s">
        <v>459</v>
      </c>
      <c r="N196" s="32" t="s">
        <v>459</v>
      </c>
      <c r="O196" s="75">
        <f>6000/43560</f>
        <v>0.1377410468</v>
      </c>
      <c r="P196" s="32">
        <v>20.0</v>
      </c>
      <c r="Q196" s="32">
        <v>10.0</v>
      </c>
      <c r="R196" s="32">
        <v>20.0</v>
      </c>
      <c r="S196" s="32"/>
      <c r="U196" s="32"/>
      <c r="V196" s="32">
        <v>2.9</v>
      </c>
      <c r="W196" s="32">
        <v>35.0</v>
      </c>
      <c r="Z196" s="66"/>
      <c r="AA196" s="66"/>
      <c r="AB196" s="67"/>
      <c r="AC196" s="67"/>
      <c r="AD196" s="67"/>
      <c r="AE196" s="67"/>
      <c r="AF196" s="67"/>
      <c r="AG196" s="67"/>
      <c r="AH196" s="67"/>
      <c r="AI196" s="67"/>
      <c r="AJ196" s="67"/>
      <c r="AK196" s="67"/>
      <c r="AL196" s="67"/>
      <c r="AM196" s="67"/>
      <c r="AN196" s="67"/>
      <c r="AO196" s="66"/>
      <c r="AP196" s="66"/>
      <c r="AQ196" s="67"/>
      <c r="AR196" s="67"/>
      <c r="AS196" s="67"/>
      <c r="AT196" s="67"/>
      <c r="AU196" s="67"/>
      <c r="AV196" s="67"/>
      <c r="AW196" s="67"/>
      <c r="AX196" s="67"/>
      <c r="AY196" s="67"/>
      <c r="AZ196" s="66"/>
      <c r="BA196" s="66"/>
      <c r="BB196" s="67"/>
      <c r="BC196" s="67"/>
      <c r="BD196" s="67"/>
      <c r="BE196" s="67"/>
      <c r="BF196" s="67"/>
      <c r="BG196" s="66"/>
      <c r="BH196" s="66"/>
      <c r="BI196" s="67"/>
      <c r="BJ196" s="67"/>
      <c r="BK196" s="67"/>
      <c r="BL196" s="67"/>
      <c r="BM196" s="67"/>
      <c r="BN196" s="67"/>
      <c r="BO196" s="67"/>
      <c r="BP196" s="67"/>
      <c r="BQ196" s="67"/>
      <c r="BR196" s="66"/>
      <c r="BS196" s="66"/>
      <c r="BT196" s="67"/>
      <c r="BU196" s="67"/>
      <c r="BV196" s="67"/>
      <c r="BW196" s="67"/>
      <c r="BX196" s="67"/>
      <c r="BY196" s="67"/>
      <c r="BZ196" s="32" t="s">
        <v>461</v>
      </c>
      <c r="CG196" s="66"/>
      <c r="CH196" s="66"/>
      <c r="CL196" s="32" t="s">
        <v>459</v>
      </c>
      <c r="CM196" s="65"/>
      <c r="CN196" s="65"/>
      <c r="CO196" s="65"/>
      <c r="CP196" s="65"/>
      <c r="CQ196" s="67"/>
      <c r="CR196" s="32"/>
      <c r="CS196" s="67"/>
      <c r="CT196" s="67"/>
      <c r="CU196" s="32"/>
      <c r="CV196" s="67"/>
      <c r="CW196" s="32" t="s">
        <v>462</v>
      </c>
      <c r="CX196" s="65" t="s">
        <v>209</v>
      </c>
      <c r="CY196" s="32">
        <v>10.0</v>
      </c>
      <c r="DB196" s="32" t="s">
        <v>815</v>
      </c>
    </row>
    <row r="197">
      <c r="A197" s="15" t="s">
        <v>190</v>
      </c>
      <c r="B197" s="32" t="s">
        <v>173</v>
      </c>
      <c r="C197" s="32" t="s">
        <v>816</v>
      </c>
      <c r="D197" s="32" t="s">
        <v>743</v>
      </c>
      <c r="E197" s="65" t="s">
        <v>19</v>
      </c>
      <c r="F197" s="65" t="s">
        <v>209</v>
      </c>
      <c r="G197" s="65" t="s">
        <v>209</v>
      </c>
      <c r="H197" s="15" t="s">
        <v>465</v>
      </c>
      <c r="I197" s="65" t="s">
        <v>209</v>
      </c>
      <c r="J197" s="65" t="s">
        <v>209</v>
      </c>
      <c r="K197" s="32" t="s">
        <v>460</v>
      </c>
      <c r="L197" s="32" t="s">
        <v>459</v>
      </c>
      <c r="M197" s="32" t="s">
        <v>459</v>
      </c>
      <c r="N197" s="32" t="s">
        <v>459</v>
      </c>
      <c r="O197" s="32">
        <v>15.0</v>
      </c>
      <c r="P197" s="32">
        <v>50.0</v>
      </c>
      <c r="Q197" s="32">
        <v>20.0</v>
      </c>
      <c r="R197" s="32">
        <v>20.0</v>
      </c>
      <c r="S197" s="32">
        <v>20.0</v>
      </c>
      <c r="U197" s="32">
        <v>2.0</v>
      </c>
      <c r="V197" s="32">
        <v>2.9</v>
      </c>
      <c r="W197" s="32">
        <v>35.0</v>
      </c>
      <c r="Z197" s="66"/>
      <c r="AA197" s="66"/>
      <c r="AB197" s="67"/>
      <c r="AC197" s="67"/>
      <c r="AD197" s="67"/>
      <c r="AE197" s="67"/>
      <c r="AF197" s="67"/>
      <c r="AG197" s="67"/>
      <c r="AH197" s="67"/>
      <c r="AI197" s="67"/>
      <c r="AJ197" s="67"/>
      <c r="AK197" s="67"/>
      <c r="AL197" s="67"/>
      <c r="AM197" s="67"/>
      <c r="AN197" s="67"/>
      <c r="AO197" s="66"/>
      <c r="AP197" s="66"/>
      <c r="AQ197" s="67"/>
      <c r="AR197" s="67"/>
      <c r="AS197" s="67"/>
      <c r="AT197" s="67"/>
      <c r="AU197" s="67"/>
      <c r="AV197" s="67"/>
      <c r="AW197" s="67"/>
      <c r="AX197" s="67"/>
      <c r="AY197" s="67"/>
      <c r="AZ197" s="66"/>
      <c r="BA197" s="66"/>
      <c r="BB197" s="67"/>
      <c r="BC197" s="67"/>
      <c r="BD197" s="67"/>
      <c r="BE197" s="67"/>
      <c r="BF197" s="67"/>
      <c r="BG197" s="66"/>
      <c r="BH197" s="66"/>
      <c r="BI197" s="67"/>
      <c r="BJ197" s="67"/>
      <c r="BK197" s="67"/>
      <c r="BL197" s="67"/>
      <c r="BM197" s="67"/>
      <c r="BN197" s="67"/>
      <c r="BO197" s="67"/>
      <c r="BP197" s="67"/>
      <c r="BQ197" s="67"/>
      <c r="BR197" s="66"/>
      <c r="BS197" s="66"/>
      <c r="BT197" s="67"/>
      <c r="BU197" s="67"/>
      <c r="BV197" s="67"/>
      <c r="BW197" s="67"/>
      <c r="BX197" s="67"/>
      <c r="BY197" s="67"/>
      <c r="BZ197" s="32" t="s">
        <v>461</v>
      </c>
      <c r="CG197" s="66"/>
      <c r="CH197" s="66"/>
      <c r="CL197" s="32" t="s">
        <v>460</v>
      </c>
      <c r="CM197" s="65" t="s">
        <v>209</v>
      </c>
      <c r="CN197" s="65" t="s">
        <v>209</v>
      </c>
      <c r="CO197" s="65" t="s">
        <v>209</v>
      </c>
      <c r="CP197" s="65" t="s">
        <v>209</v>
      </c>
      <c r="CR197" s="32">
        <v>1.0</v>
      </c>
      <c r="CU197" s="32">
        <v>600.0</v>
      </c>
      <c r="CW197" s="32" t="s">
        <v>461</v>
      </c>
      <c r="CX197" s="65" t="s">
        <v>209</v>
      </c>
      <c r="DB197" s="32" t="s">
        <v>817</v>
      </c>
      <c r="DC197" s="32" t="s">
        <v>818</v>
      </c>
    </row>
    <row r="198">
      <c r="A198" s="15" t="s">
        <v>190</v>
      </c>
      <c r="B198" s="32" t="s">
        <v>173</v>
      </c>
      <c r="C198" s="32" t="s">
        <v>819</v>
      </c>
      <c r="D198" s="32" t="s">
        <v>820</v>
      </c>
      <c r="E198" s="65" t="s">
        <v>19</v>
      </c>
      <c r="F198" s="65" t="s">
        <v>209</v>
      </c>
      <c r="G198" s="65" t="s">
        <v>209</v>
      </c>
      <c r="H198" s="15" t="s">
        <v>465</v>
      </c>
      <c r="I198" s="65" t="s">
        <v>209</v>
      </c>
      <c r="J198" s="65" t="s">
        <v>209</v>
      </c>
      <c r="K198" s="32" t="s">
        <v>460</v>
      </c>
      <c r="L198" s="32" t="s">
        <v>459</v>
      </c>
      <c r="M198" s="32" t="s">
        <v>459</v>
      </c>
      <c r="N198" s="32" t="s">
        <v>459</v>
      </c>
      <c r="O198" s="32">
        <v>2.5</v>
      </c>
      <c r="P198" s="32">
        <v>50.0</v>
      </c>
      <c r="Q198" s="32">
        <v>20.0</v>
      </c>
      <c r="R198" s="32">
        <v>20.0</v>
      </c>
      <c r="S198" s="32">
        <v>10.0</v>
      </c>
      <c r="U198" s="32">
        <v>2.0</v>
      </c>
      <c r="V198" s="32">
        <v>2.9</v>
      </c>
      <c r="W198" s="32">
        <v>35.0</v>
      </c>
      <c r="Z198" s="66"/>
      <c r="AA198" s="66"/>
      <c r="AB198" s="67"/>
      <c r="AC198" s="67"/>
      <c r="AD198" s="67"/>
      <c r="AE198" s="67"/>
      <c r="AF198" s="67"/>
      <c r="AG198" s="67"/>
      <c r="AH198" s="67"/>
      <c r="AI198" s="67"/>
      <c r="AJ198" s="67"/>
      <c r="AK198" s="67"/>
      <c r="AL198" s="67"/>
      <c r="AM198" s="67"/>
      <c r="AN198" s="67"/>
      <c r="AO198" s="66"/>
      <c r="AP198" s="66"/>
      <c r="AQ198" s="67"/>
      <c r="AR198" s="67"/>
      <c r="AS198" s="67"/>
      <c r="AT198" s="67"/>
      <c r="AU198" s="67"/>
      <c r="AV198" s="67"/>
      <c r="AW198" s="67"/>
      <c r="AX198" s="67"/>
      <c r="AY198" s="67"/>
      <c r="AZ198" s="66"/>
      <c r="BA198" s="66"/>
      <c r="BB198" s="67"/>
      <c r="BC198" s="67"/>
      <c r="BD198" s="67"/>
      <c r="BE198" s="67"/>
      <c r="BF198" s="67"/>
      <c r="BG198" s="66"/>
      <c r="BH198" s="66"/>
      <c r="BI198" s="67"/>
      <c r="BJ198" s="67"/>
      <c r="BK198" s="67"/>
      <c r="BL198" s="67"/>
      <c r="BM198" s="67"/>
      <c r="BN198" s="67"/>
      <c r="BO198" s="67"/>
      <c r="BP198" s="67"/>
      <c r="BQ198" s="67"/>
      <c r="BR198" s="66"/>
      <c r="BS198" s="66"/>
      <c r="BT198" s="67"/>
      <c r="BU198" s="67"/>
      <c r="BV198" s="67"/>
      <c r="BW198" s="67"/>
      <c r="BX198" s="67"/>
      <c r="BY198" s="67"/>
      <c r="BZ198" s="32" t="s">
        <v>461</v>
      </c>
      <c r="CG198" s="66"/>
      <c r="CH198" s="66"/>
      <c r="CL198" s="32" t="s">
        <v>460</v>
      </c>
      <c r="CM198" s="65" t="s">
        <v>209</v>
      </c>
      <c r="CN198" s="65" t="s">
        <v>209</v>
      </c>
      <c r="CO198" s="65" t="s">
        <v>209</v>
      </c>
      <c r="CP198" s="65" t="s">
        <v>209</v>
      </c>
      <c r="CR198" s="32">
        <v>1.0</v>
      </c>
      <c r="CU198" s="32">
        <v>600.0</v>
      </c>
      <c r="CW198" s="32" t="s">
        <v>462</v>
      </c>
      <c r="CX198" s="65" t="s">
        <v>209</v>
      </c>
    </row>
    <row r="199">
      <c r="A199" s="15" t="s">
        <v>190</v>
      </c>
      <c r="B199" s="32" t="s">
        <v>173</v>
      </c>
      <c r="C199" s="32" t="s">
        <v>821</v>
      </c>
      <c r="D199" s="32" t="s">
        <v>820</v>
      </c>
      <c r="E199" s="65" t="s">
        <v>19</v>
      </c>
      <c r="F199" s="65" t="s">
        <v>209</v>
      </c>
      <c r="G199" s="65" t="s">
        <v>209</v>
      </c>
      <c r="H199" s="15" t="s">
        <v>465</v>
      </c>
      <c r="I199" s="65" t="s">
        <v>209</v>
      </c>
      <c r="J199" s="65" t="s">
        <v>209</v>
      </c>
      <c r="K199" s="32" t="s">
        <v>460</v>
      </c>
      <c r="L199" s="32" t="s">
        <v>459</v>
      </c>
      <c r="M199" s="32" t="s">
        <v>459</v>
      </c>
      <c r="N199" s="32" t="s">
        <v>459</v>
      </c>
      <c r="O199" s="32">
        <v>2.5</v>
      </c>
      <c r="P199" s="32">
        <v>50.0</v>
      </c>
      <c r="Q199" s="32">
        <v>20.0</v>
      </c>
      <c r="R199" s="32">
        <v>20.0</v>
      </c>
      <c r="S199" s="32">
        <v>10.0</v>
      </c>
      <c r="U199" s="32">
        <v>2.0</v>
      </c>
      <c r="V199" s="32">
        <v>2.9</v>
      </c>
      <c r="W199" s="32">
        <v>35.0</v>
      </c>
      <c r="Z199" s="66"/>
      <c r="AA199" s="66"/>
      <c r="AB199" s="67"/>
      <c r="AC199" s="67"/>
      <c r="AD199" s="67"/>
      <c r="AE199" s="67"/>
      <c r="AF199" s="67"/>
      <c r="AG199" s="67"/>
      <c r="AH199" s="67"/>
      <c r="AI199" s="67"/>
      <c r="AJ199" s="67"/>
      <c r="AK199" s="67"/>
      <c r="AL199" s="67"/>
      <c r="AM199" s="67"/>
      <c r="AN199" s="67"/>
      <c r="AO199" s="66"/>
      <c r="AP199" s="66"/>
      <c r="AQ199" s="67"/>
      <c r="AR199" s="67"/>
      <c r="AS199" s="67"/>
      <c r="AT199" s="67"/>
      <c r="AU199" s="67"/>
      <c r="AV199" s="67"/>
      <c r="AW199" s="67"/>
      <c r="AX199" s="67"/>
      <c r="AY199" s="67"/>
      <c r="AZ199" s="66"/>
      <c r="BA199" s="66"/>
      <c r="BB199" s="67"/>
      <c r="BC199" s="67"/>
      <c r="BD199" s="67"/>
      <c r="BE199" s="67"/>
      <c r="BF199" s="67"/>
      <c r="BG199" s="66"/>
      <c r="BH199" s="66"/>
      <c r="BI199" s="67"/>
      <c r="BJ199" s="67"/>
      <c r="BK199" s="67"/>
      <c r="BL199" s="67"/>
      <c r="BM199" s="67"/>
      <c r="BN199" s="67"/>
      <c r="BO199" s="67"/>
      <c r="BP199" s="67"/>
      <c r="BQ199" s="67"/>
      <c r="BR199" s="66"/>
      <c r="BS199" s="66"/>
      <c r="BT199" s="67"/>
      <c r="BU199" s="67"/>
      <c r="BV199" s="67"/>
      <c r="BW199" s="67"/>
      <c r="BX199" s="67"/>
      <c r="BY199" s="67"/>
      <c r="BZ199" s="32" t="s">
        <v>461</v>
      </c>
      <c r="CG199" s="66"/>
      <c r="CH199" s="66"/>
      <c r="CL199" s="32" t="s">
        <v>460</v>
      </c>
      <c r="CM199" s="65" t="s">
        <v>209</v>
      </c>
      <c r="CN199" s="65" t="s">
        <v>209</v>
      </c>
      <c r="CO199" s="65" t="s">
        <v>209</v>
      </c>
      <c r="CP199" s="65" t="s">
        <v>209</v>
      </c>
      <c r="CR199" s="32">
        <v>1.0</v>
      </c>
      <c r="CU199" s="32">
        <v>600.0</v>
      </c>
      <c r="CW199" s="32" t="s">
        <v>460</v>
      </c>
      <c r="CX199" s="65" t="s">
        <v>209</v>
      </c>
      <c r="DB199" s="32" t="s">
        <v>500</v>
      </c>
      <c r="DC199" s="32" t="s">
        <v>500</v>
      </c>
    </row>
    <row r="200">
      <c r="A200" s="15" t="s">
        <v>190</v>
      </c>
      <c r="B200" s="32" t="s">
        <v>173</v>
      </c>
      <c r="C200" s="32" t="s">
        <v>822</v>
      </c>
      <c r="D200" s="32" t="s">
        <v>751</v>
      </c>
      <c r="E200" s="65" t="s">
        <v>19</v>
      </c>
      <c r="F200" s="65" t="s">
        <v>209</v>
      </c>
      <c r="G200" s="65" t="s">
        <v>209</v>
      </c>
      <c r="H200" s="15" t="s">
        <v>465</v>
      </c>
      <c r="I200" s="65" t="s">
        <v>209</v>
      </c>
      <c r="J200" s="65" t="s">
        <v>209</v>
      </c>
      <c r="K200" s="32" t="s">
        <v>460</v>
      </c>
      <c r="L200" s="32" t="s">
        <v>459</v>
      </c>
      <c r="M200" s="32" t="s">
        <v>459</v>
      </c>
      <c r="N200" s="32" t="s">
        <v>459</v>
      </c>
      <c r="O200" s="32">
        <v>1.0</v>
      </c>
      <c r="P200" s="32">
        <v>25.0</v>
      </c>
      <c r="Q200" s="32">
        <v>15.0</v>
      </c>
      <c r="R200" s="32">
        <v>20.0</v>
      </c>
      <c r="S200" s="32">
        <v>25.0</v>
      </c>
      <c r="U200" s="32">
        <v>2.0</v>
      </c>
      <c r="V200" s="32">
        <v>2.9</v>
      </c>
      <c r="W200" s="32">
        <v>35.0</v>
      </c>
      <c r="Z200" s="66"/>
      <c r="AA200" s="66"/>
      <c r="AB200" s="67"/>
      <c r="AC200" s="67"/>
      <c r="AD200" s="67"/>
      <c r="AE200" s="67"/>
      <c r="AF200" s="67"/>
      <c r="AG200" s="67"/>
      <c r="AH200" s="67"/>
      <c r="AI200" s="67"/>
      <c r="AJ200" s="67"/>
      <c r="AK200" s="67"/>
      <c r="AL200" s="67"/>
      <c r="AM200" s="67"/>
      <c r="AN200" s="67"/>
      <c r="AO200" s="66"/>
      <c r="AP200" s="66"/>
      <c r="AQ200" s="67"/>
      <c r="AR200" s="67"/>
      <c r="AS200" s="67"/>
      <c r="AT200" s="67"/>
      <c r="AU200" s="67"/>
      <c r="AV200" s="67"/>
      <c r="AW200" s="67"/>
      <c r="AX200" s="67"/>
      <c r="AY200" s="67"/>
      <c r="AZ200" s="66"/>
      <c r="BA200" s="66"/>
      <c r="BB200" s="67"/>
      <c r="BC200" s="67"/>
      <c r="BD200" s="67"/>
      <c r="BE200" s="67"/>
      <c r="BF200" s="67"/>
      <c r="BG200" s="66"/>
      <c r="BH200" s="66"/>
      <c r="BI200" s="67"/>
      <c r="BJ200" s="67"/>
      <c r="BK200" s="67"/>
      <c r="BL200" s="67"/>
      <c r="BM200" s="67"/>
      <c r="BN200" s="67"/>
      <c r="BO200" s="67"/>
      <c r="BP200" s="67"/>
      <c r="BQ200" s="67"/>
      <c r="BR200" s="66"/>
      <c r="BS200" s="66"/>
      <c r="BT200" s="67"/>
      <c r="BU200" s="67"/>
      <c r="BV200" s="67"/>
      <c r="BW200" s="67"/>
      <c r="BX200" s="67"/>
      <c r="BY200" s="67"/>
      <c r="BZ200" s="32" t="s">
        <v>461</v>
      </c>
      <c r="CG200" s="66"/>
      <c r="CH200" s="66"/>
      <c r="CL200" s="32" t="s">
        <v>460</v>
      </c>
      <c r="CM200" s="65" t="s">
        <v>209</v>
      </c>
      <c r="CN200" s="65" t="s">
        <v>209</v>
      </c>
      <c r="CO200" s="65" t="s">
        <v>209</v>
      </c>
      <c r="CP200" s="65" t="s">
        <v>209</v>
      </c>
      <c r="CR200" s="32">
        <v>1.0</v>
      </c>
      <c r="CU200" s="32">
        <v>600.0</v>
      </c>
      <c r="CW200" s="32" t="s">
        <v>461</v>
      </c>
      <c r="CX200" s="65" t="s">
        <v>209</v>
      </c>
      <c r="DB200" s="32" t="s">
        <v>817</v>
      </c>
      <c r="DC200" s="32" t="s">
        <v>818</v>
      </c>
    </row>
    <row r="201">
      <c r="A201" s="15" t="s">
        <v>190</v>
      </c>
      <c r="B201" s="32" t="s">
        <v>173</v>
      </c>
      <c r="C201" s="32" t="s">
        <v>823</v>
      </c>
      <c r="D201" s="32" t="s">
        <v>824</v>
      </c>
      <c r="E201" s="65" t="s">
        <v>19</v>
      </c>
      <c r="F201" s="65" t="s">
        <v>209</v>
      </c>
      <c r="G201" s="65" t="s">
        <v>209</v>
      </c>
      <c r="H201" s="15" t="s">
        <v>465</v>
      </c>
      <c r="I201" s="65" t="s">
        <v>209</v>
      </c>
      <c r="J201" s="65" t="s">
        <v>209</v>
      </c>
      <c r="K201" s="32" t="s">
        <v>460</v>
      </c>
      <c r="L201" s="32" t="s">
        <v>459</v>
      </c>
      <c r="M201" s="32" t="s">
        <v>459</v>
      </c>
      <c r="N201" s="32" t="s">
        <v>459</v>
      </c>
      <c r="O201" s="76">
        <f t="shared" ref="O201:O202" si="5">20000/43560</f>
        <v>0.4591368228</v>
      </c>
      <c r="P201" s="32">
        <v>25.0</v>
      </c>
      <c r="Q201" s="32">
        <v>15.0</v>
      </c>
      <c r="R201" s="32">
        <v>20.0</v>
      </c>
      <c r="S201" s="32">
        <v>30.0</v>
      </c>
      <c r="U201" s="32">
        <v>2.0</v>
      </c>
      <c r="V201" s="32">
        <v>2.9</v>
      </c>
      <c r="W201" s="32">
        <v>35.0</v>
      </c>
      <c r="Z201" s="66"/>
      <c r="AA201" s="66"/>
      <c r="AB201" s="67"/>
      <c r="AC201" s="67"/>
      <c r="AD201" s="67"/>
      <c r="AE201" s="67"/>
      <c r="AF201" s="67"/>
      <c r="AG201" s="67"/>
      <c r="AH201" s="67"/>
      <c r="AI201" s="67"/>
      <c r="AJ201" s="67"/>
      <c r="AK201" s="67"/>
      <c r="AL201" s="67"/>
      <c r="AM201" s="67"/>
      <c r="AN201" s="67"/>
      <c r="AO201" s="66"/>
      <c r="AP201" s="66"/>
      <c r="AQ201" s="67"/>
      <c r="AR201" s="67"/>
      <c r="AS201" s="67"/>
      <c r="AT201" s="67"/>
      <c r="AU201" s="67"/>
      <c r="AV201" s="67"/>
      <c r="AW201" s="67"/>
      <c r="AX201" s="67"/>
      <c r="AY201" s="67"/>
      <c r="AZ201" s="66"/>
      <c r="BA201" s="66"/>
      <c r="BB201" s="67"/>
      <c r="BC201" s="67"/>
      <c r="BD201" s="67"/>
      <c r="BE201" s="67"/>
      <c r="BF201" s="67"/>
      <c r="BG201" s="66"/>
      <c r="BH201" s="66"/>
      <c r="BI201" s="67"/>
      <c r="BJ201" s="67"/>
      <c r="BK201" s="67"/>
      <c r="BL201" s="67"/>
      <c r="BM201" s="67"/>
      <c r="BN201" s="67"/>
      <c r="BO201" s="67"/>
      <c r="BP201" s="67"/>
      <c r="BQ201" s="67"/>
      <c r="BR201" s="66"/>
      <c r="BS201" s="66"/>
      <c r="BT201" s="67"/>
      <c r="BU201" s="67"/>
      <c r="BV201" s="67"/>
      <c r="BW201" s="67"/>
      <c r="BX201" s="67"/>
      <c r="BY201" s="67"/>
      <c r="BZ201" s="32" t="s">
        <v>461</v>
      </c>
      <c r="CG201" s="66"/>
      <c r="CH201" s="66"/>
      <c r="CL201" s="32" t="s">
        <v>460</v>
      </c>
      <c r="CM201" s="65" t="s">
        <v>209</v>
      </c>
      <c r="CN201" s="65" t="s">
        <v>209</v>
      </c>
      <c r="CO201" s="65" t="s">
        <v>209</v>
      </c>
      <c r="CP201" s="65" t="s">
        <v>209</v>
      </c>
      <c r="CR201" s="32">
        <v>1.0</v>
      </c>
      <c r="CU201" s="32">
        <v>600.0</v>
      </c>
      <c r="CW201" s="32" t="s">
        <v>462</v>
      </c>
      <c r="CX201" s="65" t="s">
        <v>209</v>
      </c>
      <c r="DB201" s="32" t="s">
        <v>817</v>
      </c>
      <c r="DC201" s="32" t="s">
        <v>818</v>
      </c>
    </row>
    <row r="202">
      <c r="A202" s="15" t="s">
        <v>190</v>
      </c>
      <c r="B202" s="32" t="s">
        <v>173</v>
      </c>
      <c r="C202" s="32" t="s">
        <v>825</v>
      </c>
      <c r="D202" s="32" t="s">
        <v>824</v>
      </c>
      <c r="E202" s="65" t="s">
        <v>19</v>
      </c>
      <c r="F202" s="65" t="s">
        <v>209</v>
      </c>
      <c r="G202" s="65" t="s">
        <v>209</v>
      </c>
      <c r="H202" s="15" t="s">
        <v>465</v>
      </c>
      <c r="I202" s="65" t="s">
        <v>209</v>
      </c>
      <c r="J202" s="65" t="s">
        <v>209</v>
      </c>
      <c r="K202" s="32" t="s">
        <v>460</v>
      </c>
      <c r="L202" s="32" t="s">
        <v>459</v>
      </c>
      <c r="M202" s="32" t="s">
        <v>459</v>
      </c>
      <c r="N202" s="32" t="s">
        <v>459</v>
      </c>
      <c r="O202" s="76">
        <f t="shared" si="5"/>
        <v>0.4591368228</v>
      </c>
      <c r="P202" s="32">
        <v>25.0</v>
      </c>
      <c r="Q202" s="32">
        <v>15.0</v>
      </c>
      <c r="R202" s="32">
        <v>20.0</v>
      </c>
      <c r="S202" s="32">
        <v>30.0</v>
      </c>
      <c r="U202" s="32">
        <v>2.0</v>
      </c>
      <c r="V202" s="32">
        <v>2.9</v>
      </c>
      <c r="W202" s="32">
        <v>35.0</v>
      </c>
      <c r="Z202" s="66"/>
      <c r="AA202" s="66"/>
      <c r="AB202" s="67"/>
      <c r="AC202" s="67"/>
      <c r="AD202" s="67"/>
      <c r="AE202" s="67"/>
      <c r="AF202" s="67"/>
      <c r="AG202" s="67"/>
      <c r="AH202" s="67"/>
      <c r="AI202" s="67"/>
      <c r="AJ202" s="67"/>
      <c r="AK202" s="67"/>
      <c r="AL202" s="67"/>
      <c r="AM202" s="67"/>
      <c r="AN202" s="67"/>
      <c r="AO202" s="66"/>
      <c r="AP202" s="66"/>
      <c r="AQ202" s="67"/>
      <c r="AR202" s="67"/>
      <c r="AS202" s="67"/>
      <c r="AT202" s="67"/>
      <c r="AU202" s="67"/>
      <c r="AV202" s="67"/>
      <c r="AW202" s="67"/>
      <c r="AX202" s="67"/>
      <c r="AY202" s="67"/>
      <c r="AZ202" s="66"/>
      <c r="BA202" s="66"/>
      <c r="BB202" s="67"/>
      <c r="BC202" s="67"/>
      <c r="BD202" s="67"/>
      <c r="BE202" s="67"/>
      <c r="BF202" s="67"/>
      <c r="BG202" s="66"/>
      <c r="BH202" s="66"/>
      <c r="BI202" s="67"/>
      <c r="BJ202" s="67"/>
      <c r="BK202" s="67"/>
      <c r="BL202" s="67"/>
      <c r="BM202" s="67"/>
      <c r="BN202" s="67"/>
      <c r="BO202" s="67"/>
      <c r="BP202" s="67"/>
      <c r="BQ202" s="67"/>
      <c r="BR202" s="66"/>
      <c r="BS202" s="66"/>
      <c r="BT202" s="67"/>
      <c r="BU202" s="67"/>
      <c r="BV202" s="67"/>
      <c r="BW202" s="67"/>
      <c r="BX202" s="67"/>
      <c r="BY202" s="67"/>
      <c r="BZ202" s="32" t="s">
        <v>461</v>
      </c>
      <c r="CG202" s="66"/>
      <c r="CH202" s="66"/>
      <c r="CL202" s="32" t="s">
        <v>460</v>
      </c>
      <c r="CM202" s="65" t="s">
        <v>209</v>
      </c>
      <c r="CN202" s="65" t="s">
        <v>209</v>
      </c>
      <c r="CO202" s="65" t="s">
        <v>209</v>
      </c>
      <c r="CP202" s="65" t="s">
        <v>209</v>
      </c>
      <c r="CR202" s="32">
        <v>1.0</v>
      </c>
      <c r="CU202" s="32">
        <v>600.0</v>
      </c>
      <c r="CW202" s="32" t="s">
        <v>460</v>
      </c>
      <c r="CX202" s="65" t="s">
        <v>209</v>
      </c>
      <c r="DB202" s="32" t="s">
        <v>500</v>
      </c>
      <c r="DC202" s="32" t="s">
        <v>500</v>
      </c>
    </row>
    <row r="203">
      <c r="A203" s="15" t="s">
        <v>190</v>
      </c>
      <c r="B203" s="32" t="s">
        <v>173</v>
      </c>
      <c r="C203" s="32" t="s">
        <v>826</v>
      </c>
      <c r="D203" s="32" t="s">
        <v>752</v>
      </c>
      <c r="E203" s="65" t="s">
        <v>19</v>
      </c>
      <c r="F203" s="65" t="s">
        <v>209</v>
      </c>
      <c r="G203" s="65" t="s">
        <v>209</v>
      </c>
      <c r="H203" s="15" t="s">
        <v>465</v>
      </c>
      <c r="I203" s="65" t="s">
        <v>209</v>
      </c>
      <c r="J203" s="65" t="s">
        <v>209</v>
      </c>
      <c r="K203" s="32" t="s">
        <v>460</v>
      </c>
      <c r="L203" s="32" t="s">
        <v>459</v>
      </c>
      <c r="M203" s="32" t="s">
        <v>459</v>
      </c>
      <c r="N203" s="32" t="s">
        <v>459</v>
      </c>
      <c r="O203" s="76">
        <f t="shared" ref="O203:O204" si="6">15000/43560</f>
        <v>0.3443526171</v>
      </c>
      <c r="P203" s="32">
        <v>25.0</v>
      </c>
      <c r="Q203" s="32">
        <v>15.0</v>
      </c>
      <c r="R203" s="32">
        <v>20.0</v>
      </c>
      <c r="S203" s="32">
        <v>30.0</v>
      </c>
      <c r="U203" s="32">
        <v>2.0</v>
      </c>
      <c r="V203" s="32">
        <v>2.9</v>
      </c>
      <c r="W203" s="32">
        <v>35.0</v>
      </c>
      <c r="Z203" s="66"/>
      <c r="AA203" s="66"/>
      <c r="AB203" s="67"/>
      <c r="AC203" s="67"/>
      <c r="AD203" s="67"/>
      <c r="AE203" s="67"/>
      <c r="AF203" s="67"/>
      <c r="AG203" s="67"/>
      <c r="AH203" s="67"/>
      <c r="AI203" s="67"/>
      <c r="AJ203" s="67"/>
      <c r="AK203" s="67"/>
      <c r="AL203" s="67"/>
      <c r="AM203" s="67"/>
      <c r="AN203" s="67"/>
      <c r="AO203" s="66"/>
      <c r="AP203" s="66"/>
      <c r="AQ203" s="67"/>
      <c r="AR203" s="67"/>
      <c r="AS203" s="67"/>
      <c r="AT203" s="67"/>
      <c r="AU203" s="67"/>
      <c r="AV203" s="67"/>
      <c r="AW203" s="67"/>
      <c r="AX203" s="67"/>
      <c r="AY203" s="67"/>
      <c r="AZ203" s="66"/>
      <c r="BA203" s="66"/>
      <c r="BB203" s="67"/>
      <c r="BC203" s="67"/>
      <c r="BD203" s="67"/>
      <c r="BE203" s="67"/>
      <c r="BF203" s="67"/>
      <c r="BG203" s="66"/>
      <c r="BH203" s="66"/>
      <c r="BI203" s="67"/>
      <c r="BJ203" s="67"/>
      <c r="BK203" s="67"/>
      <c r="BL203" s="67"/>
      <c r="BM203" s="67"/>
      <c r="BN203" s="67"/>
      <c r="BO203" s="67"/>
      <c r="BP203" s="67"/>
      <c r="BQ203" s="67"/>
      <c r="BR203" s="66"/>
      <c r="BS203" s="66"/>
      <c r="BT203" s="67"/>
      <c r="BU203" s="67"/>
      <c r="BV203" s="67"/>
      <c r="BW203" s="67"/>
      <c r="BX203" s="67"/>
      <c r="BY203" s="67"/>
      <c r="BZ203" s="32" t="s">
        <v>461</v>
      </c>
      <c r="CG203" s="66"/>
      <c r="CH203" s="66"/>
      <c r="CL203" s="32" t="s">
        <v>460</v>
      </c>
      <c r="CM203" s="65" t="s">
        <v>209</v>
      </c>
      <c r="CN203" s="65" t="s">
        <v>209</v>
      </c>
      <c r="CO203" s="65" t="s">
        <v>209</v>
      </c>
      <c r="CP203" s="65" t="s">
        <v>209</v>
      </c>
      <c r="CR203" s="32">
        <v>1.0</v>
      </c>
      <c r="CU203" s="32">
        <v>600.0</v>
      </c>
      <c r="CW203" s="32" t="s">
        <v>462</v>
      </c>
      <c r="CX203" s="65" t="s">
        <v>209</v>
      </c>
      <c r="DB203" s="32" t="s">
        <v>817</v>
      </c>
      <c r="DC203" s="32" t="s">
        <v>818</v>
      </c>
    </row>
    <row r="204">
      <c r="A204" s="15" t="s">
        <v>190</v>
      </c>
      <c r="B204" s="32" t="s">
        <v>173</v>
      </c>
      <c r="C204" s="32" t="s">
        <v>827</v>
      </c>
      <c r="D204" s="32" t="s">
        <v>752</v>
      </c>
      <c r="E204" s="65" t="s">
        <v>19</v>
      </c>
      <c r="F204" s="65" t="s">
        <v>209</v>
      </c>
      <c r="G204" s="65" t="s">
        <v>209</v>
      </c>
      <c r="H204" s="15" t="s">
        <v>465</v>
      </c>
      <c r="I204" s="65" t="s">
        <v>209</v>
      </c>
      <c r="J204" s="65" t="s">
        <v>209</v>
      </c>
      <c r="K204" s="32" t="s">
        <v>460</v>
      </c>
      <c r="L204" s="32" t="s">
        <v>459</v>
      </c>
      <c r="M204" s="32" t="s">
        <v>459</v>
      </c>
      <c r="N204" s="32" t="s">
        <v>459</v>
      </c>
      <c r="O204" s="76">
        <f t="shared" si="6"/>
        <v>0.3443526171</v>
      </c>
      <c r="P204" s="32">
        <v>25.0</v>
      </c>
      <c r="Q204" s="32">
        <v>15.0</v>
      </c>
      <c r="R204" s="32">
        <v>20.0</v>
      </c>
      <c r="S204" s="32">
        <v>30.0</v>
      </c>
      <c r="U204" s="32">
        <v>2.0</v>
      </c>
      <c r="V204" s="32">
        <v>2.9</v>
      </c>
      <c r="W204" s="32">
        <v>35.0</v>
      </c>
      <c r="Z204" s="66"/>
      <c r="AA204" s="66"/>
      <c r="AB204" s="67"/>
      <c r="AC204" s="67"/>
      <c r="AD204" s="67"/>
      <c r="AE204" s="67"/>
      <c r="AF204" s="67"/>
      <c r="AG204" s="67"/>
      <c r="AH204" s="67"/>
      <c r="AI204" s="67"/>
      <c r="AJ204" s="67"/>
      <c r="AK204" s="67"/>
      <c r="AL204" s="67"/>
      <c r="AM204" s="67"/>
      <c r="AN204" s="67"/>
      <c r="AO204" s="66"/>
      <c r="AP204" s="66"/>
      <c r="AQ204" s="67"/>
      <c r="AR204" s="67"/>
      <c r="AS204" s="67"/>
      <c r="AT204" s="67"/>
      <c r="AU204" s="67"/>
      <c r="AV204" s="67"/>
      <c r="AW204" s="67"/>
      <c r="AX204" s="67"/>
      <c r="AY204" s="67"/>
      <c r="AZ204" s="66"/>
      <c r="BA204" s="66"/>
      <c r="BB204" s="67"/>
      <c r="BC204" s="67"/>
      <c r="BD204" s="67"/>
      <c r="BE204" s="67"/>
      <c r="BF204" s="67"/>
      <c r="BG204" s="66"/>
      <c r="BH204" s="66"/>
      <c r="BI204" s="67"/>
      <c r="BJ204" s="67"/>
      <c r="BK204" s="67"/>
      <c r="BL204" s="67"/>
      <c r="BM204" s="67"/>
      <c r="BN204" s="67"/>
      <c r="BO204" s="67"/>
      <c r="BP204" s="67"/>
      <c r="BQ204" s="67"/>
      <c r="BR204" s="66"/>
      <c r="BS204" s="66"/>
      <c r="BT204" s="67"/>
      <c r="BU204" s="67"/>
      <c r="BV204" s="67"/>
      <c r="BW204" s="67"/>
      <c r="BX204" s="67"/>
      <c r="BY204" s="67"/>
      <c r="BZ204" s="32" t="s">
        <v>461</v>
      </c>
      <c r="CG204" s="66"/>
      <c r="CH204" s="66"/>
      <c r="CL204" s="32" t="s">
        <v>460</v>
      </c>
      <c r="CM204" s="65" t="s">
        <v>209</v>
      </c>
      <c r="CN204" s="65" t="s">
        <v>209</v>
      </c>
      <c r="CO204" s="65" t="s">
        <v>209</v>
      </c>
      <c r="CP204" s="65" t="s">
        <v>209</v>
      </c>
      <c r="CR204" s="32">
        <v>1.0</v>
      </c>
      <c r="CU204" s="32">
        <v>600.0</v>
      </c>
      <c r="CW204" s="32" t="s">
        <v>460</v>
      </c>
      <c r="CX204" s="65" t="s">
        <v>209</v>
      </c>
      <c r="DB204" s="32" t="s">
        <v>500</v>
      </c>
      <c r="DC204" s="32" t="s">
        <v>500</v>
      </c>
    </row>
    <row r="205">
      <c r="A205" s="15" t="s">
        <v>190</v>
      </c>
      <c r="B205" s="32" t="s">
        <v>173</v>
      </c>
      <c r="C205" s="32" t="s">
        <v>828</v>
      </c>
      <c r="D205" s="32" t="s">
        <v>727</v>
      </c>
      <c r="E205" s="65" t="s">
        <v>19</v>
      </c>
      <c r="F205" s="65" t="s">
        <v>209</v>
      </c>
      <c r="G205" s="65" t="s">
        <v>209</v>
      </c>
      <c r="H205" s="15" t="s">
        <v>465</v>
      </c>
      <c r="I205" s="65" t="s">
        <v>209</v>
      </c>
      <c r="J205" s="65" t="s">
        <v>209</v>
      </c>
      <c r="K205" s="32" t="s">
        <v>460</v>
      </c>
      <c r="L205" s="32" t="s">
        <v>459</v>
      </c>
      <c r="M205" s="32" t="s">
        <v>459</v>
      </c>
      <c r="N205" s="32" t="s">
        <v>459</v>
      </c>
      <c r="O205" s="76">
        <f t="shared" ref="O205:O206" si="7">10000/43560</f>
        <v>0.2295684114</v>
      </c>
      <c r="P205" s="32">
        <v>25.0</v>
      </c>
      <c r="Q205" s="32">
        <v>10.0</v>
      </c>
      <c r="R205" s="32">
        <v>20.0</v>
      </c>
      <c r="S205" s="32">
        <v>35.0</v>
      </c>
      <c r="U205" s="32">
        <v>2.0</v>
      </c>
      <c r="V205" s="32">
        <v>2.9</v>
      </c>
      <c r="W205" s="32">
        <v>35.0</v>
      </c>
      <c r="Z205" s="66"/>
      <c r="AA205" s="66"/>
      <c r="AB205" s="67"/>
      <c r="AC205" s="67"/>
      <c r="AD205" s="67"/>
      <c r="AE205" s="67"/>
      <c r="AF205" s="67"/>
      <c r="AG205" s="67"/>
      <c r="AH205" s="67"/>
      <c r="AI205" s="67"/>
      <c r="AJ205" s="67"/>
      <c r="AK205" s="67"/>
      <c r="AL205" s="67"/>
      <c r="AM205" s="67"/>
      <c r="AN205" s="67"/>
      <c r="AO205" s="66"/>
      <c r="AP205" s="66"/>
      <c r="AQ205" s="67"/>
      <c r="AR205" s="67"/>
      <c r="AS205" s="67"/>
      <c r="AT205" s="67"/>
      <c r="AU205" s="67"/>
      <c r="AV205" s="67"/>
      <c r="AW205" s="67"/>
      <c r="AX205" s="67"/>
      <c r="AY205" s="67"/>
      <c r="AZ205" s="66"/>
      <c r="BA205" s="66"/>
      <c r="BB205" s="67"/>
      <c r="BC205" s="67"/>
      <c r="BD205" s="67"/>
      <c r="BE205" s="67"/>
      <c r="BF205" s="67"/>
      <c r="BG205" s="66"/>
      <c r="BH205" s="66"/>
      <c r="BI205" s="67"/>
      <c r="BJ205" s="67"/>
      <c r="BK205" s="67"/>
      <c r="BL205" s="67"/>
      <c r="BM205" s="67"/>
      <c r="BN205" s="67"/>
      <c r="BO205" s="67"/>
      <c r="BP205" s="67"/>
      <c r="BQ205" s="67"/>
      <c r="BR205" s="66"/>
      <c r="BS205" s="66"/>
      <c r="BT205" s="67"/>
      <c r="BU205" s="67"/>
      <c r="BV205" s="67"/>
      <c r="BW205" s="67"/>
      <c r="BX205" s="67"/>
      <c r="BY205" s="67"/>
      <c r="BZ205" s="32" t="s">
        <v>461</v>
      </c>
      <c r="CG205" s="66"/>
      <c r="CH205" s="66"/>
      <c r="CL205" s="32" t="s">
        <v>460</v>
      </c>
      <c r="CM205" s="65" t="s">
        <v>209</v>
      </c>
      <c r="CN205" s="65" t="s">
        <v>209</v>
      </c>
      <c r="CO205" s="65" t="s">
        <v>209</v>
      </c>
      <c r="CP205" s="65" t="s">
        <v>209</v>
      </c>
      <c r="CR205" s="32">
        <v>1.0</v>
      </c>
      <c r="CU205" s="32">
        <v>600.0</v>
      </c>
      <c r="CW205" s="32" t="s">
        <v>462</v>
      </c>
      <c r="CX205" s="65" t="s">
        <v>209</v>
      </c>
      <c r="DB205" s="32" t="s">
        <v>817</v>
      </c>
      <c r="DC205" s="32" t="s">
        <v>818</v>
      </c>
    </row>
    <row r="206">
      <c r="A206" s="15" t="s">
        <v>190</v>
      </c>
      <c r="B206" s="32" t="s">
        <v>173</v>
      </c>
      <c r="C206" s="32" t="s">
        <v>829</v>
      </c>
      <c r="D206" s="32" t="s">
        <v>727</v>
      </c>
      <c r="E206" s="65" t="s">
        <v>19</v>
      </c>
      <c r="F206" s="65" t="s">
        <v>209</v>
      </c>
      <c r="G206" s="65" t="s">
        <v>209</v>
      </c>
      <c r="H206" s="15" t="s">
        <v>465</v>
      </c>
      <c r="I206" s="65" t="s">
        <v>209</v>
      </c>
      <c r="J206" s="65" t="s">
        <v>209</v>
      </c>
      <c r="K206" s="32" t="s">
        <v>460</v>
      </c>
      <c r="L206" s="32" t="s">
        <v>459</v>
      </c>
      <c r="M206" s="32" t="s">
        <v>459</v>
      </c>
      <c r="N206" s="32" t="s">
        <v>459</v>
      </c>
      <c r="O206" s="76">
        <f t="shared" si="7"/>
        <v>0.2295684114</v>
      </c>
      <c r="P206" s="32">
        <v>25.0</v>
      </c>
      <c r="Q206" s="32">
        <v>10.0</v>
      </c>
      <c r="R206" s="32">
        <v>20.0</v>
      </c>
      <c r="S206" s="32">
        <v>35.0</v>
      </c>
      <c r="U206" s="32">
        <v>2.0</v>
      </c>
      <c r="V206" s="32">
        <v>2.9</v>
      </c>
      <c r="W206" s="32">
        <v>35.0</v>
      </c>
      <c r="Z206" s="66"/>
      <c r="AA206" s="66"/>
      <c r="AB206" s="67"/>
      <c r="AC206" s="67"/>
      <c r="AD206" s="67"/>
      <c r="AE206" s="67"/>
      <c r="AF206" s="67"/>
      <c r="AG206" s="67"/>
      <c r="AH206" s="67"/>
      <c r="AI206" s="67"/>
      <c r="AJ206" s="67"/>
      <c r="AK206" s="67"/>
      <c r="AL206" s="67"/>
      <c r="AM206" s="67"/>
      <c r="AN206" s="67"/>
      <c r="AO206" s="66"/>
      <c r="AP206" s="66"/>
      <c r="AQ206" s="67"/>
      <c r="AR206" s="67"/>
      <c r="AS206" s="67"/>
      <c r="AT206" s="67"/>
      <c r="AU206" s="67"/>
      <c r="AV206" s="67"/>
      <c r="AW206" s="67"/>
      <c r="AX206" s="67"/>
      <c r="AY206" s="67"/>
      <c r="AZ206" s="66"/>
      <c r="BA206" s="66"/>
      <c r="BB206" s="67"/>
      <c r="BC206" s="67"/>
      <c r="BD206" s="67"/>
      <c r="BE206" s="67"/>
      <c r="BF206" s="67"/>
      <c r="BG206" s="66"/>
      <c r="BH206" s="66"/>
      <c r="BI206" s="67"/>
      <c r="BJ206" s="67"/>
      <c r="BK206" s="67"/>
      <c r="BL206" s="67"/>
      <c r="BM206" s="67"/>
      <c r="BN206" s="67"/>
      <c r="BO206" s="67"/>
      <c r="BP206" s="67"/>
      <c r="BQ206" s="67"/>
      <c r="BR206" s="66"/>
      <c r="BS206" s="66"/>
      <c r="BT206" s="67"/>
      <c r="BU206" s="67"/>
      <c r="BV206" s="67"/>
      <c r="BW206" s="67"/>
      <c r="BX206" s="67"/>
      <c r="BY206" s="67"/>
      <c r="BZ206" s="32" t="s">
        <v>461</v>
      </c>
      <c r="CG206" s="66"/>
      <c r="CH206" s="66"/>
      <c r="CL206" s="32" t="s">
        <v>460</v>
      </c>
      <c r="CM206" s="65" t="s">
        <v>209</v>
      </c>
      <c r="CN206" s="65" t="s">
        <v>209</v>
      </c>
      <c r="CO206" s="65" t="s">
        <v>209</v>
      </c>
      <c r="CP206" s="65" t="s">
        <v>209</v>
      </c>
      <c r="CR206" s="32">
        <v>1.0</v>
      </c>
      <c r="CU206" s="32">
        <v>600.0</v>
      </c>
      <c r="CW206" s="32" t="s">
        <v>460</v>
      </c>
      <c r="CX206" s="65" t="s">
        <v>209</v>
      </c>
      <c r="DB206" s="32" t="s">
        <v>500</v>
      </c>
      <c r="DC206" s="32" t="s">
        <v>500</v>
      </c>
    </row>
    <row r="207">
      <c r="A207" s="15" t="s">
        <v>190</v>
      </c>
      <c r="B207" s="32" t="s">
        <v>173</v>
      </c>
      <c r="C207" s="32" t="s">
        <v>830</v>
      </c>
      <c r="D207" s="32" t="s">
        <v>755</v>
      </c>
      <c r="E207" s="65" t="s">
        <v>19</v>
      </c>
      <c r="F207" s="65" t="s">
        <v>209</v>
      </c>
      <c r="G207" s="65" t="s">
        <v>209</v>
      </c>
      <c r="H207" s="15" t="s">
        <v>465</v>
      </c>
      <c r="I207" s="65" t="s">
        <v>209</v>
      </c>
      <c r="J207" s="65" t="s">
        <v>209</v>
      </c>
      <c r="K207" s="32" t="s">
        <v>460</v>
      </c>
      <c r="L207" s="32" t="s">
        <v>460</v>
      </c>
      <c r="M207" s="32" t="s">
        <v>459</v>
      </c>
      <c r="N207" s="32" t="s">
        <v>459</v>
      </c>
      <c r="O207" s="76">
        <f t="shared" ref="O207:O212" si="8">6000/43560</f>
        <v>0.1377410468</v>
      </c>
      <c r="P207" s="32">
        <v>25.0</v>
      </c>
      <c r="Q207" s="32">
        <v>10.0</v>
      </c>
      <c r="R207" s="32">
        <v>20.0</v>
      </c>
      <c r="S207" s="32">
        <v>40.0</v>
      </c>
      <c r="U207" s="32">
        <v>2.0</v>
      </c>
      <c r="V207" s="32">
        <v>2.9</v>
      </c>
      <c r="W207" s="32">
        <v>35.0</v>
      </c>
      <c r="Z207" s="65" t="s">
        <v>209</v>
      </c>
      <c r="AA207" s="65" t="s">
        <v>209</v>
      </c>
      <c r="AB207" s="76">
        <f t="shared" ref="AB207:AB208" si="9">7200/43560</f>
        <v>0.1652892562</v>
      </c>
      <c r="AD207" s="32">
        <v>25.0</v>
      </c>
      <c r="AE207" s="32">
        <v>10.0</v>
      </c>
      <c r="AF207" s="32">
        <v>20.0</v>
      </c>
      <c r="AG207" s="32">
        <v>40.0</v>
      </c>
      <c r="AI207" s="32">
        <v>2.0</v>
      </c>
      <c r="AJ207" s="32">
        <v>2.0</v>
      </c>
      <c r="AK207" s="32">
        <v>2.9</v>
      </c>
      <c r="AL207" s="32">
        <v>35.0</v>
      </c>
      <c r="AO207" s="66"/>
      <c r="AP207" s="66"/>
      <c r="AQ207" s="67"/>
      <c r="AR207" s="67"/>
      <c r="AS207" s="67"/>
      <c r="AT207" s="67"/>
      <c r="AU207" s="67"/>
      <c r="AV207" s="67"/>
      <c r="AW207" s="67"/>
      <c r="AX207" s="67"/>
      <c r="AY207" s="67"/>
      <c r="AZ207" s="66"/>
      <c r="BA207" s="66"/>
      <c r="BB207" s="67"/>
      <c r="BC207" s="67"/>
      <c r="BD207" s="67"/>
      <c r="BE207" s="67"/>
      <c r="BF207" s="67"/>
      <c r="BG207" s="66"/>
      <c r="BH207" s="66"/>
      <c r="BI207" s="67"/>
      <c r="BJ207" s="67"/>
      <c r="BK207" s="67"/>
      <c r="BL207" s="67"/>
      <c r="BM207" s="67"/>
      <c r="BN207" s="67"/>
      <c r="BO207" s="67"/>
      <c r="BP207" s="67"/>
      <c r="BQ207" s="67"/>
      <c r="BR207" s="66"/>
      <c r="BS207" s="66"/>
      <c r="BT207" s="67"/>
      <c r="BU207" s="67"/>
      <c r="BV207" s="67"/>
      <c r="BW207" s="67"/>
      <c r="BX207" s="67"/>
      <c r="BY207" s="67"/>
      <c r="BZ207" s="32" t="s">
        <v>461</v>
      </c>
      <c r="CG207" s="66"/>
      <c r="CH207" s="66"/>
      <c r="CL207" s="32" t="s">
        <v>460</v>
      </c>
      <c r="CM207" s="65" t="s">
        <v>209</v>
      </c>
      <c r="CN207" s="65" t="s">
        <v>209</v>
      </c>
      <c r="CO207" s="65" t="s">
        <v>209</v>
      </c>
      <c r="CP207" s="65" t="s">
        <v>209</v>
      </c>
      <c r="CR207" s="32">
        <v>1.0</v>
      </c>
      <c r="CU207" s="32">
        <v>600.0</v>
      </c>
      <c r="CW207" s="32" t="s">
        <v>462</v>
      </c>
      <c r="CX207" s="65" t="s">
        <v>19</v>
      </c>
      <c r="DB207" s="32" t="s">
        <v>817</v>
      </c>
      <c r="DC207" s="32" t="s">
        <v>818</v>
      </c>
    </row>
    <row r="208">
      <c r="A208" s="15" t="s">
        <v>190</v>
      </c>
      <c r="B208" s="32" t="s">
        <v>173</v>
      </c>
      <c r="C208" s="32" t="s">
        <v>831</v>
      </c>
      <c r="D208" s="32" t="s">
        <v>755</v>
      </c>
      <c r="E208" s="65" t="s">
        <v>19</v>
      </c>
      <c r="F208" s="65" t="s">
        <v>209</v>
      </c>
      <c r="G208" s="65" t="s">
        <v>209</v>
      </c>
      <c r="H208" s="15" t="s">
        <v>465</v>
      </c>
      <c r="I208" s="65" t="s">
        <v>209</v>
      </c>
      <c r="J208" s="65" t="s">
        <v>209</v>
      </c>
      <c r="K208" s="32" t="s">
        <v>460</v>
      </c>
      <c r="L208" s="32" t="s">
        <v>460</v>
      </c>
      <c r="M208" s="32" t="s">
        <v>459</v>
      </c>
      <c r="N208" s="32" t="s">
        <v>459</v>
      </c>
      <c r="O208" s="76">
        <f t="shared" si="8"/>
        <v>0.1377410468</v>
      </c>
      <c r="P208" s="32">
        <v>25.0</v>
      </c>
      <c r="Q208" s="32">
        <v>10.0</v>
      </c>
      <c r="R208" s="32">
        <v>20.0</v>
      </c>
      <c r="S208" s="32">
        <v>40.0</v>
      </c>
      <c r="U208" s="32">
        <v>2.0</v>
      </c>
      <c r="V208" s="32">
        <v>2.9</v>
      </c>
      <c r="W208" s="32">
        <v>35.0</v>
      </c>
      <c r="Z208" s="65" t="s">
        <v>209</v>
      </c>
      <c r="AA208" s="65" t="s">
        <v>209</v>
      </c>
      <c r="AB208" s="76">
        <f t="shared" si="9"/>
        <v>0.1652892562</v>
      </c>
      <c r="AD208" s="32">
        <v>25.0</v>
      </c>
      <c r="AE208" s="32">
        <v>10.0</v>
      </c>
      <c r="AF208" s="32">
        <v>20.0</v>
      </c>
      <c r="AG208" s="32">
        <v>40.0</v>
      </c>
      <c r="AI208" s="32">
        <v>2.0</v>
      </c>
      <c r="AJ208" s="32">
        <v>2.0</v>
      </c>
      <c r="AK208" s="32">
        <v>2.9</v>
      </c>
      <c r="AL208" s="32">
        <v>35.0</v>
      </c>
      <c r="AO208" s="66"/>
      <c r="AP208" s="66"/>
      <c r="AQ208" s="67"/>
      <c r="AR208" s="67"/>
      <c r="AS208" s="67"/>
      <c r="AT208" s="67"/>
      <c r="AU208" s="67"/>
      <c r="AV208" s="67"/>
      <c r="AW208" s="67"/>
      <c r="AX208" s="67"/>
      <c r="AY208" s="67"/>
      <c r="AZ208" s="66"/>
      <c r="BA208" s="66"/>
      <c r="BB208" s="67"/>
      <c r="BC208" s="67"/>
      <c r="BD208" s="67"/>
      <c r="BE208" s="67"/>
      <c r="BF208" s="67"/>
      <c r="BG208" s="66"/>
      <c r="BH208" s="66"/>
      <c r="BI208" s="67"/>
      <c r="BJ208" s="67"/>
      <c r="BK208" s="67"/>
      <c r="BL208" s="67"/>
      <c r="BM208" s="67"/>
      <c r="BN208" s="67"/>
      <c r="BO208" s="67"/>
      <c r="BP208" s="67"/>
      <c r="BQ208" s="67"/>
      <c r="BR208" s="66"/>
      <c r="BS208" s="66"/>
      <c r="BT208" s="67"/>
      <c r="BU208" s="67"/>
      <c r="BV208" s="67"/>
      <c r="BW208" s="67"/>
      <c r="BX208" s="67"/>
      <c r="BY208" s="67"/>
      <c r="BZ208" s="32" t="s">
        <v>461</v>
      </c>
      <c r="CG208" s="66"/>
      <c r="CH208" s="66"/>
      <c r="CL208" s="32" t="s">
        <v>460</v>
      </c>
      <c r="CM208" s="65" t="s">
        <v>209</v>
      </c>
      <c r="CN208" s="65" t="s">
        <v>209</v>
      </c>
      <c r="CO208" s="65" t="s">
        <v>209</v>
      </c>
      <c r="CP208" s="65" t="s">
        <v>209</v>
      </c>
      <c r="CR208" s="32">
        <v>1.0</v>
      </c>
      <c r="CU208" s="32">
        <v>600.0</v>
      </c>
      <c r="CW208" s="32" t="s">
        <v>460</v>
      </c>
      <c r="CX208" s="65" t="s">
        <v>19</v>
      </c>
      <c r="DB208" s="32" t="s">
        <v>500</v>
      </c>
      <c r="DC208" s="32" t="s">
        <v>500</v>
      </c>
    </row>
    <row r="209">
      <c r="A209" s="15" t="s">
        <v>190</v>
      </c>
      <c r="B209" s="32" t="s">
        <v>173</v>
      </c>
      <c r="C209" s="32" t="s">
        <v>832</v>
      </c>
      <c r="D209" s="32" t="s">
        <v>833</v>
      </c>
      <c r="E209" s="65" t="s">
        <v>19</v>
      </c>
      <c r="F209" s="65" t="s">
        <v>209</v>
      </c>
      <c r="G209" s="65" t="s">
        <v>209</v>
      </c>
      <c r="H209" s="15" t="s">
        <v>465</v>
      </c>
      <c r="I209" s="65" t="s">
        <v>209</v>
      </c>
      <c r="J209" s="65" t="s">
        <v>209</v>
      </c>
      <c r="K209" s="32" t="s">
        <v>460</v>
      </c>
      <c r="L209" s="32" t="s">
        <v>460</v>
      </c>
      <c r="M209" s="32" t="s">
        <v>460</v>
      </c>
      <c r="N209" s="32" t="s">
        <v>462</v>
      </c>
      <c r="O209" s="76">
        <f t="shared" si="8"/>
        <v>0.1377410468</v>
      </c>
      <c r="P209" s="32">
        <v>25.0</v>
      </c>
      <c r="Q209" s="32">
        <v>10.0</v>
      </c>
      <c r="R209" s="32">
        <v>20.0</v>
      </c>
      <c r="S209" s="32">
        <v>40.0</v>
      </c>
      <c r="U209" s="32">
        <v>2.0</v>
      </c>
      <c r="V209" s="32">
        <v>2.9</v>
      </c>
      <c r="W209" s="32">
        <v>35.0</v>
      </c>
      <c r="Z209" s="65" t="s">
        <v>209</v>
      </c>
      <c r="AA209" s="65" t="s">
        <v>209</v>
      </c>
      <c r="AB209" s="76">
        <f t="shared" ref="AB209:AB210" si="10">(6000+3000)/43560</f>
        <v>0.2066115702</v>
      </c>
      <c r="AD209" s="32">
        <v>25.0</v>
      </c>
      <c r="AE209" s="32">
        <v>10.0</v>
      </c>
      <c r="AF209" s="32">
        <v>20.0</v>
      </c>
      <c r="AG209" s="32">
        <v>40.0</v>
      </c>
      <c r="AI209" s="32">
        <v>2.0</v>
      </c>
      <c r="AJ209" s="32">
        <v>2.0</v>
      </c>
      <c r="AK209" s="32">
        <v>2.9</v>
      </c>
      <c r="AL209" s="32">
        <v>35.0</v>
      </c>
      <c r="AO209" s="65" t="s">
        <v>209</v>
      </c>
      <c r="AP209" s="65" t="s">
        <v>209</v>
      </c>
      <c r="AQ209" s="76">
        <f t="shared" ref="AQ209:AQ210" si="11">(6000+3000+3000)/43560</f>
        <v>0.2754820937</v>
      </c>
      <c r="AS209" s="32">
        <v>25.0</v>
      </c>
      <c r="AT209" s="32">
        <v>15.0</v>
      </c>
      <c r="AU209" s="32">
        <v>20.0</v>
      </c>
      <c r="AV209" s="32">
        <v>40.0</v>
      </c>
      <c r="AX209" s="32">
        <v>1.5</v>
      </c>
      <c r="AY209" s="32">
        <v>2.0</v>
      </c>
      <c r="AZ209" s="65" t="s">
        <v>19</v>
      </c>
      <c r="BA209" s="65" t="s">
        <v>209</v>
      </c>
      <c r="BB209" s="32">
        <v>2.9</v>
      </c>
      <c r="BC209" s="32">
        <v>35.0</v>
      </c>
      <c r="BG209" s="65" t="s">
        <v>209</v>
      </c>
      <c r="BH209" s="65" t="s">
        <v>209</v>
      </c>
      <c r="BI209" s="76">
        <f t="shared" ref="BI209:BI210" si="12">(6000+3000+3000+3000)/43560</f>
        <v>0.3443526171</v>
      </c>
      <c r="BK209" s="32">
        <v>25.0</v>
      </c>
      <c r="BL209" s="32">
        <v>15.0</v>
      </c>
      <c r="BM209" s="32">
        <v>20.0</v>
      </c>
      <c r="BN209" s="32">
        <v>40.0</v>
      </c>
      <c r="BP209" s="32">
        <v>1.5</v>
      </c>
      <c r="BQ209" s="32">
        <v>2.0</v>
      </c>
      <c r="BR209" s="65" t="s">
        <v>19</v>
      </c>
      <c r="BS209" s="65" t="s">
        <v>209</v>
      </c>
      <c r="BT209" s="32">
        <v>2.9</v>
      </c>
      <c r="BU209" s="32">
        <v>35.0</v>
      </c>
      <c r="BZ209" s="32" t="s">
        <v>461</v>
      </c>
      <c r="CG209" s="66"/>
      <c r="CH209" s="66"/>
      <c r="CL209" s="32" t="s">
        <v>460</v>
      </c>
      <c r="CM209" s="65" t="s">
        <v>209</v>
      </c>
      <c r="CN209" s="65" t="s">
        <v>209</v>
      </c>
      <c r="CO209" s="65" t="s">
        <v>209</v>
      </c>
      <c r="CP209" s="65" t="s">
        <v>209</v>
      </c>
      <c r="CR209" s="32">
        <v>1.0</v>
      </c>
      <c r="CU209" s="32">
        <v>600.0</v>
      </c>
      <c r="CW209" s="32" t="s">
        <v>462</v>
      </c>
      <c r="CX209" s="65" t="s">
        <v>19</v>
      </c>
      <c r="DB209" s="32" t="s">
        <v>817</v>
      </c>
      <c r="DC209" s="32" t="s">
        <v>818</v>
      </c>
    </row>
    <row r="210">
      <c r="A210" s="15" t="s">
        <v>190</v>
      </c>
      <c r="B210" s="32" t="s">
        <v>173</v>
      </c>
      <c r="C210" s="32" t="s">
        <v>834</v>
      </c>
      <c r="D210" s="32" t="s">
        <v>833</v>
      </c>
      <c r="E210" s="65" t="s">
        <v>19</v>
      </c>
      <c r="F210" s="65" t="s">
        <v>209</v>
      </c>
      <c r="G210" s="65" t="s">
        <v>209</v>
      </c>
      <c r="H210" s="15" t="s">
        <v>465</v>
      </c>
      <c r="I210" s="65" t="s">
        <v>209</v>
      </c>
      <c r="J210" s="65" t="s">
        <v>209</v>
      </c>
      <c r="K210" s="32" t="s">
        <v>460</v>
      </c>
      <c r="L210" s="32" t="s">
        <v>460</v>
      </c>
      <c r="M210" s="32" t="s">
        <v>460</v>
      </c>
      <c r="N210" s="32" t="s">
        <v>462</v>
      </c>
      <c r="O210" s="76">
        <f t="shared" si="8"/>
        <v>0.1377410468</v>
      </c>
      <c r="P210" s="32">
        <v>25.0</v>
      </c>
      <c r="Q210" s="32">
        <v>10.0</v>
      </c>
      <c r="R210" s="32">
        <v>20.0</v>
      </c>
      <c r="S210" s="32">
        <v>40.0</v>
      </c>
      <c r="U210" s="32">
        <v>2.0</v>
      </c>
      <c r="V210" s="32">
        <v>2.9</v>
      </c>
      <c r="W210" s="32">
        <v>35.0</v>
      </c>
      <c r="Z210" s="65" t="s">
        <v>209</v>
      </c>
      <c r="AA210" s="65" t="s">
        <v>209</v>
      </c>
      <c r="AB210" s="76">
        <f t="shared" si="10"/>
        <v>0.2066115702</v>
      </c>
      <c r="AD210" s="32">
        <v>25.0</v>
      </c>
      <c r="AE210" s="32">
        <v>10.0</v>
      </c>
      <c r="AF210" s="32">
        <v>20.0</v>
      </c>
      <c r="AG210" s="32">
        <v>40.0</v>
      </c>
      <c r="AI210" s="32">
        <v>2.0</v>
      </c>
      <c r="AJ210" s="32">
        <v>2.0</v>
      </c>
      <c r="AK210" s="32">
        <v>2.9</v>
      </c>
      <c r="AL210" s="32">
        <v>35.0</v>
      </c>
      <c r="AO210" s="65" t="s">
        <v>209</v>
      </c>
      <c r="AP210" s="65" t="s">
        <v>209</v>
      </c>
      <c r="AQ210" s="76">
        <f t="shared" si="11"/>
        <v>0.2754820937</v>
      </c>
      <c r="AS210" s="32">
        <v>25.0</v>
      </c>
      <c r="AT210" s="32">
        <v>15.0</v>
      </c>
      <c r="AU210" s="32">
        <v>20.0</v>
      </c>
      <c r="AV210" s="32">
        <v>40.0</v>
      </c>
      <c r="AX210" s="32">
        <v>1.5</v>
      </c>
      <c r="AY210" s="32">
        <v>2.0</v>
      </c>
      <c r="AZ210" s="65" t="s">
        <v>19</v>
      </c>
      <c r="BA210" s="65" t="s">
        <v>209</v>
      </c>
      <c r="BB210" s="32">
        <v>2.9</v>
      </c>
      <c r="BC210" s="32">
        <v>35.0</v>
      </c>
      <c r="BG210" s="65" t="s">
        <v>209</v>
      </c>
      <c r="BH210" s="65" t="s">
        <v>209</v>
      </c>
      <c r="BI210" s="76">
        <f t="shared" si="12"/>
        <v>0.3443526171</v>
      </c>
      <c r="BK210" s="32">
        <v>25.0</v>
      </c>
      <c r="BL210" s="32">
        <v>15.0</v>
      </c>
      <c r="BM210" s="32">
        <v>20.0</v>
      </c>
      <c r="BN210" s="32">
        <v>40.0</v>
      </c>
      <c r="BP210" s="32">
        <v>1.5</v>
      </c>
      <c r="BQ210" s="32">
        <v>2.0</v>
      </c>
      <c r="BR210" s="65" t="s">
        <v>19</v>
      </c>
      <c r="BS210" s="65" t="s">
        <v>209</v>
      </c>
      <c r="BT210" s="32">
        <v>2.9</v>
      </c>
      <c r="BU210" s="32">
        <v>35.0</v>
      </c>
      <c r="BZ210" s="32" t="s">
        <v>461</v>
      </c>
      <c r="CG210" s="66"/>
      <c r="CH210" s="66"/>
      <c r="CL210" s="32" t="s">
        <v>460</v>
      </c>
      <c r="CM210" s="65" t="s">
        <v>209</v>
      </c>
      <c r="CN210" s="65" t="s">
        <v>209</v>
      </c>
      <c r="CO210" s="65" t="s">
        <v>209</v>
      </c>
      <c r="CP210" s="65" t="s">
        <v>209</v>
      </c>
      <c r="CR210" s="32">
        <v>1.0</v>
      </c>
      <c r="CU210" s="32">
        <v>600.0</v>
      </c>
      <c r="CW210" s="32" t="s">
        <v>460</v>
      </c>
      <c r="CX210" s="65" t="s">
        <v>19</v>
      </c>
      <c r="DB210" s="32" t="s">
        <v>500</v>
      </c>
      <c r="DC210" s="32" t="s">
        <v>500</v>
      </c>
    </row>
    <row r="211">
      <c r="A211" s="15" t="s">
        <v>190</v>
      </c>
      <c r="B211" s="32" t="s">
        <v>173</v>
      </c>
      <c r="C211" s="32" t="s">
        <v>835</v>
      </c>
      <c r="D211" s="32" t="s">
        <v>836</v>
      </c>
      <c r="E211" s="65" t="s">
        <v>19</v>
      </c>
      <c r="F211" s="65" t="s">
        <v>209</v>
      </c>
      <c r="G211" s="65" t="s">
        <v>209</v>
      </c>
      <c r="H211" s="15" t="s">
        <v>458</v>
      </c>
      <c r="I211" s="65" t="s">
        <v>209</v>
      </c>
      <c r="J211" s="65" t="s">
        <v>209</v>
      </c>
      <c r="K211" s="32" t="s">
        <v>460</v>
      </c>
      <c r="L211" s="32" t="s">
        <v>460</v>
      </c>
      <c r="M211" s="32" t="s">
        <v>460</v>
      </c>
      <c r="N211" s="32" t="s">
        <v>460</v>
      </c>
      <c r="O211" s="76">
        <f t="shared" si="8"/>
        <v>0.1377410468</v>
      </c>
      <c r="P211" s="32">
        <v>20.0</v>
      </c>
      <c r="Q211" s="32">
        <v>10.0</v>
      </c>
      <c r="R211" s="32">
        <v>15.0</v>
      </c>
      <c r="S211" s="32">
        <v>40.0</v>
      </c>
      <c r="U211" s="32">
        <v>2.0</v>
      </c>
      <c r="V211" s="32">
        <v>2.9</v>
      </c>
      <c r="W211" s="32">
        <v>35.0</v>
      </c>
      <c r="Z211" s="65" t="s">
        <v>209</v>
      </c>
      <c r="AA211" s="65" t="s">
        <v>209</v>
      </c>
      <c r="AB211" s="76">
        <f t="shared" ref="AB211:AB212" si="13">(6000+1000)/43560</f>
        <v>0.160697888</v>
      </c>
      <c r="AD211" s="32">
        <v>20.0</v>
      </c>
      <c r="AE211" s="32">
        <v>10.0</v>
      </c>
      <c r="AF211" s="32">
        <v>15.0</v>
      </c>
      <c r="AG211" s="32">
        <v>40.0</v>
      </c>
      <c r="AI211" s="32">
        <v>2.0</v>
      </c>
      <c r="AJ211" s="32">
        <v>2.0</v>
      </c>
      <c r="AK211" s="32">
        <v>2.9</v>
      </c>
      <c r="AL211" s="32">
        <v>35.0</v>
      </c>
      <c r="AO211" s="65" t="s">
        <v>209</v>
      </c>
      <c r="AP211" s="65" t="s">
        <v>209</v>
      </c>
      <c r="AQ211" s="76">
        <f t="shared" ref="AQ211:AQ212" si="14">(6000+1000+1000)/43560</f>
        <v>0.1836547291</v>
      </c>
      <c r="AS211" s="32">
        <v>20.0</v>
      </c>
      <c r="AT211" s="32">
        <v>15.0</v>
      </c>
      <c r="AU211" s="32">
        <v>15.0</v>
      </c>
      <c r="AV211" s="32">
        <v>40.0</v>
      </c>
      <c r="AX211" s="32">
        <v>1.5</v>
      </c>
      <c r="AY211" s="32">
        <v>2.0</v>
      </c>
      <c r="AZ211" s="65" t="s">
        <v>19</v>
      </c>
      <c r="BA211" s="65" t="s">
        <v>209</v>
      </c>
      <c r="BB211" s="32">
        <v>2.9</v>
      </c>
      <c r="BC211" s="32">
        <v>35.0</v>
      </c>
      <c r="BG211" s="65" t="s">
        <v>209</v>
      </c>
      <c r="BH211" s="65" t="s">
        <v>209</v>
      </c>
      <c r="BI211" s="76">
        <f t="shared" ref="BI211:BI212" si="15">(6000+1000+1000+1000)/43560</f>
        <v>0.2066115702</v>
      </c>
      <c r="BK211" s="32">
        <v>20.0</v>
      </c>
      <c r="BL211" s="32">
        <v>15.0</v>
      </c>
      <c r="BM211" s="32">
        <v>15.0</v>
      </c>
      <c r="BN211" s="32">
        <v>40.0</v>
      </c>
      <c r="BP211" s="32">
        <v>1.5</v>
      </c>
      <c r="BQ211" s="32">
        <v>2.0</v>
      </c>
      <c r="BR211" s="65" t="s">
        <v>19</v>
      </c>
      <c r="BS211" s="65" t="s">
        <v>209</v>
      </c>
      <c r="BT211" s="32">
        <v>2.9</v>
      </c>
      <c r="BU211" s="32">
        <v>35.0</v>
      </c>
      <c r="BZ211" s="32" t="s">
        <v>461</v>
      </c>
      <c r="CG211" s="66"/>
      <c r="CH211" s="66"/>
      <c r="CL211" s="32" t="s">
        <v>460</v>
      </c>
      <c r="CM211" s="65" t="s">
        <v>209</v>
      </c>
      <c r="CN211" s="65" t="s">
        <v>209</v>
      </c>
      <c r="CO211" s="65" t="s">
        <v>209</v>
      </c>
      <c r="CP211" s="65" t="s">
        <v>209</v>
      </c>
      <c r="CR211" s="32">
        <v>1.0</v>
      </c>
      <c r="CU211" s="32">
        <v>600.0</v>
      </c>
      <c r="CW211" s="32" t="s">
        <v>462</v>
      </c>
      <c r="CX211" s="65" t="s">
        <v>19</v>
      </c>
      <c r="DB211" s="32" t="s">
        <v>817</v>
      </c>
      <c r="DC211" s="32" t="s">
        <v>818</v>
      </c>
    </row>
    <row r="212">
      <c r="A212" s="15" t="s">
        <v>190</v>
      </c>
      <c r="B212" s="32" t="s">
        <v>173</v>
      </c>
      <c r="C212" s="32" t="s">
        <v>837</v>
      </c>
      <c r="D212" s="32" t="s">
        <v>836</v>
      </c>
      <c r="E212" s="65" t="s">
        <v>19</v>
      </c>
      <c r="F212" s="65" t="s">
        <v>209</v>
      </c>
      <c r="G212" s="65" t="s">
        <v>209</v>
      </c>
      <c r="H212" s="15" t="s">
        <v>458</v>
      </c>
      <c r="I212" s="65" t="s">
        <v>209</v>
      </c>
      <c r="J212" s="65" t="s">
        <v>209</v>
      </c>
      <c r="K212" s="32" t="s">
        <v>460</v>
      </c>
      <c r="L212" s="32" t="s">
        <v>460</v>
      </c>
      <c r="M212" s="32" t="s">
        <v>460</v>
      </c>
      <c r="N212" s="32" t="s">
        <v>460</v>
      </c>
      <c r="O212" s="76">
        <f t="shared" si="8"/>
        <v>0.1377410468</v>
      </c>
      <c r="P212" s="32">
        <v>20.0</v>
      </c>
      <c r="Q212" s="32">
        <v>10.0</v>
      </c>
      <c r="R212" s="32">
        <v>15.0</v>
      </c>
      <c r="S212" s="32">
        <v>40.0</v>
      </c>
      <c r="U212" s="32">
        <v>2.0</v>
      </c>
      <c r="V212" s="32">
        <v>2.9</v>
      </c>
      <c r="W212" s="32">
        <v>35.0</v>
      </c>
      <c r="Z212" s="65" t="s">
        <v>209</v>
      </c>
      <c r="AA212" s="65" t="s">
        <v>209</v>
      </c>
      <c r="AB212" s="76">
        <f t="shared" si="13"/>
        <v>0.160697888</v>
      </c>
      <c r="AD212" s="32">
        <v>20.0</v>
      </c>
      <c r="AE212" s="32">
        <v>10.0</v>
      </c>
      <c r="AF212" s="32">
        <v>15.0</v>
      </c>
      <c r="AG212" s="32">
        <v>40.0</v>
      </c>
      <c r="AI212" s="32">
        <v>2.0</v>
      </c>
      <c r="AJ212" s="32">
        <v>2.0</v>
      </c>
      <c r="AK212" s="32">
        <v>2.9</v>
      </c>
      <c r="AL212" s="32">
        <v>35.0</v>
      </c>
      <c r="AO212" s="65" t="s">
        <v>209</v>
      </c>
      <c r="AP212" s="65" t="s">
        <v>209</v>
      </c>
      <c r="AQ212" s="76">
        <f t="shared" si="14"/>
        <v>0.1836547291</v>
      </c>
      <c r="AS212" s="32">
        <v>20.0</v>
      </c>
      <c r="AT212" s="32">
        <v>15.0</v>
      </c>
      <c r="AU212" s="32">
        <v>15.0</v>
      </c>
      <c r="AV212" s="32">
        <v>40.0</v>
      </c>
      <c r="AX212" s="32">
        <v>1.5</v>
      </c>
      <c r="AY212" s="32">
        <v>2.0</v>
      </c>
      <c r="AZ212" s="65" t="s">
        <v>19</v>
      </c>
      <c r="BA212" s="65" t="s">
        <v>209</v>
      </c>
      <c r="BB212" s="32">
        <v>2.9</v>
      </c>
      <c r="BC212" s="32">
        <v>35.0</v>
      </c>
      <c r="BG212" s="65" t="s">
        <v>209</v>
      </c>
      <c r="BH212" s="65" t="s">
        <v>209</v>
      </c>
      <c r="BI212" s="76">
        <f t="shared" si="15"/>
        <v>0.2066115702</v>
      </c>
      <c r="BK212" s="32">
        <v>20.0</v>
      </c>
      <c r="BL212" s="32">
        <v>15.0</v>
      </c>
      <c r="BM212" s="32">
        <v>15.0</v>
      </c>
      <c r="BN212" s="32">
        <v>40.0</v>
      </c>
      <c r="BP212" s="32">
        <v>1.5</v>
      </c>
      <c r="BQ212" s="32">
        <v>2.0</v>
      </c>
      <c r="BR212" s="65" t="s">
        <v>19</v>
      </c>
      <c r="BS212" s="65" t="s">
        <v>209</v>
      </c>
      <c r="BT212" s="32">
        <v>2.9</v>
      </c>
      <c r="BU212" s="32">
        <v>35.0</v>
      </c>
      <c r="BZ212" s="32" t="s">
        <v>461</v>
      </c>
      <c r="CG212" s="66"/>
      <c r="CH212" s="66"/>
      <c r="CL212" s="32" t="s">
        <v>460</v>
      </c>
      <c r="CM212" s="65" t="s">
        <v>209</v>
      </c>
      <c r="CN212" s="65" t="s">
        <v>209</v>
      </c>
      <c r="CO212" s="65" t="s">
        <v>209</v>
      </c>
      <c r="CP212" s="65" t="s">
        <v>209</v>
      </c>
      <c r="CR212" s="32">
        <v>1.0</v>
      </c>
      <c r="CU212" s="32">
        <v>600.0</v>
      </c>
      <c r="CW212" s="32" t="s">
        <v>460</v>
      </c>
      <c r="CX212" s="65" t="s">
        <v>19</v>
      </c>
      <c r="DB212" s="32" t="s">
        <v>500</v>
      </c>
      <c r="DC212" s="32" t="s">
        <v>500</v>
      </c>
    </row>
    <row r="213">
      <c r="A213" s="15" t="s">
        <v>190</v>
      </c>
      <c r="B213" s="32" t="s">
        <v>173</v>
      </c>
      <c r="C213" s="32" t="s">
        <v>838</v>
      </c>
      <c r="D213" s="32" t="s">
        <v>839</v>
      </c>
      <c r="E213" s="65" t="s">
        <v>19</v>
      </c>
      <c r="F213" s="65" t="s">
        <v>209</v>
      </c>
      <c r="G213" s="65" t="s">
        <v>209</v>
      </c>
      <c r="H213" s="15" t="s">
        <v>458</v>
      </c>
      <c r="I213" s="65" t="s">
        <v>209</v>
      </c>
      <c r="J213" s="65" t="s">
        <v>209</v>
      </c>
      <c r="K213" s="32" t="s">
        <v>460</v>
      </c>
      <c r="L213" s="32" t="s">
        <v>460</v>
      </c>
      <c r="M213" s="32" t="s">
        <v>460</v>
      </c>
      <c r="N213" s="32" t="s">
        <v>460</v>
      </c>
      <c r="P213" s="32">
        <v>20.0</v>
      </c>
      <c r="Q213" s="32">
        <v>0.0</v>
      </c>
      <c r="R213" s="32">
        <v>0.0</v>
      </c>
      <c r="U213" s="32">
        <v>2.0</v>
      </c>
      <c r="V213" s="32">
        <v>2.9</v>
      </c>
      <c r="W213" s="32">
        <v>35.0</v>
      </c>
      <c r="Z213" s="65" t="s">
        <v>209</v>
      </c>
      <c r="AA213" s="65" t="s">
        <v>209</v>
      </c>
      <c r="AD213" s="32">
        <v>20.0</v>
      </c>
      <c r="AE213" s="32">
        <v>0.0</v>
      </c>
      <c r="AF213" s="32">
        <v>0.0</v>
      </c>
      <c r="AI213" s="32">
        <v>2.0</v>
      </c>
      <c r="AJ213" s="32">
        <v>2.0</v>
      </c>
      <c r="AK213" s="32">
        <v>2.9</v>
      </c>
      <c r="AL213" s="32">
        <v>35.0</v>
      </c>
      <c r="AO213" s="65" t="s">
        <v>209</v>
      </c>
      <c r="AP213" s="65" t="s">
        <v>209</v>
      </c>
      <c r="AS213" s="32">
        <v>20.0</v>
      </c>
      <c r="AT213" s="32">
        <v>0.0</v>
      </c>
      <c r="AU213" s="32">
        <v>0.0</v>
      </c>
      <c r="AX213" s="32">
        <v>1.5</v>
      </c>
      <c r="AY213" s="32">
        <v>2.0</v>
      </c>
      <c r="AZ213" s="65" t="s">
        <v>19</v>
      </c>
      <c r="BA213" s="65" t="s">
        <v>209</v>
      </c>
      <c r="BB213" s="32">
        <v>2.9</v>
      </c>
      <c r="BC213" s="32">
        <v>35.0</v>
      </c>
      <c r="BG213" s="65" t="s">
        <v>209</v>
      </c>
      <c r="BH213" s="65" t="s">
        <v>209</v>
      </c>
      <c r="BK213" s="32">
        <v>20.0</v>
      </c>
      <c r="BL213" s="32">
        <v>0.0</v>
      </c>
      <c r="BM213" s="32">
        <v>0.0</v>
      </c>
      <c r="BP213" s="32">
        <v>1.5</v>
      </c>
      <c r="BQ213" s="32">
        <v>2.0</v>
      </c>
      <c r="BR213" s="65" t="s">
        <v>19</v>
      </c>
      <c r="BS213" s="65" t="s">
        <v>209</v>
      </c>
      <c r="BT213" s="32">
        <v>2.9</v>
      </c>
      <c r="BU213" s="32">
        <v>35.0</v>
      </c>
      <c r="BZ213" s="32" t="s">
        <v>461</v>
      </c>
      <c r="CG213" s="66"/>
      <c r="CH213" s="66"/>
      <c r="CL213" s="32" t="s">
        <v>462</v>
      </c>
      <c r="CM213" s="65"/>
      <c r="CN213" s="65"/>
      <c r="CO213" s="65"/>
      <c r="CP213" s="65"/>
      <c r="CW213" s="32" t="s">
        <v>461</v>
      </c>
      <c r="CX213" s="65" t="s">
        <v>209</v>
      </c>
      <c r="DB213" s="32" t="s">
        <v>840</v>
      </c>
      <c r="DC213" s="32" t="s">
        <v>840</v>
      </c>
    </row>
    <row r="214">
      <c r="A214" s="15" t="s">
        <v>190</v>
      </c>
      <c r="B214" s="32" t="s">
        <v>173</v>
      </c>
      <c r="C214" s="32" t="s">
        <v>841</v>
      </c>
      <c r="D214" s="32" t="s">
        <v>764</v>
      </c>
      <c r="E214" s="65" t="s">
        <v>19</v>
      </c>
      <c r="F214" s="65" t="s">
        <v>209</v>
      </c>
      <c r="G214" s="65" t="s">
        <v>209</v>
      </c>
      <c r="H214" s="15" t="s">
        <v>458</v>
      </c>
      <c r="I214" s="65" t="s">
        <v>209</v>
      </c>
      <c r="J214" s="65" t="s">
        <v>209</v>
      </c>
      <c r="K214" s="32" t="s">
        <v>460</v>
      </c>
      <c r="L214" s="32" t="s">
        <v>460</v>
      </c>
      <c r="M214" s="32" t="s">
        <v>460</v>
      </c>
      <c r="N214" s="32" t="s">
        <v>460</v>
      </c>
      <c r="P214" s="32">
        <v>20.0</v>
      </c>
      <c r="Q214" s="32">
        <v>0.0</v>
      </c>
      <c r="R214" s="32">
        <v>0.0</v>
      </c>
      <c r="U214" s="32">
        <v>2.0</v>
      </c>
      <c r="V214" s="32">
        <v>2.9</v>
      </c>
      <c r="W214" s="32">
        <v>35.0</v>
      </c>
      <c r="Z214" s="65" t="s">
        <v>209</v>
      </c>
      <c r="AA214" s="65" t="s">
        <v>209</v>
      </c>
      <c r="AD214" s="32">
        <v>20.0</v>
      </c>
      <c r="AE214" s="32">
        <v>0.0</v>
      </c>
      <c r="AF214" s="32">
        <v>0.0</v>
      </c>
      <c r="AI214" s="32">
        <v>2.0</v>
      </c>
      <c r="AJ214" s="32">
        <v>2.0</v>
      </c>
      <c r="AK214" s="32">
        <v>2.9</v>
      </c>
      <c r="AL214" s="32">
        <v>35.0</v>
      </c>
      <c r="AO214" s="65" t="s">
        <v>209</v>
      </c>
      <c r="AP214" s="65" t="s">
        <v>209</v>
      </c>
      <c r="AX214" s="32">
        <v>1.5</v>
      </c>
      <c r="AY214" s="32">
        <v>2.0</v>
      </c>
      <c r="AZ214" s="65" t="s">
        <v>19</v>
      </c>
      <c r="BA214" s="65" t="s">
        <v>209</v>
      </c>
      <c r="BB214" s="32">
        <v>2.9</v>
      </c>
      <c r="BC214" s="32">
        <v>35.0</v>
      </c>
      <c r="BG214" s="65" t="s">
        <v>209</v>
      </c>
      <c r="BH214" s="65" t="s">
        <v>209</v>
      </c>
      <c r="BK214" s="32">
        <v>20.0</v>
      </c>
      <c r="BL214" s="32">
        <v>0.0</v>
      </c>
      <c r="BM214" s="32">
        <v>0.0</v>
      </c>
      <c r="BP214" s="32">
        <v>1.5</v>
      </c>
      <c r="BQ214" s="32">
        <v>2.0</v>
      </c>
      <c r="BR214" s="65" t="s">
        <v>19</v>
      </c>
      <c r="BS214" s="65" t="s">
        <v>209</v>
      </c>
      <c r="BT214" s="32">
        <v>2.9</v>
      </c>
      <c r="BU214" s="32">
        <v>35.0</v>
      </c>
      <c r="BZ214" s="32" t="s">
        <v>460</v>
      </c>
      <c r="CA214" s="32" t="s">
        <v>842</v>
      </c>
      <c r="CG214" s="66"/>
      <c r="CH214" s="66"/>
      <c r="CL214" s="32" t="s">
        <v>462</v>
      </c>
      <c r="CM214" s="65"/>
      <c r="CN214" s="65"/>
      <c r="CO214" s="65"/>
      <c r="CP214" s="65"/>
      <c r="CW214" s="32" t="s">
        <v>462</v>
      </c>
      <c r="CX214" s="65" t="s">
        <v>19</v>
      </c>
      <c r="DB214" s="32" t="s">
        <v>840</v>
      </c>
      <c r="DC214" s="32" t="s">
        <v>840</v>
      </c>
    </row>
    <row r="215">
      <c r="A215" s="15" t="s">
        <v>190</v>
      </c>
      <c r="B215" s="32" t="s">
        <v>173</v>
      </c>
      <c r="C215" s="32" t="s">
        <v>843</v>
      </c>
      <c r="D215" s="32" t="s">
        <v>764</v>
      </c>
      <c r="E215" s="65" t="s">
        <v>19</v>
      </c>
      <c r="F215" s="65" t="s">
        <v>209</v>
      </c>
      <c r="G215" s="65" t="s">
        <v>209</v>
      </c>
      <c r="H215" s="15" t="s">
        <v>458</v>
      </c>
      <c r="I215" s="65" t="s">
        <v>209</v>
      </c>
      <c r="J215" s="65" t="s">
        <v>209</v>
      </c>
      <c r="K215" s="32" t="s">
        <v>460</v>
      </c>
      <c r="L215" s="32" t="s">
        <v>460</v>
      </c>
      <c r="M215" s="32" t="s">
        <v>460</v>
      </c>
      <c r="N215" s="32" t="s">
        <v>460</v>
      </c>
      <c r="P215" s="32">
        <v>20.0</v>
      </c>
      <c r="Q215" s="32">
        <v>0.0</v>
      </c>
      <c r="R215" s="32">
        <v>0.0</v>
      </c>
      <c r="U215" s="32">
        <v>2.0</v>
      </c>
      <c r="V215" s="32">
        <v>2.9</v>
      </c>
      <c r="W215" s="32">
        <v>35.0</v>
      </c>
      <c r="Z215" s="65" t="s">
        <v>209</v>
      </c>
      <c r="AA215" s="65" t="s">
        <v>209</v>
      </c>
      <c r="AD215" s="32">
        <v>20.0</v>
      </c>
      <c r="AE215" s="32">
        <v>0.0</v>
      </c>
      <c r="AF215" s="32">
        <v>0.0</v>
      </c>
      <c r="AI215" s="32">
        <v>2.0</v>
      </c>
      <c r="AJ215" s="32">
        <v>2.0</v>
      </c>
      <c r="AK215" s="32">
        <v>2.9</v>
      </c>
      <c r="AL215" s="32">
        <v>35.0</v>
      </c>
      <c r="AO215" s="65" t="s">
        <v>209</v>
      </c>
      <c r="AP215" s="65" t="s">
        <v>209</v>
      </c>
      <c r="AX215" s="32">
        <v>1.5</v>
      </c>
      <c r="AY215" s="32">
        <v>2.0</v>
      </c>
      <c r="AZ215" s="65" t="s">
        <v>19</v>
      </c>
      <c r="BA215" s="65" t="s">
        <v>209</v>
      </c>
      <c r="BB215" s="32">
        <v>2.9</v>
      </c>
      <c r="BC215" s="32">
        <v>35.0</v>
      </c>
      <c r="BG215" s="65" t="s">
        <v>209</v>
      </c>
      <c r="BH215" s="65" t="s">
        <v>209</v>
      </c>
      <c r="BK215" s="32">
        <v>20.0</v>
      </c>
      <c r="BL215" s="32">
        <v>0.0</v>
      </c>
      <c r="BM215" s="32">
        <v>0.0</v>
      </c>
      <c r="BP215" s="32">
        <v>1.5</v>
      </c>
      <c r="BQ215" s="32">
        <v>2.0</v>
      </c>
      <c r="BR215" s="65" t="s">
        <v>19</v>
      </c>
      <c r="BS215" s="65" t="s">
        <v>209</v>
      </c>
      <c r="BT215" s="32">
        <v>2.9</v>
      </c>
      <c r="BU215" s="32">
        <v>35.0</v>
      </c>
      <c r="BZ215" s="32" t="s">
        <v>460</v>
      </c>
      <c r="CA215" s="32" t="s">
        <v>842</v>
      </c>
      <c r="CG215" s="66"/>
      <c r="CH215" s="66"/>
      <c r="CL215" s="32" t="s">
        <v>462</v>
      </c>
      <c r="CM215" s="65"/>
      <c r="CN215" s="65"/>
      <c r="CO215" s="65"/>
      <c r="CP215" s="65"/>
      <c r="CW215" s="32" t="s">
        <v>460</v>
      </c>
      <c r="CX215" s="65" t="s">
        <v>19</v>
      </c>
      <c r="DB215" s="32" t="s">
        <v>500</v>
      </c>
      <c r="DC215" s="32" t="s">
        <v>500</v>
      </c>
    </row>
    <row r="216">
      <c r="A216" s="15" t="s">
        <v>190</v>
      </c>
      <c r="B216" s="32" t="s">
        <v>173</v>
      </c>
      <c r="C216" s="32" t="s">
        <v>844</v>
      </c>
      <c r="D216" s="32" t="s">
        <v>762</v>
      </c>
      <c r="E216" s="65" t="s">
        <v>19</v>
      </c>
      <c r="F216" s="65" t="s">
        <v>209</v>
      </c>
      <c r="G216" s="65" t="s">
        <v>209</v>
      </c>
      <c r="H216" s="15" t="s">
        <v>458</v>
      </c>
      <c r="I216" s="65" t="s">
        <v>209</v>
      </c>
      <c r="J216" s="65" t="s">
        <v>209</v>
      </c>
      <c r="K216" s="32" t="s">
        <v>460</v>
      </c>
      <c r="L216" s="32" t="s">
        <v>460</v>
      </c>
      <c r="M216" s="32" t="s">
        <v>460</v>
      </c>
      <c r="N216" s="32" t="s">
        <v>460</v>
      </c>
      <c r="P216" s="32">
        <v>15.0</v>
      </c>
      <c r="Q216" s="32">
        <v>0.0</v>
      </c>
      <c r="R216" s="32">
        <v>0.0</v>
      </c>
      <c r="U216" s="32">
        <v>2.0</v>
      </c>
      <c r="V216" s="82">
        <f>45/12</f>
        <v>3.75</v>
      </c>
      <c r="W216" s="32">
        <v>45.0</v>
      </c>
      <c r="Z216" s="65" t="s">
        <v>209</v>
      </c>
      <c r="AA216" s="65" t="s">
        <v>209</v>
      </c>
      <c r="AD216" s="32">
        <v>15.0</v>
      </c>
      <c r="AE216" s="32">
        <v>0.0</v>
      </c>
      <c r="AF216" s="32">
        <v>0.0</v>
      </c>
      <c r="AI216" s="32">
        <v>2.0</v>
      </c>
      <c r="AJ216" s="32">
        <v>2.0</v>
      </c>
      <c r="AK216" s="32">
        <v>3.8</v>
      </c>
      <c r="AL216" s="32">
        <v>45.0</v>
      </c>
      <c r="AO216" s="65" t="s">
        <v>209</v>
      </c>
      <c r="AP216" s="65" t="s">
        <v>209</v>
      </c>
      <c r="AS216" s="32">
        <v>15.0</v>
      </c>
      <c r="AT216" s="32">
        <v>0.0</v>
      </c>
      <c r="AU216" s="32">
        <v>0.0</v>
      </c>
      <c r="AX216" s="32">
        <v>1.5</v>
      </c>
      <c r="AY216" s="32">
        <v>2.0</v>
      </c>
      <c r="AZ216" s="66"/>
      <c r="BA216" s="65" t="s">
        <v>209</v>
      </c>
      <c r="BB216" s="32">
        <v>3.8</v>
      </c>
      <c r="BC216" s="32">
        <v>45.0</v>
      </c>
      <c r="BG216" s="65" t="s">
        <v>209</v>
      </c>
      <c r="BH216" s="65" t="s">
        <v>209</v>
      </c>
      <c r="BK216" s="32">
        <v>15.0</v>
      </c>
      <c r="BL216" s="32">
        <v>0.0</v>
      </c>
      <c r="BM216" s="32">
        <v>0.0</v>
      </c>
      <c r="BP216" s="32">
        <v>1.5</v>
      </c>
      <c r="BQ216" s="32">
        <v>2.0</v>
      </c>
      <c r="BR216" s="66"/>
      <c r="BS216" s="65" t="s">
        <v>209</v>
      </c>
      <c r="BT216" s="32">
        <v>3.8</v>
      </c>
      <c r="BU216" s="32">
        <v>35.0</v>
      </c>
      <c r="BZ216" s="32" t="s">
        <v>461</v>
      </c>
      <c r="CG216" s="66"/>
      <c r="CH216" s="66"/>
      <c r="CL216" s="32" t="s">
        <v>459</v>
      </c>
      <c r="CM216" s="66"/>
      <c r="CN216" s="66"/>
      <c r="CO216" s="66"/>
      <c r="CP216" s="66"/>
      <c r="CQ216" s="67"/>
      <c r="CR216" s="67"/>
      <c r="CS216" s="67"/>
      <c r="CT216" s="67"/>
      <c r="CU216" s="67"/>
      <c r="CV216" s="67"/>
      <c r="CW216" s="32" t="s">
        <v>461</v>
      </c>
      <c r="CX216" s="65" t="s">
        <v>209</v>
      </c>
      <c r="DB216" s="32" t="s">
        <v>845</v>
      </c>
      <c r="DC216" s="32" t="s">
        <v>845</v>
      </c>
    </row>
    <row r="217">
      <c r="A217" s="15" t="s">
        <v>190</v>
      </c>
      <c r="B217" s="32" t="s">
        <v>173</v>
      </c>
      <c r="C217" s="32" t="s">
        <v>846</v>
      </c>
      <c r="D217" s="32" t="s">
        <v>672</v>
      </c>
      <c r="E217" s="65" t="s">
        <v>19</v>
      </c>
      <c r="F217" s="65" t="s">
        <v>209</v>
      </c>
      <c r="G217" s="65" t="s">
        <v>209</v>
      </c>
      <c r="H217" s="15" t="s">
        <v>491</v>
      </c>
      <c r="I217" s="65" t="s">
        <v>209</v>
      </c>
      <c r="J217" s="65" t="s">
        <v>209</v>
      </c>
      <c r="K217" s="32" t="s">
        <v>459</v>
      </c>
      <c r="L217" s="32" t="s">
        <v>459</v>
      </c>
      <c r="M217" s="32" t="s">
        <v>459</v>
      </c>
      <c r="N217" s="32" t="s">
        <v>459</v>
      </c>
      <c r="O217" s="67"/>
      <c r="P217" s="67"/>
      <c r="Q217" s="67"/>
      <c r="R217" s="67"/>
      <c r="S217" s="67"/>
      <c r="T217" s="67"/>
      <c r="U217" s="67"/>
      <c r="V217" s="67"/>
      <c r="W217" s="67"/>
      <c r="X217" s="67"/>
      <c r="Y217" s="67"/>
      <c r="Z217" s="66"/>
      <c r="AA217" s="66"/>
      <c r="AB217" s="67"/>
      <c r="AC217" s="67"/>
      <c r="AD217" s="67"/>
      <c r="AE217" s="67"/>
      <c r="AF217" s="67"/>
      <c r="AG217" s="67"/>
      <c r="AH217" s="67"/>
      <c r="AI217" s="67"/>
      <c r="AJ217" s="67"/>
      <c r="AK217" s="67"/>
      <c r="AL217" s="67"/>
      <c r="AM217" s="67"/>
      <c r="AN217" s="67"/>
      <c r="AO217" s="66"/>
      <c r="AP217" s="66"/>
      <c r="AQ217" s="67"/>
      <c r="AR217" s="67"/>
      <c r="AS217" s="67"/>
      <c r="AT217" s="67"/>
      <c r="AU217" s="67"/>
      <c r="AV217" s="67"/>
      <c r="AW217" s="67"/>
      <c r="AX217" s="67"/>
      <c r="AY217" s="67"/>
      <c r="AZ217" s="66"/>
      <c r="BA217" s="66"/>
      <c r="BB217" s="67"/>
      <c r="BC217" s="67"/>
      <c r="BD217" s="67"/>
      <c r="BE217" s="67"/>
      <c r="BF217" s="67"/>
      <c r="BG217" s="66"/>
      <c r="BH217" s="66"/>
      <c r="BI217" s="67"/>
      <c r="BJ217" s="67"/>
      <c r="BK217" s="67"/>
      <c r="BL217" s="67"/>
      <c r="BM217" s="67"/>
      <c r="BN217" s="67"/>
      <c r="BO217" s="67"/>
      <c r="BP217" s="67"/>
      <c r="BQ217" s="67"/>
      <c r="BR217" s="66"/>
      <c r="BS217" s="66"/>
      <c r="BT217" s="67"/>
      <c r="BU217" s="67"/>
      <c r="BV217" s="67"/>
      <c r="BW217" s="67"/>
      <c r="BX217" s="67"/>
      <c r="BY217" s="67"/>
      <c r="BZ217" s="32" t="s">
        <v>459</v>
      </c>
      <c r="CA217" s="67"/>
      <c r="CB217" s="67"/>
      <c r="CC217" s="67"/>
      <c r="CD217" s="67"/>
      <c r="CE217" s="67"/>
      <c r="CF217" s="67"/>
      <c r="CG217" s="66"/>
      <c r="CH217" s="66"/>
      <c r="CI217" s="67"/>
      <c r="CJ217" s="67"/>
      <c r="CK217" s="67"/>
      <c r="CL217" s="32" t="s">
        <v>459</v>
      </c>
      <c r="CM217" s="66"/>
      <c r="CN217" s="66"/>
      <c r="CO217" s="66"/>
      <c r="CP217" s="66"/>
      <c r="CQ217" s="67"/>
      <c r="CR217" s="67"/>
      <c r="CS217" s="67"/>
      <c r="CT217" s="67"/>
      <c r="CU217" s="67"/>
      <c r="CV217" s="67"/>
      <c r="CW217" s="32" t="s">
        <v>459</v>
      </c>
      <c r="CX217" s="65" t="s">
        <v>209</v>
      </c>
    </row>
    <row r="218">
      <c r="A218" s="15" t="s">
        <v>190</v>
      </c>
      <c r="B218" s="32" t="s">
        <v>173</v>
      </c>
      <c r="C218" s="32" t="s">
        <v>847</v>
      </c>
      <c r="D218" s="32" t="s">
        <v>848</v>
      </c>
      <c r="E218" s="65" t="s">
        <v>19</v>
      </c>
      <c r="F218" s="65" t="s">
        <v>209</v>
      </c>
      <c r="G218" s="65" t="s">
        <v>209</v>
      </c>
      <c r="H218" s="15" t="s">
        <v>465</v>
      </c>
      <c r="I218" s="65" t="s">
        <v>209</v>
      </c>
      <c r="J218" s="65" t="s">
        <v>209</v>
      </c>
      <c r="K218" s="32" t="s">
        <v>460</v>
      </c>
      <c r="L218" s="32" t="s">
        <v>460</v>
      </c>
      <c r="M218" s="32" t="s">
        <v>460</v>
      </c>
      <c r="N218" s="32" t="s">
        <v>462</v>
      </c>
      <c r="P218" s="32">
        <v>15.0</v>
      </c>
      <c r="Q218" s="32">
        <v>10.0</v>
      </c>
      <c r="R218" s="32">
        <v>20.0</v>
      </c>
      <c r="S218" s="32">
        <v>35.0</v>
      </c>
      <c r="U218" s="32">
        <v>2.0</v>
      </c>
      <c r="V218" s="32">
        <v>2.9</v>
      </c>
      <c r="W218" s="32">
        <v>35.0</v>
      </c>
      <c r="Z218" s="65" t="s">
        <v>209</v>
      </c>
      <c r="AA218" s="65" t="s">
        <v>209</v>
      </c>
      <c r="AC218" s="32">
        <v>10.0</v>
      </c>
      <c r="AD218" s="32">
        <v>15.0</v>
      </c>
      <c r="AE218" s="32">
        <v>10.0</v>
      </c>
      <c r="AF218" s="32">
        <v>20.0</v>
      </c>
      <c r="AG218" s="32">
        <v>35.0</v>
      </c>
      <c r="AI218" s="32">
        <v>2.0</v>
      </c>
      <c r="AJ218" s="32">
        <v>2.0</v>
      </c>
      <c r="AK218" s="32">
        <v>2.9</v>
      </c>
      <c r="AL218" s="32">
        <v>35.0</v>
      </c>
      <c r="AO218" s="65" t="s">
        <v>209</v>
      </c>
      <c r="AP218" s="65" t="s">
        <v>209</v>
      </c>
      <c r="AR218" s="32">
        <v>10.0</v>
      </c>
      <c r="AS218" s="32">
        <v>15.0</v>
      </c>
      <c r="AT218" s="32">
        <v>15.0</v>
      </c>
      <c r="AU218" s="32">
        <v>20.0</v>
      </c>
      <c r="AV218" s="32">
        <v>35.0</v>
      </c>
      <c r="AX218" s="32">
        <v>1.5</v>
      </c>
      <c r="AY218" s="32">
        <v>2.0</v>
      </c>
      <c r="AZ218" s="66"/>
      <c r="BA218" s="65" t="s">
        <v>209</v>
      </c>
      <c r="BB218" s="32">
        <v>2.9</v>
      </c>
      <c r="BC218" s="32">
        <v>35.0</v>
      </c>
      <c r="BG218" s="65" t="s">
        <v>209</v>
      </c>
      <c r="BH218" s="65" t="s">
        <v>209</v>
      </c>
      <c r="BJ218" s="32">
        <v>10.0</v>
      </c>
      <c r="BK218" s="32">
        <v>15.0</v>
      </c>
      <c r="BL218" s="32">
        <v>15.0</v>
      </c>
      <c r="BM218" s="32">
        <v>20.0</v>
      </c>
      <c r="BN218" s="32">
        <v>35.0</v>
      </c>
      <c r="BP218" s="32">
        <v>1.5</v>
      </c>
      <c r="BQ218" s="32">
        <v>2.0</v>
      </c>
      <c r="BR218" s="66"/>
      <c r="BS218" s="65" t="s">
        <v>209</v>
      </c>
      <c r="BT218" s="32">
        <v>2.9</v>
      </c>
      <c r="BU218" s="32">
        <v>35.0</v>
      </c>
      <c r="BZ218" s="32" t="s">
        <v>461</v>
      </c>
      <c r="CG218" s="66"/>
      <c r="CH218" s="66"/>
      <c r="CL218" s="32" t="s">
        <v>462</v>
      </c>
      <c r="CM218" s="66"/>
      <c r="CN218" s="66"/>
      <c r="CO218" s="66"/>
      <c r="CP218" s="66"/>
      <c r="CW218" s="32" t="s">
        <v>462</v>
      </c>
      <c r="CX218" s="65" t="s">
        <v>19</v>
      </c>
    </row>
    <row r="219">
      <c r="A219" s="15" t="s">
        <v>190</v>
      </c>
      <c r="B219" s="32" t="s">
        <v>173</v>
      </c>
      <c r="C219" s="32" t="s">
        <v>849</v>
      </c>
      <c r="D219" s="32" t="s">
        <v>848</v>
      </c>
      <c r="E219" s="65" t="s">
        <v>19</v>
      </c>
      <c r="F219" s="65" t="s">
        <v>209</v>
      </c>
      <c r="G219" s="65" t="s">
        <v>209</v>
      </c>
      <c r="H219" s="15" t="s">
        <v>465</v>
      </c>
      <c r="I219" s="65" t="s">
        <v>209</v>
      </c>
      <c r="J219" s="65" t="s">
        <v>209</v>
      </c>
      <c r="K219" s="32" t="s">
        <v>460</v>
      </c>
      <c r="L219" s="32" t="s">
        <v>460</v>
      </c>
      <c r="M219" s="32" t="s">
        <v>460</v>
      </c>
      <c r="N219" s="32" t="s">
        <v>462</v>
      </c>
      <c r="P219" s="32">
        <v>15.0</v>
      </c>
      <c r="Q219" s="32">
        <v>10.0</v>
      </c>
      <c r="R219" s="32">
        <v>20.0</v>
      </c>
      <c r="S219" s="32">
        <v>35.0</v>
      </c>
      <c r="U219" s="32">
        <v>2.0</v>
      </c>
      <c r="V219" s="32">
        <v>2.9</v>
      </c>
      <c r="W219" s="32">
        <v>35.0</v>
      </c>
      <c r="Z219" s="65" t="s">
        <v>209</v>
      </c>
      <c r="AA219" s="65" t="s">
        <v>209</v>
      </c>
      <c r="AC219" s="32">
        <v>10.0</v>
      </c>
      <c r="AD219" s="32">
        <v>15.0</v>
      </c>
      <c r="AE219" s="32">
        <v>10.0</v>
      </c>
      <c r="AF219" s="32">
        <v>20.0</v>
      </c>
      <c r="AG219" s="32">
        <v>35.0</v>
      </c>
      <c r="AI219" s="32">
        <v>2.0</v>
      </c>
      <c r="AJ219" s="32">
        <v>2.0</v>
      </c>
      <c r="AK219" s="32">
        <v>2.9</v>
      </c>
      <c r="AL219" s="32">
        <v>35.0</v>
      </c>
      <c r="AO219" s="65" t="s">
        <v>209</v>
      </c>
      <c r="AP219" s="65" t="s">
        <v>209</v>
      </c>
      <c r="AR219" s="32">
        <v>10.0</v>
      </c>
      <c r="AS219" s="32">
        <v>15.0</v>
      </c>
      <c r="AT219" s="32">
        <v>15.0</v>
      </c>
      <c r="AU219" s="32">
        <v>20.0</v>
      </c>
      <c r="AV219" s="32">
        <v>35.0</v>
      </c>
      <c r="AX219" s="32">
        <v>1.5</v>
      </c>
      <c r="AY219" s="32">
        <v>2.0</v>
      </c>
      <c r="AZ219" s="66"/>
      <c r="BA219" s="65" t="s">
        <v>209</v>
      </c>
      <c r="BB219" s="32">
        <v>2.9</v>
      </c>
      <c r="BC219" s="32">
        <v>35.0</v>
      </c>
      <c r="BG219" s="65" t="s">
        <v>209</v>
      </c>
      <c r="BH219" s="65" t="s">
        <v>209</v>
      </c>
      <c r="BJ219" s="32">
        <v>10.0</v>
      </c>
      <c r="BK219" s="32">
        <v>15.0</v>
      </c>
      <c r="BL219" s="32">
        <v>15.0</v>
      </c>
      <c r="BM219" s="32">
        <v>20.0</v>
      </c>
      <c r="BN219" s="32">
        <v>35.0</v>
      </c>
      <c r="BP219" s="32">
        <v>1.5</v>
      </c>
      <c r="BQ219" s="32">
        <v>2.0</v>
      </c>
      <c r="BR219" s="66"/>
      <c r="BS219" s="65" t="s">
        <v>209</v>
      </c>
      <c r="BT219" s="32">
        <v>2.9</v>
      </c>
      <c r="BU219" s="32">
        <v>35.0</v>
      </c>
      <c r="BZ219" s="32" t="s">
        <v>461</v>
      </c>
      <c r="CG219" s="66"/>
      <c r="CH219" s="66"/>
      <c r="CL219" s="32" t="s">
        <v>462</v>
      </c>
      <c r="CM219" s="66"/>
      <c r="CN219" s="66"/>
      <c r="CO219" s="66"/>
      <c r="CP219" s="66"/>
      <c r="CW219" s="32" t="s">
        <v>460</v>
      </c>
      <c r="CX219" s="65" t="s">
        <v>19</v>
      </c>
      <c r="DB219" s="32" t="s">
        <v>500</v>
      </c>
      <c r="DC219" s="32" t="s">
        <v>500</v>
      </c>
    </row>
    <row r="220">
      <c r="A220" s="15" t="s">
        <v>190</v>
      </c>
      <c r="B220" s="32" t="s">
        <v>173</v>
      </c>
      <c r="C220" s="32" t="s">
        <v>850</v>
      </c>
      <c r="D220" s="32" t="s">
        <v>851</v>
      </c>
      <c r="E220" s="65" t="s">
        <v>19</v>
      </c>
      <c r="F220" s="65" t="s">
        <v>209</v>
      </c>
      <c r="G220" s="65" t="s">
        <v>209</v>
      </c>
      <c r="H220" s="15" t="s">
        <v>465</v>
      </c>
      <c r="I220" s="65" t="s">
        <v>209</v>
      </c>
      <c r="J220" s="65" t="s">
        <v>209</v>
      </c>
      <c r="K220" s="32" t="s">
        <v>460</v>
      </c>
      <c r="L220" s="32" t="s">
        <v>460</v>
      </c>
      <c r="M220" s="32" t="s">
        <v>460</v>
      </c>
      <c r="N220" s="32" t="s">
        <v>462</v>
      </c>
      <c r="P220" s="32">
        <v>15.0</v>
      </c>
      <c r="Q220" s="32">
        <v>10.0</v>
      </c>
      <c r="R220" s="32">
        <v>20.0</v>
      </c>
      <c r="S220" s="32">
        <v>70.0</v>
      </c>
      <c r="U220" s="32">
        <v>2.0</v>
      </c>
      <c r="V220" s="32">
        <v>2.9</v>
      </c>
      <c r="W220" s="32">
        <v>35.0</v>
      </c>
      <c r="Z220" s="65" t="s">
        <v>209</v>
      </c>
      <c r="AA220" s="65" t="s">
        <v>209</v>
      </c>
      <c r="AC220" s="32">
        <v>10.0</v>
      </c>
      <c r="AD220" s="32">
        <v>15.0</v>
      </c>
      <c r="AE220" s="32">
        <v>10.0</v>
      </c>
      <c r="AF220" s="32">
        <v>20.0</v>
      </c>
      <c r="AG220" s="32">
        <v>70.0</v>
      </c>
      <c r="AI220" s="32">
        <v>2.0</v>
      </c>
      <c r="AJ220" s="32">
        <v>2.0</v>
      </c>
      <c r="AK220" s="32">
        <v>2.9</v>
      </c>
      <c r="AL220" s="32">
        <v>35.0</v>
      </c>
      <c r="AO220" s="65" t="s">
        <v>209</v>
      </c>
      <c r="AP220" s="65" t="s">
        <v>209</v>
      </c>
      <c r="AR220" s="32">
        <v>10.0</v>
      </c>
      <c r="AS220" s="32">
        <v>15.0</v>
      </c>
      <c r="AT220" s="32">
        <v>15.0</v>
      </c>
      <c r="AU220" s="32">
        <v>20.0</v>
      </c>
      <c r="AV220" s="32">
        <v>70.0</v>
      </c>
      <c r="AX220" s="32">
        <v>1.5</v>
      </c>
      <c r="AY220" s="32">
        <v>2.0</v>
      </c>
      <c r="AZ220" s="66"/>
      <c r="BA220" s="65" t="s">
        <v>209</v>
      </c>
      <c r="BB220" s="32">
        <v>2.9</v>
      </c>
      <c r="BC220" s="32">
        <v>35.0</v>
      </c>
      <c r="BG220" s="65" t="s">
        <v>209</v>
      </c>
      <c r="BH220" s="65" t="s">
        <v>209</v>
      </c>
      <c r="BJ220" s="32">
        <v>10.0</v>
      </c>
      <c r="BK220" s="32">
        <v>15.0</v>
      </c>
      <c r="BL220" s="32">
        <v>15.0</v>
      </c>
      <c r="BM220" s="32">
        <v>20.0</v>
      </c>
      <c r="BN220" s="32">
        <v>70.0</v>
      </c>
      <c r="BP220" s="32">
        <v>1.5</v>
      </c>
      <c r="BQ220" s="32">
        <v>2.0</v>
      </c>
      <c r="BR220" s="66"/>
      <c r="BS220" s="65" t="s">
        <v>209</v>
      </c>
      <c r="BT220" s="32">
        <v>2.9</v>
      </c>
      <c r="BU220" s="32">
        <v>35.0</v>
      </c>
      <c r="BZ220" s="32" t="s">
        <v>461</v>
      </c>
      <c r="CG220" s="66"/>
      <c r="CH220" s="66"/>
      <c r="CL220" s="32" t="s">
        <v>462</v>
      </c>
      <c r="CM220" s="66"/>
      <c r="CN220" s="66"/>
      <c r="CO220" s="66"/>
      <c r="CP220" s="66"/>
      <c r="CW220" s="32" t="s">
        <v>461</v>
      </c>
      <c r="CX220" s="65" t="s">
        <v>19</v>
      </c>
    </row>
    <row r="221">
      <c r="A221" s="15" t="s">
        <v>190</v>
      </c>
      <c r="B221" s="32" t="s">
        <v>173</v>
      </c>
      <c r="C221" s="32" t="s">
        <v>852</v>
      </c>
      <c r="D221" s="32" t="s">
        <v>853</v>
      </c>
      <c r="E221" s="65" t="s">
        <v>19</v>
      </c>
      <c r="F221" s="65" t="s">
        <v>209</v>
      </c>
      <c r="G221" s="65" t="s">
        <v>209</v>
      </c>
      <c r="H221" s="15" t="s">
        <v>458</v>
      </c>
      <c r="I221" s="65" t="s">
        <v>209</v>
      </c>
      <c r="J221" s="65" t="s">
        <v>209</v>
      </c>
      <c r="K221" s="32" t="s">
        <v>460</v>
      </c>
      <c r="L221" s="32" t="s">
        <v>460</v>
      </c>
      <c r="M221" s="32" t="s">
        <v>460</v>
      </c>
      <c r="N221" s="32" t="s">
        <v>462</v>
      </c>
      <c r="P221" s="32">
        <v>15.0</v>
      </c>
      <c r="Q221" s="32">
        <v>10.0</v>
      </c>
      <c r="R221" s="32">
        <v>20.0</v>
      </c>
      <c r="S221" s="32">
        <v>40.0</v>
      </c>
      <c r="U221" s="32">
        <v>2.0</v>
      </c>
      <c r="V221" s="32">
        <v>2.9</v>
      </c>
      <c r="W221" s="32">
        <v>35.0</v>
      </c>
      <c r="Z221" s="65" t="s">
        <v>209</v>
      </c>
      <c r="AA221" s="65" t="s">
        <v>209</v>
      </c>
      <c r="AD221" s="32">
        <v>15.0</v>
      </c>
      <c r="AE221" s="32">
        <v>10.0</v>
      </c>
      <c r="AF221" s="32">
        <v>20.0</v>
      </c>
      <c r="AG221" s="32">
        <v>40.0</v>
      </c>
      <c r="AI221" s="32">
        <v>2.0</v>
      </c>
      <c r="AJ221" s="32">
        <v>2.0</v>
      </c>
      <c r="AK221" s="32">
        <v>2.9</v>
      </c>
      <c r="AL221" s="32">
        <v>35.0</v>
      </c>
      <c r="AO221" s="65" t="s">
        <v>209</v>
      </c>
      <c r="AP221" s="65" t="s">
        <v>209</v>
      </c>
      <c r="AS221" s="32">
        <v>15.0</v>
      </c>
      <c r="AT221" s="32">
        <v>15.0</v>
      </c>
      <c r="AU221" s="32">
        <v>20.0</v>
      </c>
      <c r="AV221" s="32">
        <v>40.0</v>
      </c>
      <c r="AX221" s="32">
        <v>1.5</v>
      </c>
      <c r="AY221" s="32">
        <v>2.0</v>
      </c>
      <c r="AZ221" s="66"/>
      <c r="BA221" s="65" t="s">
        <v>209</v>
      </c>
      <c r="BB221" s="32">
        <v>2.9</v>
      </c>
      <c r="BC221" s="32">
        <v>35.0</v>
      </c>
      <c r="BG221" s="65" t="s">
        <v>209</v>
      </c>
      <c r="BH221" s="65" t="s">
        <v>209</v>
      </c>
      <c r="BK221" s="32">
        <v>15.0</v>
      </c>
      <c r="BL221" s="32">
        <v>15.0</v>
      </c>
      <c r="BM221" s="32">
        <v>20.0</v>
      </c>
      <c r="BN221" s="32">
        <v>40.0</v>
      </c>
      <c r="BP221" s="32">
        <v>1.5</v>
      </c>
      <c r="BQ221" s="32">
        <v>2.0</v>
      </c>
      <c r="BR221" s="66"/>
      <c r="BS221" s="65" t="s">
        <v>209</v>
      </c>
      <c r="BT221" s="32">
        <v>2.9</v>
      </c>
      <c r="BU221" s="32">
        <v>35.0</v>
      </c>
      <c r="BZ221" s="32" t="s">
        <v>461</v>
      </c>
      <c r="CG221" s="66"/>
      <c r="CH221" s="66"/>
      <c r="CL221" s="32" t="s">
        <v>462</v>
      </c>
      <c r="CM221" s="66"/>
      <c r="CN221" s="66"/>
      <c r="CO221" s="66"/>
      <c r="CP221" s="66"/>
      <c r="CW221" s="32" t="s">
        <v>462</v>
      </c>
      <c r="CX221" s="65" t="s">
        <v>19</v>
      </c>
    </row>
    <row r="222">
      <c r="A222" s="15" t="s">
        <v>190</v>
      </c>
      <c r="B222" s="32" t="s">
        <v>173</v>
      </c>
      <c r="C222" s="32" t="s">
        <v>854</v>
      </c>
      <c r="D222" s="32" t="s">
        <v>853</v>
      </c>
      <c r="E222" s="65" t="s">
        <v>19</v>
      </c>
      <c r="F222" s="65" t="s">
        <v>209</v>
      </c>
      <c r="G222" s="65" t="s">
        <v>209</v>
      </c>
      <c r="H222" s="15" t="s">
        <v>458</v>
      </c>
      <c r="I222" s="65" t="s">
        <v>209</v>
      </c>
      <c r="J222" s="65" t="s">
        <v>209</v>
      </c>
      <c r="K222" s="32" t="s">
        <v>460</v>
      </c>
      <c r="L222" s="32" t="s">
        <v>460</v>
      </c>
      <c r="M222" s="32" t="s">
        <v>460</v>
      </c>
      <c r="N222" s="32" t="s">
        <v>462</v>
      </c>
      <c r="P222" s="32">
        <v>15.0</v>
      </c>
      <c r="Q222" s="32">
        <v>10.0</v>
      </c>
      <c r="R222" s="32">
        <v>20.0</v>
      </c>
      <c r="S222" s="32">
        <v>40.0</v>
      </c>
      <c r="U222" s="32">
        <v>2.0</v>
      </c>
      <c r="V222" s="32">
        <v>2.9</v>
      </c>
      <c r="W222" s="32">
        <v>35.0</v>
      </c>
      <c r="Z222" s="65" t="s">
        <v>209</v>
      </c>
      <c r="AA222" s="65" t="s">
        <v>209</v>
      </c>
      <c r="AD222" s="32">
        <v>15.0</v>
      </c>
      <c r="AE222" s="32">
        <v>10.0</v>
      </c>
      <c r="AF222" s="32">
        <v>20.0</v>
      </c>
      <c r="AG222" s="32">
        <v>40.0</v>
      </c>
      <c r="AI222" s="32">
        <v>2.0</v>
      </c>
      <c r="AJ222" s="32">
        <v>2.0</v>
      </c>
      <c r="AK222" s="32">
        <v>2.9</v>
      </c>
      <c r="AL222" s="32">
        <v>35.0</v>
      </c>
      <c r="AO222" s="65" t="s">
        <v>209</v>
      </c>
      <c r="AP222" s="65" t="s">
        <v>209</v>
      </c>
      <c r="AS222" s="32">
        <v>15.0</v>
      </c>
      <c r="AT222" s="32">
        <v>15.0</v>
      </c>
      <c r="AU222" s="32">
        <v>20.0</v>
      </c>
      <c r="AV222" s="32">
        <v>40.0</v>
      </c>
      <c r="AX222" s="32">
        <v>1.5</v>
      </c>
      <c r="AY222" s="32">
        <v>2.0</v>
      </c>
      <c r="AZ222" s="66"/>
      <c r="BA222" s="65" t="s">
        <v>209</v>
      </c>
      <c r="BB222" s="32">
        <v>2.9</v>
      </c>
      <c r="BC222" s="32">
        <v>35.0</v>
      </c>
      <c r="BG222" s="65" t="s">
        <v>209</v>
      </c>
      <c r="BH222" s="65" t="s">
        <v>209</v>
      </c>
      <c r="BK222" s="32">
        <v>15.0</v>
      </c>
      <c r="BL222" s="32">
        <v>15.0</v>
      </c>
      <c r="BM222" s="32">
        <v>20.0</v>
      </c>
      <c r="BN222" s="32">
        <v>40.0</v>
      </c>
      <c r="BP222" s="32">
        <v>1.5</v>
      </c>
      <c r="BQ222" s="32">
        <v>2.0</v>
      </c>
      <c r="BR222" s="66"/>
      <c r="BS222" s="65" t="s">
        <v>209</v>
      </c>
      <c r="BT222" s="32">
        <v>2.9</v>
      </c>
      <c r="BU222" s="32">
        <v>35.0</v>
      </c>
      <c r="BZ222" s="32" t="s">
        <v>461</v>
      </c>
      <c r="CG222" s="66"/>
      <c r="CH222" s="66"/>
      <c r="CL222" s="32" t="s">
        <v>462</v>
      </c>
      <c r="CM222" s="66"/>
      <c r="CN222" s="66"/>
      <c r="CO222" s="66"/>
      <c r="CP222" s="66"/>
      <c r="CW222" s="32" t="s">
        <v>460</v>
      </c>
      <c r="CX222" s="65" t="s">
        <v>19</v>
      </c>
      <c r="DB222" s="32" t="s">
        <v>500</v>
      </c>
      <c r="DC222" s="32" t="s">
        <v>500</v>
      </c>
    </row>
    <row r="223">
      <c r="A223" s="15" t="s">
        <v>190</v>
      </c>
      <c r="B223" s="32" t="s">
        <v>173</v>
      </c>
      <c r="C223" s="32" t="s">
        <v>855</v>
      </c>
      <c r="D223" s="32" t="s">
        <v>856</v>
      </c>
      <c r="E223" s="65" t="s">
        <v>209</v>
      </c>
      <c r="F223" s="65" t="s">
        <v>209</v>
      </c>
      <c r="G223" s="65" t="s">
        <v>209</v>
      </c>
      <c r="H223" s="15" t="s">
        <v>458</v>
      </c>
      <c r="I223" s="65" t="s">
        <v>209</v>
      </c>
      <c r="J223" s="65" t="s">
        <v>209</v>
      </c>
      <c r="K223" s="32" t="s">
        <v>460</v>
      </c>
      <c r="L223" s="32" t="s">
        <v>460</v>
      </c>
      <c r="M223" s="32" t="s">
        <v>460</v>
      </c>
      <c r="N223" s="32" t="s">
        <v>462</v>
      </c>
      <c r="P223" s="32">
        <v>15.0</v>
      </c>
      <c r="Q223" s="32">
        <v>10.0</v>
      </c>
      <c r="R223" s="32">
        <v>20.0</v>
      </c>
      <c r="S223" s="32">
        <v>60.0</v>
      </c>
      <c r="U223" s="32">
        <v>2.0</v>
      </c>
      <c r="V223" s="32">
        <v>2.9</v>
      </c>
      <c r="W223" s="32">
        <v>35.0</v>
      </c>
      <c r="Z223" s="65" t="s">
        <v>209</v>
      </c>
      <c r="AA223" s="65" t="s">
        <v>209</v>
      </c>
      <c r="AD223" s="32">
        <v>15.0</v>
      </c>
      <c r="AE223" s="32">
        <v>10.0</v>
      </c>
      <c r="AF223" s="32">
        <v>20.0</v>
      </c>
      <c r="AG223" s="32">
        <v>60.0</v>
      </c>
      <c r="AI223" s="32">
        <v>2.0</v>
      </c>
      <c r="AJ223" s="32">
        <v>2.0</v>
      </c>
      <c r="AK223" s="32">
        <v>2.9</v>
      </c>
      <c r="AL223" s="32">
        <v>35.0</v>
      </c>
      <c r="AO223" s="65" t="s">
        <v>209</v>
      </c>
      <c r="AP223" s="65" t="s">
        <v>209</v>
      </c>
      <c r="AS223" s="32">
        <v>15.0</v>
      </c>
      <c r="AT223" s="32">
        <v>15.0</v>
      </c>
      <c r="AU223" s="32">
        <v>20.0</v>
      </c>
      <c r="AV223" s="32">
        <v>60.0</v>
      </c>
      <c r="AX223" s="32">
        <v>1.5</v>
      </c>
      <c r="AY223" s="32">
        <v>2.0</v>
      </c>
      <c r="AZ223" s="66"/>
      <c r="BA223" s="65" t="s">
        <v>209</v>
      </c>
      <c r="BB223" s="32">
        <v>2.9</v>
      </c>
      <c r="BC223" s="32">
        <v>35.0</v>
      </c>
      <c r="BG223" s="65" t="s">
        <v>209</v>
      </c>
      <c r="BH223" s="65" t="s">
        <v>209</v>
      </c>
      <c r="BK223" s="32">
        <v>15.0</v>
      </c>
      <c r="BL223" s="32">
        <v>15.0</v>
      </c>
      <c r="BM223" s="32">
        <v>20.0</v>
      </c>
      <c r="BN223" s="32">
        <v>60.0</v>
      </c>
      <c r="BP223" s="32">
        <v>1.5</v>
      </c>
      <c r="BQ223" s="32">
        <v>2.0</v>
      </c>
      <c r="BR223" s="66"/>
      <c r="BS223" s="65" t="s">
        <v>209</v>
      </c>
      <c r="BT223" s="32">
        <v>2.9</v>
      </c>
      <c r="BU223" s="32">
        <v>35.0</v>
      </c>
      <c r="BZ223" s="32" t="s">
        <v>461</v>
      </c>
      <c r="CG223" s="66"/>
      <c r="CH223" s="66"/>
      <c r="CL223" s="32" t="s">
        <v>462</v>
      </c>
      <c r="CM223" s="66"/>
      <c r="CN223" s="66"/>
      <c r="CO223" s="66"/>
      <c r="CP223" s="66"/>
      <c r="CW223" s="32" t="s">
        <v>462</v>
      </c>
      <c r="CX223" s="65" t="s">
        <v>19</v>
      </c>
    </row>
    <row r="224">
      <c r="A224" s="15" t="s">
        <v>190</v>
      </c>
      <c r="B224" s="32" t="s">
        <v>173</v>
      </c>
      <c r="C224" s="32" t="s">
        <v>857</v>
      </c>
      <c r="D224" s="32" t="s">
        <v>856</v>
      </c>
      <c r="E224" s="65" t="s">
        <v>19</v>
      </c>
      <c r="F224" s="65" t="s">
        <v>209</v>
      </c>
      <c r="G224" s="65" t="s">
        <v>209</v>
      </c>
      <c r="H224" s="15" t="s">
        <v>458</v>
      </c>
      <c r="I224" s="65" t="s">
        <v>209</v>
      </c>
      <c r="J224" s="65" t="s">
        <v>209</v>
      </c>
      <c r="K224" s="32" t="s">
        <v>460</v>
      </c>
      <c r="L224" s="32" t="s">
        <v>460</v>
      </c>
      <c r="M224" s="32" t="s">
        <v>460</v>
      </c>
      <c r="N224" s="32" t="s">
        <v>462</v>
      </c>
      <c r="P224" s="32">
        <v>15.0</v>
      </c>
      <c r="Q224" s="32">
        <v>10.0</v>
      </c>
      <c r="R224" s="32">
        <v>20.0</v>
      </c>
      <c r="S224" s="32">
        <v>60.0</v>
      </c>
      <c r="U224" s="32">
        <v>2.0</v>
      </c>
      <c r="V224" s="32">
        <v>2.9</v>
      </c>
      <c r="W224" s="32">
        <v>35.0</v>
      </c>
      <c r="Z224" s="65" t="s">
        <v>209</v>
      </c>
      <c r="AA224" s="65" t="s">
        <v>209</v>
      </c>
      <c r="AD224" s="32">
        <v>15.0</v>
      </c>
      <c r="AE224" s="32">
        <v>10.0</v>
      </c>
      <c r="AF224" s="32">
        <v>20.0</v>
      </c>
      <c r="AG224" s="32">
        <v>60.0</v>
      </c>
      <c r="AI224" s="32">
        <v>2.0</v>
      </c>
      <c r="AJ224" s="32">
        <v>2.0</v>
      </c>
      <c r="AK224" s="32">
        <v>2.9</v>
      </c>
      <c r="AL224" s="32">
        <v>35.0</v>
      </c>
      <c r="AO224" s="65" t="s">
        <v>209</v>
      </c>
      <c r="AP224" s="65" t="s">
        <v>209</v>
      </c>
      <c r="AS224" s="32">
        <v>15.0</v>
      </c>
      <c r="AT224" s="32">
        <v>15.0</v>
      </c>
      <c r="AU224" s="32">
        <v>20.0</v>
      </c>
      <c r="AV224" s="32">
        <v>60.0</v>
      </c>
      <c r="AX224" s="32">
        <v>1.5</v>
      </c>
      <c r="AY224" s="32">
        <v>2.0</v>
      </c>
      <c r="AZ224" s="66"/>
      <c r="BA224" s="65" t="s">
        <v>209</v>
      </c>
      <c r="BB224" s="32">
        <v>2.9</v>
      </c>
      <c r="BC224" s="32">
        <v>35.0</v>
      </c>
      <c r="BG224" s="65" t="s">
        <v>209</v>
      </c>
      <c r="BH224" s="65" t="s">
        <v>209</v>
      </c>
      <c r="BK224" s="32">
        <v>15.0</v>
      </c>
      <c r="BL224" s="32">
        <v>15.0</v>
      </c>
      <c r="BM224" s="32">
        <v>20.0</v>
      </c>
      <c r="BN224" s="32">
        <v>60.0</v>
      </c>
      <c r="BP224" s="32">
        <v>1.5</v>
      </c>
      <c r="BQ224" s="32">
        <v>2.0</v>
      </c>
      <c r="BR224" s="66"/>
      <c r="BS224" s="65" t="s">
        <v>209</v>
      </c>
      <c r="BT224" s="32">
        <v>2.9</v>
      </c>
      <c r="BU224" s="32">
        <v>35.0</v>
      </c>
      <c r="BZ224" s="32" t="s">
        <v>461</v>
      </c>
      <c r="CG224" s="66"/>
      <c r="CH224" s="66"/>
      <c r="CL224" s="32" t="s">
        <v>462</v>
      </c>
      <c r="CM224" s="66"/>
      <c r="CN224" s="66"/>
      <c r="CO224" s="66"/>
      <c r="CP224" s="66"/>
      <c r="CW224" s="32" t="s">
        <v>460</v>
      </c>
      <c r="CX224" s="65" t="s">
        <v>19</v>
      </c>
      <c r="DB224" s="32" t="s">
        <v>500</v>
      </c>
      <c r="DC224" s="32" t="s">
        <v>500</v>
      </c>
    </row>
    <row r="225">
      <c r="A225" s="15" t="s">
        <v>190</v>
      </c>
      <c r="B225" s="32" t="s">
        <v>173</v>
      </c>
      <c r="C225" s="32" t="s">
        <v>858</v>
      </c>
      <c r="D225" s="32" t="s">
        <v>859</v>
      </c>
      <c r="E225" s="65" t="s">
        <v>19</v>
      </c>
      <c r="F225" s="65" t="s">
        <v>209</v>
      </c>
      <c r="G225" s="65" t="s">
        <v>209</v>
      </c>
      <c r="H225" s="15" t="s">
        <v>491</v>
      </c>
      <c r="I225" s="65" t="s">
        <v>209</v>
      </c>
      <c r="J225" s="65" t="s">
        <v>209</v>
      </c>
      <c r="K225" s="32" t="s">
        <v>459</v>
      </c>
      <c r="L225" s="32" t="s">
        <v>459</v>
      </c>
      <c r="M225" s="32" t="s">
        <v>459</v>
      </c>
      <c r="N225" s="32" t="s">
        <v>459</v>
      </c>
      <c r="O225" s="67"/>
      <c r="P225" s="67"/>
      <c r="Q225" s="67"/>
      <c r="R225" s="67"/>
      <c r="S225" s="67"/>
      <c r="T225" s="67"/>
      <c r="U225" s="67"/>
      <c r="V225" s="67"/>
      <c r="W225" s="67"/>
      <c r="X225" s="67"/>
      <c r="Y225" s="67"/>
      <c r="Z225" s="66"/>
      <c r="AA225" s="66"/>
      <c r="AB225" s="67"/>
      <c r="AC225" s="67"/>
      <c r="AD225" s="67"/>
      <c r="AE225" s="67"/>
      <c r="AF225" s="67"/>
      <c r="AG225" s="67"/>
      <c r="AH225" s="67"/>
      <c r="AI225" s="67"/>
      <c r="AJ225" s="67"/>
      <c r="AK225" s="67"/>
      <c r="AL225" s="67"/>
      <c r="AM225" s="67"/>
      <c r="AN225" s="67"/>
      <c r="AO225" s="66"/>
      <c r="AP225" s="66"/>
      <c r="AQ225" s="67"/>
      <c r="AR225" s="67"/>
      <c r="AS225" s="67"/>
      <c r="AT225" s="67"/>
      <c r="AU225" s="67"/>
      <c r="AV225" s="67"/>
      <c r="AW225" s="67"/>
      <c r="AX225" s="67"/>
      <c r="AY225" s="67"/>
      <c r="AZ225" s="66"/>
      <c r="BA225" s="66"/>
      <c r="BB225" s="67"/>
      <c r="BC225" s="67"/>
      <c r="BD225" s="67"/>
      <c r="BE225" s="67"/>
      <c r="BF225" s="67"/>
      <c r="BG225" s="66"/>
      <c r="BH225" s="66"/>
      <c r="BI225" s="67"/>
      <c r="BJ225" s="67"/>
      <c r="BK225" s="67"/>
      <c r="BL225" s="67"/>
      <c r="BM225" s="67"/>
      <c r="BN225" s="67"/>
      <c r="BO225" s="67"/>
      <c r="BP225" s="67"/>
      <c r="BQ225" s="67"/>
      <c r="BR225" s="66"/>
      <c r="BS225" s="66"/>
      <c r="BT225" s="67"/>
      <c r="BU225" s="67"/>
      <c r="BV225" s="67"/>
      <c r="BW225" s="67"/>
      <c r="BX225" s="67"/>
      <c r="BY225" s="67"/>
      <c r="BZ225" s="32" t="s">
        <v>459</v>
      </c>
      <c r="CA225" s="67"/>
      <c r="CB225" s="67"/>
      <c r="CC225" s="67"/>
      <c r="CD225" s="67"/>
      <c r="CE225" s="67"/>
      <c r="CF225" s="67"/>
      <c r="CG225" s="66"/>
      <c r="CH225" s="66"/>
      <c r="CI225" s="67"/>
      <c r="CJ225" s="67"/>
      <c r="CK225" s="67"/>
      <c r="CL225" s="32" t="s">
        <v>459</v>
      </c>
      <c r="CM225" s="66"/>
      <c r="CN225" s="66"/>
      <c r="CO225" s="66"/>
      <c r="CP225" s="66"/>
      <c r="CQ225" s="67"/>
      <c r="CR225" s="67"/>
      <c r="CS225" s="67"/>
      <c r="CT225" s="67"/>
      <c r="CU225" s="67"/>
      <c r="CV225" s="67"/>
      <c r="CW225" s="32" t="s">
        <v>459</v>
      </c>
      <c r="CX225" s="65" t="s">
        <v>209</v>
      </c>
    </row>
    <row r="226">
      <c r="A226" s="15" t="s">
        <v>190</v>
      </c>
      <c r="B226" s="32" t="s">
        <v>173</v>
      </c>
      <c r="C226" s="32" t="s">
        <v>860</v>
      </c>
      <c r="D226" s="32" t="s">
        <v>774</v>
      </c>
      <c r="E226" s="65" t="s">
        <v>209</v>
      </c>
      <c r="F226" s="65" t="s">
        <v>209</v>
      </c>
      <c r="G226" s="65" t="s">
        <v>209</v>
      </c>
      <c r="H226" s="15" t="s">
        <v>458</v>
      </c>
      <c r="I226" s="65" t="s">
        <v>209</v>
      </c>
      <c r="J226" s="65" t="s">
        <v>209</v>
      </c>
      <c r="K226" s="32" t="s">
        <v>460</v>
      </c>
      <c r="L226" s="32" t="s">
        <v>460</v>
      </c>
      <c r="M226" s="32" t="s">
        <v>460</v>
      </c>
      <c r="N226" s="32" t="s">
        <v>460</v>
      </c>
      <c r="P226" s="32">
        <v>0.0</v>
      </c>
      <c r="Q226" s="32">
        <v>0.0</v>
      </c>
      <c r="R226" s="32">
        <v>0.0</v>
      </c>
      <c r="U226" s="32">
        <v>2.0</v>
      </c>
      <c r="V226" s="82">
        <f>39/12</f>
        <v>3.25</v>
      </c>
      <c r="W226" s="32">
        <v>39.0</v>
      </c>
      <c r="Z226" s="65" t="s">
        <v>209</v>
      </c>
      <c r="AA226" s="65" t="s">
        <v>209</v>
      </c>
      <c r="AD226" s="32">
        <v>0.0</v>
      </c>
      <c r="AE226" s="32">
        <v>0.0</v>
      </c>
      <c r="AF226" s="32">
        <v>0.0</v>
      </c>
      <c r="AI226" s="32">
        <v>2.0</v>
      </c>
      <c r="AJ226" s="32">
        <v>2.0</v>
      </c>
      <c r="AK226" s="82">
        <f>39/12</f>
        <v>3.25</v>
      </c>
      <c r="AL226" s="32">
        <v>39.0</v>
      </c>
      <c r="AO226" s="65" t="s">
        <v>209</v>
      </c>
      <c r="AP226" s="65" t="s">
        <v>209</v>
      </c>
      <c r="AS226" s="32">
        <v>0.0</v>
      </c>
      <c r="AT226" s="32">
        <v>0.0</v>
      </c>
      <c r="AU226" s="32">
        <v>0.0</v>
      </c>
      <c r="AX226" s="32">
        <v>1.5</v>
      </c>
      <c r="AY226" s="32">
        <v>2.0</v>
      </c>
      <c r="AZ226" s="66"/>
      <c r="BA226" s="65" t="s">
        <v>209</v>
      </c>
      <c r="BB226" s="82">
        <f>39/12</f>
        <v>3.25</v>
      </c>
      <c r="BC226" s="32">
        <v>39.0</v>
      </c>
      <c r="BG226" s="65" t="s">
        <v>209</v>
      </c>
      <c r="BH226" s="65" t="s">
        <v>209</v>
      </c>
      <c r="BK226" s="32">
        <v>0.0</v>
      </c>
      <c r="BL226" s="32">
        <v>0.0</v>
      </c>
      <c r="BM226" s="32">
        <v>0.0</v>
      </c>
      <c r="BP226" s="32">
        <v>1.5</v>
      </c>
      <c r="BQ226" s="32">
        <v>2.0</v>
      </c>
      <c r="BR226" s="66"/>
      <c r="BS226" s="65" t="s">
        <v>209</v>
      </c>
      <c r="BT226" s="82">
        <f>39/12</f>
        <v>3.25</v>
      </c>
      <c r="BU226" s="32">
        <v>39.0</v>
      </c>
      <c r="BZ226" s="32" t="s">
        <v>461</v>
      </c>
      <c r="CG226" s="66"/>
      <c r="CH226" s="66"/>
      <c r="CL226" s="32" t="s">
        <v>459</v>
      </c>
      <c r="CM226" s="66"/>
      <c r="CN226" s="66"/>
      <c r="CO226" s="66"/>
      <c r="CP226" s="66"/>
      <c r="CQ226" s="67"/>
      <c r="CR226" s="67"/>
      <c r="CS226" s="67"/>
      <c r="CT226" s="67"/>
      <c r="CU226" s="67"/>
      <c r="CV226" s="67"/>
      <c r="CW226" s="32" t="s">
        <v>461</v>
      </c>
      <c r="CX226" s="65" t="s">
        <v>209</v>
      </c>
      <c r="DB226" s="32" t="s">
        <v>861</v>
      </c>
    </row>
    <row r="227">
      <c r="A227" s="15" t="s">
        <v>190</v>
      </c>
      <c r="B227" s="32" t="s">
        <v>173</v>
      </c>
      <c r="C227" s="32" t="s">
        <v>862</v>
      </c>
      <c r="D227" s="32" t="s">
        <v>772</v>
      </c>
      <c r="E227" s="65" t="s">
        <v>209</v>
      </c>
      <c r="F227" s="65" t="s">
        <v>209</v>
      </c>
      <c r="G227" s="65" t="s">
        <v>209</v>
      </c>
      <c r="H227" s="15" t="s">
        <v>458</v>
      </c>
      <c r="I227" s="65" t="s">
        <v>209</v>
      </c>
      <c r="J227" s="65" t="s">
        <v>209</v>
      </c>
      <c r="K227" s="32" t="s">
        <v>460</v>
      </c>
      <c r="L227" s="32" t="s">
        <v>460</v>
      </c>
      <c r="M227" s="32" t="s">
        <v>460</v>
      </c>
      <c r="N227" s="32" t="s">
        <v>460</v>
      </c>
      <c r="P227" s="32">
        <v>20.0</v>
      </c>
      <c r="Q227" s="32">
        <v>10.0</v>
      </c>
      <c r="R227" s="32">
        <v>20.0</v>
      </c>
      <c r="S227" s="32">
        <v>40.0</v>
      </c>
      <c r="U227" s="32">
        <v>2.0</v>
      </c>
      <c r="V227" s="82">
        <f>28/12</f>
        <v>2.333333333</v>
      </c>
      <c r="W227" s="32">
        <v>28.0</v>
      </c>
      <c r="Z227" s="65" t="s">
        <v>209</v>
      </c>
      <c r="AA227" s="65" t="s">
        <v>209</v>
      </c>
      <c r="AD227" s="32">
        <v>20.0</v>
      </c>
      <c r="AE227" s="32">
        <v>10.0</v>
      </c>
      <c r="AF227" s="32">
        <v>20.0</v>
      </c>
      <c r="AG227" s="32">
        <v>40.0</v>
      </c>
      <c r="AI227" s="32">
        <v>2.0</v>
      </c>
      <c r="AJ227" s="32">
        <v>2.0</v>
      </c>
      <c r="AK227" s="32">
        <v>2.3</v>
      </c>
      <c r="AL227" s="32">
        <v>28.0</v>
      </c>
      <c r="AO227" s="65" t="s">
        <v>209</v>
      </c>
      <c r="AP227" s="65" t="s">
        <v>209</v>
      </c>
      <c r="AS227" s="32">
        <v>20.0</v>
      </c>
      <c r="AT227" s="32">
        <v>10.0</v>
      </c>
      <c r="AU227" s="32">
        <v>20.0</v>
      </c>
      <c r="AV227" s="32">
        <v>40.0</v>
      </c>
      <c r="AX227" s="32">
        <v>1.5</v>
      </c>
      <c r="AY227" s="32">
        <v>2.0</v>
      </c>
      <c r="AZ227" s="66"/>
      <c r="BA227" s="65" t="s">
        <v>209</v>
      </c>
      <c r="BB227" s="32">
        <v>2.3</v>
      </c>
      <c r="BC227" s="32">
        <v>28.0</v>
      </c>
      <c r="BG227" s="65" t="s">
        <v>209</v>
      </c>
      <c r="BH227" s="65" t="s">
        <v>209</v>
      </c>
      <c r="BK227" s="32">
        <v>20.0</v>
      </c>
      <c r="BL227" s="32">
        <v>10.0</v>
      </c>
      <c r="BM227" s="32">
        <v>20.0</v>
      </c>
      <c r="BN227" s="32">
        <v>40.0</v>
      </c>
      <c r="BP227" s="32">
        <v>1.5</v>
      </c>
      <c r="BQ227" s="32">
        <v>2.0</v>
      </c>
      <c r="BR227" s="66"/>
      <c r="BS227" s="65" t="s">
        <v>209</v>
      </c>
      <c r="BT227" s="32">
        <v>2.3</v>
      </c>
      <c r="BU227" s="32">
        <v>28.0</v>
      </c>
      <c r="BZ227" s="32" t="s">
        <v>461</v>
      </c>
      <c r="CG227" s="66"/>
      <c r="CH227" s="66"/>
      <c r="CL227" s="32" t="s">
        <v>459</v>
      </c>
      <c r="CM227" s="66"/>
      <c r="CN227" s="66"/>
      <c r="CO227" s="66"/>
      <c r="CP227" s="66"/>
      <c r="CQ227" s="67"/>
      <c r="CR227" s="67"/>
      <c r="CS227" s="67"/>
      <c r="CT227" s="67"/>
      <c r="CU227" s="67"/>
      <c r="CV227" s="67"/>
      <c r="CW227" s="32" t="s">
        <v>461</v>
      </c>
      <c r="CX227" s="65" t="s">
        <v>209</v>
      </c>
    </row>
    <row r="228">
      <c r="A228" s="15" t="s">
        <v>190</v>
      </c>
      <c r="B228" s="32" t="s">
        <v>173</v>
      </c>
      <c r="C228" s="32" t="s">
        <v>863</v>
      </c>
      <c r="D228" s="32" t="s">
        <v>864</v>
      </c>
      <c r="E228" s="65" t="s">
        <v>209</v>
      </c>
      <c r="F228" s="65" t="s">
        <v>209</v>
      </c>
      <c r="G228" s="65" t="s">
        <v>209</v>
      </c>
      <c r="H228" s="15" t="s">
        <v>458</v>
      </c>
      <c r="I228" s="65" t="s">
        <v>209</v>
      </c>
      <c r="J228" s="65" t="s">
        <v>209</v>
      </c>
      <c r="K228" s="32" t="s">
        <v>460</v>
      </c>
      <c r="L228" s="32" t="s">
        <v>459</v>
      </c>
      <c r="M228" s="32" t="s">
        <v>459</v>
      </c>
      <c r="N228" s="32" t="s">
        <v>459</v>
      </c>
      <c r="P228" s="32">
        <v>30.0</v>
      </c>
      <c r="Q228" s="32">
        <v>30.0</v>
      </c>
      <c r="R228" s="32">
        <v>30.0</v>
      </c>
      <c r="S228" s="32">
        <v>40.0</v>
      </c>
      <c r="U228" s="32">
        <v>2.0</v>
      </c>
      <c r="V228" s="32">
        <v>2.9</v>
      </c>
      <c r="W228" s="32">
        <v>35.0</v>
      </c>
      <c r="Z228" s="66"/>
      <c r="AA228" s="66"/>
      <c r="AB228" s="67"/>
      <c r="AC228" s="67"/>
      <c r="AD228" s="67"/>
      <c r="AE228" s="67"/>
      <c r="AF228" s="67"/>
      <c r="AG228" s="67"/>
      <c r="AH228" s="67"/>
      <c r="AI228" s="67"/>
      <c r="AJ228" s="67"/>
      <c r="AK228" s="67"/>
      <c r="AL228" s="67"/>
      <c r="AM228" s="67"/>
      <c r="AN228" s="67"/>
      <c r="AO228" s="66"/>
      <c r="AP228" s="66"/>
      <c r="AQ228" s="67"/>
      <c r="AR228" s="67"/>
      <c r="AS228" s="67"/>
      <c r="AT228" s="67"/>
      <c r="AU228" s="67"/>
      <c r="AV228" s="67"/>
      <c r="AW228" s="67"/>
      <c r="AX228" s="67"/>
      <c r="AY228" s="67"/>
      <c r="AZ228" s="66"/>
      <c r="BA228" s="66"/>
      <c r="BB228" s="67"/>
      <c r="BC228" s="67"/>
      <c r="BD228" s="67"/>
      <c r="BE228" s="67"/>
      <c r="BF228" s="67"/>
      <c r="BG228" s="66"/>
      <c r="BH228" s="66"/>
      <c r="BI228" s="67"/>
      <c r="BJ228" s="67"/>
      <c r="BK228" s="67"/>
      <c r="BL228" s="67"/>
      <c r="BM228" s="67"/>
      <c r="BN228" s="67"/>
      <c r="BO228" s="67"/>
      <c r="BP228" s="67"/>
      <c r="BQ228" s="67"/>
      <c r="BR228" s="66"/>
      <c r="BS228" s="66"/>
      <c r="BT228" s="67"/>
      <c r="BU228" s="67"/>
      <c r="BV228" s="67"/>
      <c r="BW228" s="67"/>
      <c r="BX228" s="67"/>
      <c r="BY228" s="67"/>
      <c r="BZ228" s="32" t="s">
        <v>461</v>
      </c>
      <c r="CG228" s="66"/>
      <c r="CH228" s="66"/>
      <c r="CL228" s="32" t="s">
        <v>462</v>
      </c>
      <c r="CM228" s="66"/>
      <c r="CN228" s="66"/>
      <c r="CO228" s="66"/>
      <c r="CP228" s="66"/>
      <c r="CW228" s="32" t="s">
        <v>461</v>
      </c>
      <c r="CX228" s="65" t="s">
        <v>209</v>
      </c>
    </row>
    <row r="229">
      <c r="A229" s="15" t="s">
        <v>190</v>
      </c>
      <c r="B229" s="32" t="s">
        <v>173</v>
      </c>
      <c r="C229" s="32" t="s">
        <v>865</v>
      </c>
      <c r="D229" s="32" t="s">
        <v>866</v>
      </c>
      <c r="E229" s="65" t="s">
        <v>19</v>
      </c>
      <c r="F229" s="65" t="s">
        <v>209</v>
      </c>
      <c r="G229" s="65" t="s">
        <v>209</v>
      </c>
      <c r="H229" s="15" t="s">
        <v>465</v>
      </c>
      <c r="I229" s="65" t="s">
        <v>209</v>
      </c>
      <c r="J229" s="65" t="s">
        <v>209</v>
      </c>
      <c r="K229" s="32" t="s">
        <v>460</v>
      </c>
      <c r="L229" s="32" t="s">
        <v>460</v>
      </c>
      <c r="M229" s="32" t="s">
        <v>460</v>
      </c>
      <c r="N229" s="32" t="s">
        <v>462</v>
      </c>
      <c r="O229" s="76">
        <f t="shared" ref="O229:O230" si="16">6000/43560</f>
        <v>0.1377410468</v>
      </c>
      <c r="P229" s="32">
        <v>25.0</v>
      </c>
      <c r="Q229" s="32">
        <v>10.0</v>
      </c>
      <c r="R229" s="32">
        <v>20.0</v>
      </c>
      <c r="S229" s="32">
        <v>50.0</v>
      </c>
      <c r="U229" s="32">
        <v>2.0</v>
      </c>
      <c r="V229" s="32">
        <v>2.9</v>
      </c>
      <c r="W229" s="32">
        <v>35.0</v>
      </c>
      <c r="Z229" s="65" t="s">
        <v>209</v>
      </c>
      <c r="AA229" s="65" t="s">
        <v>209</v>
      </c>
      <c r="AB229" s="76">
        <f t="shared" ref="AB229:AB230" si="17">(6000+3000)/43560</f>
        <v>0.2066115702</v>
      </c>
      <c r="AD229" s="32">
        <v>25.0</v>
      </c>
      <c r="AE229" s="32">
        <v>10.0</v>
      </c>
      <c r="AF229" s="32">
        <v>20.0</v>
      </c>
      <c r="AG229" s="32">
        <v>50.0</v>
      </c>
      <c r="AI229" s="32">
        <v>2.0</v>
      </c>
      <c r="AJ229" s="32">
        <v>2.0</v>
      </c>
      <c r="AK229" s="32">
        <v>2.9</v>
      </c>
      <c r="AL229" s="32">
        <v>35.0</v>
      </c>
      <c r="AO229" s="65" t="s">
        <v>209</v>
      </c>
      <c r="AP229" s="65" t="s">
        <v>209</v>
      </c>
      <c r="AQ229" s="76">
        <f t="shared" ref="AQ229:AQ230" si="18">(6000+3000+3000)/43560</f>
        <v>0.2754820937</v>
      </c>
      <c r="AS229" s="32">
        <v>25.0</v>
      </c>
      <c r="AT229" s="32">
        <v>10.0</v>
      </c>
      <c r="AU229" s="32">
        <v>20.0</v>
      </c>
      <c r="AV229" s="32">
        <v>50.0</v>
      </c>
      <c r="AX229" s="32">
        <v>1.5</v>
      </c>
      <c r="AY229" s="32">
        <v>2.0</v>
      </c>
      <c r="AZ229" s="66"/>
      <c r="BA229" s="65" t="s">
        <v>209</v>
      </c>
      <c r="BB229" s="32">
        <v>2.9</v>
      </c>
      <c r="BC229" s="32">
        <v>35.0</v>
      </c>
      <c r="BG229" s="65" t="s">
        <v>209</v>
      </c>
      <c r="BH229" s="65" t="s">
        <v>209</v>
      </c>
      <c r="BK229" s="32">
        <v>25.0</v>
      </c>
      <c r="BL229" s="32">
        <v>10.0</v>
      </c>
      <c r="BM229" s="32">
        <v>20.0</v>
      </c>
      <c r="BN229" s="32">
        <v>50.0</v>
      </c>
      <c r="BP229" s="32">
        <v>1.5</v>
      </c>
      <c r="BQ229" s="32">
        <v>2.0</v>
      </c>
      <c r="BR229" s="66"/>
      <c r="BS229" s="65" t="s">
        <v>209</v>
      </c>
      <c r="BT229" s="32">
        <v>2.9</v>
      </c>
      <c r="BU229" s="32">
        <v>35.0</v>
      </c>
      <c r="BZ229" s="32" t="s">
        <v>461</v>
      </c>
      <c r="CG229" s="66"/>
      <c r="CH229" s="66"/>
      <c r="CL229" s="32" t="s">
        <v>462</v>
      </c>
      <c r="CM229" s="66"/>
      <c r="CN229" s="66"/>
      <c r="CO229" s="66"/>
      <c r="CP229" s="66"/>
      <c r="CW229" s="32" t="s">
        <v>462</v>
      </c>
      <c r="CX229" s="65" t="s">
        <v>209</v>
      </c>
      <c r="DB229" s="32" t="s">
        <v>867</v>
      </c>
      <c r="DC229" s="32" t="s">
        <v>867</v>
      </c>
    </row>
    <row r="230">
      <c r="A230" s="15" t="s">
        <v>190</v>
      </c>
      <c r="B230" s="32" t="s">
        <v>173</v>
      </c>
      <c r="C230" s="32" t="s">
        <v>868</v>
      </c>
      <c r="D230" s="32" t="s">
        <v>866</v>
      </c>
      <c r="E230" s="65" t="s">
        <v>19</v>
      </c>
      <c r="F230" s="65" t="s">
        <v>209</v>
      </c>
      <c r="G230" s="65" t="s">
        <v>209</v>
      </c>
      <c r="H230" s="15" t="s">
        <v>465</v>
      </c>
      <c r="I230" s="65" t="s">
        <v>209</v>
      </c>
      <c r="J230" s="65" t="s">
        <v>209</v>
      </c>
      <c r="K230" s="32" t="s">
        <v>460</v>
      </c>
      <c r="L230" s="32" t="s">
        <v>460</v>
      </c>
      <c r="M230" s="32" t="s">
        <v>460</v>
      </c>
      <c r="N230" s="32" t="s">
        <v>462</v>
      </c>
      <c r="O230" s="76">
        <f t="shared" si="16"/>
        <v>0.1377410468</v>
      </c>
      <c r="P230" s="32">
        <v>25.0</v>
      </c>
      <c r="Q230" s="32">
        <v>10.0</v>
      </c>
      <c r="R230" s="32">
        <v>20.0</v>
      </c>
      <c r="S230" s="32">
        <v>50.0</v>
      </c>
      <c r="U230" s="32">
        <v>2.0</v>
      </c>
      <c r="V230" s="32">
        <v>2.9</v>
      </c>
      <c r="W230" s="32">
        <v>35.0</v>
      </c>
      <c r="Z230" s="65" t="s">
        <v>209</v>
      </c>
      <c r="AA230" s="65" t="s">
        <v>209</v>
      </c>
      <c r="AB230" s="76">
        <f t="shared" si="17"/>
        <v>0.2066115702</v>
      </c>
      <c r="AD230" s="32">
        <v>25.0</v>
      </c>
      <c r="AE230" s="32">
        <v>10.0</v>
      </c>
      <c r="AF230" s="32">
        <v>20.0</v>
      </c>
      <c r="AG230" s="32">
        <v>50.0</v>
      </c>
      <c r="AI230" s="32">
        <v>2.0</v>
      </c>
      <c r="AJ230" s="32">
        <v>2.0</v>
      </c>
      <c r="AK230" s="32">
        <v>2.9</v>
      </c>
      <c r="AL230" s="32">
        <v>35.0</v>
      </c>
      <c r="AO230" s="65" t="s">
        <v>209</v>
      </c>
      <c r="AP230" s="65" t="s">
        <v>209</v>
      </c>
      <c r="AQ230" s="76">
        <f t="shared" si="18"/>
        <v>0.2754820937</v>
      </c>
      <c r="AS230" s="32">
        <v>25.0</v>
      </c>
      <c r="AT230" s="32">
        <v>10.0</v>
      </c>
      <c r="AU230" s="32">
        <v>20.0</v>
      </c>
      <c r="AV230" s="32">
        <v>50.0</v>
      </c>
      <c r="AX230" s="32">
        <v>1.5</v>
      </c>
      <c r="AY230" s="32">
        <v>2.0</v>
      </c>
      <c r="AZ230" s="66"/>
      <c r="BA230" s="65" t="s">
        <v>209</v>
      </c>
      <c r="BB230" s="32">
        <v>2.9</v>
      </c>
      <c r="BC230" s="32">
        <v>35.0</v>
      </c>
      <c r="BG230" s="65" t="s">
        <v>209</v>
      </c>
      <c r="BH230" s="65" t="s">
        <v>209</v>
      </c>
      <c r="BK230" s="32">
        <v>25.0</v>
      </c>
      <c r="BL230" s="32">
        <v>10.0</v>
      </c>
      <c r="BM230" s="32">
        <v>20.0</v>
      </c>
      <c r="BN230" s="32">
        <v>50.0</v>
      </c>
      <c r="BP230" s="32">
        <v>1.5</v>
      </c>
      <c r="BQ230" s="32">
        <v>2.0</v>
      </c>
      <c r="BR230" s="66"/>
      <c r="BS230" s="65" t="s">
        <v>209</v>
      </c>
      <c r="BT230" s="32">
        <v>2.9</v>
      </c>
      <c r="BU230" s="32">
        <v>35.0</v>
      </c>
      <c r="BZ230" s="32" t="s">
        <v>461</v>
      </c>
      <c r="CG230" s="66"/>
      <c r="CH230" s="66"/>
      <c r="CL230" s="32" t="s">
        <v>462</v>
      </c>
      <c r="CM230" s="66"/>
      <c r="CN230" s="66"/>
      <c r="CO230" s="66"/>
      <c r="CP230" s="66"/>
      <c r="CW230" s="32" t="s">
        <v>460</v>
      </c>
      <c r="CX230" s="65" t="s">
        <v>209</v>
      </c>
      <c r="DB230" s="32" t="s">
        <v>500</v>
      </c>
      <c r="DC230" s="32" t="s">
        <v>500</v>
      </c>
    </row>
    <row r="231">
      <c r="A231" s="15" t="s">
        <v>190</v>
      </c>
      <c r="B231" s="32" t="s">
        <v>173</v>
      </c>
      <c r="C231" s="32" t="s">
        <v>869</v>
      </c>
      <c r="D231" s="32" t="s">
        <v>870</v>
      </c>
      <c r="E231" s="65" t="s">
        <v>19</v>
      </c>
      <c r="F231" s="65" t="s">
        <v>209</v>
      </c>
      <c r="G231" s="65" t="s">
        <v>209</v>
      </c>
      <c r="H231" s="15" t="s">
        <v>491</v>
      </c>
      <c r="I231" s="65" t="s">
        <v>209</v>
      </c>
      <c r="J231" s="65" t="s">
        <v>209</v>
      </c>
      <c r="K231" s="32" t="s">
        <v>459</v>
      </c>
      <c r="L231" s="32" t="s">
        <v>459</v>
      </c>
      <c r="M231" s="32" t="s">
        <v>459</v>
      </c>
      <c r="N231" s="32" t="s">
        <v>459</v>
      </c>
      <c r="O231" s="67"/>
      <c r="P231" s="67"/>
      <c r="Q231" s="67"/>
      <c r="R231" s="67"/>
      <c r="S231" s="67"/>
      <c r="T231" s="67"/>
      <c r="U231" s="67"/>
      <c r="V231" s="67"/>
      <c r="W231" s="67"/>
      <c r="X231" s="67"/>
      <c r="Y231" s="67"/>
      <c r="Z231" s="66"/>
      <c r="AA231" s="66"/>
      <c r="AB231" s="67"/>
      <c r="AC231" s="67"/>
      <c r="AD231" s="67"/>
      <c r="AE231" s="67"/>
      <c r="AF231" s="67"/>
      <c r="AG231" s="67"/>
      <c r="AH231" s="67"/>
      <c r="AI231" s="67"/>
      <c r="AJ231" s="67"/>
      <c r="AK231" s="67"/>
      <c r="AL231" s="67"/>
      <c r="AM231" s="67"/>
      <c r="AN231" s="67"/>
      <c r="AO231" s="66"/>
      <c r="AP231" s="66"/>
      <c r="AQ231" s="67"/>
      <c r="AR231" s="67"/>
      <c r="AS231" s="67"/>
      <c r="AT231" s="67"/>
      <c r="AU231" s="67"/>
      <c r="AV231" s="67"/>
      <c r="AW231" s="67"/>
      <c r="AX231" s="67"/>
      <c r="AY231" s="67"/>
      <c r="AZ231" s="66"/>
      <c r="BA231" s="66"/>
      <c r="BB231" s="67"/>
      <c r="BC231" s="67"/>
      <c r="BD231" s="67"/>
      <c r="BE231" s="67"/>
      <c r="BF231" s="67"/>
      <c r="BG231" s="66"/>
      <c r="BH231" s="66"/>
      <c r="BI231" s="67"/>
      <c r="BJ231" s="67"/>
      <c r="BK231" s="67"/>
      <c r="BL231" s="67"/>
      <c r="BM231" s="67"/>
      <c r="BN231" s="67"/>
      <c r="BO231" s="67"/>
      <c r="BP231" s="67"/>
      <c r="BQ231" s="67"/>
      <c r="BR231" s="66"/>
      <c r="BS231" s="66"/>
      <c r="BT231" s="67"/>
      <c r="BU231" s="67"/>
      <c r="BV231" s="67"/>
      <c r="BW231" s="67"/>
      <c r="BX231" s="67"/>
      <c r="BY231" s="67"/>
      <c r="BZ231" s="32" t="s">
        <v>459</v>
      </c>
      <c r="CA231" s="67"/>
      <c r="CB231" s="67"/>
      <c r="CC231" s="67"/>
      <c r="CD231" s="67"/>
      <c r="CE231" s="67"/>
      <c r="CF231" s="67"/>
      <c r="CG231" s="66"/>
      <c r="CH231" s="66"/>
      <c r="CI231" s="67"/>
      <c r="CJ231" s="67"/>
      <c r="CK231" s="67"/>
      <c r="CL231" s="32" t="s">
        <v>459</v>
      </c>
      <c r="CM231" s="66"/>
      <c r="CN231" s="66"/>
      <c r="CO231" s="66"/>
      <c r="CP231" s="66"/>
      <c r="CQ231" s="67"/>
      <c r="CR231" s="67"/>
      <c r="CS231" s="67"/>
      <c r="CT231" s="67"/>
      <c r="CU231" s="67"/>
      <c r="CV231" s="67"/>
      <c r="CW231" s="32" t="s">
        <v>462</v>
      </c>
      <c r="CX231" s="65" t="s">
        <v>209</v>
      </c>
    </row>
    <row r="232">
      <c r="A232" s="15" t="s">
        <v>185</v>
      </c>
      <c r="B232" s="32" t="s">
        <v>173</v>
      </c>
      <c r="C232" s="32" t="s">
        <v>871</v>
      </c>
      <c r="D232" s="32" t="s">
        <v>872</v>
      </c>
      <c r="E232" s="65" t="s">
        <v>209</v>
      </c>
      <c r="F232" s="65" t="s">
        <v>209</v>
      </c>
      <c r="G232" s="65" t="s">
        <v>209</v>
      </c>
      <c r="H232" s="15" t="s">
        <v>465</v>
      </c>
      <c r="I232" s="65" t="s">
        <v>209</v>
      </c>
      <c r="J232" s="65" t="s">
        <v>209</v>
      </c>
      <c r="K232" s="32" t="s">
        <v>460</v>
      </c>
      <c r="L232" s="32" t="s">
        <v>459</v>
      </c>
      <c r="M232" s="32" t="s">
        <v>459</v>
      </c>
      <c r="N232" s="32" t="s">
        <v>459</v>
      </c>
      <c r="O232" s="32">
        <v>20.0</v>
      </c>
      <c r="P232" s="32">
        <v>30.0</v>
      </c>
      <c r="Q232" s="32">
        <v>20.0</v>
      </c>
      <c r="R232" s="32">
        <v>20.0</v>
      </c>
      <c r="S232" s="32">
        <v>20.0</v>
      </c>
      <c r="U232" s="32">
        <v>2.0</v>
      </c>
      <c r="Z232" s="66"/>
      <c r="AA232" s="66"/>
      <c r="AB232" s="67"/>
      <c r="AC232" s="67"/>
      <c r="AD232" s="67"/>
      <c r="AE232" s="67"/>
      <c r="AF232" s="67"/>
      <c r="AG232" s="67"/>
      <c r="AH232" s="67"/>
      <c r="AI232" s="67"/>
      <c r="AJ232" s="67"/>
      <c r="AK232" s="67"/>
      <c r="AL232" s="67"/>
      <c r="AM232" s="67"/>
      <c r="AN232" s="67"/>
      <c r="AO232" s="66"/>
      <c r="AP232" s="66"/>
      <c r="AQ232" s="67"/>
      <c r="AR232" s="67"/>
      <c r="AS232" s="67"/>
      <c r="AT232" s="67"/>
      <c r="AU232" s="67"/>
      <c r="AV232" s="67"/>
      <c r="AW232" s="67"/>
      <c r="AX232" s="67"/>
      <c r="AY232" s="67"/>
      <c r="AZ232" s="66"/>
      <c r="BA232" s="66"/>
      <c r="BB232" s="67"/>
      <c r="BC232" s="67"/>
      <c r="BD232" s="67"/>
      <c r="BE232" s="67"/>
      <c r="BF232" s="67"/>
      <c r="BG232" s="66"/>
      <c r="BH232" s="66"/>
      <c r="BI232" s="67"/>
      <c r="BJ232" s="67"/>
      <c r="BK232" s="67"/>
      <c r="BL232" s="67"/>
      <c r="BM232" s="67"/>
      <c r="BN232" s="67"/>
      <c r="BO232" s="67"/>
      <c r="BP232" s="67"/>
      <c r="BQ232" s="67"/>
      <c r="BR232" s="66"/>
      <c r="BS232" s="66"/>
      <c r="BT232" s="67"/>
      <c r="BU232" s="67"/>
      <c r="BV232" s="67"/>
      <c r="BW232" s="67"/>
      <c r="BX232" s="67"/>
      <c r="BY232" s="67"/>
      <c r="BZ232" s="32" t="s">
        <v>461</v>
      </c>
      <c r="CG232" s="66"/>
      <c r="CH232" s="66"/>
      <c r="CL232" s="32" t="s">
        <v>459</v>
      </c>
      <c r="CM232" s="66"/>
      <c r="CN232" s="66"/>
      <c r="CO232" s="66"/>
      <c r="CP232" s="66"/>
      <c r="CQ232" s="67"/>
      <c r="CR232" s="67"/>
      <c r="CS232" s="67"/>
      <c r="CT232" s="67"/>
      <c r="CU232" s="67"/>
      <c r="CV232" s="67"/>
      <c r="CW232" s="32" t="s">
        <v>462</v>
      </c>
      <c r="CX232" s="65" t="s">
        <v>209</v>
      </c>
    </row>
    <row r="233">
      <c r="A233" s="15" t="s">
        <v>185</v>
      </c>
      <c r="B233" s="32" t="s">
        <v>173</v>
      </c>
      <c r="C233" s="32" t="s">
        <v>873</v>
      </c>
      <c r="D233" s="32" t="s">
        <v>874</v>
      </c>
      <c r="E233" s="65" t="s">
        <v>19</v>
      </c>
      <c r="F233" s="65" t="s">
        <v>209</v>
      </c>
      <c r="G233" s="65" t="s">
        <v>209</v>
      </c>
      <c r="H233" s="15" t="s">
        <v>465</v>
      </c>
      <c r="I233" s="65" t="s">
        <v>209</v>
      </c>
      <c r="J233" s="65" t="s">
        <v>209</v>
      </c>
      <c r="K233" s="32" t="s">
        <v>460</v>
      </c>
      <c r="L233" s="32" t="s">
        <v>459</v>
      </c>
      <c r="M233" s="32" t="s">
        <v>459</v>
      </c>
      <c r="N233" s="32" t="s">
        <v>459</v>
      </c>
      <c r="O233" s="32">
        <v>10.0</v>
      </c>
      <c r="P233" s="32">
        <v>30.0</v>
      </c>
      <c r="Q233" s="32">
        <v>20.0</v>
      </c>
      <c r="R233" s="32">
        <v>20.0</v>
      </c>
      <c r="S233" s="32">
        <v>20.0</v>
      </c>
      <c r="U233" s="32">
        <v>2.0</v>
      </c>
      <c r="Z233" s="66"/>
      <c r="AA233" s="66"/>
      <c r="AB233" s="67"/>
      <c r="AC233" s="67"/>
      <c r="AD233" s="67"/>
      <c r="AE233" s="67"/>
      <c r="AF233" s="67"/>
      <c r="AG233" s="67"/>
      <c r="AH233" s="67"/>
      <c r="AI233" s="67"/>
      <c r="AJ233" s="67"/>
      <c r="AK233" s="67"/>
      <c r="AL233" s="67"/>
      <c r="AM233" s="67"/>
      <c r="AN233" s="67"/>
      <c r="AO233" s="66"/>
      <c r="AP233" s="66"/>
      <c r="AQ233" s="67"/>
      <c r="AR233" s="67"/>
      <c r="AS233" s="67"/>
      <c r="AT233" s="67"/>
      <c r="AU233" s="67"/>
      <c r="AV233" s="67"/>
      <c r="AW233" s="67"/>
      <c r="AX233" s="67"/>
      <c r="AY233" s="67"/>
      <c r="AZ233" s="66"/>
      <c r="BA233" s="66"/>
      <c r="BB233" s="67"/>
      <c r="BC233" s="67"/>
      <c r="BD233" s="67"/>
      <c r="BE233" s="67"/>
      <c r="BF233" s="67"/>
      <c r="BG233" s="66"/>
      <c r="BH233" s="66"/>
      <c r="BI233" s="67"/>
      <c r="BJ233" s="67"/>
      <c r="BK233" s="67"/>
      <c r="BL233" s="67"/>
      <c r="BM233" s="67"/>
      <c r="BN233" s="67"/>
      <c r="BO233" s="67"/>
      <c r="BP233" s="67"/>
      <c r="BQ233" s="67"/>
      <c r="BR233" s="66"/>
      <c r="BS233" s="66"/>
      <c r="BT233" s="67"/>
      <c r="BU233" s="67"/>
      <c r="BV233" s="67"/>
      <c r="BW233" s="67"/>
      <c r="BX233" s="67"/>
      <c r="BY233" s="67"/>
      <c r="BZ233" s="32" t="s">
        <v>461</v>
      </c>
      <c r="CG233" s="66"/>
      <c r="CH233" s="66"/>
      <c r="CL233" s="32" t="s">
        <v>459</v>
      </c>
      <c r="CM233" s="66"/>
      <c r="CN233" s="66"/>
      <c r="CO233" s="66"/>
      <c r="CP233" s="66"/>
      <c r="CQ233" s="67"/>
      <c r="CR233" s="67"/>
      <c r="CS233" s="67"/>
      <c r="CT233" s="67"/>
      <c r="CU233" s="67"/>
      <c r="CV233" s="67"/>
      <c r="CW233" s="32" t="s">
        <v>462</v>
      </c>
      <c r="CX233" s="65" t="s">
        <v>209</v>
      </c>
    </row>
    <row r="234">
      <c r="A234" s="15" t="s">
        <v>185</v>
      </c>
      <c r="B234" s="32" t="s">
        <v>173</v>
      </c>
      <c r="C234" s="32" t="s">
        <v>875</v>
      </c>
      <c r="D234" s="32" t="s">
        <v>874</v>
      </c>
      <c r="E234" s="65" t="s">
        <v>19</v>
      </c>
      <c r="F234" s="65" t="s">
        <v>209</v>
      </c>
      <c r="G234" s="65" t="s">
        <v>209</v>
      </c>
      <c r="H234" s="15" t="s">
        <v>465</v>
      </c>
      <c r="I234" s="65" t="s">
        <v>209</v>
      </c>
      <c r="J234" s="65" t="s">
        <v>209</v>
      </c>
      <c r="K234" s="32" t="s">
        <v>460</v>
      </c>
      <c r="L234" s="32" t="s">
        <v>459</v>
      </c>
      <c r="M234" s="32" t="s">
        <v>459</v>
      </c>
      <c r="N234" s="32" t="s">
        <v>459</v>
      </c>
      <c r="O234" s="32">
        <v>5.0</v>
      </c>
      <c r="P234" s="32">
        <v>20.0</v>
      </c>
      <c r="Q234" s="32">
        <v>20.0</v>
      </c>
      <c r="R234" s="32">
        <v>20.0</v>
      </c>
      <c r="S234" s="32">
        <v>25.0</v>
      </c>
      <c r="U234" s="32">
        <v>2.0</v>
      </c>
      <c r="V234" s="32">
        <v>2.9</v>
      </c>
      <c r="W234" s="32">
        <v>35.0</v>
      </c>
      <c r="Z234" s="65"/>
      <c r="AA234" s="65"/>
      <c r="AB234" s="67"/>
      <c r="AC234" s="67"/>
      <c r="AD234" s="67"/>
      <c r="AE234" s="67"/>
      <c r="AF234" s="67"/>
      <c r="AG234" s="67"/>
      <c r="AH234" s="67"/>
      <c r="AI234" s="67"/>
      <c r="AJ234" s="67"/>
      <c r="AK234" s="67"/>
      <c r="AL234" s="67"/>
      <c r="AM234" s="67"/>
      <c r="AN234" s="67"/>
      <c r="AO234" s="66"/>
      <c r="AP234" s="66"/>
      <c r="AQ234" s="67"/>
      <c r="AR234" s="67"/>
      <c r="AS234" s="67"/>
      <c r="AT234" s="67"/>
      <c r="AU234" s="67"/>
      <c r="AV234" s="67"/>
      <c r="AW234" s="67"/>
      <c r="AX234" s="67"/>
      <c r="AY234" s="67"/>
      <c r="AZ234" s="66"/>
      <c r="BA234" s="66"/>
      <c r="BB234" s="67"/>
      <c r="BC234" s="67"/>
      <c r="BD234" s="67"/>
      <c r="BE234" s="67"/>
      <c r="BF234" s="67"/>
      <c r="BG234" s="66"/>
      <c r="BH234" s="66"/>
      <c r="BI234" s="67"/>
      <c r="BJ234" s="67"/>
      <c r="BK234" s="67"/>
      <c r="BL234" s="67"/>
      <c r="BM234" s="67"/>
      <c r="BN234" s="67"/>
      <c r="BO234" s="67"/>
      <c r="BP234" s="67"/>
      <c r="BQ234" s="67"/>
      <c r="BR234" s="66"/>
      <c r="BS234" s="66"/>
      <c r="BT234" s="67"/>
      <c r="BU234" s="67"/>
      <c r="BV234" s="67"/>
      <c r="BW234" s="67"/>
      <c r="BX234" s="67"/>
      <c r="BY234" s="67"/>
      <c r="BZ234" s="32" t="s">
        <v>461</v>
      </c>
      <c r="CG234" s="66"/>
      <c r="CH234" s="66"/>
      <c r="CL234" s="32" t="s">
        <v>459</v>
      </c>
      <c r="CM234" s="66"/>
      <c r="CN234" s="66"/>
      <c r="CO234" s="66"/>
      <c r="CP234" s="66"/>
      <c r="CQ234" s="67"/>
      <c r="CR234" s="67"/>
      <c r="CS234" s="67"/>
      <c r="CT234" s="67"/>
      <c r="CU234" s="67"/>
      <c r="CV234" s="67"/>
      <c r="CW234" s="32" t="s">
        <v>462</v>
      </c>
      <c r="CX234" s="65" t="s">
        <v>209</v>
      </c>
    </row>
    <row r="235">
      <c r="A235" s="15" t="s">
        <v>185</v>
      </c>
      <c r="B235" s="32" t="s">
        <v>173</v>
      </c>
      <c r="C235" s="32" t="s">
        <v>876</v>
      </c>
      <c r="D235" s="32" t="s">
        <v>874</v>
      </c>
      <c r="E235" s="65" t="s">
        <v>19</v>
      </c>
      <c r="F235" s="65" t="s">
        <v>209</v>
      </c>
      <c r="G235" s="65" t="s">
        <v>209</v>
      </c>
      <c r="H235" s="15" t="s">
        <v>465</v>
      </c>
      <c r="I235" s="65" t="s">
        <v>209</v>
      </c>
      <c r="J235" s="65" t="s">
        <v>209</v>
      </c>
      <c r="K235" s="32" t="s">
        <v>460</v>
      </c>
      <c r="L235" s="32" t="s">
        <v>459</v>
      </c>
      <c r="M235" s="32" t="s">
        <v>459</v>
      </c>
      <c r="N235" s="32" t="s">
        <v>459</v>
      </c>
      <c r="O235" s="32">
        <v>5.0</v>
      </c>
      <c r="P235" s="32">
        <v>20.0</v>
      </c>
      <c r="Q235" s="32">
        <v>20.0</v>
      </c>
      <c r="R235" s="32">
        <v>20.0</v>
      </c>
      <c r="S235" s="32">
        <v>25.0</v>
      </c>
      <c r="U235" s="32">
        <v>2.0</v>
      </c>
      <c r="V235" s="32">
        <v>2.9</v>
      </c>
      <c r="W235" s="32">
        <v>35.0</v>
      </c>
      <c r="Z235" s="65"/>
      <c r="AA235" s="65"/>
      <c r="AB235" s="67"/>
      <c r="AC235" s="67"/>
      <c r="AD235" s="67"/>
      <c r="AE235" s="67"/>
      <c r="AF235" s="67"/>
      <c r="AG235" s="67"/>
      <c r="AH235" s="67"/>
      <c r="AI235" s="67"/>
      <c r="AJ235" s="67"/>
      <c r="AK235" s="67"/>
      <c r="AL235" s="67"/>
      <c r="AM235" s="67"/>
      <c r="AN235" s="67"/>
      <c r="AO235" s="66"/>
      <c r="AP235" s="66"/>
      <c r="AQ235" s="67"/>
      <c r="AR235" s="67"/>
      <c r="AS235" s="67"/>
      <c r="AT235" s="67"/>
      <c r="AU235" s="67"/>
      <c r="AV235" s="67"/>
      <c r="AW235" s="67"/>
      <c r="AX235" s="67"/>
      <c r="AY235" s="67"/>
      <c r="AZ235" s="66"/>
      <c r="BA235" s="66"/>
      <c r="BB235" s="67"/>
      <c r="BC235" s="67"/>
      <c r="BD235" s="67"/>
      <c r="BE235" s="67"/>
      <c r="BF235" s="67"/>
      <c r="BG235" s="66"/>
      <c r="BH235" s="66"/>
      <c r="BI235" s="67"/>
      <c r="BJ235" s="67"/>
      <c r="BK235" s="67"/>
      <c r="BL235" s="67"/>
      <c r="BM235" s="67"/>
      <c r="BN235" s="67"/>
      <c r="BO235" s="67"/>
      <c r="BP235" s="67"/>
      <c r="BQ235" s="67"/>
      <c r="BR235" s="66"/>
      <c r="BS235" s="66"/>
      <c r="BT235" s="67"/>
      <c r="BU235" s="67"/>
      <c r="BV235" s="67"/>
      <c r="BW235" s="67"/>
      <c r="BX235" s="67"/>
      <c r="BY235" s="67"/>
      <c r="BZ235" s="32" t="s">
        <v>461</v>
      </c>
      <c r="CG235" s="66"/>
      <c r="CH235" s="66"/>
      <c r="CL235" s="32" t="s">
        <v>459</v>
      </c>
      <c r="CM235" s="66"/>
      <c r="CN235" s="66"/>
      <c r="CO235" s="66"/>
      <c r="CP235" s="66"/>
      <c r="CQ235" s="67"/>
      <c r="CR235" s="67"/>
      <c r="CS235" s="67"/>
      <c r="CT235" s="67"/>
      <c r="CU235" s="67"/>
      <c r="CV235" s="67"/>
      <c r="CW235" s="32" t="s">
        <v>460</v>
      </c>
      <c r="CX235" s="65" t="s">
        <v>209</v>
      </c>
      <c r="DB235" s="32" t="s">
        <v>500</v>
      </c>
      <c r="DC235" s="32" t="s">
        <v>500</v>
      </c>
    </row>
    <row r="236">
      <c r="A236" s="15" t="s">
        <v>185</v>
      </c>
      <c r="B236" s="32" t="s">
        <v>173</v>
      </c>
      <c r="C236" s="32" t="s">
        <v>877</v>
      </c>
      <c r="D236" s="32" t="s">
        <v>751</v>
      </c>
      <c r="E236" s="65" t="s">
        <v>19</v>
      </c>
      <c r="F236" s="65" t="s">
        <v>209</v>
      </c>
      <c r="G236" s="65" t="s">
        <v>209</v>
      </c>
      <c r="H236" s="15" t="s">
        <v>465</v>
      </c>
      <c r="I236" s="65" t="s">
        <v>209</v>
      </c>
      <c r="J236" s="65" t="s">
        <v>209</v>
      </c>
      <c r="K236" s="32" t="s">
        <v>460</v>
      </c>
      <c r="L236" s="32" t="s">
        <v>459</v>
      </c>
      <c r="M236" s="32" t="s">
        <v>459</v>
      </c>
      <c r="N236" s="32" t="s">
        <v>459</v>
      </c>
      <c r="O236" s="32">
        <v>1.0</v>
      </c>
      <c r="P236" s="32">
        <v>30.0</v>
      </c>
      <c r="Q236" s="32">
        <v>20.0</v>
      </c>
      <c r="R236" s="32">
        <v>20.0</v>
      </c>
      <c r="S236" s="32">
        <v>30.0</v>
      </c>
      <c r="U236" s="32">
        <v>2.0</v>
      </c>
      <c r="V236" s="32">
        <v>2.9</v>
      </c>
      <c r="W236" s="32">
        <v>35.0</v>
      </c>
      <c r="Z236" s="66"/>
      <c r="AA236" s="66"/>
      <c r="AB236" s="67"/>
      <c r="AC236" s="67"/>
      <c r="AD236" s="67"/>
      <c r="AE236" s="67"/>
      <c r="AF236" s="67"/>
      <c r="AG236" s="67"/>
      <c r="AH236" s="67"/>
      <c r="AI236" s="67"/>
      <c r="AJ236" s="67"/>
      <c r="AK236" s="67"/>
      <c r="AL236" s="67"/>
      <c r="AM236" s="67"/>
      <c r="AN236" s="67"/>
      <c r="AO236" s="66"/>
      <c r="AP236" s="66"/>
      <c r="AQ236" s="67"/>
      <c r="AR236" s="67"/>
      <c r="AS236" s="67"/>
      <c r="AT236" s="67"/>
      <c r="AU236" s="67"/>
      <c r="AV236" s="67"/>
      <c r="AW236" s="67"/>
      <c r="AX236" s="67"/>
      <c r="AY236" s="67"/>
      <c r="AZ236" s="66"/>
      <c r="BA236" s="66"/>
      <c r="BB236" s="67"/>
      <c r="BC236" s="67"/>
      <c r="BD236" s="67"/>
      <c r="BE236" s="67"/>
      <c r="BF236" s="67"/>
      <c r="BG236" s="66"/>
      <c r="BH236" s="66"/>
      <c r="BI236" s="67"/>
      <c r="BJ236" s="67"/>
      <c r="BK236" s="67"/>
      <c r="BL236" s="67"/>
      <c r="BM236" s="67"/>
      <c r="BN236" s="67"/>
      <c r="BO236" s="67"/>
      <c r="BP236" s="67"/>
      <c r="BQ236" s="67"/>
      <c r="BR236" s="66"/>
      <c r="BS236" s="66"/>
      <c r="BT236" s="67"/>
      <c r="BU236" s="67"/>
      <c r="BV236" s="67"/>
      <c r="BW236" s="67"/>
      <c r="BX236" s="67"/>
      <c r="BY236" s="67"/>
      <c r="BZ236" s="32" t="s">
        <v>461</v>
      </c>
      <c r="CG236" s="66"/>
      <c r="CH236" s="66"/>
      <c r="CL236" s="32" t="s">
        <v>462</v>
      </c>
      <c r="CM236" s="65" t="s">
        <v>209</v>
      </c>
      <c r="CN236" s="65" t="s">
        <v>209</v>
      </c>
      <c r="CO236" s="65" t="s">
        <v>209</v>
      </c>
      <c r="CP236" s="65" t="s">
        <v>209</v>
      </c>
      <c r="CR236" s="32">
        <v>1.0</v>
      </c>
      <c r="CU236" s="32">
        <v>800.0</v>
      </c>
      <c r="CW236" s="32" t="s">
        <v>462</v>
      </c>
      <c r="CX236" s="65" t="s">
        <v>209</v>
      </c>
    </row>
    <row r="237">
      <c r="A237" s="15" t="s">
        <v>185</v>
      </c>
      <c r="B237" s="32" t="s">
        <v>173</v>
      </c>
      <c r="C237" s="32" t="s">
        <v>878</v>
      </c>
      <c r="D237" s="32" t="s">
        <v>752</v>
      </c>
      <c r="E237" s="65" t="s">
        <v>19</v>
      </c>
      <c r="F237" s="65" t="s">
        <v>209</v>
      </c>
      <c r="G237" s="65" t="s">
        <v>209</v>
      </c>
      <c r="H237" s="15" t="s">
        <v>465</v>
      </c>
      <c r="I237" s="65" t="s">
        <v>209</v>
      </c>
      <c r="J237" s="65" t="s">
        <v>209</v>
      </c>
      <c r="K237" s="32" t="s">
        <v>460</v>
      </c>
      <c r="L237" s="32" t="s">
        <v>459</v>
      </c>
      <c r="M237" s="32" t="s">
        <v>459</v>
      </c>
      <c r="N237" s="32" t="s">
        <v>459</v>
      </c>
      <c r="O237" s="76">
        <f>20000/43560</f>
        <v>0.4591368228</v>
      </c>
      <c r="P237" s="32">
        <v>25.0</v>
      </c>
      <c r="Q237" s="32">
        <v>15.0</v>
      </c>
      <c r="R237" s="32">
        <v>20.0</v>
      </c>
      <c r="S237" s="32">
        <v>30.0</v>
      </c>
      <c r="U237" s="32">
        <v>2.0</v>
      </c>
      <c r="V237" s="32">
        <v>2.9</v>
      </c>
      <c r="W237" s="32">
        <v>35.0</v>
      </c>
      <c r="Z237" s="66"/>
      <c r="AA237" s="66"/>
      <c r="AB237" s="67"/>
      <c r="AC237" s="67"/>
      <c r="AD237" s="67"/>
      <c r="AE237" s="67"/>
      <c r="AF237" s="67"/>
      <c r="AG237" s="67"/>
      <c r="AH237" s="67"/>
      <c r="AI237" s="67"/>
      <c r="AJ237" s="67"/>
      <c r="AK237" s="67"/>
      <c r="AL237" s="67"/>
      <c r="AM237" s="67"/>
      <c r="AN237" s="67"/>
      <c r="AO237" s="66"/>
      <c r="AP237" s="66"/>
      <c r="AQ237" s="67"/>
      <c r="AR237" s="67"/>
      <c r="AS237" s="67"/>
      <c r="AT237" s="67"/>
      <c r="AU237" s="67"/>
      <c r="AV237" s="67"/>
      <c r="AW237" s="67"/>
      <c r="AX237" s="67"/>
      <c r="AY237" s="67"/>
      <c r="AZ237" s="66"/>
      <c r="BA237" s="66"/>
      <c r="BB237" s="67"/>
      <c r="BC237" s="67"/>
      <c r="BD237" s="67"/>
      <c r="BE237" s="67"/>
      <c r="BF237" s="67"/>
      <c r="BG237" s="66"/>
      <c r="BH237" s="66"/>
      <c r="BI237" s="67"/>
      <c r="BJ237" s="67"/>
      <c r="BK237" s="67"/>
      <c r="BL237" s="67"/>
      <c r="BM237" s="67"/>
      <c r="BN237" s="67"/>
      <c r="BO237" s="67"/>
      <c r="BP237" s="67"/>
      <c r="BQ237" s="67"/>
      <c r="BR237" s="66"/>
      <c r="BS237" s="66"/>
      <c r="BT237" s="67"/>
      <c r="BU237" s="67"/>
      <c r="BV237" s="67"/>
      <c r="BW237" s="67"/>
      <c r="BX237" s="67"/>
      <c r="BY237" s="67"/>
      <c r="BZ237" s="32" t="s">
        <v>461</v>
      </c>
      <c r="CG237" s="66"/>
      <c r="CH237" s="66"/>
      <c r="CL237" s="32" t="s">
        <v>462</v>
      </c>
      <c r="CM237" s="65" t="s">
        <v>209</v>
      </c>
      <c r="CN237" s="65" t="s">
        <v>209</v>
      </c>
      <c r="CO237" s="65" t="s">
        <v>209</v>
      </c>
      <c r="CP237" s="65" t="s">
        <v>209</v>
      </c>
      <c r="CR237" s="32">
        <v>1.0</v>
      </c>
      <c r="CU237" s="32">
        <v>800.0</v>
      </c>
      <c r="CW237" s="32" t="s">
        <v>462</v>
      </c>
      <c r="CX237" s="65" t="s">
        <v>209</v>
      </c>
    </row>
    <row r="238">
      <c r="A238" s="15" t="s">
        <v>185</v>
      </c>
      <c r="B238" s="32" t="s">
        <v>173</v>
      </c>
      <c r="C238" s="32" t="s">
        <v>879</v>
      </c>
      <c r="D238" s="32" t="s">
        <v>751</v>
      </c>
      <c r="E238" s="65" t="s">
        <v>19</v>
      </c>
      <c r="F238" s="65" t="s">
        <v>209</v>
      </c>
      <c r="G238" s="65" t="s">
        <v>209</v>
      </c>
      <c r="H238" s="15" t="s">
        <v>465</v>
      </c>
      <c r="I238" s="65" t="s">
        <v>209</v>
      </c>
      <c r="J238" s="65" t="s">
        <v>209</v>
      </c>
      <c r="K238" s="32" t="s">
        <v>460</v>
      </c>
      <c r="L238" s="32" t="s">
        <v>459</v>
      </c>
      <c r="M238" s="32" t="s">
        <v>459</v>
      </c>
      <c r="N238" s="32" t="s">
        <v>459</v>
      </c>
      <c r="O238" s="32">
        <v>1.0</v>
      </c>
      <c r="P238" s="32">
        <v>30.0</v>
      </c>
      <c r="Q238" s="32">
        <v>20.0</v>
      </c>
      <c r="R238" s="32">
        <v>20.0</v>
      </c>
      <c r="S238" s="32">
        <v>30.0</v>
      </c>
      <c r="U238" s="32">
        <v>2.0</v>
      </c>
      <c r="V238" s="32">
        <v>2.9</v>
      </c>
      <c r="W238" s="32">
        <v>35.0</v>
      </c>
      <c r="Z238" s="66"/>
      <c r="AA238" s="66"/>
      <c r="AB238" s="67"/>
      <c r="AC238" s="67"/>
      <c r="AD238" s="67"/>
      <c r="AE238" s="67"/>
      <c r="AF238" s="67"/>
      <c r="AG238" s="67"/>
      <c r="AH238" s="67"/>
      <c r="AI238" s="67"/>
      <c r="AJ238" s="67"/>
      <c r="AK238" s="67"/>
      <c r="AL238" s="67"/>
      <c r="AM238" s="67"/>
      <c r="AN238" s="67"/>
      <c r="AO238" s="66"/>
      <c r="AP238" s="66"/>
      <c r="AQ238" s="67"/>
      <c r="AR238" s="67"/>
      <c r="AS238" s="67"/>
      <c r="AT238" s="67"/>
      <c r="AU238" s="67"/>
      <c r="AV238" s="67"/>
      <c r="AW238" s="67"/>
      <c r="AX238" s="67"/>
      <c r="AY238" s="67"/>
      <c r="AZ238" s="66"/>
      <c r="BA238" s="66"/>
      <c r="BB238" s="67"/>
      <c r="BC238" s="67"/>
      <c r="BD238" s="67"/>
      <c r="BE238" s="67"/>
      <c r="BF238" s="67"/>
      <c r="BG238" s="66"/>
      <c r="BH238" s="66"/>
      <c r="BI238" s="67"/>
      <c r="BJ238" s="67"/>
      <c r="BK238" s="67"/>
      <c r="BL238" s="67"/>
      <c r="BM238" s="67"/>
      <c r="BN238" s="67"/>
      <c r="BO238" s="67"/>
      <c r="BP238" s="67"/>
      <c r="BQ238" s="67"/>
      <c r="BR238" s="66"/>
      <c r="BS238" s="66"/>
      <c r="BT238" s="67"/>
      <c r="BU238" s="67"/>
      <c r="BV238" s="67"/>
      <c r="BW238" s="67"/>
      <c r="BX238" s="67"/>
      <c r="BY238" s="67"/>
      <c r="BZ238" s="32" t="s">
        <v>461</v>
      </c>
      <c r="CG238" s="66"/>
      <c r="CH238" s="66"/>
      <c r="CL238" s="32" t="s">
        <v>462</v>
      </c>
      <c r="CM238" s="65" t="s">
        <v>209</v>
      </c>
      <c r="CN238" s="65" t="s">
        <v>209</v>
      </c>
      <c r="CO238" s="65" t="s">
        <v>209</v>
      </c>
      <c r="CP238" s="65" t="s">
        <v>209</v>
      </c>
      <c r="CR238" s="32">
        <v>1.0</v>
      </c>
      <c r="CU238" s="32">
        <v>800.0</v>
      </c>
      <c r="CW238" s="32" t="s">
        <v>460</v>
      </c>
      <c r="CX238" s="65" t="s">
        <v>209</v>
      </c>
      <c r="DB238" s="32" t="s">
        <v>500</v>
      </c>
      <c r="DC238" s="32" t="s">
        <v>500</v>
      </c>
    </row>
    <row r="239">
      <c r="A239" s="15" t="s">
        <v>185</v>
      </c>
      <c r="B239" s="32" t="s">
        <v>173</v>
      </c>
      <c r="C239" s="32" t="s">
        <v>880</v>
      </c>
      <c r="D239" s="32" t="s">
        <v>727</v>
      </c>
      <c r="E239" s="65" t="s">
        <v>19</v>
      </c>
      <c r="F239" s="65" t="s">
        <v>209</v>
      </c>
      <c r="G239" s="65" t="s">
        <v>209</v>
      </c>
      <c r="H239" s="15" t="s">
        <v>465</v>
      </c>
      <c r="I239" s="65" t="s">
        <v>209</v>
      </c>
      <c r="J239" s="65" t="s">
        <v>209</v>
      </c>
      <c r="K239" s="32" t="s">
        <v>460</v>
      </c>
      <c r="L239" s="32" t="s">
        <v>459</v>
      </c>
      <c r="M239" s="32" t="s">
        <v>459</v>
      </c>
      <c r="N239" s="32" t="s">
        <v>459</v>
      </c>
      <c r="O239" s="76">
        <f t="shared" ref="O239:O240" si="19">9600/43560</f>
        <v>0.2203856749</v>
      </c>
      <c r="P239" s="32">
        <v>25.0</v>
      </c>
      <c r="Q239" s="32">
        <v>5.0</v>
      </c>
      <c r="R239" s="32">
        <v>20.0</v>
      </c>
      <c r="S239" s="32">
        <v>30.0</v>
      </c>
      <c r="U239" s="32">
        <v>2.0</v>
      </c>
      <c r="V239" s="32">
        <v>2.9</v>
      </c>
      <c r="W239" s="32">
        <v>35.0</v>
      </c>
      <c r="Z239" s="66"/>
      <c r="AA239" s="66"/>
      <c r="AB239" s="67"/>
      <c r="AC239" s="67"/>
      <c r="AD239" s="67"/>
      <c r="AE239" s="67"/>
      <c r="AF239" s="67"/>
      <c r="AG239" s="67"/>
      <c r="AH239" s="67"/>
      <c r="AI239" s="67"/>
      <c r="AJ239" s="67"/>
      <c r="AK239" s="67"/>
      <c r="AL239" s="67"/>
      <c r="AM239" s="67"/>
      <c r="AN239" s="67"/>
      <c r="AO239" s="66"/>
      <c r="AP239" s="66"/>
      <c r="AQ239" s="67"/>
      <c r="AR239" s="67"/>
      <c r="AS239" s="67"/>
      <c r="AT239" s="67"/>
      <c r="AU239" s="67"/>
      <c r="AV239" s="67"/>
      <c r="AW239" s="67"/>
      <c r="AX239" s="67"/>
      <c r="AY239" s="67"/>
      <c r="AZ239" s="66"/>
      <c r="BA239" s="66"/>
      <c r="BB239" s="67"/>
      <c r="BC239" s="67"/>
      <c r="BD239" s="67"/>
      <c r="BE239" s="67"/>
      <c r="BF239" s="67"/>
      <c r="BG239" s="66"/>
      <c r="BH239" s="66"/>
      <c r="BI239" s="67"/>
      <c r="BJ239" s="67"/>
      <c r="BK239" s="67"/>
      <c r="BL239" s="67"/>
      <c r="BM239" s="67"/>
      <c r="BN239" s="67"/>
      <c r="BO239" s="67"/>
      <c r="BP239" s="67"/>
      <c r="BQ239" s="67"/>
      <c r="BR239" s="66"/>
      <c r="BS239" s="66"/>
      <c r="BT239" s="67"/>
      <c r="BU239" s="67"/>
      <c r="BV239" s="67"/>
      <c r="BW239" s="67"/>
      <c r="BX239" s="67"/>
      <c r="BY239" s="67"/>
      <c r="BZ239" s="32" t="s">
        <v>461</v>
      </c>
      <c r="CG239" s="66"/>
      <c r="CH239" s="66"/>
      <c r="CL239" s="32" t="s">
        <v>462</v>
      </c>
      <c r="CM239" s="65" t="s">
        <v>209</v>
      </c>
      <c r="CN239" s="65" t="s">
        <v>209</v>
      </c>
      <c r="CO239" s="65" t="s">
        <v>209</v>
      </c>
      <c r="CP239" s="65" t="s">
        <v>209</v>
      </c>
      <c r="CR239" s="32">
        <v>1.0</v>
      </c>
      <c r="CU239" s="32">
        <v>800.0</v>
      </c>
      <c r="CW239" s="32" t="s">
        <v>462</v>
      </c>
      <c r="CX239" s="65" t="s">
        <v>209</v>
      </c>
    </row>
    <row r="240">
      <c r="A240" s="15" t="s">
        <v>185</v>
      </c>
      <c r="B240" s="32" t="s">
        <v>173</v>
      </c>
      <c r="C240" s="32" t="s">
        <v>881</v>
      </c>
      <c r="D240" s="32" t="s">
        <v>727</v>
      </c>
      <c r="E240" s="65" t="s">
        <v>19</v>
      </c>
      <c r="F240" s="65" t="s">
        <v>209</v>
      </c>
      <c r="G240" s="65" t="s">
        <v>209</v>
      </c>
      <c r="H240" s="15" t="s">
        <v>465</v>
      </c>
      <c r="I240" s="65" t="s">
        <v>209</v>
      </c>
      <c r="J240" s="65" t="s">
        <v>209</v>
      </c>
      <c r="K240" s="32" t="s">
        <v>460</v>
      </c>
      <c r="L240" s="32" t="s">
        <v>459</v>
      </c>
      <c r="M240" s="32" t="s">
        <v>459</v>
      </c>
      <c r="N240" s="32" t="s">
        <v>459</v>
      </c>
      <c r="O240" s="76">
        <f t="shared" si="19"/>
        <v>0.2203856749</v>
      </c>
      <c r="P240" s="32">
        <v>25.0</v>
      </c>
      <c r="Q240" s="32">
        <v>5.0</v>
      </c>
      <c r="R240" s="32">
        <v>20.0</v>
      </c>
      <c r="S240" s="32">
        <v>30.0</v>
      </c>
      <c r="U240" s="32">
        <v>2.0</v>
      </c>
      <c r="V240" s="32">
        <v>2.9</v>
      </c>
      <c r="W240" s="32">
        <v>35.0</v>
      </c>
      <c r="Z240" s="66"/>
      <c r="AA240" s="66"/>
      <c r="AB240" s="67"/>
      <c r="AC240" s="67"/>
      <c r="AD240" s="67"/>
      <c r="AE240" s="67"/>
      <c r="AF240" s="67"/>
      <c r="AG240" s="67"/>
      <c r="AH240" s="67"/>
      <c r="AI240" s="67"/>
      <c r="AJ240" s="67"/>
      <c r="AK240" s="67"/>
      <c r="AL240" s="67"/>
      <c r="AM240" s="67"/>
      <c r="AN240" s="67"/>
      <c r="AO240" s="66"/>
      <c r="AP240" s="66"/>
      <c r="AQ240" s="67"/>
      <c r="AR240" s="67"/>
      <c r="AS240" s="67"/>
      <c r="AT240" s="67"/>
      <c r="AU240" s="67"/>
      <c r="AV240" s="67"/>
      <c r="AW240" s="67"/>
      <c r="AX240" s="67"/>
      <c r="AY240" s="67"/>
      <c r="AZ240" s="66"/>
      <c r="BA240" s="66"/>
      <c r="BB240" s="67"/>
      <c r="BC240" s="67"/>
      <c r="BD240" s="67"/>
      <c r="BE240" s="67"/>
      <c r="BF240" s="67"/>
      <c r="BG240" s="66"/>
      <c r="BH240" s="66"/>
      <c r="BI240" s="67"/>
      <c r="BJ240" s="67"/>
      <c r="BK240" s="67"/>
      <c r="BL240" s="67"/>
      <c r="BM240" s="67"/>
      <c r="BN240" s="67"/>
      <c r="BO240" s="67"/>
      <c r="BP240" s="67"/>
      <c r="BQ240" s="67"/>
      <c r="BR240" s="66"/>
      <c r="BS240" s="66"/>
      <c r="BT240" s="67"/>
      <c r="BU240" s="67"/>
      <c r="BV240" s="67"/>
      <c r="BW240" s="67"/>
      <c r="BX240" s="67"/>
      <c r="BY240" s="67"/>
      <c r="BZ240" s="32" t="s">
        <v>461</v>
      </c>
      <c r="CG240" s="66"/>
      <c r="CH240" s="66"/>
      <c r="CL240" s="32" t="s">
        <v>462</v>
      </c>
      <c r="CM240" s="65" t="s">
        <v>209</v>
      </c>
      <c r="CN240" s="65" t="s">
        <v>209</v>
      </c>
      <c r="CO240" s="65" t="s">
        <v>209</v>
      </c>
      <c r="CP240" s="65" t="s">
        <v>209</v>
      </c>
      <c r="CR240" s="32">
        <v>1.0</v>
      </c>
      <c r="CU240" s="32">
        <v>800.0</v>
      </c>
      <c r="CW240" s="32" t="s">
        <v>460</v>
      </c>
      <c r="CX240" s="65" t="s">
        <v>209</v>
      </c>
      <c r="DB240" s="32" t="s">
        <v>500</v>
      </c>
      <c r="DC240" s="32" t="s">
        <v>500</v>
      </c>
    </row>
    <row r="241">
      <c r="A241" s="15" t="s">
        <v>185</v>
      </c>
      <c r="B241" s="32" t="s">
        <v>173</v>
      </c>
      <c r="C241" s="32" t="s">
        <v>882</v>
      </c>
      <c r="D241" s="32" t="s">
        <v>883</v>
      </c>
      <c r="E241" s="65" t="s">
        <v>19</v>
      </c>
      <c r="F241" s="65" t="s">
        <v>209</v>
      </c>
      <c r="G241" s="65" t="s">
        <v>209</v>
      </c>
      <c r="H241" s="15" t="s">
        <v>465</v>
      </c>
      <c r="I241" s="65" t="s">
        <v>209</v>
      </c>
      <c r="J241" s="65" t="s">
        <v>209</v>
      </c>
      <c r="K241" s="32" t="s">
        <v>460</v>
      </c>
      <c r="L241" s="32" t="s">
        <v>459</v>
      </c>
      <c r="M241" s="32" t="s">
        <v>459</v>
      </c>
      <c r="N241" s="32" t="s">
        <v>459</v>
      </c>
      <c r="O241" s="76">
        <f>7200/43560</f>
        <v>0.1652892562</v>
      </c>
      <c r="P241" s="32">
        <v>20.0</v>
      </c>
      <c r="Q241" s="32">
        <v>5.0</v>
      </c>
      <c r="R241" s="32">
        <v>20.0</v>
      </c>
      <c r="S241" s="32">
        <v>35.0</v>
      </c>
      <c r="U241" s="32">
        <v>2.0</v>
      </c>
      <c r="V241" s="32">
        <v>2.9</v>
      </c>
      <c r="W241" s="32">
        <v>35.0</v>
      </c>
      <c r="Z241" s="66"/>
      <c r="AA241" s="66"/>
      <c r="AB241" s="67"/>
      <c r="AC241" s="67"/>
      <c r="AD241" s="67"/>
      <c r="AE241" s="67"/>
      <c r="AF241" s="67"/>
      <c r="AG241" s="67"/>
      <c r="AH241" s="67"/>
      <c r="AI241" s="67"/>
      <c r="AJ241" s="67"/>
      <c r="AK241" s="67"/>
      <c r="AL241" s="67"/>
      <c r="AM241" s="67"/>
      <c r="AN241" s="67"/>
      <c r="AO241" s="66"/>
      <c r="AP241" s="66"/>
      <c r="AQ241" s="67"/>
      <c r="AR241" s="67"/>
      <c r="AS241" s="67"/>
      <c r="AT241" s="67"/>
      <c r="AU241" s="67"/>
      <c r="AV241" s="67"/>
      <c r="AW241" s="67"/>
      <c r="AX241" s="67"/>
      <c r="AY241" s="67"/>
      <c r="AZ241" s="66"/>
      <c r="BA241" s="66"/>
      <c r="BB241" s="67"/>
      <c r="BC241" s="67"/>
      <c r="BD241" s="67"/>
      <c r="BE241" s="67"/>
      <c r="BF241" s="67"/>
      <c r="BG241" s="66"/>
      <c r="BH241" s="66"/>
      <c r="BI241" s="67"/>
      <c r="BJ241" s="67"/>
      <c r="BK241" s="67"/>
      <c r="BL241" s="67"/>
      <c r="BM241" s="67"/>
      <c r="BN241" s="67"/>
      <c r="BO241" s="67"/>
      <c r="BP241" s="67"/>
      <c r="BQ241" s="67"/>
      <c r="BR241" s="66"/>
      <c r="BS241" s="66"/>
      <c r="BT241" s="67"/>
      <c r="BU241" s="67"/>
      <c r="BV241" s="67"/>
      <c r="BW241" s="67"/>
      <c r="BX241" s="67"/>
      <c r="BY241" s="67"/>
      <c r="BZ241" s="32" t="s">
        <v>461</v>
      </c>
      <c r="CG241" s="66"/>
      <c r="CH241" s="66"/>
      <c r="CL241" s="32" t="s">
        <v>462</v>
      </c>
      <c r="CM241" s="65" t="s">
        <v>209</v>
      </c>
      <c r="CN241" s="65" t="s">
        <v>209</v>
      </c>
      <c r="CO241" s="65" t="s">
        <v>209</v>
      </c>
      <c r="CP241" s="65" t="s">
        <v>209</v>
      </c>
      <c r="CR241" s="32">
        <v>1.0</v>
      </c>
      <c r="CU241" s="32">
        <v>800.0</v>
      </c>
      <c r="CW241" s="32" t="s">
        <v>462</v>
      </c>
      <c r="CX241" s="65" t="s">
        <v>209</v>
      </c>
    </row>
    <row r="242">
      <c r="A242" s="15" t="s">
        <v>185</v>
      </c>
      <c r="B242" s="32" t="s">
        <v>173</v>
      </c>
      <c r="C242" s="32" t="s">
        <v>884</v>
      </c>
      <c r="D242" s="32" t="s">
        <v>755</v>
      </c>
      <c r="E242" s="65" t="s">
        <v>19</v>
      </c>
      <c r="F242" s="65" t="s">
        <v>209</v>
      </c>
      <c r="G242" s="65" t="s">
        <v>209</v>
      </c>
      <c r="H242" s="15" t="s">
        <v>465</v>
      </c>
      <c r="I242" s="65" t="s">
        <v>209</v>
      </c>
      <c r="J242" s="65" t="s">
        <v>209</v>
      </c>
      <c r="K242" s="32" t="s">
        <v>460</v>
      </c>
      <c r="L242" s="32" t="s">
        <v>460</v>
      </c>
      <c r="M242" s="32" t="s">
        <v>459</v>
      </c>
      <c r="N242" s="32" t="s">
        <v>459</v>
      </c>
      <c r="O242" s="76">
        <f t="shared" ref="O242:O243" si="20">5400/43560</f>
        <v>0.1239669421</v>
      </c>
      <c r="P242" s="32">
        <v>20.0</v>
      </c>
      <c r="Q242" s="32">
        <v>5.0</v>
      </c>
      <c r="R242" s="32">
        <v>20.0</v>
      </c>
      <c r="S242" s="32">
        <v>40.0</v>
      </c>
      <c r="U242" s="32">
        <v>2.0</v>
      </c>
      <c r="V242" s="32">
        <v>2.9</v>
      </c>
      <c r="W242" s="32">
        <v>35.0</v>
      </c>
      <c r="Z242" s="65" t="s">
        <v>209</v>
      </c>
      <c r="AA242" s="65" t="s">
        <v>209</v>
      </c>
      <c r="AB242" s="76">
        <f t="shared" ref="AB242:AB243" si="21">5400/43560</f>
        <v>0.1239669421</v>
      </c>
      <c r="AD242" s="32">
        <v>20.0</v>
      </c>
      <c r="AE242" s="32">
        <v>5.0</v>
      </c>
      <c r="AF242" s="32">
        <v>20.0</v>
      </c>
      <c r="AG242" s="32">
        <v>40.0</v>
      </c>
      <c r="AI242" s="32">
        <v>2.0</v>
      </c>
      <c r="AJ242" s="32">
        <v>2.0</v>
      </c>
      <c r="AK242" s="32">
        <v>2.9</v>
      </c>
      <c r="AL242" s="32">
        <v>35.0</v>
      </c>
      <c r="AO242" s="66"/>
      <c r="AP242" s="66"/>
      <c r="AQ242" s="67"/>
      <c r="AR242" s="67"/>
      <c r="AS242" s="67"/>
      <c r="AT242" s="67"/>
      <c r="AU242" s="67"/>
      <c r="AV242" s="67"/>
      <c r="AW242" s="67"/>
      <c r="AX242" s="67"/>
      <c r="AY242" s="67"/>
      <c r="AZ242" s="66"/>
      <c r="BA242" s="66"/>
      <c r="BB242" s="67"/>
      <c r="BC242" s="67"/>
      <c r="BD242" s="67"/>
      <c r="BE242" s="67"/>
      <c r="BF242" s="67"/>
      <c r="BG242" s="66"/>
      <c r="BH242" s="66"/>
      <c r="BI242" s="67"/>
      <c r="BJ242" s="67"/>
      <c r="BK242" s="67"/>
      <c r="BL242" s="67"/>
      <c r="BM242" s="67"/>
      <c r="BN242" s="67"/>
      <c r="BO242" s="67"/>
      <c r="BP242" s="67"/>
      <c r="BQ242" s="67"/>
      <c r="BR242" s="66"/>
      <c r="BS242" s="66"/>
      <c r="BT242" s="67"/>
      <c r="BU242" s="67"/>
      <c r="BV242" s="67"/>
      <c r="BW242" s="67"/>
      <c r="BX242" s="67"/>
      <c r="BY242" s="67"/>
      <c r="BZ242" s="32" t="s">
        <v>461</v>
      </c>
      <c r="CG242" s="66"/>
      <c r="CH242" s="66"/>
      <c r="CL242" s="32" t="s">
        <v>459</v>
      </c>
      <c r="CM242" s="65"/>
      <c r="CN242" s="65"/>
      <c r="CO242" s="65"/>
      <c r="CP242" s="65"/>
      <c r="CQ242" s="67"/>
      <c r="CR242" s="67"/>
      <c r="CS242" s="67"/>
      <c r="CT242" s="67"/>
      <c r="CU242" s="67"/>
      <c r="CV242" s="67"/>
      <c r="CW242" s="32" t="s">
        <v>462</v>
      </c>
      <c r="CX242" s="65" t="s">
        <v>209</v>
      </c>
    </row>
    <row r="243">
      <c r="A243" s="15" t="s">
        <v>185</v>
      </c>
      <c r="B243" s="32" t="s">
        <v>173</v>
      </c>
      <c r="C243" s="32" t="s">
        <v>885</v>
      </c>
      <c r="D243" s="32" t="s">
        <v>755</v>
      </c>
      <c r="E243" s="65" t="s">
        <v>19</v>
      </c>
      <c r="F243" s="65" t="s">
        <v>209</v>
      </c>
      <c r="G243" s="65" t="s">
        <v>209</v>
      </c>
      <c r="H243" s="15" t="s">
        <v>465</v>
      </c>
      <c r="I243" s="65" t="s">
        <v>209</v>
      </c>
      <c r="J243" s="65" t="s">
        <v>209</v>
      </c>
      <c r="K243" s="32" t="s">
        <v>460</v>
      </c>
      <c r="L243" s="32" t="s">
        <v>460</v>
      </c>
      <c r="M243" s="32" t="s">
        <v>459</v>
      </c>
      <c r="N243" s="32" t="s">
        <v>459</v>
      </c>
      <c r="O243" s="76">
        <f t="shared" si="20"/>
        <v>0.1239669421</v>
      </c>
      <c r="P243" s="32">
        <v>20.0</v>
      </c>
      <c r="Q243" s="32">
        <v>5.0</v>
      </c>
      <c r="R243" s="32">
        <v>20.0</v>
      </c>
      <c r="S243" s="32">
        <v>40.0</v>
      </c>
      <c r="U243" s="32">
        <v>2.0</v>
      </c>
      <c r="V243" s="32">
        <v>2.9</v>
      </c>
      <c r="W243" s="32">
        <v>35.0</v>
      </c>
      <c r="Z243" s="65" t="s">
        <v>209</v>
      </c>
      <c r="AA243" s="65" t="s">
        <v>209</v>
      </c>
      <c r="AB243" s="76">
        <f t="shared" si="21"/>
        <v>0.1239669421</v>
      </c>
      <c r="AD243" s="32">
        <v>20.0</v>
      </c>
      <c r="AE243" s="32">
        <v>5.0</v>
      </c>
      <c r="AF243" s="32">
        <v>20.0</v>
      </c>
      <c r="AG243" s="32">
        <v>40.0</v>
      </c>
      <c r="AI243" s="32">
        <v>2.0</v>
      </c>
      <c r="AJ243" s="32">
        <v>2.0</v>
      </c>
      <c r="AK243" s="32">
        <v>2.9</v>
      </c>
      <c r="AL243" s="32">
        <v>35.0</v>
      </c>
      <c r="AO243" s="66"/>
      <c r="AP243" s="66"/>
      <c r="AQ243" s="67"/>
      <c r="AR243" s="67"/>
      <c r="AS243" s="67"/>
      <c r="AT243" s="67"/>
      <c r="AU243" s="67"/>
      <c r="AV243" s="67"/>
      <c r="AW243" s="67"/>
      <c r="AX243" s="67"/>
      <c r="AY243" s="67"/>
      <c r="AZ243" s="66"/>
      <c r="BA243" s="66"/>
      <c r="BB243" s="67"/>
      <c r="BC243" s="67"/>
      <c r="BD243" s="67"/>
      <c r="BE243" s="67"/>
      <c r="BF243" s="67"/>
      <c r="BG243" s="66"/>
      <c r="BH243" s="66"/>
      <c r="BI243" s="67"/>
      <c r="BJ243" s="67"/>
      <c r="BK243" s="67"/>
      <c r="BL243" s="67"/>
      <c r="BM243" s="67"/>
      <c r="BN243" s="67"/>
      <c r="BO243" s="67"/>
      <c r="BP243" s="67"/>
      <c r="BQ243" s="67"/>
      <c r="BR243" s="66"/>
      <c r="BS243" s="66"/>
      <c r="BT243" s="67"/>
      <c r="BU243" s="67"/>
      <c r="BV243" s="67"/>
      <c r="BW243" s="67"/>
      <c r="BX243" s="67"/>
      <c r="BY243" s="67"/>
      <c r="BZ243" s="32" t="s">
        <v>461</v>
      </c>
      <c r="CG243" s="66"/>
      <c r="CH243" s="66"/>
      <c r="CL243" s="32" t="s">
        <v>459</v>
      </c>
      <c r="CM243" s="65"/>
      <c r="CN243" s="65"/>
      <c r="CO243" s="65"/>
      <c r="CP243" s="65"/>
      <c r="CQ243" s="67"/>
      <c r="CR243" s="67"/>
      <c r="CS243" s="67"/>
      <c r="CT243" s="67"/>
      <c r="CU243" s="67"/>
      <c r="CV243" s="67"/>
      <c r="CW243" s="32" t="s">
        <v>460</v>
      </c>
      <c r="CX243" s="65" t="s">
        <v>209</v>
      </c>
      <c r="DB243" s="32" t="s">
        <v>500</v>
      </c>
      <c r="DC243" s="32" t="s">
        <v>500</v>
      </c>
    </row>
    <row r="244">
      <c r="A244" s="15" t="s">
        <v>185</v>
      </c>
      <c r="B244" s="32" t="s">
        <v>173</v>
      </c>
      <c r="C244" s="32" t="s">
        <v>886</v>
      </c>
      <c r="D244" s="32" t="s">
        <v>759</v>
      </c>
      <c r="E244" s="65" t="s">
        <v>19</v>
      </c>
      <c r="F244" s="65" t="s">
        <v>209</v>
      </c>
      <c r="G244" s="65" t="s">
        <v>209</v>
      </c>
      <c r="H244" s="15" t="s">
        <v>465</v>
      </c>
      <c r="I244" s="65" t="s">
        <v>209</v>
      </c>
      <c r="J244" s="65" t="s">
        <v>209</v>
      </c>
      <c r="K244" s="32" t="s">
        <v>460</v>
      </c>
      <c r="L244" s="32" t="s">
        <v>460</v>
      </c>
      <c r="M244" s="32" t="s">
        <v>462</v>
      </c>
      <c r="N244" s="32" t="s">
        <v>462</v>
      </c>
      <c r="O244" s="76">
        <f t="shared" ref="O244:O245" si="22">7500/43560</f>
        <v>0.1721763085</v>
      </c>
      <c r="P244" s="32">
        <v>15.0</v>
      </c>
      <c r="Q244" s="32">
        <v>5.0</v>
      </c>
      <c r="R244" s="32">
        <v>15.0</v>
      </c>
      <c r="S244" s="32">
        <v>45.0</v>
      </c>
      <c r="U244" s="32">
        <v>2.0</v>
      </c>
      <c r="V244" s="32">
        <v>2.9</v>
      </c>
      <c r="W244" s="32">
        <v>35.0</v>
      </c>
      <c r="Z244" s="65" t="s">
        <v>209</v>
      </c>
      <c r="AA244" s="65" t="s">
        <v>209</v>
      </c>
      <c r="AB244" s="76">
        <f t="shared" ref="AB244:AB245" si="23">7500/43560</f>
        <v>0.1721763085</v>
      </c>
      <c r="AD244" s="32">
        <v>15.0</v>
      </c>
      <c r="AE244" s="32">
        <v>5.0</v>
      </c>
      <c r="AF244" s="32">
        <v>15.0</v>
      </c>
      <c r="AG244" s="32">
        <v>45.0</v>
      </c>
      <c r="AI244" s="32">
        <v>2.0</v>
      </c>
      <c r="AJ244" s="32">
        <v>2.0</v>
      </c>
      <c r="AK244" s="32">
        <v>2.9</v>
      </c>
      <c r="AL244" s="32">
        <v>35.0</v>
      </c>
      <c r="AO244" s="65" t="s">
        <v>209</v>
      </c>
      <c r="AP244" s="65" t="s">
        <v>209</v>
      </c>
      <c r="AQ244" s="76">
        <f t="shared" ref="AQ244:AQ245" si="24">7500/43560</f>
        <v>0.1721763085</v>
      </c>
      <c r="AS244" s="32">
        <v>15.0</v>
      </c>
      <c r="AT244" s="32">
        <v>5.0</v>
      </c>
      <c r="AU244" s="32">
        <v>15.0</v>
      </c>
      <c r="AV244" s="32">
        <v>45.0</v>
      </c>
      <c r="AX244" s="32">
        <v>2.0</v>
      </c>
      <c r="AY244" s="32">
        <v>2.0</v>
      </c>
      <c r="AZ244" s="66"/>
      <c r="BA244" s="65" t="s">
        <v>209</v>
      </c>
      <c r="BB244" s="32">
        <v>2.9</v>
      </c>
      <c r="BC244" s="32">
        <v>35.0</v>
      </c>
      <c r="BG244" s="65" t="s">
        <v>209</v>
      </c>
      <c r="BH244" s="65" t="s">
        <v>209</v>
      </c>
      <c r="BI244" s="76">
        <f t="shared" ref="BI244:BI245" si="25">7500/43560</f>
        <v>0.1721763085</v>
      </c>
      <c r="BK244" s="32">
        <v>15.0</v>
      </c>
      <c r="BL244" s="32">
        <v>5.0</v>
      </c>
      <c r="BM244" s="32">
        <v>15.0</v>
      </c>
      <c r="BN244" s="32">
        <v>45.0</v>
      </c>
      <c r="BP244" s="32">
        <v>2.0</v>
      </c>
      <c r="BQ244" s="32">
        <v>2.0</v>
      </c>
      <c r="BR244" s="66"/>
      <c r="BS244" s="65" t="s">
        <v>209</v>
      </c>
      <c r="BT244" s="32">
        <v>2.9</v>
      </c>
      <c r="BU244" s="32">
        <v>35.0</v>
      </c>
      <c r="BZ244" s="32" t="s">
        <v>461</v>
      </c>
      <c r="CG244" s="66"/>
      <c r="CH244" s="66"/>
      <c r="CL244" s="32" t="s">
        <v>459</v>
      </c>
      <c r="CM244" s="66"/>
      <c r="CN244" s="66"/>
      <c r="CO244" s="66"/>
      <c r="CP244" s="66"/>
      <c r="CQ244" s="67"/>
      <c r="CR244" s="67"/>
      <c r="CS244" s="67"/>
      <c r="CT244" s="67"/>
      <c r="CU244" s="67"/>
      <c r="CV244" s="67"/>
      <c r="CW244" s="32" t="s">
        <v>462</v>
      </c>
      <c r="CX244" s="65" t="s">
        <v>209</v>
      </c>
    </row>
    <row r="245">
      <c r="A245" s="15" t="s">
        <v>185</v>
      </c>
      <c r="B245" s="32" t="s">
        <v>173</v>
      </c>
      <c r="C245" s="32" t="s">
        <v>887</v>
      </c>
      <c r="D245" s="32" t="s">
        <v>759</v>
      </c>
      <c r="E245" s="65" t="s">
        <v>19</v>
      </c>
      <c r="F245" s="65" t="s">
        <v>209</v>
      </c>
      <c r="G245" s="65" t="s">
        <v>209</v>
      </c>
      <c r="H245" s="15" t="s">
        <v>465</v>
      </c>
      <c r="I245" s="65" t="s">
        <v>209</v>
      </c>
      <c r="J245" s="65" t="s">
        <v>209</v>
      </c>
      <c r="K245" s="32" t="s">
        <v>460</v>
      </c>
      <c r="L245" s="32" t="s">
        <v>460</v>
      </c>
      <c r="M245" s="32" t="s">
        <v>462</v>
      </c>
      <c r="N245" s="32" t="s">
        <v>462</v>
      </c>
      <c r="O245" s="76">
        <f t="shared" si="22"/>
        <v>0.1721763085</v>
      </c>
      <c r="P245" s="32">
        <v>15.0</v>
      </c>
      <c r="Q245" s="32">
        <v>5.0</v>
      </c>
      <c r="R245" s="32">
        <v>15.0</v>
      </c>
      <c r="S245" s="32">
        <v>45.0</v>
      </c>
      <c r="U245" s="32">
        <v>2.0</v>
      </c>
      <c r="V245" s="32">
        <v>2.9</v>
      </c>
      <c r="W245" s="32">
        <v>35.0</v>
      </c>
      <c r="Z245" s="65" t="s">
        <v>209</v>
      </c>
      <c r="AA245" s="65" t="s">
        <v>209</v>
      </c>
      <c r="AB245" s="76">
        <f t="shared" si="23"/>
        <v>0.1721763085</v>
      </c>
      <c r="AD245" s="32">
        <v>15.0</v>
      </c>
      <c r="AE245" s="32">
        <v>5.0</v>
      </c>
      <c r="AF245" s="32">
        <v>15.0</v>
      </c>
      <c r="AG245" s="32">
        <v>45.0</v>
      </c>
      <c r="AI245" s="32">
        <v>2.0</v>
      </c>
      <c r="AJ245" s="32">
        <v>2.0</v>
      </c>
      <c r="AK245" s="32">
        <v>2.9</v>
      </c>
      <c r="AL245" s="32">
        <v>35.0</v>
      </c>
      <c r="AO245" s="65" t="s">
        <v>209</v>
      </c>
      <c r="AP245" s="65" t="s">
        <v>209</v>
      </c>
      <c r="AQ245" s="76">
        <f t="shared" si="24"/>
        <v>0.1721763085</v>
      </c>
      <c r="AS245" s="32">
        <v>15.0</v>
      </c>
      <c r="AT245" s="32">
        <v>5.0</v>
      </c>
      <c r="AU245" s="32">
        <v>15.0</v>
      </c>
      <c r="AV245" s="32">
        <v>45.0</v>
      </c>
      <c r="AX245" s="32">
        <v>2.0</v>
      </c>
      <c r="AY245" s="32">
        <v>2.0</v>
      </c>
      <c r="AZ245" s="66"/>
      <c r="BA245" s="65" t="s">
        <v>209</v>
      </c>
      <c r="BB245" s="32">
        <v>2.9</v>
      </c>
      <c r="BC245" s="32">
        <v>35.0</v>
      </c>
      <c r="BG245" s="65" t="s">
        <v>209</v>
      </c>
      <c r="BH245" s="65" t="s">
        <v>209</v>
      </c>
      <c r="BI245" s="76">
        <f t="shared" si="25"/>
        <v>0.1721763085</v>
      </c>
      <c r="BK245" s="32">
        <v>15.0</v>
      </c>
      <c r="BL245" s="32">
        <v>5.0</v>
      </c>
      <c r="BM245" s="32">
        <v>15.0</v>
      </c>
      <c r="BN245" s="32">
        <v>45.0</v>
      </c>
      <c r="BP245" s="32">
        <v>2.0</v>
      </c>
      <c r="BQ245" s="32">
        <v>2.0</v>
      </c>
      <c r="BR245" s="66"/>
      <c r="BS245" s="65" t="s">
        <v>209</v>
      </c>
      <c r="BT245" s="32">
        <v>2.9</v>
      </c>
      <c r="BU245" s="32">
        <v>35.0</v>
      </c>
      <c r="BZ245" s="32" t="s">
        <v>461</v>
      </c>
      <c r="CG245" s="66"/>
      <c r="CH245" s="66"/>
      <c r="CL245" s="32" t="s">
        <v>459</v>
      </c>
      <c r="CM245" s="66"/>
      <c r="CN245" s="66"/>
      <c r="CO245" s="66"/>
      <c r="CP245" s="66"/>
      <c r="CQ245" s="67"/>
      <c r="CR245" s="67"/>
      <c r="CS245" s="67"/>
      <c r="CT245" s="67"/>
      <c r="CU245" s="67"/>
      <c r="CV245" s="67"/>
      <c r="CW245" s="32" t="s">
        <v>460</v>
      </c>
      <c r="CX245" s="65" t="s">
        <v>209</v>
      </c>
      <c r="DB245" s="32" t="s">
        <v>500</v>
      </c>
      <c r="DC245" s="32" t="s">
        <v>500</v>
      </c>
    </row>
    <row r="246">
      <c r="A246" s="15" t="s">
        <v>185</v>
      </c>
      <c r="B246" s="32" t="s">
        <v>173</v>
      </c>
      <c r="C246" s="32" t="s">
        <v>888</v>
      </c>
      <c r="D246" s="32" t="s">
        <v>889</v>
      </c>
      <c r="E246" s="65" t="s">
        <v>19</v>
      </c>
      <c r="F246" s="65" t="s">
        <v>209</v>
      </c>
      <c r="G246" s="65" t="s">
        <v>209</v>
      </c>
      <c r="H246" s="15" t="s">
        <v>491</v>
      </c>
      <c r="I246" s="65" t="s">
        <v>209</v>
      </c>
      <c r="J246" s="65" t="s">
        <v>209</v>
      </c>
      <c r="K246" s="32" t="s">
        <v>459</v>
      </c>
      <c r="L246" s="32" t="s">
        <v>459</v>
      </c>
      <c r="M246" s="32" t="s">
        <v>459</v>
      </c>
      <c r="N246" s="32" t="s">
        <v>459</v>
      </c>
      <c r="O246" s="67"/>
      <c r="P246" s="67"/>
      <c r="Q246" s="67"/>
      <c r="R246" s="67"/>
      <c r="S246" s="67"/>
      <c r="T246" s="67"/>
      <c r="U246" s="67"/>
      <c r="V246" s="67"/>
      <c r="W246" s="67"/>
      <c r="X246" s="67"/>
      <c r="Y246" s="67"/>
      <c r="Z246" s="66"/>
      <c r="AA246" s="66"/>
      <c r="AB246" s="67"/>
      <c r="AC246" s="67"/>
      <c r="AD246" s="67"/>
      <c r="AE246" s="67"/>
      <c r="AF246" s="67"/>
      <c r="AG246" s="67"/>
      <c r="AH246" s="67"/>
      <c r="AI246" s="67"/>
      <c r="AJ246" s="67"/>
      <c r="AK246" s="67"/>
      <c r="AL246" s="67"/>
      <c r="AM246" s="67"/>
      <c r="AN246" s="67"/>
      <c r="AO246" s="66"/>
      <c r="AP246" s="66"/>
      <c r="AQ246" s="67"/>
      <c r="AR246" s="67"/>
      <c r="AS246" s="67"/>
      <c r="AT246" s="67"/>
      <c r="AU246" s="67"/>
      <c r="AV246" s="67"/>
      <c r="AW246" s="67"/>
      <c r="AX246" s="67"/>
      <c r="AY246" s="67"/>
      <c r="AZ246" s="66"/>
      <c r="BA246" s="66"/>
      <c r="BB246" s="67"/>
      <c r="BC246" s="67"/>
      <c r="BD246" s="67"/>
      <c r="BE246" s="67"/>
      <c r="BF246" s="67"/>
      <c r="BG246" s="66"/>
      <c r="BH246" s="66"/>
      <c r="BI246" s="67"/>
      <c r="BJ246" s="67"/>
      <c r="BK246" s="67"/>
      <c r="BL246" s="67"/>
      <c r="BM246" s="67"/>
      <c r="BN246" s="67"/>
      <c r="BO246" s="67"/>
      <c r="BP246" s="67"/>
      <c r="BQ246" s="67"/>
      <c r="BR246" s="66"/>
      <c r="BS246" s="66"/>
      <c r="BT246" s="67"/>
      <c r="BU246" s="67"/>
      <c r="BV246" s="67"/>
      <c r="BW246" s="67"/>
      <c r="BX246" s="67"/>
      <c r="BY246" s="67"/>
      <c r="BZ246" s="32" t="s">
        <v>459</v>
      </c>
      <c r="CA246" s="67"/>
      <c r="CB246" s="67"/>
      <c r="CC246" s="67"/>
      <c r="CD246" s="67"/>
      <c r="CE246" s="67"/>
      <c r="CF246" s="67"/>
      <c r="CG246" s="66"/>
      <c r="CH246" s="66"/>
      <c r="CI246" s="67"/>
      <c r="CJ246" s="67"/>
      <c r="CK246" s="67"/>
      <c r="CL246" s="32" t="s">
        <v>459</v>
      </c>
      <c r="CM246" s="66"/>
      <c r="CN246" s="66"/>
      <c r="CO246" s="66"/>
      <c r="CP246" s="66"/>
      <c r="CQ246" s="67"/>
      <c r="CR246" s="67"/>
      <c r="CS246" s="67"/>
      <c r="CT246" s="67"/>
      <c r="CU246" s="67"/>
      <c r="CV246" s="67"/>
      <c r="CW246" s="32" t="s">
        <v>459</v>
      </c>
      <c r="CX246" s="65" t="s">
        <v>209</v>
      </c>
    </row>
    <row r="247">
      <c r="A247" s="15" t="s">
        <v>185</v>
      </c>
      <c r="B247" s="32" t="s">
        <v>173</v>
      </c>
      <c r="C247" s="32" t="s">
        <v>890</v>
      </c>
      <c r="D247" s="32" t="s">
        <v>762</v>
      </c>
      <c r="E247" s="65" t="s">
        <v>19</v>
      </c>
      <c r="F247" s="65" t="s">
        <v>209</v>
      </c>
      <c r="G247" s="65" t="s">
        <v>209</v>
      </c>
      <c r="H247" s="15" t="s">
        <v>458</v>
      </c>
      <c r="I247" s="65" t="s">
        <v>209</v>
      </c>
      <c r="J247" s="65" t="s">
        <v>209</v>
      </c>
      <c r="K247" s="32" t="s">
        <v>460</v>
      </c>
      <c r="L247" s="32" t="s">
        <v>459</v>
      </c>
      <c r="M247" s="32" t="s">
        <v>459</v>
      </c>
      <c r="N247" s="32" t="s">
        <v>459</v>
      </c>
      <c r="P247" s="32">
        <v>15.0</v>
      </c>
      <c r="Q247" s="32">
        <v>5.0</v>
      </c>
      <c r="R247" s="32">
        <v>15.0</v>
      </c>
      <c r="U247" s="32">
        <v>2.0</v>
      </c>
      <c r="V247" s="82">
        <f t="shared" ref="V247:V248" si="26">45/12</f>
        <v>3.75</v>
      </c>
      <c r="W247" s="32">
        <v>45.0</v>
      </c>
      <c r="Z247" s="66"/>
      <c r="AA247" s="66"/>
      <c r="AB247" s="67"/>
      <c r="AC247" s="67"/>
      <c r="AD247" s="67"/>
      <c r="AE247" s="67"/>
      <c r="AF247" s="67"/>
      <c r="AG247" s="67"/>
      <c r="AH247" s="67"/>
      <c r="AI247" s="67"/>
      <c r="AJ247" s="67"/>
      <c r="AK247" s="67"/>
      <c r="AL247" s="67"/>
      <c r="AM247" s="67"/>
      <c r="AN247" s="67"/>
      <c r="AO247" s="66"/>
      <c r="AP247" s="66"/>
      <c r="AQ247" s="67"/>
      <c r="AR247" s="67"/>
      <c r="AS247" s="67"/>
      <c r="AT247" s="67"/>
      <c r="AU247" s="67"/>
      <c r="AV247" s="67"/>
      <c r="AW247" s="67"/>
      <c r="AX247" s="67"/>
      <c r="AY247" s="67"/>
      <c r="AZ247" s="66"/>
      <c r="BA247" s="66"/>
      <c r="BB247" s="67"/>
      <c r="BC247" s="67"/>
      <c r="BD247" s="67"/>
      <c r="BE247" s="67"/>
      <c r="BF247" s="67"/>
      <c r="BG247" s="66"/>
      <c r="BH247" s="66"/>
      <c r="BI247" s="67"/>
      <c r="BJ247" s="67"/>
      <c r="BK247" s="67"/>
      <c r="BL247" s="67"/>
      <c r="BM247" s="67"/>
      <c r="BN247" s="67"/>
      <c r="BO247" s="67"/>
      <c r="BP247" s="67"/>
      <c r="BQ247" s="67"/>
      <c r="BR247" s="66"/>
      <c r="BS247" s="66"/>
      <c r="BT247" s="67"/>
      <c r="BU247" s="67"/>
      <c r="BV247" s="67"/>
      <c r="BW247" s="67"/>
      <c r="BX247" s="67"/>
      <c r="BY247" s="67"/>
      <c r="BZ247" s="32" t="s">
        <v>461</v>
      </c>
      <c r="CG247" s="66"/>
      <c r="CH247" s="66"/>
      <c r="CL247" s="32" t="s">
        <v>462</v>
      </c>
      <c r="CM247" s="65" t="s">
        <v>209</v>
      </c>
      <c r="CN247" s="65" t="s">
        <v>209</v>
      </c>
      <c r="CO247" s="65" t="s">
        <v>209</v>
      </c>
      <c r="CP247" s="65" t="s">
        <v>209</v>
      </c>
      <c r="CS247" s="32" t="s">
        <v>19</v>
      </c>
      <c r="CW247" s="32" t="s">
        <v>462</v>
      </c>
      <c r="CX247" s="65" t="s">
        <v>209</v>
      </c>
    </row>
    <row r="248">
      <c r="A248" s="15" t="s">
        <v>185</v>
      </c>
      <c r="B248" s="32" t="s">
        <v>173</v>
      </c>
      <c r="C248" s="32" t="s">
        <v>891</v>
      </c>
      <c r="D248" s="32" t="s">
        <v>762</v>
      </c>
      <c r="E248" s="65" t="s">
        <v>19</v>
      </c>
      <c r="F248" s="65" t="s">
        <v>209</v>
      </c>
      <c r="G248" s="65" t="s">
        <v>209</v>
      </c>
      <c r="H248" s="15" t="s">
        <v>458</v>
      </c>
      <c r="I248" s="65" t="s">
        <v>209</v>
      </c>
      <c r="J248" s="65" t="s">
        <v>209</v>
      </c>
      <c r="K248" s="32" t="s">
        <v>460</v>
      </c>
      <c r="L248" s="32" t="s">
        <v>459</v>
      </c>
      <c r="M248" s="32" t="s">
        <v>459</v>
      </c>
      <c r="N248" s="32" t="s">
        <v>459</v>
      </c>
      <c r="P248" s="32">
        <v>15.0</v>
      </c>
      <c r="Q248" s="32">
        <v>5.0</v>
      </c>
      <c r="R248" s="32">
        <v>15.0</v>
      </c>
      <c r="U248" s="32">
        <v>2.0</v>
      </c>
      <c r="V248" s="82">
        <f t="shared" si="26"/>
        <v>3.75</v>
      </c>
      <c r="W248" s="32">
        <v>45.0</v>
      </c>
      <c r="Z248" s="66"/>
      <c r="AA248" s="66"/>
      <c r="AB248" s="67"/>
      <c r="AC248" s="67"/>
      <c r="AD248" s="67"/>
      <c r="AE248" s="67"/>
      <c r="AF248" s="67"/>
      <c r="AG248" s="67"/>
      <c r="AH248" s="67"/>
      <c r="AI248" s="67"/>
      <c r="AJ248" s="67"/>
      <c r="AK248" s="67"/>
      <c r="AL248" s="67"/>
      <c r="AM248" s="67"/>
      <c r="AN248" s="67"/>
      <c r="AO248" s="66"/>
      <c r="AP248" s="66"/>
      <c r="AQ248" s="67"/>
      <c r="AR248" s="67"/>
      <c r="AS248" s="67"/>
      <c r="AT248" s="67"/>
      <c r="AU248" s="67"/>
      <c r="AV248" s="67"/>
      <c r="AW248" s="67"/>
      <c r="AX248" s="67"/>
      <c r="AY248" s="67"/>
      <c r="AZ248" s="66"/>
      <c r="BA248" s="66"/>
      <c r="BB248" s="67"/>
      <c r="BC248" s="67"/>
      <c r="BD248" s="67"/>
      <c r="BE248" s="67"/>
      <c r="BF248" s="67"/>
      <c r="BG248" s="66"/>
      <c r="BH248" s="66"/>
      <c r="BI248" s="67"/>
      <c r="BJ248" s="67"/>
      <c r="BK248" s="67"/>
      <c r="BL248" s="67"/>
      <c r="BM248" s="67"/>
      <c r="BN248" s="67"/>
      <c r="BO248" s="67"/>
      <c r="BP248" s="67"/>
      <c r="BQ248" s="67"/>
      <c r="BR248" s="66"/>
      <c r="BS248" s="66"/>
      <c r="BT248" s="67"/>
      <c r="BU248" s="67"/>
      <c r="BV248" s="67"/>
      <c r="BW248" s="67"/>
      <c r="BX248" s="67"/>
      <c r="BY248" s="67"/>
      <c r="BZ248" s="32" t="s">
        <v>461</v>
      </c>
      <c r="CG248" s="66"/>
      <c r="CH248" s="66"/>
      <c r="CL248" s="32" t="s">
        <v>462</v>
      </c>
      <c r="CM248" s="65" t="s">
        <v>209</v>
      </c>
      <c r="CN248" s="65" t="s">
        <v>209</v>
      </c>
      <c r="CO248" s="65" t="s">
        <v>209</v>
      </c>
      <c r="CP248" s="65" t="s">
        <v>209</v>
      </c>
      <c r="CS248" s="32" t="s">
        <v>19</v>
      </c>
      <c r="CW248" s="32" t="s">
        <v>460</v>
      </c>
      <c r="CX248" s="65" t="s">
        <v>209</v>
      </c>
      <c r="DB248" s="32" t="s">
        <v>500</v>
      </c>
      <c r="DC248" s="32" t="s">
        <v>500</v>
      </c>
    </row>
    <row r="249">
      <c r="A249" s="15" t="s">
        <v>185</v>
      </c>
      <c r="B249" s="32" t="s">
        <v>173</v>
      </c>
      <c r="C249" s="32" t="s">
        <v>892</v>
      </c>
      <c r="D249" s="32" t="s">
        <v>839</v>
      </c>
      <c r="E249" s="65" t="s">
        <v>19</v>
      </c>
      <c r="F249" s="65" t="s">
        <v>209</v>
      </c>
      <c r="G249" s="65" t="s">
        <v>209</v>
      </c>
      <c r="H249" s="15" t="s">
        <v>458</v>
      </c>
      <c r="I249" s="65" t="s">
        <v>209</v>
      </c>
      <c r="J249" s="65" t="s">
        <v>209</v>
      </c>
      <c r="K249" s="32" t="s">
        <v>460</v>
      </c>
      <c r="L249" s="32" t="s">
        <v>459</v>
      </c>
      <c r="M249" s="32" t="s">
        <v>459</v>
      </c>
      <c r="N249" s="32" t="s">
        <v>459</v>
      </c>
      <c r="O249" s="76">
        <f>9600/43560</f>
        <v>0.2203856749</v>
      </c>
      <c r="P249" s="32">
        <v>20.0</v>
      </c>
      <c r="Q249" s="32">
        <v>5.0</v>
      </c>
      <c r="R249" s="32">
        <v>20.0</v>
      </c>
      <c r="S249" s="32">
        <v>30.0</v>
      </c>
      <c r="U249" s="32">
        <v>2.0</v>
      </c>
      <c r="V249" s="32">
        <v>2.9</v>
      </c>
      <c r="W249" s="32">
        <v>35.0</v>
      </c>
      <c r="Z249" s="66"/>
      <c r="AA249" s="66"/>
      <c r="AB249" s="67"/>
      <c r="AC249" s="67"/>
      <c r="AD249" s="67"/>
      <c r="AE249" s="67"/>
      <c r="AF249" s="67"/>
      <c r="AG249" s="67"/>
      <c r="AH249" s="67"/>
      <c r="AI249" s="67"/>
      <c r="AJ249" s="67"/>
      <c r="AK249" s="67"/>
      <c r="AL249" s="67"/>
      <c r="AM249" s="67"/>
      <c r="AN249" s="67"/>
      <c r="AO249" s="66"/>
      <c r="AP249" s="66"/>
      <c r="AQ249" s="67"/>
      <c r="AR249" s="67"/>
      <c r="AS249" s="67"/>
      <c r="AT249" s="67"/>
      <c r="AU249" s="67"/>
      <c r="AV249" s="67"/>
      <c r="AW249" s="67"/>
      <c r="AX249" s="67"/>
      <c r="AY249" s="67"/>
      <c r="AZ249" s="66"/>
      <c r="BA249" s="66"/>
      <c r="BB249" s="67"/>
      <c r="BC249" s="67"/>
      <c r="BD249" s="67"/>
      <c r="BE249" s="67"/>
      <c r="BF249" s="67"/>
      <c r="BG249" s="66"/>
      <c r="BH249" s="66"/>
      <c r="BI249" s="67"/>
      <c r="BJ249" s="67"/>
      <c r="BK249" s="67"/>
      <c r="BL249" s="67"/>
      <c r="BM249" s="67"/>
      <c r="BN249" s="67"/>
      <c r="BO249" s="67"/>
      <c r="BP249" s="67"/>
      <c r="BQ249" s="67"/>
      <c r="BR249" s="66"/>
      <c r="BS249" s="66"/>
      <c r="BT249" s="67"/>
      <c r="BU249" s="67"/>
      <c r="BV249" s="67"/>
      <c r="BW249" s="67"/>
      <c r="BX249" s="67"/>
      <c r="BY249" s="67"/>
      <c r="BZ249" s="32" t="s">
        <v>461</v>
      </c>
      <c r="CG249" s="66"/>
      <c r="CH249" s="66"/>
      <c r="CL249" s="32" t="s">
        <v>459</v>
      </c>
      <c r="CM249" s="66"/>
      <c r="CN249" s="66"/>
      <c r="CO249" s="66"/>
      <c r="CP249" s="66"/>
      <c r="CQ249" s="67"/>
      <c r="CR249" s="67"/>
      <c r="CS249" s="67"/>
      <c r="CT249" s="67"/>
      <c r="CU249" s="67"/>
      <c r="CV249" s="67"/>
      <c r="CW249" s="32" t="s">
        <v>462</v>
      </c>
      <c r="CX249" s="65" t="s">
        <v>209</v>
      </c>
    </row>
    <row r="250">
      <c r="A250" s="15" t="s">
        <v>185</v>
      </c>
      <c r="B250" s="32" t="s">
        <v>173</v>
      </c>
      <c r="C250" s="32" t="s">
        <v>893</v>
      </c>
      <c r="D250" s="32" t="s">
        <v>894</v>
      </c>
      <c r="E250" s="65" t="s">
        <v>19</v>
      </c>
      <c r="F250" s="65" t="s">
        <v>209</v>
      </c>
      <c r="G250" s="65" t="s">
        <v>209</v>
      </c>
      <c r="H250" s="15" t="s">
        <v>458</v>
      </c>
      <c r="I250" s="65" t="s">
        <v>209</v>
      </c>
      <c r="J250" s="65" t="s">
        <v>209</v>
      </c>
      <c r="K250" s="32" t="s">
        <v>460</v>
      </c>
      <c r="L250" s="32" t="s">
        <v>460</v>
      </c>
      <c r="M250" s="32" t="s">
        <v>460</v>
      </c>
      <c r="N250" s="32" t="s">
        <v>460</v>
      </c>
      <c r="P250" s="32">
        <v>0.0</v>
      </c>
      <c r="Q250" s="32">
        <v>5.0</v>
      </c>
      <c r="R250" s="32">
        <v>15.0</v>
      </c>
      <c r="U250" s="32">
        <v>2.0</v>
      </c>
      <c r="V250" s="32">
        <v>2.9</v>
      </c>
      <c r="W250" s="32">
        <v>35.0</v>
      </c>
      <c r="Z250" s="65" t="s">
        <v>209</v>
      </c>
      <c r="AA250" s="65" t="s">
        <v>209</v>
      </c>
      <c r="AD250" s="32">
        <v>0.0</v>
      </c>
      <c r="AE250" s="32">
        <v>5.0</v>
      </c>
      <c r="AF250" s="32">
        <v>15.0</v>
      </c>
      <c r="AI250" s="32">
        <v>2.0</v>
      </c>
      <c r="AJ250" s="32">
        <v>2.0</v>
      </c>
      <c r="AK250" s="32">
        <v>2.9</v>
      </c>
      <c r="AL250" s="32">
        <v>35.0</v>
      </c>
      <c r="AO250" s="65" t="s">
        <v>209</v>
      </c>
      <c r="AP250" s="65" t="s">
        <v>209</v>
      </c>
      <c r="AS250" s="32">
        <v>0.0</v>
      </c>
      <c r="AT250" s="32">
        <v>5.0</v>
      </c>
      <c r="AU250" s="32">
        <v>15.0</v>
      </c>
      <c r="AX250" s="32">
        <v>2.0</v>
      </c>
      <c r="AY250" s="32">
        <v>2.0</v>
      </c>
      <c r="AZ250" s="66"/>
      <c r="BA250" s="65" t="s">
        <v>209</v>
      </c>
      <c r="BB250" s="32">
        <v>2.9</v>
      </c>
      <c r="BC250" s="32">
        <v>35.0</v>
      </c>
      <c r="BG250" s="65" t="s">
        <v>209</v>
      </c>
      <c r="BH250" s="65" t="s">
        <v>209</v>
      </c>
      <c r="BK250" s="32">
        <v>0.0</v>
      </c>
      <c r="BL250" s="32">
        <v>5.0</v>
      </c>
      <c r="BM250" s="32">
        <v>15.0</v>
      </c>
      <c r="BP250" s="32">
        <v>2.0</v>
      </c>
      <c r="BQ250" s="32">
        <v>2.0</v>
      </c>
      <c r="BR250" s="66"/>
      <c r="BS250" s="65" t="s">
        <v>209</v>
      </c>
      <c r="BT250" s="32">
        <v>2.9</v>
      </c>
      <c r="BU250" s="32">
        <v>35.0</v>
      </c>
      <c r="BZ250" s="32" t="s">
        <v>461</v>
      </c>
      <c r="CG250" s="66"/>
      <c r="CH250" s="66"/>
      <c r="CL250" s="32" t="s">
        <v>459</v>
      </c>
      <c r="CM250" s="66"/>
      <c r="CN250" s="66"/>
      <c r="CO250" s="66"/>
      <c r="CP250" s="66"/>
      <c r="CQ250" s="67"/>
      <c r="CR250" s="67"/>
      <c r="CS250" s="67"/>
      <c r="CT250" s="67"/>
      <c r="CU250" s="67"/>
      <c r="CV250" s="67"/>
      <c r="CW250" s="32" t="s">
        <v>462</v>
      </c>
      <c r="CX250" s="65" t="s">
        <v>209</v>
      </c>
    </row>
    <row r="251">
      <c r="A251" s="15" t="s">
        <v>185</v>
      </c>
      <c r="B251" s="32" t="s">
        <v>173</v>
      </c>
      <c r="C251" s="32" t="s">
        <v>895</v>
      </c>
      <c r="D251" s="32" t="s">
        <v>894</v>
      </c>
      <c r="E251" s="65" t="s">
        <v>19</v>
      </c>
      <c r="F251" s="65" t="s">
        <v>209</v>
      </c>
      <c r="G251" s="65" t="s">
        <v>209</v>
      </c>
      <c r="H251" s="15" t="s">
        <v>458</v>
      </c>
      <c r="I251" s="65" t="s">
        <v>209</v>
      </c>
      <c r="J251" s="65" t="s">
        <v>209</v>
      </c>
      <c r="K251" s="32" t="s">
        <v>460</v>
      </c>
      <c r="L251" s="32" t="s">
        <v>460</v>
      </c>
      <c r="M251" s="32" t="s">
        <v>460</v>
      </c>
      <c r="N251" s="32" t="s">
        <v>460</v>
      </c>
      <c r="P251" s="32">
        <v>0.0</v>
      </c>
      <c r="Q251" s="32">
        <v>5.0</v>
      </c>
      <c r="R251" s="32">
        <v>15.0</v>
      </c>
      <c r="U251" s="32">
        <v>2.0</v>
      </c>
      <c r="V251" s="32">
        <v>2.9</v>
      </c>
      <c r="W251" s="32">
        <v>35.0</v>
      </c>
      <c r="Z251" s="65" t="s">
        <v>209</v>
      </c>
      <c r="AA251" s="65" t="s">
        <v>209</v>
      </c>
      <c r="AD251" s="32">
        <v>0.0</v>
      </c>
      <c r="AE251" s="32">
        <v>5.0</v>
      </c>
      <c r="AF251" s="32">
        <v>15.0</v>
      </c>
      <c r="AI251" s="32">
        <v>2.0</v>
      </c>
      <c r="AJ251" s="32">
        <v>2.0</v>
      </c>
      <c r="AK251" s="32">
        <v>2.9</v>
      </c>
      <c r="AL251" s="32">
        <v>35.0</v>
      </c>
      <c r="AO251" s="65" t="s">
        <v>209</v>
      </c>
      <c r="AP251" s="65" t="s">
        <v>209</v>
      </c>
      <c r="AS251" s="32">
        <v>0.0</v>
      </c>
      <c r="AT251" s="32">
        <v>5.0</v>
      </c>
      <c r="AU251" s="32">
        <v>15.0</v>
      </c>
      <c r="AX251" s="32">
        <v>2.0</v>
      </c>
      <c r="AY251" s="32">
        <v>2.0</v>
      </c>
      <c r="AZ251" s="66"/>
      <c r="BA251" s="65" t="s">
        <v>209</v>
      </c>
      <c r="BB251" s="32">
        <v>2.9</v>
      </c>
      <c r="BC251" s="32">
        <v>35.0</v>
      </c>
      <c r="BG251" s="65" t="s">
        <v>209</v>
      </c>
      <c r="BH251" s="65" t="s">
        <v>209</v>
      </c>
      <c r="BK251" s="32">
        <v>0.0</v>
      </c>
      <c r="BL251" s="32">
        <v>5.0</v>
      </c>
      <c r="BM251" s="32">
        <v>15.0</v>
      </c>
      <c r="BP251" s="32">
        <v>2.0</v>
      </c>
      <c r="BQ251" s="32">
        <v>2.0</v>
      </c>
      <c r="BR251" s="66"/>
      <c r="BS251" s="65" t="s">
        <v>209</v>
      </c>
      <c r="BT251" s="32">
        <v>2.9</v>
      </c>
      <c r="BU251" s="32">
        <v>35.0</v>
      </c>
      <c r="BZ251" s="32" t="s">
        <v>461</v>
      </c>
      <c r="CG251" s="66"/>
      <c r="CH251" s="66"/>
      <c r="CL251" s="32" t="s">
        <v>459</v>
      </c>
      <c r="CM251" s="66"/>
      <c r="CN251" s="66"/>
      <c r="CO251" s="66"/>
      <c r="CP251" s="66"/>
      <c r="CQ251" s="67"/>
      <c r="CR251" s="67"/>
      <c r="CS251" s="67"/>
      <c r="CT251" s="67"/>
      <c r="CU251" s="67"/>
      <c r="CV251" s="67"/>
      <c r="CW251" s="32" t="s">
        <v>460</v>
      </c>
      <c r="CX251" s="65" t="s">
        <v>209</v>
      </c>
      <c r="DB251" s="32" t="s">
        <v>500</v>
      </c>
      <c r="DC251" s="32" t="s">
        <v>500</v>
      </c>
    </row>
    <row r="252">
      <c r="A252" s="15" t="s">
        <v>185</v>
      </c>
      <c r="B252" s="32" t="s">
        <v>173</v>
      </c>
      <c r="C252" s="32" t="s">
        <v>896</v>
      </c>
      <c r="D252" s="32" t="s">
        <v>766</v>
      </c>
      <c r="E252" s="65" t="s">
        <v>19</v>
      </c>
      <c r="F252" s="65" t="s">
        <v>209</v>
      </c>
      <c r="G252" s="65" t="s">
        <v>209</v>
      </c>
      <c r="H252" s="15" t="s">
        <v>458</v>
      </c>
      <c r="I252" s="65" t="s">
        <v>209</v>
      </c>
      <c r="J252" s="65" t="s">
        <v>209</v>
      </c>
      <c r="K252" s="32" t="s">
        <v>460</v>
      </c>
      <c r="L252" s="32" t="s">
        <v>460</v>
      </c>
      <c r="M252" s="32" t="s">
        <v>462</v>
      </c>
      <c r="N252" s="32" t="s">
        <v>462</v>
      </c>
      <c r="P252" s="32">
        <v>15.0</v>
      </c>
      <c r="Q252" s="32">
        <v>5.0</v>
      </c>
      <c r="R252" s="32">
        <v>10.0</v>
      </c>
      <c r="S252" s="32">
        <v>40.0</v>
      </c>
      <c r="U252" s="32">
        <v>2.0</v>
      </c>
      <c r="V252" s="32">
        <v>2.9</v>
      </c>
      <c r="W252" s="32">
        <v>35.0</v>
      </c>
      <c r="Z252" s="65" t="s">
        <v>209</v>
      </c>
      <c r="AA252" s="65" t="s">
        <v>209</v>
      </c>
      <c r="AD252" s="32">
        <v>15.0</v>
      </c>
      <c r="AE252" s="32">
        <v>5.0</v>
      </c>
      <c r="AF252" s="32">
        <v>10.0</v>
      </c>
      <c r="AG252" s="32">
        <v>40.0</v>
      </c>
      <c r="AI252" s="32">
        <v>2.0</v>
      </c>
      <c r="AJ252" s="32">
        <v>2.0</v>
      </c>
      <c r="AK252" s="32">
        <v>2.9</v>
      </c>
      <c r="AL252" s="32">
        <v>35.0</v>
      </c>
      <c r="AO252" s="65" t="s">
        <v>209</v>
      </c>
      <c r="AP252" s="65" t="s">
        <v>209</v>
      </c>
      <c r="AS252" s="32">
        <v>15.0</v>
      </c>
      <c r="AT252" s="32">
        <v>5.0</v>
      </c>
      <c r="AU252" s="32">
        <v>10.0</v>
      </c>
      <c r="AV252" s="32">
        <v>40.0</v>
      </c>
      <c r="AX252" s="32">
        <v>2.0</v>
      </c>
      <c r="AY252" s="32">
        <v>2.0</v>
      </c>
      <c r="AZ252" s="66"/>
      <c r="BA252" s="65" t="s">
        <v>209</v>
      </c>
      <c r="BB252" s="32">
        <v>2.9</v>
      </c>
      <c r="BC252" s="32">
        <v>35.0</v>
      </c>
      <c r="BG252" s="65" t="s">
        <v>209</v>
      </c>
      <c r="BH252" s="65" t="s">
        <v>209</v>
      </c>
      <c r="BK252" s="32">
        <v>15.0</v>
      </c>
      <c r="BL252" s="32">
        <v>5.0</v>
      </c>
      <c r="BM252" s="32">
        <v>10.0</v>
      </c>
      <c r="BN252" s="32">
        <v>40.0</v>
      </c>
      <c r="BP252" s="32">
        <v>2.0</v>
      </c>
      <c r="BQ252" s="32">
        <v>2.0</v>
      </c>
      <c r="BR252" s="66"/>
      <c r="BS252" s="65" t="s">
        <v>209</v>
      </c>
      <c r="BT252" s="32">
        <v>2.9</v>
      </c>
      <c r="BU252" s="32">
        <v>35.0</v>
      </c>
      <c r="BZ252" s="32" t="s">
        <v>461</v>
      </c>
      <c r="CG252" s="66"/>
      <c r="CH252" s="66"/>
      <c r="CL252" s="32" t="s">
        <v>459</v>
      </c>
      <c r="CM252" s="66"/>
      <c r="CN252" s="66"/>
      <c r="CO252" s="66"/>
      <c r="CP252" s="66"/>
      <c r="CQ252" s="67"/>
      <c r="CR252" s="67"/>
      <c r="CS252" s="67"/>
      <c r="CT252" s="67"/>
      <c r="CU252" s="67"/>
      <c r="CV252" s="67"/>
      <c r="CW252" s="32" t="s">
        <v>462</v>
      </c>
      <c r="CX252" s="65" t="s">
        <v>209</v>
      </c>
    </row>
    <row r="253">
      <c r="A253" s="15" t="s">
        <v>185</v>
      </c>
      <c r="B253" s="32" t="s">
        <v>173</v>
      </c>
      <c r="C253" s="32" t="s">
        <v>897</v>
      </c>
      <c r="D253" s="32" t="s">
        <v>739</v>
      </c>
      <c r="E253" s="65" t="s">
        <v>19</v>
      </c>
      <c r="F253" s="65" t="s">
        <v>209</v>
      </c>
      <c r="G253" s="65" t="s">
        <v>209</v>
      </c>
      <c r="H253" s="15" t="s">
        <v>491</v>
      </c>
      <c r="I253" s="65" t="s">
        <v>209</v>
      </c>
      <c r="J253" s="65" t="s">
        <v>209</v>
      </c>
      <c r="K253" s="32" t="s">
        <v>459</v>
      </c>
      <c r="L253" s="32" t="s">
        <v>459</v>
      </c>
      <c r="M253" s="32" t="s">
        <v>459</v>
      </c>
      <c r="N253" s="32" t="s">
        <v>459</v>
      </c>
      <c r="O253" s="67"/>
      <c r="P253" s="67"/>
      <c r="Q253" s="67"/>
      <c r="R253" s="67"/>
      <c r="S253" s="67"/>
      <c r="T253" s="67"/>
      <c r="U253" s="67"/>
      <c r="V253" s="67"/>
      <c r="W253" s="67"/>
      <c r="X253" s="67"/>
      <c r="Y253" s="67"/>
      <c r="Z253" s="66"/>
      <c r="AA253" s="66"/>
      <c r="AB253" s="67"/>
      <c r="AC253" s="67"/>
      <c r="AD253" s="67"/>
      <c r="AE253" s="67"/>
      <c r="AF253" s="67"/>
      <c r="AG253" s="67"/>
      <c r="AH253" s="67"/>
      <c r="AI253" s="67"/>
      <c r="AJ253" s="67"/>
      <c r="AK253" s="67"/>
      <c r="AL253" s="67"/>
      <c r="AM253" s="67"/>
      <c r="AN253" s="67"/>
      <c r="AO253" s="66"/>
      <c r="AP253" s="66"/>
      <c r="AQ253" s="67"/>
      <c r="AR253" s="67"/>
      <c r="AS253" s="67"/>
      <c r="AT253" s="67"/>
      <c r="AU253" s="67"/>
      <c r="AV253" s="67"/>
      <c r="AW253" s="67"/>
      <c r="AX253" s="67"/>
      <c r="AY253" s="67"/>
      <c r="AZ253" s="66"/>
      <c r="BA253" s="66"/>
      <c r="BB253" s="67"/>
      <c r="BC253" s="67"/>
      <c r="BD253" s="67"/>
      <c r="BE253" s="67"/>
      <c r="BF253" s="67"/>
      <c r="BG253" s="66"/>
      <c r="BH253" s="66"/>
      <c r="BI253" s="67"/>
      <c r="BJ253" s="67"/>
      <c r="BK253" s="67"/>
      <c r="BL253" s="67"/>
      <c r="BM253" s="67"/>
      <c r="BN253" s="67"/>
      <c r="BO253" s="67"/>
      <c r="BP253" s="67"/>
      <c r="BQ253" s="67"/>
      <c r="BR253" s="66"/>
      <c r="BS253" s="66"/>
      <c r="BT253" s="67"/>
      <c r="BU253" s="67"/>
      <c r="BV253" s="67"/>
      <c r="BW253" s="67"/>
      <c r="BX253" s="67"/>
      <c r="BY253" s="67"/>
      <c r="BZ253" s="32" t="s">
        <v>459</v>
      </c>
      <c r="CA253" s="67"/>
      <c r="CB253" s="67"/>
      <c r="CC253" s="67"/>
      <c r="CD253" s="67"/>
      <c r="CE253" s="67"/>
      <c r="CF253" s="67"/>
      <c r="CG253" s="66"/>
      <c r="CH253" s="66"/>
      <c r="CI253" s="67"/>
      <c r="CJ253" s="67"/>
      <c r="CK253" s="67"/>
      <c r="CL253" s="32" t="s">
        <v>459</v>
      </c>
      <c r="CM253" s="66"/>
      <c r="CN253" s="66"/>
      <c r="CO253" s="66"/>
      <c r="CP253" s="66"/>
      <c r="CQ253" s="67"/>
      <c r="CR253" s="67"/>
      <c r="CS253" s="67"/>
      <c r="CT253" s="67"/>
      <c r="CU253" s="67"/>
      <c r="CV253" s="67"/>
      <c r="CW253" s="32" t="s">
        <v>462</v>
      </c>
      <c r="CX253" s="65" t="s">
        <v>209</v>
      </c>
    </row>
    <row r="254">
      <c r="A254" s="15" t="s">
        <v>185</v>
      </c>
      <c r="B254" s="32" t="s">
        <v>173</v>
      </c>
      <c r="C254" s="32" t="s">
        <v>898</v>
      </c>
      <c r="D254" s="32" t="s">
        <v>783</v>
      </c>
      <c r="E254" s="65" t="s">
        <v>19</v>
      </c>
      <c r="F254" s="65" t="s">
        <v>209</v>
      </c>
      <c r="G254" s="65" t="s">
        <v>209</v>
      </c>
      <c r="H254" s="15" t="s">
        <v>491</v>
      </c>
      <c r="I254" s="65" t="s">
        <v>209</v>
      </c>
      <c r="J254" s="65" t="s">
        <v>209</v>
      </c>
      <c r="K254" s="32" t="s">
        <v>459</v>
      </c>
      <c r="L254" s="32" t="s">
        <v>459</v>
      </c>
      <c r="M254" s="32" t="s">
        <v>459</v>
      </c>
      <c r="N254" s="32" t="s">
        <v>459</v>
      </c>
      <c r="O254" s="67"/>
      <c r="P254" s="67"/>
      <c r="Q254" s="67"/>
      <c r="R254" s="67"/>
      <c r="S254" s="67"/>
      <c r="T254" s="67"/>
      <c r="U254" s="67"/>
      <c r="V254" s="67"/>
      <c r="W254" s="67"/>
      <c r="X254" s="67"/>
      <c r="Y254" s="67"/>
      <c r="Z254" s="66"/>
      <c r="AA254" s="66"/>
      <c r="AB254" s="67"/>
      <c r="AC254" s="67"/>
      <c r="AD254" s="67"/>
      <c r="AE254" s="67"/>
      <c r="AF254" s="67"/>
      <c r="AG254" s="67"/>
      <c r="AH254" s="67"/>
      <c r="AI254" s="67"/>
      <c r="AJ254" s="67"/>
      <c r="AK254" s="67"/>
      <c r="AL254" s="67"/>
      <c r="AM254" s="67"/>
      <c r="AN254" s="67"/>
      <c r="AO254" s="66"/>
      <c r="AP254" s="66"/>
      <c r="AQ254" s="67"/>
      <c r="AR254" s="67"/>
      <c r="AS254" s="67"/>
      <c r="AT254" s="67"/>
      <c r="AU254" s="67"/>
      <c r="AV254" s="67"/>
      <c r="AW254" s="67"/>
      <c r="AX254" s="67"/>
      <c r="AY254" s="67"/>
      <c r="AZ254" s="66"/>
      <c r="BA254" s="66"/>
      <c r="BB254" s="67"/>
      <c r="BC254" s="67"/>
      <c r="BD254" s="67"/>
      <c r="BE254" s="67"/>
      <c r="BF254" s="67"/>
      <c r="BG254" s="66"/>
      <c r="BH254" s="66"/>
      <c r="BI254" s="67"/>
      <c r="BJ254" s="67"/>
      <c r="BK254" s="67"/>
      <c r="BL254" s="67"/>
      <c r="BM254" s="67"/>
      <c r="BN254" s="67"/>
      <c r="BO254" s="67"/>
      <c r="BP254" s="67"/>
      <c r="BQ254" s="67"/>
      <c r="BR254" s="66"/>
      <c r="BS254" s="66"/>
      <c r="BT254" s="67"/>
      <c r="BU254" s="67"/>
      <c r="BV254" s="67"/>
      <c r="BW254" s="67"/>
      <c r="BX254" s="67"/>
      <c r="BY254" s="67"/>
      <c r="BZ254" s="32" t="s">
        <v>459</v>
      </c>
      <c r="CA254" s="67"/>
      <c r="CB254" s="67"/>
      <c r="CC254" s="67"/>
      <c r="CD254" s="67"/>
      <c r="CE254" s="67"/>
      <c r="CF254" s="67"/>
      <c r="CG254" s="66"/>
      <c r="CH254" s="66"/>
      <c r="CI254" s="67"/>
      <c r="CJ254" s="67"/>
      <c r="CK254" s="67"/>
      <c r="CL254" s="32" t="s">
        <v>459</v>
      </c>
      <c r="CM254" s="66"/>
      <c r="CN254" s="66"/>
      <c r="CO254" s="66"/>
      <c r="CP254" s="66"/>
      <c r="CQ254" s="67"/>
      <c r="CR254" s="67"/>
      <c r="CS254" s="67"/>
      <c r="CT254" s="67"/>
      <c r="CU254" s="67"/>
      <c r="CV254" s="67"/>
      <c r="CW254" s="32" t="s">
        <v>462</v>
      </c>
      <c r="CX254" s="65" t="s">
        <v>209</v>
      </c>
    </row>
    <row r="255">
      <c r="A255" s="15" t="s">
        <v>185</v>
      </c>
      <c r="B255" s="32" t="s">
        <v>173</v>
      </c>
      <c r="C255" s="32" t="s">
        <v>899</v>
      </c>
      <c r="D255" s="32" t="s">
        <v>785</v>
      </c>
      <c r="E255" s="65" t="s">
        <v>19</v>
      </c>
      <c r="F255" s="65" t="s">
        <v>209</v>
      </c>
      <c r="G255" s="65" t="s">
        <v>209</v>
      </c>
      <c r="H255" s="15" t="s">
        <v>458</v>
      </c>
      <c r="I255" s="65" t="s">
        <v>209</v>
      </c>
      <c r="J255" s="65" t="s">
        <v>209</v>
      </c>
      <c r="K255" s="32" t="s">
        <v>460</v>
      </c>
      <c r="L255" s="32" t="s">
        <v>459</v>
      </c>
      <c r="M255" s="32" t="s">
        <v>459</v>
      </c>
      <c r="N255" s="32" t="s">
        <v>459</v>
      </c>
      <c r="P255" s="32">
        <v>20.0</v>
      </c>
      <c r="Q255" s="32">
        <v>5.0</v>
      </c>
      <c r="R255" s="32">
        <v>20.0</v>
      </c>
      <c r="S255" s="32">
        <v>45.0</v>
      </c>
      <c r="U255" s="32">
        <v>2.0</v>
      </c>
      <c r="V255" s="82">
        <f>50/12</f>
        <v>4.166666667</v>
      </c>
      <c r="W255" s="32">
        <v>50.0</v>
      </c>
      <c r="Z255" s="66"/>
      <c r="AA255" s="66"/>
      <c r="AB255" s="67"/>
      <c r="AC255" s="67"/>
      <c r="AD255" s="67"/>
      <c r="AE255" s="67"/>
      <c r="AF255" s="67"/>
      <c r="AG255" s="67"/>
      <c r="AH255" s="67"/>
      <c r="AI255" s="67"/>
      <c r="AJ255" s="67"/>
      <c r="AK255" s="67"/>
      <c r="AL255" s="67"/>
      <c r="AM255" s="67"/>
      <c r="AN255" s="67"/>
      <c r="AO255" s="66"/>
      <c r="AP255" s="66"/>
      <c r="AQ255" s="67"/>
      <c r="AR255" s="67"/>
      <c r="AS255" s="67"/>
      <c r="AT255" s="67"/>
      <c r="AU255" s="67"/>
      <c r="AV255" s="67"/>
      <c r="AW255" s="67"/>
      <c r="AX255" s="67"/>
      <c r="AY255" s="67"/>
      <c r="AZ255" s="66"/>
      <c r="BA255" s="66"/>
      <c r="BB255" s="67"/>
      <c r="BC255" s="67"/>
      <c r="BD255" s="67"/>
      <c r="BE255" s="67"/>
      <c r="BF255" s="67"/>
      <c r="BG255" s="66"/>
      <c r="BH255" s="66"/>
      <c r="BI255" s="67"/>
      <c r="BJ255" s="67"/>
      <c r="BK255" s="67"/>
      <c r="BL255" s="67"/>
      <c r="BM255" s="67"/>
      <c r="BN255" s="67"/>
      <c r="BO255" s="67"/>
      <c r="BP255" s="67"/>
      <c r="BQ255" s="67"/>
      <c r="BR255" s="66"/>
      <c r="BS255" s="66"/>
      <c r="BT255" s="67"/>
      <c r="BU255" s="67"/>
      <c r="BV255" s="67"/>
      <c r="BW255" s="67"/>
      <c r="BX255" s="67"/>
      <c r="BY255" s="67"/>
      <c r="BZ255" s="32" t="s">
        <v>461</v>
      </c>
      <c r="CG255" s="66"/>
      <c r="CH255" s="66"/>
      <c r="CL255" s="32" t="s">
        <v>459</v>
      </c>
      <c r="CM255" s="66"/>
      <c r="CN255" s="66"/>
      <c r="CO255" s="66"/>
      <c r="CP255" s="66"/>
      <c r="CQ255" s="67"/>
      <c r="CR255" s="67"/>
      <c r="CS255" s="67"/>
      <c r="CT255" s="67"/>
      <c r="CU255" s="67"/>
      <c r="CV255" s="67"/>
      <c r="CW255" s="32" t="s">
        <v>462</v>
      </c>
      <c r="CX255" s="65" t="s">
        <v>209</v>
      </c>
    </row>
    <row r="256">
      <c r="A256" s="15" t="s">
        <v>185</v>
      </c>
      <c r="B256" s="32" t="s">
        <v>173</v>
      </c>
      <c r="C256" s="32" t="s">
        <v>900</v>
      </c>
      <c r="D256" s="32" t="s">
        <v>901</v>
      </c>
      <c r="E256" s="65" t="s">
        <v>19</v>
      </c>
      <c r="F256" s="65" t="s">
        <v>209</v>
      </c>
      <c r="G256" s="65" t="s">
        <v>19</v>
      </c>
      <c r="H256" s="15" t="s">
        <v>465</v>
      </c>
      <c r="I256" s="65" t="s">
        <v>209</v>
      </c>
      <c r="J256" s="65" t="s">
        <v>209</v>
      </c>
      <c r="K256" s="32" t="s">
        <v>462</v>
      </c>
      <c r="L256" s="32" t="s">
        <v>459</v>
      </c>
      <c r="M256" s="32" t="s">
        <v>459</v>
      </c>
      <c r="N256" s="32" t="s">
        <v>459</v>
      </c>
      <c r="Z256" s="66"/>
      <c r="AA256" s="66"/>
      <c r="AB256" s="67"/>
      <c r="AC256" s="67"/>
      <c r="AD256" s="67"/>
      <c r="AE256" s="67"/>
      <c r="AF256" s="67"/>
      <c r="AG256" s="67"/>
      <c r="AH256" s="67"/>
      <c r="AI256" s="67"/>
      <c r="AJ256" s="67"/>
      <c r="AK256" s="67"/>
      <c r="AL256" s="67"/>
      <c r="AM256" s="67"/>
      <c r="AN256" s="67"/>
      <c r="AO256" s="66"/>
      <c r="AP256" s="66"/>
      <c r="AQ256" s="67"/>
      <c r="AR256" s="67"/>
      <c r="AS256" s="67"/>
      <c r="AT256" s="67"/>
      <c r="AU256" s="67"/>
      <c r="AV256" s="67"/>
      <c r="AW256" s="67"/>
      <c r="AX256" s="67"/>
      <c r="AY256" s="67"/>
      <c r="AZ256" s="66"/>
      <c r="BA256" s="66"/>
      <c r="BB256" s="67"/>
      <c r="BC256" s="67"/>
      <c r="BD256" s="67"/>
      <c r="BE256" s="67"/>
      <c r="BF256" s="67"/>
      <c r="BG256" s="66"/>
      <c r="BH256" s="66"/>
      <c r="BI256" s="67"/>
      <c r="BJ256" s="67"/>
      <c r="BK256" s="67"/>
      <c r="BL256" s="67"/>
      <c r="BM256" s="67"/>
      <c r="BN256" s="67"/>
      <c r="BO256" s="67"/>
      <c r="BP256" s="67"/>
      <c r="BQ256" s="67"/>
      <c r="BR256" s="66"/>
      <c r="BS256" s="66"/>
      <c r="BT256" s="67"/>
      <c r="BU256" s="67"/>
      <c r="BV256" s="67"/>
      <c r="BW256" s="67"/>
      <c r="BX256" s="67"/>
      <c r="BY256" s="67"/>
      <c r="BZ256" s="32" t="s">
        <v>461</v>
      </c>
      <c r="CG256" s="66"/>
      <c r="CH256" s="66"/>
      <c r="CL256" s="32" t="s">
        <v>459</v>
      </c>
      <c r="CM256" s="66"/>
      <c r="CN256" s="66"/>
      <c r="CO256" s="66"/>
      <c r="CP256" s="66"/>
      <c r="CQ256" s="67"/>
      <c r="CR256" s="67"/>
      <c r="CS256" s="67"/>
      <c r="CT256" s="67"/>
      <c r="CU256" s="67"/>
      <c r="CV256" s="67"/>
      <c r="CW256" s="32" t="s">
        <v>462</v>
      </c>
      <c r="CX256" s="65" t="s">
        <v>19</v>
      </c>
      <c r="DB256" s="32" t="s">
        <v>902</v>
      </c>
    </row>
    <row r="257">
      <c r="A257" s="15" t="s">
        <v>185</v>
      </c>
      <c r="B257" s="32" t="s">
        <v>173</v>
      </c>
      <c r="C257" s="32" t="s">
        <v>903</v>
      </c>
      <c r="D257" s="32" t="s">
        <v>766</v>
      </c>
      <c r="E257" s="65" t="s">
        <v>209</v>
      </c>
      <c r="F257" s="65" t="s">
        <v>209</v>
      </c>
      <c r="G257" s="65" t="s">
        <v>209</v>
      </c>
      <c r="H257" s="15" t="s">
        <v>491</v>
      </c>
      <c r="I257" s="65" t="s">
        <v>209</v>
      </c>
      <c r="J257" s="65" t="s">
        <v>209</v>
      </c>
      <c r="K257" s="32" t="s">
        <v>459</v>
      </c>
      <c r="L257" s="32" t="s">
        <v>459</v>
      </c>
      <c r="M257" s="32" t="s">
        <v>459</v>
      </c>
      <c r="N257" s="32" t="s">
        <v>459</v>
      </c>
      <c r="O257" s="67"/>
      <c r="P257" s="67"/>
      <c r="Q257" s="67"/>
      <c r="R257" s="67"/>
      <c r="S257" s="67"/>
      <c r="T257" s="67"/>
      <c r="U257" s="67"/>
      <c r="V257" s="67"/>
      <c r="W257" s="67"/>
      <c r="X257" s="67"/>
      <c r="Y257" s="67"/>
      <c r="Z257" s="66"/>
      <c r="AA257" s="66"/>
      <c r="AB257" s="67"/>
      <c r="AC257" s="67"/>
      <c r="AD257" s="67"/>
      <c r="AE257" s="67"/>
      <c r="AF257" s="67"/>
      <c r="AG257" s="67"/>
      <c r="AH257" s="67"/>
      <c r="AI257" s="67"/>
      <c r="AJ257" s="67"/>
      <c r="AK257" s="67"/>
      <c r="AL257" s="67"/>
      <c r="AM257" s="67"/>
      <c r="AN257" s="67"/>
      <c r="AO257" s="66"/>
      <c r="AP257" s="66"/>
      <c r="AQ257" s="67"/>
      <c r="AR257" s="67"/>
      <c r="AS257" s="67"/>
      <c r="AT257" s="67"/>
      <c r="AU257" s="67"/>
      <c r="AV257" s="67"/>
      <c r="AW257" s="67"/>
      <c r="AX257" s="67"/>
      <c r="AY257" s="67"/>
      <c r="AZ257" s="66"/>
      <c r="BA257" s="66"/>
      <c r="BB257" s="67"/>
      <c r="BC257" s="67"/>
      <c r="BD257" s="67"/>
      <c r="BE257" s="67"/>
      <c r="BF257" s="67"/>
      <c r="BG257" s="66"/>
      <c r="BH257" s="66"/>
      <c r="BI257" s="67"/>
      <c r="BJ257" s="67"/>
      <c r="BK257" s="67"/>
      <c r="BL257" s="67"/>
      <c r="BM257" s="67"/>
      <c r="BN257" s="67"/>
      <c r="BO257" s="67"/>
      <c r="BP257" s="67"/>
      <c r="BQ257" s="67"/>
      <c r="BR257" s="66"/>
      <c r="BS257" s="66"/>
      <c r="BT257" s="67"/>
      <c r="BU257" s="67"/>
      <c r="BV257" s="67"/>
      <c r="BW257" s="67"/>
      <c r="BX257" s="67"/>
      <c r="BY257" s="67"/>
      <c r="BZ257" s="32" t="s">
        <v>459</v>
      </c>
      <c r="CA257" s="67"/>
      <c r="CB257" s="67"/>
      <c r="CC257" s="67"/>
      <c r="CD257" s="67"/>
      <c r="CE257" s="67"/>
      <c r="CF257" s="67"/>
      <c r="CG257" s="66"/>
      <c r="CH257" s="66"/>
      <c r="CI257" s="67"/>
      <c r="CJ257" s="67"/>
      <c r="CK257" s="67"/>
      <c r="CL257" s="32" t="s">
        <v>459</v>
      </c>
      <c r="CM257" s="66"/>
      <c r="CN257" s="66"/>
      <c r="CO257" s="66"/>
      <c r="CP257" s="66"/>
      <c r="CQ257" s="67"/>
      <c r="CR257" s="67"/>
      <c r="CS257" s="67"/>
      <c r="CT257" s="67"/>
      <c r="CU257" s="67"/>
      <c r="CV257" s="67"/>
      <c r="CW257" s="32" t="s">
        <v>462</v>
      </c>
      <c r="CX257" s="65" t="s">
        <v>209</v>
      </c>
    </row>
    <row r="258">
      <c r="A258" s="15" t="s">
        <v>178</v>
      </c>
      <c r="B258" s="32" t="s">
        <v>173</v>
      </c>
      <c r="C258" s="32" t="s">
        <v>471</v>
      </c>
      <c r="D258" s="32" t="s">
        <v>662</v>
      </c>
      <c r="E258" s="65" t="s">
        <v>19</v>
      </c>
      <c r="F258" s="65" t="s">
        <v>209</v>
      </c>
      <c r="G258" s="65" t="s">
        <v>209</v>
      </c>
      <c r="H258" s="15" t="s">
        <v>465</v>
      </c>
      <c r="I258" s="65" t="s">
        <v>209</v>
      </c>
      <c r="J258" s="65" t="s">
        <v>209</v>
      </c>
      <c r="K258" s="32" t="s">
        <v>460</v>
      </c>
      <c r="L258" s="32" t="s">
        <v>459</v>
      </c>
      <c r="M258" s="32" t="s">
        <v>459</v>
      </c>
      <c r="N258" s="32" t="s">
        <v>459</v>
      </c>
      <c r="O258" s="76">
        <f>20000/43560</f>
        <v>0.4591368228</v>
      </c>
      <c r="P258" s="32">
        <v>20.0</v>
      </c>
      <c r="Q258" s="32">
        <v>20.0</v>
      </c>
      <c r="R258" s="32">
        <v>20.0</v>
      </c>
      <c r="S258" s="32">
        <v>35.0</v>
      </c>
      <c r="U258" s="32">
        <v>2.0</v>
      </c>
      <c r="V258" s="32">
        <v>2.9</v>
      </c>
      <c r="W258" s="32">
        <v>35.0</v>
      </c>
      <c r="Z258" s="66"/>
      <c r="AA258" s="66"/>
      <c r="AB258" s="67"/>
      <c r="AC258" s="67"/>
      <c r="AD258" s="67"/>
      <c r="AE258" s="67"/>
      <c r="AF258" s="67"/>
      <c r="AG258" s="67"/>
      <c r="AH258" s="67"/>
      <c r="AI258" s="67"/>
      <c r="AJ258" s="67"/>
      <c r="AK258" s="67"/>
      <c r="AL258" s="67"/>
      <c r="AM258" s="67"/>
      <c r="AN258" s="67"/>
      <c r="AO258" s="66"/>
      <c r="AP258" s="66"/>
      <c r="AQ258" s="67"/>
      <c r="AR258" s="67"/>
      <c r="AS258" s="67"/>
      <c r="AT258" s="67"/>
      <c r="AU258" s="67"/>
      <c r="AV258" s="67"/>
      <c r="AW258" s="67"/>
      <c r="AX258" s="67"/>
      <c r="AY258" s="67"/>
      <c r="AZ258" s="66"/>
      <c r="BA258" s="66"/>
      <c r="BB258" s="67"/>
      <c r="BC258" s="67"/>
      <c r="BD258" s="67"/>
      <c r="BE258" s="67"/>
      <c r="BF258" s="67"/>
      <c r="BG258" s="66"/>
      <c r="BH258" s="66"/>
      <c r="BI258" s="67"/>
      <c r="BJ258" s="67"/>
      <c r="BK258" s="67"/>
      <c r="BL258" s="67"/>
      <c r="BM258" s="67"/>
      <c r="BN258" s="67"/>
      <c r="BO258" s="67"/>
      <c r="BP258" s="67"/>
      <c r="BQ258" s="67"/>
      <c r="BR258" s="66"/>
      <c r="BS258" s="66"/>
      <c r="BT258" s="67"/>
      <c r="BU258" s="67"/>
      <c r="BV258" s="67"/>
      <c r="BW258" s="67"/>
      <c r="BX258" s="67"/>
      <c r="BY258" s="67"/>
      <c r="BZ258" s="32" t="s">
        <v>461</v>
      </c>
      <c r="CG258" s="66"/>
      <c r="CH258" s="66"/>
      <c r="CL258" s="32" t="s">
        <v>459</v>
      </c>
      <c r="CM258" s="66"/>
      <c r="CN258" s="66"/>
      <c r="CO258" s="66"/>
      <c r="CP258" s="66"/>
      <c r="CQ258" s="67"/>
      <c r="CR258" s="67"/>
      <c r="CS258" s="67"/>
      <c r="CT258" s="67"/>
      <c r="CU258" s="67"/>
      <c r="CV258" s="67"/>
      <c r="CW258" s="32" t="s">
        <v>462</v>
      </c>
      <c r="CX258" s="65" t="s">
        <v>209</v>
      </c>
      <c r="CZ258" s="32">
        <v>3.0</v>
      </c>
    </row>
    <row r="259">
      <c r="A259" s="15" t="s">
        <v>178</v>
      </c>
      <c r="B259" s="32" t="s">
        <v>173</v>
      </c>
      <c r="C259" s="32" t="s">
        <v>473</v>
      </c>
      <c r="D259" s="32" t="s">
        <v>662</v>
      </c>
      <c r="E259" s="65" t="s">
        <v>19</v>
      </c>
      <c r="F259" s="65" t="s">
        <v>209</v>
      </c>
      <c r="G259" s="65" t="s">
        <v>209</v>
      </c>
      <c r="H259" s="15" t="s">
        <v>465</v>
      </c>
      <c r="I259" s="65" t="s">
        <v>209</v>
      </c>
      <c r="J259" s="65" t="s">
        <v>209</v>
      </c>
      <c r="K259" s="32" t="s">
        <v>460</v>
      </c>
      <c r="L259" s="32" t="s">
        <v>462</v>
      </c>
      <c r="M259" s="32" t="s">
        <v>462</v>
      </c>
      <c r="N259" s="32" t="s">
        <v>462</v>
      </c>
      <c r="O259" s="76">
        <f t="shared" ref="O259:O260" si="27">10000/43560</f>
        <v>0.2295684114</v>
      </c>
      <c r="P259" s="32">
        <v>20.0</v>
      </c>
      <c r="Q259" s="32">
        <v>10.0</v>
      </c>
      <c r="R259" s="32">
        <v>20.0</v>
      </c>
      <c r="S259" s="32">
        <v>35.0</v>
      </c>
      <c r="U259" s="32">
        <v>2.0</v>
      </c>
      <c r="V259" s="32">
        <v>2.9</v>
      </c>
      <c r="W259" s="32">
        <v>35.0</v>
      </c>
      <c r="Z259" s="65" t="s">
        <v>209</v>
      </c>
      <c r="AA259" s="65" t="s">
        <v>209</v>
      </c>
      <c r="AB259" s="76">
        <f t="shared" ref="AB259:AB260" si="28">10000/43560</f>
        <v>0.2295684114</v>
      </c>
      <c r="AD259" s="32">
        <v>20.0</v>
      </c>
      <c r="AE259" s="32">
        <v>10.0</v>
      </c>
      <c r="AF259" s="32">
        <v>20.0</v>
      </c>
      <c r="AG259" s="32">
        <v>35.0</v>
      </c>
      <c r="AI259" s="32">
        <v>2.0</v>
      </c>
      <c r="AJ259" s="32">
        <v>2.0</v>
      </c>
      <c r="AK259" s="32">
        <v>2.9</v>
      </c>
      <c r="AL259" s="32">
        <v>35.0</v>
      </c>
      <c r="AO259" s="65" t="s">
        <v>209</v>
      </c>
      <c r="AP259" s="65" t="s">
        <v>209</v>
      </c>
      <c r="AQ259" s="76">
        <f t="shared" ref="AQ259:AQ260" si="29">10000/43560</f>
        <v>0.2295684114</v>
      </c>
      <c r="AS259" s="32">
        <v>20.0</v>
      </c>
      <c r="AT259" s="32">
        <v>10.0</v>
      </c>
      <c r="AU259" s="32">
        <v>20.0</v>
      </c>
      <c r="AV259" s="32">
        <v>35.0</v>
      </c>
      <c r="AX259" s="32">
        <v>1.0</v>
      </c>
      <c r="AY259" s="32">
        <v>1.5</v>
      </c>
      <c r="AZ259" s="66"/>
      <c r="BA259" s="65" t="s">
        <v>209</v>
      </c>
      <c r="BB259" s="32">
        <v>2.9</v>
      </c>
      <c r="BC259" s="32">
        <v>35.0</v>
      </c>
      <c r="BG259" s="65" t="s">
        <v>209</v>
      </c>
      <c r="BH259" s="65" t="s">
        <v>209</v>
      </c>
      <c r="BI259" s="76">
        <f t="shared" ref="BI259:BI260" si="30">10000/43560</f>
        <v>0.2295684114</v>
      </c>
      <c r="BK259" s="32">
        <v>20.0</v>
      </c>
      <c r="BL259" s="32">
        <v>10.0</v>
      </c>
      <c r="BM259" s="32">
        <v>20.0</v>
      </c>
      <c r="BN259" s="32">
        <v>35.0</v>
      </c>
      <c r="BP259" s="32">
        <v>1.0</v>
      </c>
      <c r="BQ259" s="32">
        <v>1.5</v>
      </c>
      <c r="BR259" s="66"/>
      <c r="BS259" s="65" t="s">
        <v>209</v>
      </c>
      <c r="BT259" s="32">
        <v>2.9</v>
      </c>
      <c r="BU259" s="32">
        <v>35.0</v>
      </c>
      <c r="BZ259" s="32" t="s">
        <v>461</v>
      </c>
      <c r="CG259" s="66"/>
      <c r="CH259" s="66"/>
      <c r="CL259" s="32" t="s">
        <v>459</v>
      </c>
      <c r="CM259" s="66"/>
      <c r="CN259" s="66"/>
      <c r="CO259" s="66"/>
      <c r="CP259" s="66"/>
      <c r="CQ259" s="67"/>
      <c r="CR259" s="67"/>
      <c r="CS259" s="67"/>
      <c r="CT259" s="67"/>
      <c r="CU259" s="67"/>
      <c r="CV259" s="67"/>
      <c r="CW259" s="32" t="s">
        <v>462</v>
      </c>
      <c r="CX259" s="65" t="s">
        <v>209</v>
      </c>
      <c r="CZ259" s="32">
        <v>4.0</v>
      </c>
    </row>
    <row r="260">
      <c r="A260" s="15" t="s">
        <v>178</v>
      </c>
      <c r="B260" s="32" t="s">
        <v>173</v>
      </c>
      <c r="C260" s="32" t="s">
        <v>904</v>
      </c>
      <c r="D260" s="32" t="s">
        <v>662</v>
      </c>
      <c r="E260" s="65" t="s">
        <v>19</v>
      </c>
      <c r="F260" s="65" t="s">
        <v>209</v>
      </c>
      <c r="G260" s="65" t="s">
        <v>209</v>
      </c>
      <c r="H260" s="15" t="s">
        <v>465</v>
      </c>
      <c r="I260" s="65" t="s">
        <v>209</v>
      </c>
      <c r="J260" s="65" t="s">
        <v>209</v>
      </c>
      <c r="K260" s="32" t="s">
        <v>460</v>
      </c>
      <c r="L260" s="32" t="s">
        <v>462</v>
      </c>
      <c r="M260" s="32" t="s">
        <v>462</v>
      </c>
      <c r="N260" s="32" t="s">
        <v>462</v>
      </c>
      <c r="O260" s="76">
        <f t="shared" si="27"/>
        <v>0.2295684114</v>
      </c>
      <c r="P260" s="32">
        <v>20.0</v>
      </c>
      <c r="Q260" s="32">
        <v>10.0</v>
      </c>
      <c r="R260" s="32">
        <v>20.0</v>
      </c>
      <c r="S260" s="32">
        <v>35.0</v>
      </c>
      <c r="U260" s="32">
        <v>2.0</v>
      </c>
      <c r="V260" s="32">
        <v>2.9</v>
      </c>
      <c r="W260" s="32">
        <v>35.0</v>
      </c>
      <c r="Z260" s="65" t="s">
        <v>209</v>
      </c>
      <c r="AA260" s="65" t="s">
        <v>209</v>
      </c>
      <c r="AB260" s="76">
        <f t="shared" si="28"/>
        <v>0.2295684114</v>
      </c>
      <c r="AD260" s="32">
        <v>20.0</v>
      </c>
      <c r="AE260" s="32">
        <v>10.0</v>
      </c>
      <c r="AF260" s="32">
        <v>20.0</v>
      </c>
      <c r="AG260" s="32">
        <v>35.0</v>
      </c>
      <c r="AI260" s="32">
        <v>2.0</v>
      </c>
      <c r="AJ260" s="32">
        <v>2.0</v>
      </c>
      <c r="AK260" s="32">
        <v>2.9</v>
      </c>
      <c r="AL260" s="32">
        <v>35.0</v>
      </c>
      <c r="AO260" s="65" t="s">
        <v>209</v>
      </c>
      <c r="AP260" s="65" t="s">
        <v>209</v>
      </c>
      <c r="AQ260" s="76">
        <f t="shared" si="29"/>
        <v>0.2295684114</v>
      </c>
      <c r="AS260" s="32">
        <v>20.0</v>
      </c>
      <c r="AT260" s="32">
        <v>10.0</v>
      </c>
      <c r="AU260" s="32">
        <v>20.0</v>
      </c>
      <c r="AV260" s="32">
        <v>35.0</v>
      </c>
      <c r="AX260" s="32">
        <v>1.0</v>
      </c>
      <c r="AY260" s="32">
        <v>1.5</v>
      </c>
      <c r="AZ260" s="66"/>
      <c r="BA260" s="65" t="s">
        <v>209</v>
      </c>
      <c r="BB260" s="32">
        <v>2.9</v>
      </c>
      <c r="BC260" s="32">
        <v>35.0</v>
      </c>
      <c r="BG260" s="65" t="s">
        <v>209</v>
      </c>
      <c r="BH260" s="65" t="s">
        <v>209</v>
      </c>
      <c r="BI260" s="76">
        <f t="shared" si="30"/>
        <v>0.2295684114</v>
      </c>
      <c r="BK260" s="32">
        <v>20.0</v>
      </c>
      <c r="BL260" s="32">
        <v>10.0</v>
      </c>
      <c r="BM260" s="32">
        <v>20.0</v>
      </c>
      <c r="BN260" s="32">
        <v>35.0</v>
      </c>
      <c r="BP260" s="32">
        <v>1.0</v>
      </c>
      <c r="BQ260" s="32">
        <v>1.5</v>
      </c>
      <c r="BR260" s="66"/>
      <c r="BS260" s="65" t="s">
        <v>209</v>
      </c>
      <c r="BT260" s="32">
        <v>2.9</v>
      </c>
      <c r="BU260" s="32">
        <v>35.0</v>
      </c>
      <c r="BZ260" s="32" t="s">
        <v>461</v>
      </c>
      <c r="CG260" s="66"/>
      <c r="CH260" s="66"/>
      <c r="CL260" s="32" t="s">
        <v>459</v>
      </c>
      <c r="CM260" s="66"/>
      <c r="CN260" s="66"/>
      <c r="CO260" s="66"/>
      <c r="CP260" s="66"/>
      <c r="CQ260" s="67"/>
      <c r="CR260" s="67"/>
      <c r="CS260" s="67"/>
      <c r="CT260" s="67"/>
      <c r="CU260" s="67"/>
      <c r="CV260" s="67"/>
      <c r="CW260" s="32" t="s">
        <v>460</v>
      </c>
      <c r="CX260" s="65" t="s">
        <v>209</v>
      </c>
      <c r="DB260" s="32" t="s">
        <v>500</v>
      </c>
      <c r="DC260" s="32" t="s">
        <v>500</v>
      </c>
    </row>
    <row r="261">
      <c r="A261" s="15" t="s">
        <v>178</v>
      </c>
      <c r="B261" s="32" t="s">
        <v>173</v>
      </c>
      <c r="C261" s="32" t="s">
        <v>475</v>
      </c>
      <c r="D261" s="32" t="s">
        <v>662</v>
      </c>
      <c r="E261" s="65" t="s">
        <v>19</v>
      </c>
      <c r="F261" s="65" t="s">
        <v>209</v>
      </c>
      <c r="G261" s="65" t="s">
        <v>209</v>
      </c>
      <c r="H261" s="15" t="s">
        <v>465</v>
      </c>
      <c r="I261" s="65" t="s">
        <v>209</v>
      </c>
      <c r="J261" s="65" t="s">
        <v>209</v>
      </c>
      <c r="K261" s="32" t="s">
        <v>460</v>
      </c>
      <c r="L261" s="32" t="s">
        <v>462</v>
      </c>
      <c r="M261" s="32" t="s">
        <v>462</v>
      </c>
      <c r="N261" s="32" t="s">
        <v>462</v>
      </c>
      <c r="O261" s="76">
        <f t="shared" ref="O261:O270" si="31">6000/43560</f>
        <v>0.1377410468</v>
      </c>
      <c r="P261" s="32">
        <v>15.0</v>
      </c>
      <c r="Q261" s="32">
        <v>5.0</v>
      </c>
      <c r="R261" s="32">
        <v>10.0</v>
      </c>
      <c r="S261" s="32">
        <v>45.0</v>
      </c>
      <c r="U261" s="32">
        <v>2.0</v>
      </c>
      <c r="V261" s="32">
        <v>2.9</v>
      </c>
      <c r="W261" s="32">
        <v>35.0</v>
      </c>
      <c r="Z261" s="65" t="s">
        <v>209</v>
      </c>
      <c r="AA261" s="65" t="s">
        <v>209</v>
      </c>
      <c r="AB261" s="76">
        <f t="shared" ref="AB261:AB266" si="32">6000/43560</f>
        <v>0.1377410468</v>
      </c>
      <c r="AD261" s="32">
        <v>15.0</v>
      </c>
      <c r="AE261" s="32">
        <v>5.0</v>
      </c>
      <c r="AF261" s="32">
        <v>10.0</v>
      </c>
      <c r="AG261" s="32">
        <v>45.0</v>
      </c>
      <c r="AI261" s="32">
        <v>2.0</v>
      </c>
      <c r="AJ261" s="32">
        <v>2.0</v>
      </c>
      <c r="AK261" s="32">
        <v>2.9</v>
      </c>
      <c r="AL261" s="32">
        <v>35.0</v>
      </c>
      <c r="AO261" s="65" t="s">
        <v>209</v>
      </c>
      <c r="AP261" s="65" t="s">
        <v>209</v>
      </c>
      <c r="AQ261" s="76">
        <f t="shared" ref="AQ261:AQ266" si="33">6000/43560</f>
        <v>0.1377410468</v>
      </c>
      <c r="AS261" s="32">
        <v>15.0</v>
      </c>
      <c r="AT261" s="32">
        <v>5.0</v>
      </c>
      <c r="AU261" s="32">
        <v>10.0</v>
      </c>
      <c r="AV261" s="32">
        <v>45.0</v>
      </c>
      <c r="AX261" s="32">
        <v>1.0</v>
      </c>
      <c r="AY261" s="32">
        <v>1.5</v>
      </c>
      <c r="AZ261" s="65" t="s">
        <v>19</v>
      </c>
      <c r="BA261" s="65" t="s">
        <v>209</v>
      </c>
      <c r="BB261" s="32">
        <v>2.9</v>
      </c>
      <c r="BC261" s="32">
        <v>35.0</v>
      </c>
      <c r="BG261" s="65" t="s">
        <v>209</v>
      </c>
      <c r="BH261" s="65" t="s">
        <v>209</v>
      </c>
      <c r="BI261" s="76">
        <f t="shared" ref="BI261:BI266" si="34">6000/43560</f>
        <v>0.1377410468</v>
      </c>
      <c r="BK261" s="32">
        <v>15.0</v>
      </c>
      <c r="BL261" s="32">
        <v>5.0</v>
      </c>
      <c r="BM261" s="32">
        <v>10.0</v>
      </c>
      <c r="BN261" s="32">
        <v>45.0</v>
      </c>
      <c r="BP261" s="32">
        <v>1.0</v>
      </c>
      <c r="BQ261" s="32">
        <v>1.5</v>
      </c>
      <c r="BR261" s="65" t="s">
        <v>19</v>
      </c>
      <c r="BS261" s="65" t="s">
        <v>209</v>
      </c>
      <c r="BT261" s="32">
        <v>2.9</v>
      </c>
      <c r="BU261" s="32">
        <v>35.0</v>
      </c>
      <c r="BZ261" s="32" t="s">
        <v>461</v>
      </c>
      <c r="CG261" s="66"/>
      <c r="CH261" s="66"/>
      <c r="CL261" s="32" t="s">
        <v>459</v>
      </c>
      <c r="CM261" s="66"/>
      <c r="CN261" s="66"/>
      <c r="CO261" s="66"/>
      <c r="CP261" s="66"/>
      <c r="CQ261" s="67"/>
      <c r="CR261" s="67"/>
      <c r="CS261" s="67"/>
      <c r="CT261" s="67"/>
      <c r="CU261" s="67"/>
      <c r="CV261" s="67"/>
      <c r="CW261" s="32" t="s">
        <v>462</v>
      </c>
      <c r="CX261" s="65" t="s">
        <v>209</v>
      </c>
      <c r="CZ261" s="32">
        <v>6.0</v>
      </c>
    </row>
    <row r="262">
      <c r="A262" s="15" t="s">
        <v>178</v>
      </c>
      <c r="B262" s="32" t="s">
        <v>173</v>
      </c>
      <c r="C262" s="32" t="s">
        <v>905</v>
      </c>
      <c r="D262" s="32" t="s">
        <v>662</v>
      </c>
      <c r="E262" s="65" t="s">
        <v>19</v>
      </c>
      <c r="F262" s="65" t="s">
        <v>209</v>
      </c>
      <c r="G262" s="65" t="s">
        <v>209</v>
      </c>
      <c r="H262" s="15" t="s">
        <v>465</v>
      </c>
      <c r="I262" s="65" t="s">
        <v>209</v>
      </c>
      <c r="J262" s="65" t="s">
        <v>209</v>
      </c>
      <c r="K262" s="32" t="s">
        <v>460</v>
      </c>
      <c r="L262" s="32" t="s">
        <v>462</v>
      </c>
      <c r="M262" s="32" t="s">
        <v>462</v>
      </c>
      <c r="N262" s="32" t="s">
        <v>462</v>
      </c>
      <c r="O262" s="76">
        <f t="shared" si="31"/>
        <v>0.1377410468</v>
      </c>
      <c r="P262" s="32">
        <v>15.0</v>
      </c>
      <c r="Q262" s="32">
        <v>5.0</v>
      </c>
      <c r="R262" s="32">
        <v>10.0</v>
      </c>
      <c r="S262" s="32">
        <v>45.0</v>
      </c>
      <c r="U262" s="32">
        <v>2.0</v>
      </c>
      <c r="V262" s="32">
        <v>2.9</v>
      </c>
      <c r="W262" s="32">
        <v>35.0</v>
      </c>
      <c r="Z262" s="65" t="s">
        <v>209</v>
      </c>
      <c r="AA262" s="65" t="s">
        <v>209</v>
      </c>
      <c r="AB262" s="76">
        <f t="shared" si="32"/>
        <v>0.1377410468</v>
      </c>
      <c r="AD262" s="32">
        <v>15.0</v>
      </c>
      <c r="AE262" s="32">
        <v>5.0</v>
      </c>
      <c r="AF262" s="32">
        <v>10.0</v>
      </c>
      <c r="AG262" s="32">
        <v>45.0</v>
      </c>
      <c r="AI262" s="32">
        <v>2.0</v>
      </c>
      <c r="AJ262" s="32">
        <v>2.0</v>
      </c>
      <c r="AK262" s="32">
        <v>2.9</v>
      </c>
      <c r="AL262" s="32">
        <v>35.0</v>
      </c>
      <c r="AO262" s="65" t="s">
        <v>209</v>
      </c>
      <c r="AP262" s="65" t="s">
        <v>209</v>
      </c>
      <c r="AQ262" s="76">
        <f t="shared" si="33"/>
        <v>0.1377410468</v>
      </c>
      <c r="AS262" s="32">
        <v>15.0</v>
      </c>
      <c r="AT262" s="32">
        <v>5.0</v>
      </c>
      <c r="AU262" s="32">
        <v>10.0</v>
      </c>
      <c r="AV262" s="32">
        <v>45.0</v>
      </c>
      <c r="AX262" s="32">
        <v>1.0</v>
      </c>
      <c r="AY262" s="32">
        <v>1.5</v>
      </c>
      <c r="AZ262" s="65" t="s">
        <v>19</v>
      </c>
      <c r="BA262" s="65" t="s">
        <v>209</v>
      </c>
      <c r="BB262" s="32">
        <v>2.9</v>
      </c>
      <c r="BC262" s="32">
        <v>35.0</v>
      </c>
      <c r="BG262" s="65" t="s">
        <v>209</v>
      </c>
      <c r="BH262" s="65" t="s">
        <v>209</v>
      </c>
      <c r="BI262" s="76">
        <f t="shared" si="34"/>
        <v>0.1377410468</v>
      </c>
      <c r="BK262" s="32">
        <v>15.0</v>
      </c>
      <c r="BL262" s="32">
        <v>5.0</v>
      </c>
      <c r="BM262" s="32">
        <v>10.0</v>
      </c>
      <c r="BN262" s="32">
        <v>45.0</v>
      </c>
      <c r="BP262" s="32">
        <v>1.0</v>
      </c>
      <c r="BQ262" s="32">
        <v>1.5</v>
      </c>
      <c r="BR262" s="65" t="s">
        <v>19</v>
      </c>
      <c r="BS262" s="65" t="s">
        <v>209</v>
      </c>
      <c r="BT262" s="32">
        <v>2.9</v>
      </c>
      <c r="BU262" s="32">
        <v>35.0</v>
      </c>
      <c r="BZ262" s="32" t="s">
        <v>461</v>
      </c>
      <c r="CG262" s="66"/>
      <c r="CH262" s="66"/>
      <c r="CL262" s="32" t="s">
        <v>459</v>
      </c>
      <c r="CM262" s="66"/>
      <c r="CN262" s="66"/>
      <c r="CO262" s="66"/>
      <c r="CP262" s="66"/>
      <c r="CQ262" s="67"/>
      <c r="CR262" s="67"/>
      <c r="CS262" s="67"/>
      <c r="CT262" s="67"/>
      <c r="CU262" s="67"/>
      <c r="CV262" s="67"/>
      <c r="CW262" s="32" t="s">
        <v>460</v>
      </c>
      <c r="CX262" s="65" t="s">
        <v>209</v>
      </c>
      <c r="DB262" s="32" t="s">
        <v>500</v>
      </c>
      <c r="DC262" s="32" t="s">
        <v>500</v>
      </c>
    </row>
    <row r="263">
      <c r="A263" s="15" t="s">
        <v>178</v>
      </c>
      <c r="B263" s="32" t="s">
        <v>173</v>
      </c>
      <c r="C263" s="32" t="s">
        <v>476</v>
      </c>
      <c r="D263" s="32" t="s">
        <v>662</v>
      </c>
      <c r="E263" s="65" t="s">
        <v>19</v>
      </c>
      <c r="F263" s="65" t="s">
        <v>209</v>
      </c>
      <c r="G263" s="65" t="s">
        <v>209</v>
      </c>
      <c r="H263" s="15" t="s">
        <v>465</v>
      </c>
      <c r="I263" s="65" t="s">
        <v>209</v>
      </c>
      <c r="J263" s="65" t="s">
        <v>209</v>
      </c>
      <c r="K263" s="32" t="s">
        <v>460</v>
      </c>
      <c r="L263" s="32" t="s">
        <v>460</v>
      </c>
      <c r="M263" s="32" t="s">
        <v>462</v>
      </c>
      <c r="N263" s="32" t="s">
        <v>462</v>
      </c>
      <c r="O263" s="76">
        <f t="shared" si="31"/>
        <v>0.1377410468</v>
      </c>
      <c r="P263" s="32">
        <v>15.0</v>
      </c>
      <c r="Q263" s="32">
        <v>5.0</v>
      </c>
      <c r="R263" s="32">
        <v>10.0</v>
      </c>
      <c r="S263" s="32">
        <v>45.0</v>
      </c>
      <c r="U263" s="32">
        <v>2.0</v>
      </c>
      <c r="V263" s="32">
        <v>2.9</v>
      </c>
      <c r="W263" s="32">
        <v>35.0</v>
      </c>
      <c r="Z263" s="65" t="s">
        <v>209</v>
      </c>
      <c r="AA263" s="65" t="s">
        <v>209</v>
      </c>
      <c r="AB263" s="76">
        <f t="shared" si="32"/>
        <v>0.1377410468</v>
      </c>
      <c r="AD263" s="32">
        <v>15.0</v>
      </c>
      <c r="AE263" s="32">
        <v>5.0</v>
      </c>
      <c r="AF263" s="32">
        <v>10.0</v>
      </c>
      <c r="AG263" s="32">
        <v>45.0</v>
      </c>
      <c r="AI263" s="32">
        <v>2.0</v>
      </c>
      <c r="AJ263" s="32">
        <v>2.0</v>
      </c>
      <c r="AK263" s="32">
        <v>2.9</v>
      </c>
      <c r="AL263" s="32">
        <v>35.0</v>
      </c>
      <c r="AO263" s="65" t="s">
        <v>209</v>
      </c>
      <c r="AP263" s="65" t="s">
        <v>209</v>
      </c>
      <c r="AQ263" s="76">
        <f t="shared" si="33"/>
        <v>0.1377410468</v>
      </c>
      <c r="AS263" s="32">
        <v>15.0</v>
      </c>
      <c r="AT263" s="32">
        <v>5.0</v>
      </c>
      <c r="AU263" s="32">
        <v>10.0</v>
      </c>
      <c r="AV263" s="32">
        <v>45.0</v>
      </c>
      <c r="AX263" s="32">
        <v>1.0</v>
      </c>
      <c r="AY263" s="32">
        <v>1.5</v>
      </c>
      <c r="AZ263" s="65" t="s">
        <v>19</v>
      </c>
      <c r="BA263" s="65" t="s">
        <v>209</v>
      </c>
      <c r="BB263" s="32">
        <v>2.9</v>
      </c>
      <c r="BC263" s="32">
        <v>35.0</v>
      </c>
      <c r="BG263" s="65" t="s">
        <v>209</v>
      </c>
      <c r="BH263" s="65" t="s">
        <v>209</v>
      </c>
      <c r="BI263" s="76">
        <f t="shared" si="34"/>
        <v>0.1377410468</v>
      </c>
      <c r="BK263" s="32">
        <v>15.0</v>
      </c>
      <c r="BL263" s="32">
        <v>5.0</v>
      </c>
      <c r="BM263" s="32">
        <v>10.0</v>
      </c>
      <c r="BN263" s="32">
        <v>45.0</v>
      </c>
      <c r="BP263" s="32">
        <v>1.0</v>
      </c>
      <c r="BQ263" s="32">
        <v>1.5</v>
      </c>
      <c r="BR263" s="65" t="s">
        <v>19</v>
      </c>
      <c r="BS263" s="65" t="s">
        <v>209</v>
      </c>
      <c r="BT263" s="32">
        <v>2.9</v>
      </c>
      <c r="BU263" s="32">
        <v>35.0</v>
      </c>
      <c r="BZ263" s="32" t="s">
        <v>461</v>
      </c>
      <c r="CG263" s="66"/>
      <c r="CH263" s="66"/>
      <c r="CL263" s="32" t="s">
        <v>460</v>
      </c>
      <c r="CM263" s="66"/>
      <c r="CN263" s="66"/>
      <c r="CO263" s="66"/>
      <c r="CP263" s="66"/>
      <c r="CR263" s="32">
        <v>2.0</v>
      </c>
      <c r="CU263" s="32">
        <v>1000.0</v>
      </c>
      <c r="CW263" s="32" t="s">
        <v>462</v>
      </c>
      <c r="CX263" s="65" t="s">
        <v>209</v>
      </c>
      <c r="CZ263" s="32">
        <v>10.0</v>
      </c>
    </row>
    <row r="264">
      <c r="A264" s="15" t="s">
        <v>178</v>
      </c>
      <c r="B264" s="32" t="s">
        <v>173</v>
      </c>
      <c r="C264" s="32" t="s">
        <v>906</v>
      </c>
      <c r="D264" s="32" t="s">
        <v>662</v>
      </c>
      <c r="E264" s="65" t="s">
        <v>19</v>
      </c>
      <c r="F264" s="65" t="s">
        <v>209</v>
      </c>
      <c r="G264" s="65" t="s">
        <v>209</v>
      </c>
      <c r="H264" s="15" t="s">
        <v>465</v>
      </c>
      <c r="I264" s="65" t="s">
        <v>209</v>
      </c>
      <c r="J264" s="65" t="s">
        <v>209</v>
      </c>
      <c r="K264" s="32" t="s">
        <v>460</v>
      </c>
      <c r="L264" s="32" t="s">
        <v>460</v>
      </c>
      <c r="M264" s="32" t="s">
        <v>462</v>
      </c>
      <c r="N264" s="32" t="s">
        <v>462</v>
      </c>
      <c r="O264" s="76">
        <f t="shared" si="31"/>
        <v>0.1377410468</v>
      </c>
      <c r="P264" s="32">
        <v>15.0</v>
      </c>
      <c r="Q264" s="32">
        <v>5.0</v>
      </c>
      <c r="R264" s="32">
        <v>10.0</v>
      </c>
      <c r="S264" s="32">
        <v>45.0</v>
      </c>
      <c r="U264" s="32">
        <v>2.0</v>
      </c>
      <c r="V264" s="32">
        <v>2.9</v>
      </c>
      <c r="W264" s="32">
        <v>35.0</v>
      </c>
      <c r="Z264" s="65" t="s">
        <v>209</v>
      </c>
      <c r="AA264" s="65" t="s">
        <v>209</v>
      </c>
      <c r="AB264" s="76">
        <f t="shared" si="32"/>
        <v>0.1377410468</v>
      </c>
      <c r="AD264" s="32">
        <v>15.0</v>
      </c>
      <c r="AE264" s="32">
        <v>5.0</v>
      </c>
      <c r="AF264" s="32">
        <v>10.0</v>
      </c>
      <c r="AG264" s="32">
        <v>45.0</v>
      </c>
      <c r="AI264" s="32">
        <v>2.0</v>
      </c>
      <c r="AJ264" s="32">
        <v>2.0</v>
      </c>
      <c r="AK264" s="32">
        <v>2.9</v>
      </c>
      <c r="AL264" s="32">
        <v>35.0</v>
      </c>
      <c r="AO264" s="65" t="s">
        <v>209</v>
      </c>
      <c r="AP264" s="65" t="s">
        <v>209</v>
      </c>
      <c r="AQ264" s="76">
        <f t="shared" si="33"/>
        <v>0.1377410468</v>
      </c>
      <c r="AS264" s="32">
        <v>15.0</v>
      </c>
      <c r="AT264" s="32">
        <v>5.0</v>
      </c>
      <c r="AU264" s="32">
        <v>10.0</v>
      </c>
      <c r="AV264" s="32">
        <v>45.0</v>
      </c>
      <c r="AX264" s="32">
        <v>1.0</v>
      </c>
      <c r="AY264" s="32">
        <v>1.5</v>
      </c>
      <c r="AZ264" s="65" t="s">
        <v>19</v>
      </c>
      <c r="BA264" s="65" t="s">
        <v>209</v>
      </c>
      <c r="BB264" s="32">
        <v>2.9</v>
      </c>
      <c r="BC264" s="32">
        <v>35.0</v>
      </c>
      <c r="BG264" s="65" t="s">
        <v>209</v>
      </c>
      <c r="BH264" s="65" t="s">
        <v>209</v>
      </c>
      <c r="BI264" s="76">
        <f t="shared" si="34"/>
        <v>0.1377410468</v>
      </c>
      <c r="BK264" s="32">
        <v>15.0</v>
      </c>
      <c r="BL264" s="32">
        <v>5.0</v>
      </c>
      <c r="BM264" s="32">
        <v>10.0</v>
      </c>
      <c r="BN264" s="32">
        <v>45.0</v>
      </c>
      <c r="BP264" s="32">
        <v>1.0</v>
      </c>
      <c r="BQ264" s="32">
        <v>1.5</v>
      </c>
      <c r="BR264" s="65" t="s">
        <v>19</v>
      </c>
      <c r="BS264" s="65" t="s">
        <v>209</v>
      </c>
      <c r="BT264" s="32">
        <v>2.9</v>
      </c>
      <c r="BU264" s="32">
        <v>35.0</v>
      </c>
      <c r="BZ264" s="32" t="s">
        <v>461</v>
      </c>
      <c r="CG264" s="66"/>
      <c r="CH264" s="66"/>
      <c r="CL264" s="32" t="s">
        <v>460</v>
      </c>
      <c r="CM264" s="66"/>
      <c r="CN264" s="66"/>
      <c r="CO264" s="66"/>
      <c r="CP264" s="66"/>
      <c r="CR264" s="32">
        <v>2.0</v>
      </c>
      <c r="CU264" s="32">
        <v>1000.0</v>
      </c>
      <c r="CW264" s="32" t="s">
        <v>460</v>
      </c>
      <c r="CX264" s="65" t="s">
        <v>209</v>
      </c>
      <c r="DB264" s="32" t="s">
        <v>500</v>
      </c>
      <c r="DC264" s="32" t="s">
        <v>500</v>
      </c>
    </row>
    <row r="265">
      <c r="A265" s="15" t="s">
        <v>178</v>
      </c>
      <c r="B265" s="32" t="s">
        <v>173</v>
      </c>
      <c r="C265" s="32" t="s">
        <v>626</v>
      </c>
      <c r="D265" s="32" t="s">
        <v>907</v>
      </c>
      <c r="E265" s="65" t="s">
        <v>19</v>
      </c>
      <c r="F265" s="65" t="s">
        <v>209</v>
      </c>
      <c r="G265" s="65" t="s">
        <v>209</v>
      </c>
      <c r="H265" s="15" t="s">
        <v>458</v>
      </c>
      <c r="I265" s="65" t="s">
        <v>209</v>
      </c>
      <c r="J265" s="65" t="s">
        <v>209</v>
      </c>
      <c r="K265" s="32" t="s">
        <v>460</v>
      </c>
      <c r="L265" s="32" t="s">
        <v>460</v>
      </c>
      <c r="M265" s="32" t="s">
        <v>462</v>
      </c>
      <c r="N265" s="32" t="s">
        <v>462</v>
      </c>
      <c r="O265" s="76">
        <f t="shared" si="31"/>
        <v>0.1377410468</v>
      </c>
      <c r="P265" s="32">
        <v>15.0</v>
      </c>
      <c r="Q265" s="32">
        <v>5.0</v>
      </c>
      <c r="R265" s="32">
        <v>10.0</v>
      </c>
      <c r="S265" s="32">
        <v>50.0</v>
      </c>
      <c r="U265" s="32">
        <v>2.0</v>
      </c>
      <c r="V265" s="32">
        <v>2.9</v>
      </c>
      <c r="W265" s="32">
        <v>35.0</v>
      </c>
      <c r="Z265" s="65" t="s">
        <v>209</v>
      </c>
      <c r="AA265" s="65" t="s">
        <v>209</v>
      </c>
      <c r="AB265" s="76">
        <f t="shared" si="32"/>
        <v>0.1377410468</v>
      </c>
      <c r="AD265" s="32">
        <v>15.0</v>
      </c>
      <c r="AE265" s="32">
        <v>5.0</v>
      </c>
      <c r="AF265" s="32">
        <v>10.0</v>
      </c>
      <c r="AG265" s="32">
        <v>50.0</v>
      </c>
      <c r="AI265" s="32">
        <v>2.0</v>
      </c>
      <c r="AJ265" s="32">
        <v>2.0</v>
      </c>
      <c r="AK265" s="32">
        <v>2.9</v>
      </c>
      <c r="AL265" s="32">
        <v>35.0</v>
      </c>
      <c r="AO265" s="65" t="s">
        <v>209</v>
      </c>
      <c r="AP265" s="65" t="s">
        <v>209</v>
      </c>
      <c r="AQ265" s="76">
        <f t="shared" si="33"/>
        <v>0.1377410468</v>
      </c>
      <c r="AS265" s="32">
        <v>15.0</v>
      </c>
      <c r="AT265" s="32">
        <v>5.0</v>
      </c>
      <c r="AU265" s="32">
        <v>10.0</v>
      </c>
      <c r="AV265" s="32">
        <v>50.0</v>
      </c>
      <c r="AX265" s="32">
        <v>1.0</v>
      </c>
      <c r="AY265" s="32">
        <v>1.5</v>
      </c>
      <c r="AZ265" s="66"/>
      <c r="BA265" s="65" t="s">
        <v>209</v>
      </c>
      <c r="BB265" s="32">
        <v>2.9</v>
      </c>
      <c r="BC265" s="32">
        <v>35.0</v>
      </c>
      <c r="BG265" s="65" t="s">
        <v>209</v>
      </c>
      <c r="BH265" s="65" t="s">
        <v>209</v>
      </c>
      <c r="BI265" s="76">
        <f t="shared" si="34"/>
        <v>0.1377410468</v>
      </c>
      <c r="BK265" s="32">
        <v>15.0</v>
      </c>
      <c r="BL265" s="32">
        <v>5.0</v>
      </c>
      <c r="BM265" s="32">
        <v>10.0</v>
      </c>
      <c r="BN265" s="32">
        <v>50.0</v>
      </c>
      <c r="BP265" s="32">
        <v>1.0</v>
      </c>
      <c r="BQ265" s="32">
        <v>1.5</v>
      </c>
      <c r="BR265" s="66"/>
      <c r="BS265" s="65" t="s">
        <v>209</v>
      </c>
      <c r="BT265" s="32">
        <v>2.9</v>
      </c>
      <c r="BU265" s="32">
        <v>35.0</v>
      </c>
      <c r="BZ265" s="32" t="s">
        <v>461</v>
      </c>
      <c r="CG265" s="66"/>
      <c r="CH265" s="66"/>
      <c r="CL265" s="32" t="s">
        <v>460</v>
      </c>
      <c r="CM265" s="66"/>
      <c r="CN265" s="66"/>
      <c r="CO265" s="66"/>
      <c r="CP265" s="66"/>
      <c r="CR265" s="32">
        <v>2.0</v>
      </c>
      <c r="CU265" s="32">
        <v>1000.0</v>
      </c>
      <c r="CW265" s="32" t="s">
        <v>462</v>
      </c>
      <c r="CX265" s="65" t="s">
        <v>209</v>
      </c>
      <c r="CZ265" s="32">
        <v>10.0</v>
      </c>
    </row>
    <row r="266">
      <c r="A266" s="15" t="s">
        <v>178</v>
      </c>
      <c r="B266" s="32" t="s">
        <v>173</v>
      </c>
      <c r="C266" s="32" t="s">
        <v>908</v>
      </c>
      <c r="D266" s="32" t="s">
        <v>907</v>
      </c>
      <c r="E266" s="65" t="s">
        <v>19</v>
      </c>
      <c r="F266" s="65" t="s">
        <v>209</v>
      </c>
      <c r="G266" s="65" t="s">
        <v>209</v>
      </c>
      <c r="H266" s="15" t="s">
        <v>458</v>
      </c>
      <c r="I266" s="65" t="s">
        <v>209</v>
      </c>
      <c r="J266" s="65" t="s">
        <v>209</v>
      </c>
      <c r="K266" s="32" t="s">
        <v>460</v>
      </c>
      <c r="L266" s="32" t="s">
        <v>460</v>
      </c>
      <c r="M266" s="32" t="s">
        <v>462</v>
      </c>
      <c r="N266" s="32" t="s">
        <v>462</v>
      </c>
      <c r="O266" s="76">
        <f t="shared" si="31"/>
        <v>0.1377410468</v>
      </c>
      <c r="P266" s="32">
        <v>15.0</v>
      </c>
      <c r="Q266" s="32">
        <v>5.0</v>
      </c>
      <c r="R266" s="32">
        <v>10.0</v>
      </c>
      <c r="S266" s="32">
        <v>50.0</v>
      </c>
      <c r="U266" s="32">
        <v>2.0</v>
      </c>
      <c r="V266" s="32">
        <v>2.9</v>
      </c>
      <c r="W266" s="32">
        <v>35.0</v>
      </c>
      <c r="Z266" s="65" t="s">
        <v>209</v>
      </c>
      <c r="AA266" s="65" t="s">
        <v>209</v>
      </c>
      <c r="AB266" s="76">
        <f t="shared" si="32"/>
        <v>0.1377410468</v>
      </c>
      <c r="AD266" s="32">
        <v>15.0</v>
      </c>
      <c r="AE266" s="32">
        <v>5.0</v>
      </c>
      <c r="AF266" s="32">
        <v>10.0</v>
      </c>
      <c r="AG266" s="32">
        <v>50.0</v>
      </c>
      <c r="AI266" s="32">
        <v>2.0</v>
      </c>
      <c r="AJ266" s="32">
        <v>2.0</v>
      </c>
      <c r="AK266" s="32">
        <v>2.9</v>
      </c>
      <c r="AL266" s="32">
        <v>35.0</v>
      </c>
      <c r="AO266" s="65" t="s">
        <v>209</v>
      </c>
      <c r="AP266" s="65" t="s">
        <v>209</v>
      </c>
      <c r="AQ266" s="76">
        <f t="shared" si="33"/>
        <v>0.1377410468</v>
      </c>
      <c r="AS266" s="32">
        <v>15.0</v>
      </c>
      <c r="AT266" s="32">
        <v>5.0</v>
      </c>
      <c r="AU266" s="32">
        <v>10.0</v>
      </c>
      <c r="AV266" s="32">
        <v>50.0</v>
      </c>
      <c r="AX266" s="32">
        <v>1.0</v>
      </c>
      <c r="AY266" s="32">
        <v>1.5</v>
      </c>
      <c r="AZ266" s="66"/>
      <c r="BA266" s="65" t="s">
        <v>209</v>
      </c>
      <c r="BB266" s="32">
        <v>2.9</v>
      </c>
      <c r="BC266" s="32">
        <v>35.0</v>
      </c>
      <c r="BG266" s="65" t="s">
        <v>209</v>
      </c>
      <c r="BH266" s="65" t="s">
        <v>209</v>
      </c>
      <c r="BI266" s="76">
        <f t="shared" si="34"/>
        <v>0.1377410468</v>
      </c>
      <c r="BK266" s="32">
        <v>15.0</v>
      </c>
      <c r="BL266" s="32">
        <v>5.0</v>
      </c>
      <c r="BM266" s="32">
        <v>10.0</v>
      </c>
      <c r="BN266" s="32">
        <v>50.0</v>
      </c>
      <c r="BP266" s="32">
        <v>1.0</v>
      </c>
      <c r="BQ266" s="32">
        <v>1.5</v>
      </c>
      <c r="BR266" s="66"/>
      <c r="BS266" s="65" t="s">
        <v>209</v>
      </c>
      <c r="BT266" s="32">
        <v>2.9</v>
      </c>
      <c r="BU266" s="32">
        <v>35.0</v>
      </c>
      <c r="BZ266" s="32" t="s">
        <v>461</v>
      </c>
      <c r="CG266" s="66"/>
      <c r="CH266" s="66"/>
      <c r="CL266" s="32" t="s">
        <v>460</v>
      </c>
      <c r="CM266" s="66"/>
      <c r="CN266" s="66"/>
      <c r="CO266" s="66"/>
      <c r="CP266" s="66"/>
      <c r="CR266" s="32">
        <v>2.0</v>
      </c>
      <c r="CU266" s="32">
        <v>1000.0</v>
      </c>
      <c r="CW266" s="32" t="s">
        <v>460</v>
      </c>
      <c r="CX266" s="65" t="s">
        <v>209</v>
      </c>
      <c r="DB266" s="32" t="s">
        <v>500</v>
      </c>
      <c r="DC266" s="32" t="s">
        <v>500</v>
      </c>
    </row>
    <row r="267">
      <c r="A267" s="15" t="s">
        <v>178</v>
      </c>
      <c r="B267" s="32" t="s">
        <v>173</v>
      </c>
      <c r="C267" s="32" t="s">
        <v>758</v>
      </c>
      <c r="D267" s="32" t="s">
        <v>759</v>
      </c>
      <c r="E267" s="65" t="s">
        <v>19</v>
      </c>
      <c r="F267" s="65" t="s">
        <v>209</v>
      </c>
      <c r="G267" s="65" t="s">
        <v>209</v>
      </c>
      <c r="H267" s="15" t="s">
        <v>465</v>
      </c>
      <c r="I267" s="65" t="s">
        <v>209</v>
      </c>
      <c r="J267" s="65" t="s">
        <v>209</v>
      </c>
      <c r="K267" s="32" t="s">
        <v>460</v>
      </c>
      <c r="L267" s="32" t="s">
        <v>460</v>
      </c>
      <c r="M267" s="32" t="s">
        <v>462</v>
      </c>
      <c r="N267" s="32" t="s">
        <v>462</v>
      </c>
      <c r="O267" s="76">
        <f t="shared" si="31"/>
        <v>0.1377410468</v>
      </c>
      <c r="P267" s="32">
        <v>15.0</v>
      </c>
      <c r="Q267" s="32">
        <v>5.0</v>
      </c>
      <c r="R267" s="32">
        <v>10.0</v>
      </c>
      <c r="S267" s="32">
        <v>45.0</v>
      </c>
      <c r="U267" s="32">
        <v>2.0</v>
      </c>
      <c r="V267" s="32">
        <v>3.8</v>
      </c>
      <c r="W267" s="32">
        <v>45.0</v>
      </c>
      <c r="Z267" s="65" t="s">
        <v>209</v>
      </c>
      <c r="AA267" s="65" t="s">
        <v>209</v>
      </c>
      <c r="AB267" s="32">
        <v>0.14</v>
      </c>
      <c r="AD267" s="32">
        <v>15.0</v>
      </c>
      <c r="AE267" s="32">
        <v>5.0</v>
      </c>
      <c r="AF267" s="32">
        <v>10.0</v>
      </c>
      <c r="AG267" s="32">
        <v>45.0</v>
      </c>
      <c r="AI267" s="32">
        <v>2.0</v>
      </c>
      <c r="AJ267" s="32">
        <v>2.0</v>
      </c>
      <c r="AK267" s="32">
        <v>3.8</v>
      </c>
      <c r="AL267" s="32">
        <v>45.0</v>
      </c>
      <c r="AO267" s="65" t="s">
        <v>209</v>
      </c>
      <c r="AP267" s="65" t="s">
        <v>209</v>
      </c>
      <c r="AQ267" s="76">
        <f t="shared" ref="AQ267:AQ268" si="35">(6000+3000)/43560</f>
        <v>0.2066115702</v>
      </c>
      <c r="AS267" s="32">
        <v>15.0</v>
      </c>
      <c r="AT267" s="32">
        <v>5.0</v>
      </c>
      <c r="AU267" s="32">
        <v>10.0</v>
      </c>
      <c r="AV267" s="32">
        <v>45.0</v>
      </c>
      <c r="AX267" s="32">
        <v>1.0</v>
      </c>
      <c r="AY267" s="32">
        <v>1.5</v>
      </c>
      <c r="AZ267" s="65" t="s">
        <v>19</v>
      </c>
      <c r="BA267" s="65" t="s">
        <v>209</v>
      </c>
      <c r="BB267" s="32">
        <v>3.8</v>
      </c>
      <c r="BC267" s="32">
        <v>45.0</v>
      </c>
      <c r="BG267" s="65" t="s">
        <v>209</v>
      </c>
      <c r="BH267" s="65" t="s">
        <v>209</v>
      </c>
      <c r="BI267" s="76">
        <f t="shared" ref="BI267:BI268" si="36">(6000+3000+3000)/43560</f>
        <v>0.2754820937</v>
      </c>
      <c r="BK267" s="32">
        <v>15.0</v>
      </c>
      <c r="BL267" s="32">
        <v>5.0</v>
      </c>
      <c r="BM267" s="32">
        <v>10.0</v>
      </c>
      <c r="BN267" s="32">
        <v>45.0</v>
      </c>
      <c r="BP267" s="32">
        <v>1.0</v>
      </c>
      <c r="BQ267" s="32">
        <v>1.5</v>
      </c>
      <c r="BR267" s="65" t="s">
        <v>19</v>
      </c>
      <c r="BS267" s="65" t="s">
        <v>209</v>
      </c>
      <c r="BT267" s="32">
        <v>3.8</v>
      </c>
      <c r="BU267" s="32">
        <v>45.0</v>
      </c>
      <c r="BZ267" s="32" t="s">
        <v>461</v>
      </c>
      <c r="CG267" s="66"/>
      <c r="CH267" s="66"/>
      <c r="CL267" s="32" t="s">
        <v>460</v>
      </c>
      <c r="CM267" s="66"/>
      <c r="CN267" s="66"/>
      <c r="CO267" s="66"/>
      <c r="CP267" s="66"/>
      <c r="CR267" s="32">
        <v>2.0</v>
      </c>
      <c r="CU267" s="32">
        <v>1000.0</v>
      </c>
      <c r="CW267" s="32" t="s">
        <v>462</v>
      </c>
      <c r="CX267" s="65" t="s">
        <v>209</v>
      </c>
      <c r="CZ267" s="32">
        <v>20.0</v>
      </c>
    </row>
    <row r="268">
      <c r="A268" s="15" t="s">
        <v>178</v>
      </c>
      <c r="B268" s="32" t="s">
        <v>173</v>
      </c>
      <c r="C268" s="32" t="s">
        <v>909</v>
      </c>
      <c r="D268" s="32" t="s">
        <v>759</v>
      </c>
      <c r="E268" s="65" t="s">
        <v>19</v>
      </c>
      <c r="F268" s="65" t="s">
        <v>209</v>
      </c>
      <c r="G268" s="65" t="s">
        <v>209</v>
      </c>
      <c r="H268" s="15" t="s">
        <v>465</v>
      </c>
      <c r="I268" s="65" t="s">
        <v>209</v>
      </c>
      <c r="J268" s="65" t="s">
        <v>209</v>
      </c>
      <c r="K268" s="32" t="s">
        <v>460</v>
      </c>
      <c r="L268" s="32" t="s">
        <v>460</v>
      </c>
      <c r="M268" s="32" t="s">
        <v>462</v>
      </c>
      <c r="N268" s="32" t="s">
        <v>462</v>
      </c>
      <c r="O268" s="76">
        <f t="shared" si="31"/>
        <v>0.1377410468</v>
      </c>
      <c r="P268" s="32">
        <v>15.0</v>
      </c>
      <c r="Q268" s="32">
        <v>5.0</v>
      </c>
      <c r="R268" s="32">
        <v>10.0</v>
      </c>
      <c r="S268" s="32">
        <v>45.0</v>
      </c>
      <c r="U268" s="32">
        <v>2.0</v>
      </c>
      <c r="V268" s="32">
        <v>3.8</v>
      </c>
      <c r="W268" s="32">
        <v>45.0</v>
      </c>
      <c r="Z268" s="65" t="s">
        <v>209</v>
      </c>
      <c r="AA268" s="65" t="s">
        <v>209</v>
      </c>
      <c r="AB268" s="32">
        <v>0.14</v>
      </c>
      <c r="AD268" s="32">
        <v>15.0</v>
      </c>
      <c r="AE268" s="32">
        <v>5.0</v>
      </c>
      <c r="AF268" s="32">
        <v>10.0</v>
      </c>
      <c r="AG268" s="32">
        <v>45.0</v>
      </c>
      <c r="AI268" s="32">
        <v>2.0</v>
      </c>
      <c r="AJ268" s="32">
        <v>2.0</v>
      </c>
      <c r="AK268" s="32">
        <v>3.8</v>
      </c>
      <c r="AL268" s="32">
        <v>45.0</v>
      </c>
      <c r="AO268" s="65" t="s">
        <v>209</v>
      </c>
      <c r="AP268" s="65" t="s">
        <v>209</v>
      </c>
      <c r="AQ268" s="76">
        <f t="shared" si="35"/>
        <v>0.2066115702</v>
      </c>
      <c r="AS268" s="32">
        <v>15.0</v>
      </c>
      <c r="AT268" s="32">
        <v>5.0</v>
      </c>
      <c r="AU268" s="32">
        <v>10.0</v>
      </c>
      <c r="AV268" s="32">
        <v>45.0</v>
      </c>
      <c r="AX268" s="32">
        <v>1.0</v>
      </c>
      <c r="AY268" s="32">
        <v>1.5</v>
      </c>
      <c r="AZ268" s="65" t="s">
        <v>19</v>
      </c>
      <c r="BA268" s="65" t="s">
        <v>209</v>
      </c>
      <c r="BB268" s="32">
        <v>3.8</v>
      </c>
      <c r="BC268" s="32">
        <v>45.0</v>
      </c>
      <c r="BG268" s="65" t="s">
        <v>209</v>
      </c>
      <c r="BH268" s="65" t="s">
        <v>209</v>
      </c>
      <c r="BI268" s="76">
        <f t="shared" si="36"/>
        <v>0.2754820937</v>
      </c>
      <c r="BK268" s="32">
        <v>15.0</v>
      </c>
      <c r="BL268" s="32">
        <v>5.0</v>
      </c>
      <c r="BM268" s="32">
        <v>10.0</v>
      </c>
      <c r="BN268" s="32">
        <v>45.0</v>
      </c>
      <c r="BP268" s="32">
        <v>1.0</v>
      </c>
      <c r="BQ268" s="32">
        <v>1.5</v>
      </c>
      <c r="BR268" s="65" t="s">
        <v>19</v>
      </c>
      <c r="BS268" s="65" t="s">
        <v>209</v>
      </c>
      <c r="BT268" s="32">
        <v>3.8</v>
      </c>
      <c r="BU268" s="32">
        <v>45.0</v>
      </c>
      <c r="BZ268" s="32" t="s">
        <v>461</v>
      </c>
      <c r="CG268" s="66"/>
      <c r="CH268" s="66"/>
      <c r="CL268" s="32" t="s">
        <v>460</v>
      </c>
      <c r="CM268" s="66"/>
      <c r="CN268" s="66"/>
      <c r="CO268" s="66"/>
      <c r="CP268" s="66"/>
      <c r="CR268" s="32">
        <v>2.0</v>
      </c>
      <c r="CU268" s="32">
        <v>1000.0</v>
      </c>
      <c r="CW268" s="32" t="s">
        <v>460</v>
      </c>
      <c r="CX268" s="65" t="s">
        <v>209</v>
      </c>
      <c r="DB268" s="32" t="s">
        <v>500</v>
      </c>
      <c r="DC268" s="32" t="s">
        <v>500</v>
      </c>
    </row>
    <row r="269">
      <c r="A269" s="15" t="s">
        <v>178</v>
      </c>
      <c r="B269" s="32" t="s">
        <v>173</v>
      </c>
      <c r="C269" s="32" t="s">
        <v>910</v>
      </c>
      <c r="D269" s="32" t="s">
        <v>911</v>
      </c>
      <c r="E269" s="65" t="s">
        <v>19</v>
      </c>
      <c r="F269" s="65" t="s">
        <v>209</v>
      </c>
      <c r="G269" s="65" t="s">
        <v>209</v>
      </c>
      <c r="H269" s="15" t="s">
        <v>465</v>
      </c>
      <c r="I269" s="65" t="s">
        <v>209</v>
      </c>
      <c r="J269" s="65" t="s">
        <v>209</v>
      </c>
      <c r="K269" s="32" t="s">
        <v>460</v>
      </c>
      <c r="L269" s="32" t="s">
        <v>460</v>
      </c>
      <c r="M269" s="32" t="s">
        <v>462</v>
      </c>
      <c r="N269" s="32" t="s">
        <v>462</v>
      </c>
      <c r="O269" s="76">
        <f t="shared" si="31"/>
        <v>0.1377410468</v>
      </c>
      <c r="P269" s="32">
        <v>15.0</v>
      </c>
      <c r="Q269" s="32">
        <v>5.0</v>
      </c>
      <c r="R269" s="32">
        <v>10.0</v>
      </c>
      <c r="S269" s="32">
        <v>50.0</v>
      </c>
      <c r="U269" s="32">
        <v>2.0</v>
      </c>
      <c r="V269" s="32">
        <v>3.8</v>
      </c>
      <c r="W269" s="32">
        <v>45.0</v>
      </c>
      <c r="Z269" s="65" t="s">
        <v>209</v>
      </c>
      <c r="AA269" s="65" t="s">
        <v>209</v>
      </c>
      <c r="AB269" s="32">
        <v>0.14</v>
      </c>
      <c r="AD269" s="32">
        <v>15.0</v>
      </c>
      <c r="AE269" s="32">
        <v>5.0</v>
      </c>
      <c r="AF269" s="32">
        <v>10.0</v>
      </c>
      <c r="AG269" s="32">
        <v>45.0</v>
      </c>
      <c r="AI269" s="32">
        <v>2.0</v>
      </c>
      <c r="AJ269" s="32">
        <v>2.0</v>
      </c>
      <c r="AK269" s="32">
        <v>3.8</v>
      </c>
      <c r="AL269" s="32">
        <v>45.0</v>
      </c>
      <c r="AO269" s="65" t="s">
        <v>209</v>
      </c>
      <c r="AP269" s="65" t="s">
        <v>209</v>
      </c>
      <c r="AQ269" s="76">
        <f t="shared" ref="AQ269:AQ270" si="37">(6000+1500)/43560</f>
        <v>0.1721763085</v>
      </c>
      <c r="AS269" s="32">
        <v>15.0</v>
      </c>
      <c r="AT269" s="32">
        <v>5.0</v>
      </c>
      <c r="AU269" s="32">
        <v>10.0</v>
      </c>
      <c r="AV269" s="32">
        <v>50.0</v>
      </c>
      <c r="AX269" s="32">
        <v>1.0</v>
      </c>
      <c r="AY269" s="32">
        <v>1.5</v>
      </c>
      <c r="AZ269" s="66"/>
      <c r="BA269" s="65" t="s">
        <v>209</v>
      </c>
      <c r="BB269" s="32">
        <v>3.8</v>
      </c>
      <c r="BC269" s="32">
        <v>45.0</v>
      </c>
      <c r="BG269" s="65" t="s">
        <v>209</v>
      </c>
      <c r="BH269" s="65" t="s">
        <v>209</v>
      </c>
      <c r="BI269" s="76">
        <f t="shared" ref="BI269:BI270" si="38">(6000+1500+1500)/43560</f>
        <v>0.2066115702</v>
      </c>
      <c r="BK269" s="32">
        <v>15.0</v>
      </c>
      <c r="BL269" s="32">
        <v>5.0</v>
      </c>
      <c r="BM269" s="32">
        <v>10.0</v>
      </c>
      <c r="BN269" s="32">
        <v>50.0</v>
      </c>
      <c r="BP269" s="32">
        <v>1.0</v>
      </c>
      <c r="BQ269" s="32">
        <v>1.5</v>
      </c>
      <c r="BR269" s="66"/>
      <c r="BS269" s="65" t="s">
        <v>209</v>
      </c>
      <c r="BT269" s="32">
        <v>3.8</v>
      </c>
      <c r="BU269" s="32">
        <v>45.0</v>
      </c>
      <c r="BZ269" s="32" t="s">
        <v>461</v>
      </c>
      <c r="CG269" s="66"/>
      <c r="CH269" s="66"/>
      <c r="CL269" s="32" t="s">
        <v>460</v>
      </c>
      <c r="CM269" s="66"/>
      <c r="CN269" s="66"/>
      <c r="CO269" s="66"/>
      <c r="CP269" s="66"/>
      <c r="CR269" s="32">
        <v>2.0</v>
      </c>
      <c r="CU269" s="32">
        <v>1000.0</v>
      </c>
      <c r="CW269" s="32" t="s">
        <v>462</v>
      </c>
      <c r="CX269" s="65" t="s">
        <v>209</v>
      </c>
      <c r="CZ269" s="32">
        <v>40.0</v>
      </c>
    </row>
    <row r="270">
      <c r="A270" s="15" t="s">
        <v>178</v>
      </c>
      <c r="B270" s="32" t="s">
        <v>173</v>
      </c>
      <c r="C270" s="32" t="s">
        <v>912</v>
      </c>
      <c r="D270" s="32" t="s">
        <v>911</v>
      </c>
      <c r="E270" s="65" t="s">
        <v>19</v>
      </c>
      <c r="F270" s="65" t="s">
        <v>209</v>
      </c>
      <c r="G270" s="65" t="s">
        <v>209</v>
      </c>
      <c r="H270" s="15" t="s">
        <v>465</v>
      </c>
      <c r="I270" s="65" t="s">
        <v>209</v>
      </c>
      <c r="J270" s="65" t="s">
        <v>209</v>
      </c>
      <c r="K270" s="32" t="s">
        <v>460</v>
      </c>
      <c r="L270" s="32" t="s">
        <v>460</v>
      </c>
      <c r="M270" s="32" t="s">
        <v>462</v>
      </c>
      <c r="N270" s="32" t="s">
        <v>462</v>
      </c>
      <c r="O270" s="76">
        <f t="shared" si="31"/>
        <v>0.1377410468</v>
      </c>
      <c r="P270" s="32">
        <v>15.0</v>
      </c>
      <c r="Q270" s="32">
        <v>5.0</v>
      </c>
      <c r="R270" s="32">
        <v>10.0</v>
      </c>
      <c r="S270" s="32">
        <v>50.0</v>
      </c>
      <c r="U270" s="32">
        <v>2.0</v>
      </c>
      <c r="V270" s="32">
        <v>3.8</v>
      </c>
      <c r="W270" s="32">
        <v>45.0</v>
      </c>
      <c r="Z270" s="65" t="s">
        <v>209</v>
      </c>
      <c r="AA270" s="65" t="s">
        <v>209</v>
      </c>
      <c r="AB270" s="32">
        <v>0.14</v>
      </c>
      <c r="AD270" s="32">
        <v>15.0</v>
      </c>
      <c r="AE270" s="32">
        <v>5.0</v>
      </c>
      <c r="AF270" s="32">
        <v>10.0</v>
      </c>
      <c r="AG270" s="32">
        <v>45.0</v>
      </c>
      <c r="AI270" s="32">
        <v>2.0</v>
      </c>
      <c r="AJ270" s="32">
        <v>2.0</v>
      </c>
      <c r="AK270" s="32">
        <v>3.8</v>
      </c>
      <c r="AL270" s="32">
        <v>45.0</v>
      </c>
      <c r="AO270" s="65" t="s">
        <v>209</v>
      </c>
      <c r="AP270" s="65" t="s">
        <v>209</v>
      </c>
      <c r="AQ270" s="76">
        <f t="shared" si="37"/>
        <v>0.1721763085</v>
      </c>
      <c r="AS270" s="32">
        <v>15.0</v>
      </c>
      <c r="AT270" s="32">
        <v>5.0</v>
      </c>
      <c r="AU270" s="32">
        <v>10.0</v>
      </c>
      <c r="AV270" s="32">
        <v>50.0</v>
      </c>
      <c r="AX270" s="32">
        <v>1.0</v>
      </c>
      <c r="AY270" s="32">
        <v>1.5</v>
      </c>
      <c r="AZ270" s="66"/>
      <c r="BA270" s="65" t="s">
        <v>209</v>
      </c>
      <c r="BB270" s="32">
        <v>3.8</v>
      </c>
      <c r="BC270" s="32">
        <v>45.0</v>
      </c>
      <c r="BG270" s="65" t="s">
        <v>209</v>
      </c>
      <c r="BH270" s="65" t="s">
        <v>209</v>
      </c>
      <c r="BI270" s="76">
        <f t="shared" si="38"/>
        <v>0.2066115702</v>
      </c>
      <c r="BK270" s="32">
        <v>15.0</v>
      </c>
      <c r="BL270" s="32">
        <v>5.0</v>
      </c>
      <c r="BM270" s="32">
        <v>10.0</v>
      </c>
      <c r="BN270" s="32">
        <v>50.0</v>
      </c>
      <c r="BP270" s="32">
        <v>1.0</v>
      </c>
      <c r="BQ270" s="32">
        <v>1.5</v>
      </c>
      <c r="BR270" s="66"/>
      <c r="BS270" s="65" t="s">
        <v>209</v>
      </c>
      <c r="BT270" s="32">
        <v>3.8</v>
      </c>
      <c r="BU270" s="32">
        <v>45.0</v>
      </c>
      <c r="BZ270" s="32" t="s">
        <v>461</v>
      </c>
      <c r="CG270" s="66"/>
      <c r="CH270" s="66"/>
      <c r="CL270" s="32" t="s">
        <v>460</v>
      </c>
      <c r="CM270" s="66"/>
      <c r="CN270" s="66"/>
      <c r="CO270" s="66"/>
      <c r="CP270" s="66"/>
      <c r="CR270" s="32">
        <v>2.0</v>
      </c>
      <c r="CU270" s="32">
        <v>1000.0</v>
      </c>
      <c r="CW270" s="32" t="s">
        <v>460</v>
      </c>
      <c r="CX270" s="65" t="s">
        <v>209</v>
      </c>
      <c r="DB270" s="32" t="s">
        <v>500</v>
      </c>
      <c r="DC270" s="32" t="s">
        <v>500</v>
      </c>
    </row>
    <row r="271">
      <c r="A271" s="15" t="s">
        <v>178</v>
      </c>
      <c r="B271" s="32" t="s">
        <v>173</v>
      </c>
      <c r="C271" s="32" t="s">
        <v>913</v>
      </c>
      <c r="D271" s="32" t="s">
        <v>914</v>
      </c>
      <c r="E271" s="65" t="s">
        <v>19</v>
      </c>
      <c r="F271" s="65" t="s">
        <v>209</v>
      </c>
      <c r="G271" s="65" t="s">
        <v>209</v>
      </c>
      <c r="H271" s="15" t="s">
        <v>458</v>
      </c>
      <c r="I271" s="65" t="s">
        <v>209</v>
      </c>
      <c r="J271" s="65" t="s">
        <v>209</v>
      </c>
      <c r="K271" s="32" t="s">
        <v>460</v>
      </c>
      <c r="L271" s="32" t="s">
        <v>460</v>
      </c>
      <c r="M271" s="32" t="s">
        <v>462</v>
      </c>
      <c r="N271" s="32" t="s">
        <v>462</v>
      </c>
      <c r="O271" s="76">
        <f t="shared" ref="O271:O275" si="39">7000/43560</f>
        <v>0.160697888</v>
      </c>
      <c r="P271" s="32">
        <v>15.0</v>
      </c>
      <c r="Q271" s="32">
        <v>5.0</v>
      </c>
      <c r="R271" s="32">
        <v>10.0</v>
      </c>
      <c r="S271" s="32">
        <v>45.0</v>
      </c>
      <c r="U271" s="32">
        <v>2.0</v>
      </c>
      <c r="V271" s="32">
        <v>5.0</v>
      </c>
      <c r="W271" s="32">
        <v>60.0</v>
      </c>
      <c r="Z271" s="65" t="s">
        <v>209</v>
      </c>
      <c r="AA271" s="65" t="s">
        <v>209</v>
      </c>
      <c r="AB271" s="76">
        <f t="shared" ref="AB271:AB275" si="40">7000/43560</f>
        <v>0.160697888</v>
      </c>
      <c r="AD271" s="32">
        <v>15.0</v>
      </c>
      <c r="AE271" s="32">
        <v>5.0</v>
      </c>
      <c r="AF271" s="32">
        <v>10.0</v>
      </c>
      <c r="AG271" s="32">
        <v>45.0</v>
      </c>
      <c r="AI271" s="32">
        <v>2.0</v>
      </c>
      <c r="AJ271" s="32">
        <v>2.0</v>
      </c>
      <c r="AK271" s="32">
        <v>5.0</v>
      </c>
      <c r="AL271" s="32">
        <v>60.0</v>
      </c>
      <c r="AO271" s="65" t="s">
        <v>209</v>
      </c>
      <c r="AP271" s="65" t="s">
        <v>209</v>
      </c>
      <c r="AQ271" s="76">
        <f t="shared" ref="AQ271:AQ272" si="41">(7000+1500)/43560</f>
        <v>0.1951331497</v>
      </c>
      <c r="AS271" s="32">
        <v>15.0</v>
      </c>
      <c r="AT271" s="32">
        <v>5.0</v>
      </c>
      <c r="AU271" s="32">
        <v>10.0</v>
      </c>
      <c r="AV271" s="32">
        <v>45.0</v>
      </c>
      <c r="AX271" s="32">
        <v>1.0</v>
      </c>
      <c r="AY271" s="32">
        <v>1.5</v>
      </c>
      <c r="AZ271" s="66"/>
      <c r="BA271" s="65" t="s">
        <v>209</v>
      </c>
      <c r="BB271" s="32">
        <v>5.0</v>
      </c>
      <c r="BC271" s="32">
        <v>60.0</v>
      </c>
      <c r="BG271" s="65" t="s">
        <v>209</v>
      </c>
      <c r="BH271" s="65" t="s">
        <v>209</v>
      </c>
      <c r="BI271" s="76">
        <f t="shared" ref="BI271:BI272" si="42">(7000+1500+1500)/43560</f>
        <v>0.2295684114</v>
      </c>
      <c r="BK271" s="32">
        <v>15.0</v>
      </c>
      <c r="BL271" s="32">
        <v>5.0</v>
      </c>
      <c r="BM271" s="32">
        <v>10.0</v>
      </c>
      <c r="BN271" s="32">
        <v>45.0</v>
      </c>
      <c r="BP271" s="32">
        <v>1.0</v>
      </c>
      <c r="BQ271" s="32">
        <v>1.5</v>
      </c>
      <c r="BR271" s="66"/>
      <c r="BS271" s="65" t="s">
        <v>209</v>
      </c>
      <c r="BT271" s="32">
        <v>5.0</v>
      </c>
      <c r="BU271" s="32">
        <v>60.0</v>
      </c>
      <c r="BZ271" s="32" t="s">
        <v>461</v>
      </c>
      <c r="CG271" s="66"/>
      <c r="CH271" s="66"/>
      <c r="CL271" s="32" t="s">
        <v>460</v>
      </c>
      <c r="CM271" s="66"/>
      <c r="CN271" s="66"/>
      <c r="CO271" s="66"/>
      <c r="CP271" s="66"/>
      <c r="CR271" s="32">
        <v>2.0</v>
      </c>
      <c r="CU271" s="32">
        <v>1000.0</v>
      </c>
      <c r="CW271" s="32" t="s">
        <v>462</v>
      </c>
      <c r="CX271" s="65" t="s">
        <v>209</v>
      </c>
      <c r="CZ271" s="32">
        <v>20.0</v>
      </c>
      <c r="DB271" s="32" t="s">
        <v>915</v>
      </c>
      <c r="DC271" s="32" t="s">
        <v>915</v>
      </c>
    </row>
    <row r="272">
      <c r="A272" s="15" t="s">
        <v>178</v>
      </c>
      <c r="B272" s="32" t="s">
        <v>173</v>
      </c>
      <c r="C272" s="32" t="s">
        <v>916</v>
      </c>
      <c r="D272" s="32" t="s">
        <v>914</v>
      </c>
      <c r="E272" s="65" t="s">
        <v>19</v>
      </c>
      <c r="F272" s="65" t="s">
        <v>209</v>
      </c>
      <c r="G272" s="65" t="s">
        <v>209</v>
      </c>
      <c r="H272" s="15" t="s">
        <v>458</v>
      </c>
      <c r="I272" s="65" t="s">
        <v>209</v>
      </c>
      <c r="J272" s="65" t="s">
        <v>209</v>
      </c>
      <c r="K272" s="32" t="s">
        <v>460</v>
      </c>
      <c r="L272" s="32" t="s">
        <v>460</v>
      </c>
      <c r="M272" s="32" t="s">
        <v>462</v>
      </c>
      <c r="N272" s="32" t="s">
        <v>462</v>
      </c>
      <c r="O272" s="76">
        <f t="shared" si="39"/>
        <v>0.160697888</v>
      </c>
      <c r="P272" s="32">
        <v>15.0</v>
      </c>
      <c r="Q272" s="32">
        <v>5.0</v>
      </c>
      <c r="R272" s="32">
        <v>10.0</v>
      </c>
      <c r="S272" s="32">
        <v>45.0</v>
      </c>
      <c r="U272" s="32">
        <v>2.0</v>
      </c>
      <c r="V272" s="32">
        <v>5.0</v>
      </c>
      <c r="W272" s="32">
        <v>60.0</v>
      </c>
      <c r="Z272" s="65" t="s">
        <v>209</v>
      </c>
      <c r="AA272" s="65" t="s">
        <v>209</v>
      </c>
      <c r="AB272" s="76">
        <f t="shared" si="40"/>
        <v>0.160697888</v>
      </c>
      <c r="AD272" s="32">
        <v>15.0</v>
      </c>
      <c r="AE272" s="32">
        <v>5.0</v>
      </c>
      <c r="AF272" s="32">
        <v>10.0</v>
      </c>
      <c r="AG272" s="32">
        <v>45.0</v>
      </c>
      <c r="AI272" s="32">
        <v>2.0</v>
      </c>
      <c r="AJ272" s="32">
        <v>2.0</v>
      </c>
      <c r="AK272" s="32">
        <v>5.0</v>
      </c>
      <c r="AL272" s="32">
        <v>60.0</v>
      </c>
      <c r="AO272" s="65" t="s">
        <v>209</v>
      </c>
      <c r="AP272" s="65" t="s">
        <v>209</v>
      </c>
      <c r="AQ272" s="76">
        <f t="shared" si="41"/>
        <v>0.1951331497</v>
      </c>
      <c r="AS272" s="32">
        <v>15.0</v>
      </c>
      <c r="AT272" s="32">
        <v>5.0</v>
      </c>
      <c r="AU272" s="32">
        <v>10.0</v>
      </c>
      <c r="AV272" s="32">
        <v>45.0</v>
      </c>
      <c r="AX272" s="32">
        <v>1.0</v>
      </c>
      <c r="AY272" s="32">
        <v>1.5</v>
      </c>
      <c r="AZ272" s="66"/>
      <c r="BA272" s="65" t="s">
        <v>209</v>
      </c>
      <c r="BB272" s="32">
        <v>5.0</v>
      </c>
      <c r="BC272" s="32">
        <v>60.0</v>
      </c>
      <c r="BG272" s="65" t="s">
        <v>209</v>
      </c>
      <c r="BH272" s="65" t="s">
        <v>209</v>
      </c>
      <c r="BI272" s="76">
        <f t="shared" si="42"/>
        <v>0.2295684114</v>
      </c>
      <c r="BK272" s="32">
        <v>15.0</v>
      </c>
      <c r="BL272" s="32">
        <v>5.0</v>
      </c>
      <c r="BM272" s="32">
        <v>10.0</v>
      </c>
      <c r="BN272" s="32">
        <v>45.0</v>
      </c>
      <c r="BP272" s="32">
        <v>1.0</v>
      </c>
      <c r="BQ272" s="32">
        <v>1.5</v>
      </c>
      <c r="BR272" s="66"/>
      <c r="BS272" s="65" t="s">
        <v>209</v>
      </c>
      <c r="BT272" s="32">
        <v>5.0</v>
      </c>
      <c r="BU272" s="32">
        <v>60.0</v>
      </c>
      <c r="BZ272" s="32" t="s">
        <v>461</v>
      </c>
      <c r="CG272" s="66"/>
      <c r="CH272" s="66"/>
      <c r="CL272" s="32" t="s">
        <v>460</v>
      </c>
      <c r="CM272" s="66"/>
      <c r="CN272" s="66"/>
      <c r="CO272" s="66"/>
      <c r="CP272" s="66"/>
      <c r="CR272" s="32">
        <v>2.0</v>
      </c>
      <c r="CU272" s="32">
        <v>1000.0</v>
      </c>
      <c r="CW272" s="32" t="s">
        <v>460</v>
      </c>
      <c r="CX272" s="65" t="s">
        <v>209</v>
      </c>
      <c r="DB272" s="32" t="s">
        <v>500</v>
      </c>
      <c r="DC272" s="32" t="s">
        <v>500</v>
      </c>
    </row>
    <row r="273">
      <c r="A273" s="15" t="s">
        <v>178</v>
      </c>
      <c r="B273" s="32" t="s">
        <v>173</v>
      </c>
      <c r="C273" s="32" t="s">
        <v>483</v>
      </c>
      <c r="D273" s="32" t="s">
        <v>484</v>
      </c>
      <c r="E273" s="65" t="s">
        <v>19</v>
      </c>
      <c r="F273" s="65" t="s">
        <v>209</v>
      </c>
      <c r="G273" s="65" t="s">
        <v>209</v>
      </c>
      <c r="H273" s="15" t="s">
        <v>458</v>
      </c>
      <c r="I273" s="65" t="s">
        <v>209</v>
      </c>
      <c r="J273" s="65" t="s">
        <v>209</v>
      </c>
      <c r="K273" s="32" t="s">
        <v>460</v>
      </c>
      <c r="L273" s="32" t="s">
        <v>460</v>
      </c>
      <c r="M273" s="32" t="s">
        <v>462</v>
      </c>
      <c r="N273" s="32" t="s">
        <v>462</v>
      </c>
      <c r="O273" s="76">
        <f t="shared" si="39"/>
        <v>0.160697888</v>
      </c>
      <c r="P273" s="32">
        <v>15.0</v>
      </c>
      <c r="Q273" s="32">
        <v>5.0</v>
      </c>
      <c r="R273" s="32">
        <v>10.0</v>
      </c>
      <c r="S273" s="32">
        <v>50.0</v>
      </c>
      <c r="U273" s="32">
        <v>2.0</v>
      </c>
      <c r="V273" s="32">
        <v>5.0</v>
      </c>
      <c r="W273" s="32">
        <v>60.0</v>
      </c>
      <c r="Z273" s="65" t="s">
        <v>209</v>
      </c>
      <c r="AA273" s="65" t="s">
        <v>209</v>
      </c>
      <c r="AB273" s="76">
        <f t="shared" si="40"/>
        <v>0.160697888</v>
      </c>
      <c r="AD273" s="32">
        <v>15.0</v>
      </c>
      <c r="AE273" s="32">
        <v>5.0</v>
      </c>
      <c r="AF273" s="32">
        <v>10.0</v>
      </c>
      <c r="AG273" s="32">
        <v>50.0</v>
      </c>
      <c r="AI273" s="32">
        <v>2.0</v>
      </c>
      <c r="AJ273" s="32">
        <v>2.0</v>
      </c>
      <c r="AK273" s="32">
        <v>5.0</v>
      </c>
      <c r="AL273" s="32">
        <v>60.0</v>
      </c>
      <c r="AO273" s="65" t="s">
        <v>209</v>
      </c>
      <c r="AP273" s="65" t="s">
        <v>209</v>
      </c>
      <c r="AQ273" s="76">
        <f t="shared" ref="AQ273:AQ275" si="43">7000/43560</f>
        <v>0.160697888</v>
      </c>
      <c r="AS273" s="32">
        <v>15.0</v>
      </c>
      <c r="AT273" s="32">
        <v>5.0</v>
      </c>
      <c r="AU273" s="32">
        <v>10.0</v>
      </c>
      <c r="AV273" s="32">
        <v>50.0</v>
      </c>
      <c r="AX273" s="32">
        <v>1.0</v>
      </c>
      <c r="AY273" s="32">
        <v>1.5</v>
      </c>
      <c r="AZ273" s="66"/>
      <c r="BA273" s="65" t="s">
        <v>209</v>
      </c>
      <c r="BB273" s="32">
        <v>5.0</v>
      </c>
      <c r="BC273" s="32">
        <v>60.0</v>
      </c>
      <c r="BG273" s="65" t="s">
        <v>209</v>
      </c>
      <c r="BH273" s="65" t="s">
        <v>209</v>
      </c>
      <c r="BI273" s="76">
        <f t="shared" ref="BI273:BI275" si="44">7000/43560</f>
        <v>0.160697888</v>
      </c>
      <c r="BK273" s="32">
        <v>15.0</v>
      </c>
      <c r="BL273" s="32">
        <v>5.0</v>
      </c>
      <c r="BM273" s="32">
        <v>10.0</v>
      </c>
      <c r="BN273" s="32">
        <v>50.0</v>
      </c>
      <c r="BP273" s="32">
        <v>1.0</v>
      </c>
      <c r="BQ273" s="32">
        <v>1.5</v>
      </c>
      <c r="BR273" s="66"/>
      <c r="BS273" s="65" t="s">
        <v>209</v>
      </c>
      <c r="BT273" s="32">
        <v>5.0</v>
      </c>
      <c r="BU273" s="32">
        <v>60.0</v>
      </c>
      <c r="BZ273" s="32" t="s">
        <v>461</v>
      </c>
      <c r="CG273" s="66"/>
      <c r="CH273" s="66"/>
      <c r="CL273" s="32" t="s">
        <v>460</v>
      </c>
      <c r="CM273" s="66"/>
      <c r="CN273" s="66"/>
      <c r="CO273" s="66"/>
      <c r="CP273" s="66"/>
      <c r="CR273" s="32">
        <v>2.0</v>
      </c>
      <c r="CU273" s="32">
        <v>1000.0</v>
      </c>
      <c r="CW273" s="32" t="s">
        <v>462</v>
      </c>
      <c r="CX273" s="65" t="s">
        <v>209</v>
      </c>
      <c r="DB273" s="32" t="s">
        <v>915</v>
      </c>
      <c r="DC273" s="32" t="s">
        <v>915</v>
      </c>
    </row>
    <row r="274">
      <c r="A274" s="15" t="s">
        <v>178</v>
      </c>
      <c r="B274" s="32" t="s">
        <v>173</v>
      </c>
      <c r="C274" s="32" t="s">
        <v>917</v>
      </c>
      <c r="D274" s="32" t="s">
        <v>484</v>
      </c>
      <c r="E274" s="65" t="s">
        <v>19</v>
      </c>
      <c r="F274" s="65" t="s">
        <v>209</v>
      </c>
      <c r="G274" s="65" t="s">
        <v>209</v>
      </c>
      <c r="H274" s="15" t="s">
        <v>458</v>
      </c>
      <c r="I274" s="65" t="s">
        <v>209</v>
      </c>
      <c r="J274" s="65" t="s">
        <v>209</v>
      </c>
      <c r="K274" s="32" t="s">
        <v>460</v>
      </c>
      <c r="L274" s="32" t="s">
        <v>460</v>
      </c>
      <c r="M274" s="32" t="s">
        <v>462</v>
      </c>
      <c r="N274" s="32" t="s">
        <v>462</v>
      </c>
      <c r="O274" s="76">
        <f t="shared" si="39"/>
        <v>0.160697888</v>
      </c>
      <c r="P274" s="32">
        <v>15.0</v>
      </c>
      <c r="Q274" s="32">
        <v>5.0</v>
      </c>
      <c r="R274" s="32">
        <v>10.0</v>
      </c>
      <c r="S274" s="32">
        <v>50.0</v>
      </c>
      <c r="U274" s="32">
        <v>2.0</v>
      </c>
      <c r="V274" s="32">
        <v>5.0</v>
      </c>
      <c r="W274" s="32">
        <v>60.0</v>
      </c>
      <c r="Z274" s="65" t="s">
        <v>209</v>
      </c>
      <c r="AA274" s="65" t="s">
        <v>209</v>
      </c>
      <c r="AB274" s="76">
        <f t="shared" si="40"/>
        <v>0.160697888</v>
      </c>
      <c r="AD274" s="32">
        <v>15.0</v>
      </c>
      <c r="AE274" s="32">
        <v>5.0</v>
      </c>
      <c r="AF274" s="32">
        <v>10.0</v>
      </c>
      <c r="AG274" s="32">
        <v>50.0</v>
      </c>
      <c r="AI274" s="32">
        <v>2.0</v>
      </c>
      <c r="AJ274" s="32">
        <v>2.0</v>
      </c>
      <c r="AK274" s="32">
        <v>5.0</v>
      </c>
      <c r="AL274" s="32">
        <v>60.0</v>
      </c>
      <c r="AO274" s="65" t="s">
        <v>209</v>
      </c>
      <c r="AP274" s="65" t="s">
        <v>209</v>
      </c>
      <c r="AQ274" s="76">
        <f t="shared" si="43"/>
        <v>0.160697888</v>
      </c>
      <c r="AS274" s="32">
        <v>15.0</v>
      </c>
      <c r="AT274" s="32">
        <v>5.0</v>
      </c>
      <c r="AU274" s="32">
        <v>10.0</v>
      </c>
      <c r="AV274" s="32">
        <v>50.0</v>
      </c>
      <c r="AX274" s="32">
        <v>1.0</v>
      </c>
      <c r="AY274" s="32">
        <v>1.5</v>
      </c>
      <c r="AZ274" s="66"/>
      <c r="BA274" s="65" t="s">
        <v>209</v>
      </c>
      <c r="BB274" s="32">
        <v>5.0</v>
      </c>
      <c r="BC274" s="32">
        <v>60.0</v>
      </c>
      <c r="BG274" s="65" t="s">
        <v>209</v>
      </c>
      <c r="BH274" s="65" t="s">
        <v>209</v>
      </c>
      <c r="BI274" s="76">
        <f t="shared" si="44"/>
        <v>0.160697888</v>
      </c>
      <c r="BK274" s="32">
        <v>15.0</v>
      </c>
      <c r="BL274" s="32">
        <v>5.0</v>
      </c>
      <c r="BM274" s="32">
        <v>10.0</v>
      </c>
      <c r="BN274" s="32">
        <v>50.0</v>
      </c>
      <c r="BP274" s="32">
        <v>1.0</v>
      </c>
      <c r="BQ274" s="32">
        <v>1.5</v>
      </c>
      <c r="BR274" s="66"/>
      <c r="BS274" s="65" t="s">
        <v>209</v>
      </c>
      <c r="BT274" s="32">
        <v>5.0</v>
      </c>
      <c r="BU274" s="32">
        <v>60.0</v>
      </c>
      <c r="BZ274" s="32" t="s">
        <v>461</v>
      </c>
      <c r="CG274" s="66"/>
      <c r="CH274" s="66"/>
      <c r="CL274" s="32" t="s">
        <v>460</v>
      </c>
      <c r="CM274" s="66"/>
      <c r="CN274" s="66"/>
      <c r="CO274" s="66"/>
      <c r="CP274" s="66"/>
      <c r="CR274" s="32">
        <v>2.0</v>
      </c>
      <c r="CU274" s="32">
        <v>1000.0</v>
      </c>
      <c r="CW274" s="32" t="s">
        <v>460</v>
      </c>
      <c r="CX274" s="65" t="s">
        <v>209</v>
      </c>
      <c r="DB274" s="32" t="s">
        <v>500</v>
      </c>
      <c r="DC274" s="32" t="s">
        <v>500</v>
      </c>
    </row>
    <row r="275">
      <c r="A275" s="15" t="s">
        <v>178</v>
      </c>
      <c r="B275" s="32" t="s">
        <v>173</v>
      </c>
      <c r="C275" s="32" t="s">
        <v>485</v>
      </c>
      <c r="D275" s="32" t="s">
        <v>762</v>
      </c>
      <c r="E275" s="65" t="s">
        <v>19</v>
      </c>
      <c r="F275" s="65" t="s">
        <v>209</v>
      </c>
      <c r="G275" s="65" t="s">
        <v>209</v>
      </c>
      <c r="H275" s="15" t="s">
        <v>458</v>
      </c>
      <c r="I275" s="65" t="s">
        <v>209</v>
      </c>
      <c r="J275" s="65" t="s">
        <v>209</v>
      </c>
      <c r="K275" s="32" t="s">
        <v>460</v>
      </c>
      <c r="L275" s="32" t="s">
        <v>460</v>
      </c>
      <c r="M275" s="32" t="s">
        <v>462</v>
      </c>
      <c r="N275" s="32" t="s">
        <v>462</v>
      </c>
      <c r="O275" s="76">
        <f t="shared" si="39"/>
        <v>0.160697888</v>
      </c>
      <c r="P275" s="32">
        <v>15.0</v>
      </c>
      <c r="Q275" s="32">
        <v>5.0</v>
      </c>
      <c r="R275" s="32">
        <v>10.0</v>
      </c>
      <c r="U275" s="32">
        <v>2.0</v>
      </c>
      <c r="V275" s="32">
        <v>5.0</v>
      </c>
      <c r="W275" s="32">
        <v>60.0</v>
      </c>
      <c r="Z275" s="65" t="s">
        <v>209</v>
      </c>
      <c r="AA275" s="65" t="s">
        <v>209</v>
      </c>
      <c r="AB275" s="76">
        <f t="shared" si="40"/>
        <v>0.160697888</v>
      </c>
      <c r="AD275" s="32">
        <v>15.0</v>
      </c>
      <c r="AE275" s="32">
        <v>5.0</v>
      </c>
      <c r="AF275" s="32">
        <v>10.0</v>
      </c>
      <c r="AI275" s="32">
        <v>2.0</v>
      </c>
      <c r="AJ275" s="32">
        <v>2.0</v>
      </c>
      <c r="AK275" s="32">
        <v>5.0</v>
      </c>
      <c r="AL275" s="32">
        <v>60.0</v>
      </c>
      <c r="AO275" s="65" t="s">
        <v>209</v>
      </c>
      <c r="AP275" s="65" t="s">
        <v>209</v>
      </c>
      <c r="AQ275" s="76">
        <f t="shared" si="43"/>
        <v>0.160697888</v>
      </c>
      <c r="AS275" s="32">
        <v>15.0</v>
      </c>
      <c r="AT275" s="32">
        <v>5.0</v>
      </c>
      <c r="AU275" s="32">
        <v>10.0</v>
      </c>
      <c r="AX275" s="32">
        <v>1.0</v>
      </c>
      <c r="AY275" s="32">
        <v>1.5</v>
      </c>
      <c r="AZ275" s="66"/>
      <c r="BA275" s="65" t="s">
        <v>209</v>
      </c>
      <c r="BB275" s="32">
        <v>5.0</v>
      </c>
      <c r="BC275" s="32">
        <v>60.0</v>
      </c>
      <c r="BG275" s="65" t="s">
        <v>209</v>
      </c>
      <c r="BH275" s="65" t="s">
        <v>209</v>
      </c>
      <c r="BI275" s="76">
        <f t="shared" si="44"/>
        <v>0.160697888</v>
      </c>
      <c r="BK275" s="32">
        <v>15.0</v>
      </c>
      <c r="BL275" s="32">
        <v>5.0</v>
      </c>
      <c r="BM275" s="32">
        <v>10.0</v>
      </c>
      <c r="BP275" s="32">
        <v>1.0</v>
      </c>
      <c r="BQ275" s="32">
        <v>1.5</v>
      </c>
      <c r="BR275" s="66"/>
      <c r="BS275" s="65" t="s">
        <v>209</v>
      </c>
      <c r="BT275" s="32">
        <v>5.0</v>
      </c>
      <c r="BU275" s="32">
        <v>60.0</v>
      </c>
      <c r="BZ275" s="32" t="s">
        <v>461</v>
      </c>
      <c r="CG275" s="66"/>
      <c r="CH275" s="66"/>
      <c r="CL275" s="32" t="s">
        <v>460</v>
      </c>
      <c r="CM275" s="66"/>
      <c r="CN275" s="66"/>
      <c r="CO275" s="66"/>
      <c r="CP275" s="66"/>
      <c r="CR275" s="32">
        <v>2.0</v>
      </c>
      <c r="CU275" s="32">
        <v>1000.0</v>
      </c>
      <c r="CW275" s="32" t="s">
        <v>462</v>
      </c>
      <c r="CX275" s="65" t="s">
        <v>209</v>
      </c>
      <c r="DB275" s="32" t="s">
        <v>915</v>
      </c>
      <c r="DC275" s="32" t="s">
        <v>915</v>
      </c>
    </row>
    <row r="276">
      <c r="A276" s="15" t="s">
        <v>178</v>
      </c>
      <c r="B276" s="32" t="s">
        <v>173</v>
      </c>
      <c r="C276" s="32" t="s">
        <v>487</v>
      </c>
      <c r="D276" s="32" t="s">
        <v>918</v>
      </c>
      <c r="E276" s="65" t="s">
        <v>19</v>
      </c>
      <c r="F276" s="65" t="s">
        <v>209</v>
      </c>
      <c r="G276" s="65" t="s">
        <v>209</v>
      </c>
      <c r="H276" s="15" t="s">
        <v>458</v>
      </c>
      <c r="I276" s="65" t="s">
        <v>209</v>
      </c>
      <c r="J276" s="65" t="s">
        <v>209</v>
      </c>
      <c r="K276" s="32" t="s">
        <v>460</v>
      </c>
      <c r="L276" s="32" t="s">
        <v>460</v>
      </c>
      <c r="M276" s="32" t="s">
        <v>460</v>
      </c>
      <c r="N276" s="32" t="s">
        <v>460</v>
      </c>
      <c r="U276" s="32">
        <v>2.0</v>
      </c>
      <c r="V276" s="32">
        <v>5.0</v>
      </c>
      <c r="W276" s="32">
        <v>60.0</v>
      </c>
      <c r="Z276" s="65" t="s">
        <v>209</v>
      </c>
      <c r="AA276" s="65" t="s">
        <v>209</v>
      </c>
      <c r="AI276" s="32">
        <v>2.0</v>
      </c>
      <c r="AJ276" s="32">
        <v>2.0</v>
      </c>
      <c r="AK276" s="32">
        <v>5.0</v>
      </c>
      <c r="AL276" s="32">
        <v>60.0</v>
      </c>
      <c r="AO276" s="65" t="s">
        <v>209</v>
      </c>
      <c r="AP276" s="65" t="s">
        <v>209</v>
      </c>
      <c r="AX276" s="32">
        <v>1.0</v>
      </c>
      <c r="AY276" s="32">
        <v>1.5</v>
      </c>
      <c r="AZ276" s="66"/>
      <c r="BA276" s="65" t="s">
        <v>209</v>
      </c>
      <c r="BB276" s="32">
        <v>5.0</v>
      </c>
      <c r="BC276" s="32">
        <v>60.0</v>
      </c>
      <c r="BG276" s="65" t="s">
        <v>209</v>
      </c>
      <c r="BH276" s="65" t="s">
        <v>209</v>
      </c>
      <c r="BP276" s="32">
        <v>1.0</v>
      </c>
      <c r="BQ276" s="32">
        <v>1.5</v>
      </c>
      <c r="BR276" s="66"/>
      <c r="BS276" s="65" t="s">
        <v>209</v>
      </c>
      <c r="BT276" s="32">
        <v>5.0</v>
      </c>
      <c r="BU276" s="32">
        <v>60.0</v>
      </c>
      <c r="BZ276" s="32" t="s">
        <v>461</v>
      </c>
      <c r="CG276" s="66"/>
      <c r="CH276" s="66"/>
      <c r="CL276" s="32" t="s">
        <v>460</v>
      </c>
      <c r="CM276" s="66"/>
      <c r="CN276" s="66"/>
      <c r="CO276" s="66"/>
      <c r="CP276" s="66"/>
      <c r="CR276" s="32">
        <v>2.0</v>
      </c>
      <c r="CU276" s="32">
        <v>1000.0</v>
      </c>
      <c r="CW276" s="32" t="s">
        <v>462</v>
      </c>
      <c r="CX276" s="65" t="s">
        <v>209</v>
      </c>
      <c r="DB276" s="32" t="s">
        <v>915</v>
      </c>
      <c r="DC276" s="32" t="s">
        <v>915</v>
      </c>
    </row>
    <row r="277">
      <c r="A277" s="15" t="s">
        <v>178</v>
      </c>
      <c r="B277" s="32" t="s">
        <v>173</v>
      </c>
      <c r="C277" s="32" t="s">
        <v>581</v>
      </c>
      <c r="D277" s="32" t="s">
        <v>488</v>
      </c>
      <c r="E277" s="65" t="s">
        <v>19</v>
      </c>
      <c r="F277" s="65" t="s">
        <v>209</v>
      </c>
      <c r="G277" s="65" t="s">
        <v>209</v>
      </c>
      <c r="H277" s="15" t="s">
        <v>458</v>
      </c>
      <c r="I277" s="65" t="s">
        <v>209</v>
      </c>
      <c r="J277" s="65" t="s">
        <v>209</v>
      </c>
      <c r="K277" s="32" t="s">
        <v>460</v>
      </c>
      <c r="L277" s="32" t="s">
        <v>460</v>
      </c>
      <c r="M277" s="32" t="s">
        <v>462</v>
      </c>
      <c r="N277" s="32" t="s">
        <v>462</v>
      </c>
      <c r="U277" s="32">
        <v>2.0</v>
      </c>
      <c r="V277" s="32">
        <v>5.0</v>
      </c>
      <c r="W277" s="32">
        <v>60.0</v>
      </c>
      <c r="Z277" s="65" t="s">
        <v>209</v>
      </c>
      <c r="AA277" s="65" t="s">
        <v>209</v>
      </c>
      <c r="AI277" s="32">
        <v>2.0</v>
      </c>
      <c r="AJ277" s="32">
        <v>2.0</v>
      </c>
      <c r="AK277" s="32">
        <v>5.0</v>
      </c>
      <c r="AL277" s="32">
        <v>60.0</v>
      </c>
      <c r="AO277" s="65" t="s">
        <v>209</v>
      </c>
      <c r="AP277" s="65" t="s">
        <v>209</v>
      </c>
      <c r="AX277" s="32">
        <v>1.0</v>
      </c>
      <c r="AY277" s="32">
        <v>1.5</v>
      </c>
      <c r="AZ277" s="66"/>
      <c r="BA277" s="65" t="s">
        <v>209</v>
      </c>
      <c r="BB277" s="32">
        <v>5.0</v>
      </c>
      <c r="BC277" s="32">
        <v>60.0</v>
      </c>
      <c r="BG277" s="65" t="s">
        <v>209</v>
      </c>
      <c r="BH277" s="65" t="s">
        <v>209</v>
      </c>
      <c r="BP277" s="32">
        <v>1.0</v>
      </c>
      <c r="BQ277" s="32">
        <v>1.5</v>
      </c>
      <c r="BR277" s="66"/>
      <c r="BS277" s="65" t="s">
        <v>209</v>
      </c>
      <c r="BT277" s="32">
        <v>5.0</v>
      </c>
      <c r="BU277" s="32">
        <v>60.0</v>
      </c>
      <c r="BZ277" s="32" t="s">
        <v>461</v>
      </c>
      <c r="CG277" s="66"/>
      <c r="CH277" s="66"/>
      <c r="CL277" s="32" t="s">
        <v>460</v>
      </c>
      <c r="CM277" s="66"/>
      <c r="CN277" s="66"/>
      <c r="CO277" s="66"/>
      <c r="CP277" s="66"/>
      <c r="CR277" s="32">
        <v>2.0</v>
      </c>
      <c r="CU277" s="32">
        <v>1000.0</v>
      </c>
      <c r="CW277" s="32" t="s">
        <v>462</v>
      </c>
      <c r="CX277" s="65" t="s">
        <v>209</v>
      </c>
      <c r="DB277" s="32" t="s">
        <v>919</v>
      </c>
      <c r="DC277" s="32" t="s">
        <v>919</v>
      </c>
    </row>
    <row r="278">
      <c r="A278" s="15" t="s">
        <v>178</v>
      </c>
      <c r="B278" s="32" t="s">
        <v>173</v>
      </c>
      <c r="C278" s="32" t="s">
        <v>768</v>
      </c>
      <c r="D278" s="32" t="s">
        <v>920</v>
      </c>
      <c r="E278" s="65" t="s">
        <v>19</v>
      </c>
      <c r="F278" s="65" t="s">
        <v>209</v>
      </c>
      <c r="G278" s="65" t="s">
        <v>209</v>
      </c>
      <c r="H278" s="15" t="s">
        <v>491</v>
      </c>
      <c r="I278" s="65" t="s">
        <v>209</v>
      </c>
      <c r="J278" s="65" t="s">
        <v>209</v>
      </c>
      <c r="K278" s="32" t="s">
        <v>459</v>
      </c>
      <c r="L278" s="32" t="s">
        <v>459</v>
      </c>
      <c r="M278" s="32" t="s">
        <v>459</v>
      </c>
      <c r="N278" s="32" t="s">
        <v>459</v>
      </c>
      <c r="O278" s="67"/>
      <c r="P278" s="67"/>
      <c r="Q278" s="67"/>
      <c r="R278" s="67"/>
      <c r="S278" s="67"/>
      <c r="T278" s="67"/>
      <c r="U278" s="67"/>
      <c r="V278" s="67"/>
      <c r="W278" s="67"/>
      <c r="X278" s="67"/>
      <c r="Y278" s="67"/>
      <c r="Z278" s="66"/>
      <c r="AA278" s="66"/>
      <c r="AB278" s="67"/>
      <c r="AC278" s="67"/>
      <c r="AD278" s="67"/>
      <c r="AE278" s="67"/>
      <c r="AF278" s="67"/>
      <c r="AG278" s="67"/>
      <c r="AH278" s="67"/>
      <c r="AI278" s="67"/>
      <c r="AJ278" s="67"/>
      <c r="AK278" s="67"/>
      <c r="AL278" s="67"/>
      <c r="AM278" s="67"/>
      <c r="AN278" s="67"/>
      <c r="AO278" s="66"/>
      <c r="AP278" s="66"/>
      <c r="AQ278" s="67"/>
      <c r="AR278" s="67"/>
      <c r="AS278" s="67"/>
      <c r="AT278" s="67"/>
      <c r="AU278" s="67"/>
      <c r="AV278" s="67"/>
      <c r="AW278" s="67"/>
      <c r="AX278" s="67"/>
      <c r="AY278" s="67"/>
      <c r="AZ278" s="66"/>
      <c r="BA278" s="66"/>
      <c r="BB278" s="67"/>
      <c r="BC278" s="67"/>
      <c r="BD278" s="67"/>
      <c r="BE278" s="67"/>
      <c r="BF278" s="67"/>
      <c r="BG278" s="66"/>
      <c r="BH278" s="66"/>
      <c r="BI278" s="67"/>
      <c r="BJ278" s="67"/>
      <c r="BK278" s="67"/>
      <c r="BL278" s="67"/>
      <c r="BM278" s="67"/>
      <c r="BN278" s="67"/>
      <c r="BO278" s="67"/>
      <c r="BP278" s="67"/>
      <c r="BQ278" s="67"/>
      <c r="BR278" s="66"/>
      <c r="BS278" s="66"/>
      <c r="BT278" s="67"/>
      <c r="BU278" s="67"/>
      <c r="BV278" s="67"/>
      <c r="BW278" s="67"/>
      <c r="BX278" s="67"/>
      <c r="BY278" s="67"/>
      <c r="BZ278" s="32" t="s">
        <v>459</v>
      </c>
      <c r="CA278" s="67"/>
      <c r="CB278" s="67"/>
      <c r="CC278" s="67"/>
      <c r="CD278" s="67"/>
      <c r="CE278" s="67"/>
      <c r="CF278" s="67"/>
      <c r="CG278" s="66"/>
      <c r="CH278" s="66"/>
      <c r="CI278" s="67"/>
      <c r="CJ278" s="67"/>
      <c r="CK278" s="67"/>
      <c r="CL278" s="32" t="s">
        <v>459</v>
      </c>
      <c r="CM278" s="66"/>
      <c r="CN278" s="66"/>
      <c r="CO278" s="66"/>
      <c r="CP278" s="66"/>
      <c r="CQ278" s="67"/>
      <c r="CR278" s="67"/>
      <c r="CS278" s="67"/>
      <c r="CT278" s="67"/>
      <c r="CU278" s="67"/>
      <c r="CV278" s="67"/>
      <c r="CW278" s="32" t="s">
        <v>459</v>
      </c>
      <c r="CX278" s="65" t="s">
        <v>209</v>
      </c>
    </row>
    <row r="279">
      <c r="A279" s="15" t="s">
        <v>178</v>
      </c>
      <c r="B279" s="32" t="s">
        <v>173</v>
      </c>
      <c r="C279" s="32" t="s">
        <v>779</v>
      </c>
      <c r="D279" s="32" t="s">
        <v>739</v>
      </c>
      <c r="E279" s="65" t="s">
        <v>19</v>
      </c>
      <c r="F279" s="65" t="s">
        <v>209</v>
      </c>
      <c r="G279" s="65" t="s">
        <v>209</v>
      </c>
      <c r="H279" s="15" t="s">
        <v>491</v>
      </c>
      <c r="I279" s="65" t="s">
        <v>209</v>
      </c>
      <c r="J279" s="65" t="s">
        <v>209</v>
      </c>
      <c r="K279" s="32" t="s">
        <v>459</v>
      </c>
      <c r="L279" s="32" t="s">
        <v>459</v>
      </c>
      <c r="M279" s="32" t="s">
        <v>459</v>
      </c>
      <c r="N279" s="32" t="s">
        <v>459</v>
      </c>
      <c r="O279" s="67"/>
      <c r="P279" s="67"/>
      <c r="Q279" s="67"/>
      <c r="R279" s="67"/>
      <c r="S279" s="67"/>
      <c r="T279" s="67"/>
      <c r="U279" s="67"/>
      <c r="V279" s="67"/>
      <c r="W279" s="67"/>
      <c r="X279" s="67"/>
      <c r="Y279" s="67"/>
      <c r="Z279" s="66"/>
      <c r="AA279" s="66"/>
      <c r="AB279" s="67"/>
      <c r="AC279" s="67"/>
      <c r="AD279" s="67"/>
      <c r="AE279" s="67"/>
      <c r="AF279" s="67"/>
      <c r="AG279" s="67"/>
      <c r="AH279" s="67"/>
      <c r="AI279" s="67"/>
      <c r="AJ279" s="67"/>
      <c r="AK279" s="67"/>
      <c r="AL279" s="67"/>
      <c r="AM279" s="67"/>
      <c r="AN279" s="67"/>
      <c r="AO279" s="66"/>
      <c r="AP279" s="66"/>
      <c r="AQ279" s="67"/>
      <c r="AR279" s="67"/>
      <c r="AS279" s="67"/>
      <c r="AT279" s="67"/>
      <c r="AU279" s="67"/>
      <c r="AV279" s="67"/>
      <c r="AW279" s="67"/>
      <c r="AX279" s="67"/>
      <c r="AY279" s="67"/>
      <c r="AZ279" s="66"/>
      <c r="BA279" s="66"/>
      <c r="BB279" s="67"/>
      <c r="BC279" s="67"/>
      <c r="BD279" s="67"/>
      <c r="BE279" s="67"/>
      <c r="BF279" s="67"/>
      <c r="BG279" s="66"/>
      <c r="BH279" s="66"/>
      <c r="BI279" s="67"/>
      <c r="BJ279" s="67"/>
      <c r="BK279" s="67"/>
      <c r="BL279" s="67"/>
      <c r="BM279" s="67"/>
      <c r="BN279" s="67"/>
      <c r="BO279" s="67"/>
      <c r="BP279" s="67"/>
      <c r="BQ279" s="67"/>
      <c r="BR279" s="66"/>
      <c r="BS279" s="66"/>
      <c r="BT279" s="67"/>
      <c r="BU279" s="67"/>
      <c r="BV279" s="67"/>
      <c r="BW279" s="67"/>
      <c r="BX279" s="67"/>
      <c r="BY279" s="67"/>
      <c r="BZ279" s="32" t="s">
        <v>459</v>
      </c>
      <c r="CA279" s="67"/>
      <c r="CB279" s="67"/>
      <c r="CC279" s="67"/>
      <c r="CD279" s="67"/>
      <c r="CE279" s="67"/>
      <c r="CF279" s="67"/>
      <c r="CG279" s="66"/>
      <c r="CH279" s="66"/>
      <c r="CI279" s="67"/>
      <c r="CJ279" s="67"/>
      <c r="CK279" s="67"/>
      <c r="CL279" s="32" t="s">
        <v>459</v>
      </c>
      <c r="CM279" s="66"/>
      <c r="CN279" s="66"/>
      <c r="CO279" s="66"/>
      <c r="CP279" s="66"/>
      <c r="CQ279" s="67"/>
      <c r="CR279" s="67"/>
      <c r="CS279" s="67"/>
      <c r="CT279" s="67"/>
      <c r="CU279" s="67"/>
      <c r="CV279" s="67"/>
      <c r="CW279" s="32" t="s">
        <v>459</v>
      </c>
      <c r="CX279" s="65" t="s">
        <v>209</v>
      </c>
    </row>
    <row r="280">
      <c r="A280" s="15" t="s">
        <v>178</v>
      </c>
      <c r="B280" s="32" t="s">
        <v>173</v>
      </c>
      <c r="C280" s="32" t="s">
        <v>782</v>
      </c>
      <c r="D280" s="32" t="s">
        <v>783</v>
      </c>
      <c r="E280" s="65" t="s">
        <v>19</v>
      </c>
      <c r="F280" s="65" t="s">
        <v>209</v>
      </c>
      <c r="G280" s="65" t="s">
        <v>209</v>
      </c>
      <c r="H280" s="15" t="s">
        <v>491</v>
      </c>
      <c r="I280" s="65" t="s">
        <v>209</v>
      </c>
      <c r="J280" s="65" t="s">
        <v>209</v>
      </c>
      <c r="K280" s="32" t="s">
        <v>459</v>
      </c>
      <c r="L280" s="32" t="s">
        <v>459</v>
      </c>
      <c r="M280" s="32" t="s">
        <v>459</v>
      </c>
      <c r="N280" s="32" t="s">
        <v>459</v>
      </c>
      <c r="O280" s="67"/>
      <c r="P280" s="67"/>
      <c r="Q280" s="67"/>
      <c r="R280" s="67"/>
      <c r="S280" s="67"/>
      <c r="T280" s="67"/>
      <c r="U280" s="67"/>
      <c r="V280" s="67"/>
      <c r="W280" s="67"/>
      <c r="X280" s="67"/>
      <c r="Y280" s="67"/>
      <c r="Z280" s="66"/>
      <c r="AA280" s="66"/>
      <c r="AB280" s="67"/>
      <c r="AC280" s="67"/>
      <c r="AD280" s="67"/>
      <c r="AE280" s="67"/>
      <c r="AF280" s="67"/>
      <c r="AG280" s="67"/>
      <c r="AH280" s="67"/>
      <c r="AI280" s="67"/>
      <c r="AJ280" s="67"/>
      <c r="AK280" s="67"/>
      <c r="AL280" s="67"/>
      <c r="AM280" s="67"/>
      <c r="AN280" s="67"/>
      <c r="AO280" s="66"/>
      <c r="AP280" s="66"/>
      <c r="AQ280" s="67"/>
      <c r="AR280" s="67"/>
      <c r="AS280" s="67"/>
      <c r="AT280" s="67"/>
      <c r="AU280" s="67"/>
      <c r="AV280" s="67"/>
      <c r="AW280" s="67"/>
      <c r="AX280" s="67"/>
      <c r="AY280" s="67"/>
      <c r="AZ280" s="66"/>
      <c r="BA280" s="66"/>
      <c r="BB280" s="67"/>
      <c r="BC280" s="67"/>
      <c r="BD280" s="67"/>
      <c r="BE280" s="67"/>
      <c r="BF280" s="67"/>
      <c r="BG280" s="66"/>
      <c r="BH280" s="66"/>
      <c r="BI280" s="67"/>
      <c r="BJ280" s="67"/>
      <c r="BK280" s="67"/>
      <c r="BL280" s="67"/>
      <c r="BM280" s="67"/>
      <c r="BN280" s="67"/>
      <c r="BO280" s="67"/>
      <c r="BP280" s="67"/>
      <c r="BQ280" s="67"/>
      <c r="BR280" s="66"/>
      <c r="BS280" s="66"/>
      <c r="BT280" s="67"/>
      <c r="BU280" s="67"/>
      <c r="BV280" s="67"/>
      <c r="BW280" s="67"/>
      <c r="BX280" s="67"/>
      <c r="BY280" s="67"/>
      <c r="BZ280" s="32" t="s">
        <v>459</v>
      </c>
      <c r="CA280" s="67"/>
      <c r="CB280" s="67"/>
      <c r="CC280" s="67"/>
      <c r="CD280" s="67"/>
      <c r="CE280" s="67"/>
      <c r="CF280" s="67"/>
      <c r="CG280" s="66"/>
      <c r="CH280" s="66"/>
      <c r="CI280" s="67"/>
      <c r="CJ280" s="67"/>
      <c r="CK280" s="67"/>
      <c r="CL280" s="32" t="s">
        <v>459</v>
      </c>
      <c r="CM280" s="66"/>
      <c r="CN280" s="66"/>
      <c r="CO280" s="66"/>
      <c r="CP280" s="66"/>
      <c r="CQ280" s="67"/>
      <c r="CR280" s="67"/>
      <c r="CS280" s="67"/>
      <c r="CT280" s="67"/>
      <c r="CU280" s="67"/>
      <c r="CV280" s="67"/>
      <c r="CW280" s="32" t="s">
        <v>459</v>
      </c>
      <c r="CX280" s="65" t="s">
        <v>209</v>
      </c>
    </row>
    <row r="281">
      <c r="A281" s="15" t="s">
        <v>178</v>
      </c>
      <c r="B281" s="32" t="s">
        <v>173</v>
      </c>
      <c r="C281" s="32" t="s">
        <v>921</v>
      </c>
      <c r="D281" s="32" t="s">
        <v>785</v>
      </c>
      <c r="E281" s="65" t="s">
        <v>19</v>
      </c>
      <c r="F281" s="65" t="s">
        <v>209</v>
      </c>
      <c r="G281" s="65" t="s">
        <v>209</v>
      </c>
      <c r="H281" s="15" t="s">
        <v>491</v>
      </c>
      <c r="I281" s="65" t="s">
        <v>209</v>
      </c>
      <c r="J281" s="65" t="s">
        <v>209</v>
      </c>
      <c r="K281" s="32" t="s">
        <v>459</v>
      </c>
      <c r="L281" s="32" t="s">
        <v>459</v>
      </c>
      <c r="M281" s="32" t="s">
        <v>459</v>
      </c>
      <c r="N281" s="32" t="s">
        <v>459</v>
      </c>
      <c r="O281" s="67"/>
      <c r="P281" s="67"/>
      <c r="Q281" s="67"/>
      <c r="R281" s="67"/>
      <c r="S281" s="67"/>
      <c r="T281" s="67"/>
      <c r="U281" s="67"/>
      <c r="V281" s="67"/>
      <c r="W281" s="67"/>
      <c r="X281" s="67"/>
      <c r="Y281" s="67"/>
      <c r="Z281" s="66"/>
      <c r="AA281" s="66"/>
      <c r="AB281" s="67"/>
      <c r="AC281" s="67"/>
      <c r="AD281" s="67"/>
      <c r="AE281" s="67"/>
      <c r="AF281" s="67"/>
      <c r="AG281" s="67"/>
      <c r="AH281" s="67"/>
      <c r="AI281" s="67"/>
      <c r="AJ281" s="67"/>
      <c r="AK281" s="67"/>
      <c r="AL281" s="67"/>
      <c r="AM281" s="67"/>
      <c r="AN281" s="67"/>
      <c r="AO281" s="66"/>
      <c r="AP281" s="66"/>
      <c r="AQ281" s="67"/>
      <c r="AR281" s="67"/>
      <c r="AS281" s="67"/>
      <c r="AT281" s="67"/>
      <c r="AU281" s="67"/>
      <c r="AV281" s="67"/>
      <c r="AW281" s="67"/>
      <c r="AX281" s="67"/>
      <c r="AY281" s="67"/>
      <c r="AZ281" s="66"/>
      <c r="BA281" s="66"/>
      <c r="BB281" s="67"/>
      <c r="BC281" s="67"/>
      <c r="BD281" s="67"/>
      <c r="BE281" s="67"/>
      <c r="BF281" s="67"/>
      <c r="BG281" s="66"/>
      <c r="BH281" s="66"/>
      <c r="BI281" s="67"/>
      <c r="BJ281" s="67"/>
      <c r="BK281" s="67"/>
      <c r="BL281" s="67"/>
      <c r="BM281" s="67"/>
      <c r="BN281" s="67"/>
      <c r="BO281" s="67"/>
      <c r="BP281" s="67"/>
      <c r="BQ281" s="67"/>
      <c r="BR281" s="66"/>
      <c r="BS281" s="66"/>
      <c r="BT281" s="67"/>
      <c r="BU281" s="67"/>
      <c r="BV281" s="67"/>
      <c r="BW281" s="67"/>
      <c r="BX281" s="67"/>
      <c r="BY281" s="67"/>
      <c r="BZ281" s="32" t="s">
        <v>459</v>
      </c>
      <c r="CA281" s="67"/>
      <c r="CB281" s="67"/>
      <c r="CC281" s="67"/>
      <c r="CD281" s="67"/>
      <c r="CE281" s="67"/>
      <c r="CF281" s="67"/>
      <c r="CG281" s="66"/>
      <c r="CH281" s="66"/>
      <c r="CI281" s="67"/>
      <c r="CJ281" s="67"/>
      <c r="CK281" s="67"/>
      <c r="CL281" s="32" t="s">
        <v>459</v>
      </c>
      <c r="CM281" s="66"/>
      <c r="CN281" s="66"/>
      <c r="CO281" s="66"/>
      <c r="CP281" s="66"/>
      <c r="CQ281" s="67"/>
      <c r="CR281" s="67"/>
      <c r="CS281" s="67"/>
      <c r="CT281" s="67"/>
      <c r="CU281" s="67"/>
      <c r="CV281" s="67"/>
      <c r="CW281" s="32" t="s">
        <v>462</v>
      </c>
      <c r="CX281" s="65" t="s">
        <v>209</v>
      </c>
    </row>
    <row r="282">
      <c r="A282" s="15" t="s">
        <v>178</v>
      </c>
      <c r="B282" s="32" t="s">
        <v>173</v>
      </c>
      <c r="C282" s="32" t="s">
        <v>922</v>
      </c>
      <c r="D282" s="32" t="s">
        <v>785</v>
      </c>
      <c r="E282" s="65" t="s">
        <v>19</v>
      </c>
      <c r="F282" s="65" t="s">
        <v>209</v>
      </c>
      <c r="G282" s="65" t="s">
        <v>209</v>
      </c>
      <c r="H282" s="15" t="s">
        <v>491</v>
      </c>
      <c r="I282" s="65" t="s">
        <v>209</v>
      </c>
      <c r="J282" s="65" t="s">
        <v>209</v>
      </c>
      <c r="K282" s="32" t="s">
        <v>459</v>
      </c>
      <c r="L282" s="32" t="s">
        <v>459</v>
      </c>
      <c r="M282" s="32" t="s">
        <v>459</v>
      </c>
      <c r="N282" s="32" t="s">
        <v>459</v>
      </c>
      <c r="O282" s="67"/>
      <c r="P282" s="67"/>
      <c r="Q282" s="67"/>
      <c r="R282" s="67"/>
      <c r="S282" s="67"/>
      <c r="T282" s="67"/>
      <c r="U282" s="67"/>
      <c r="V282" s="67"/>
      <c r="W282" s="67"/>
      <c r="X282" s="67"/>
      <c r="Y282" s="67"/>
      <c r="Z282" s="66"/>
      <c r="AA282" s="66"/>
      <c r="AB282" s="67"/>
      <c r="AC282" s="67"/>
      <c r="AD282" s="67"/>
      <c r="AE282" s="67"/>
      <c r="AF282" s="67"/>
      <c r="AG282" s="67"/>
      <c r="AH282" s="67"/>
      <c r="AI282" s="67"/>
      <c r="AJ282" s="67"/>
      <c r="AK282" s="67"/>
      <c r="AL282" s="67"/>
      <c r="AM282" s="67"/>
      <c r="AN282" s="67"/>
      <c r="AO282" s="66"/>
      <c r="AP282" s="66"/>
      <c r="AQ282" s="67"/>
      <c r="AR282" s="67"/>
      <c r="AS282" s="67"/>
      <c r="AT282" s="67"/>
      <c r="AU282" s="67"/>
      <c r="AV282" s="67"/>
      <c r="AW282" s="67"/>
      <c r="AX282" s="67"/>
      <c r="AY282" s="67"/>
      <c r="AZ282" s="66"/>
      <c r="BA282" s="66"/>
      <c r="BB282" s="67"/>
      <c r="BC282" s="67"/>
      <c r="BD282" s="67"/>
      <c r="BE282" s="67"/>
      <c r="BF282" s="67"/>
      <c r="BG282" s="66"/>
      <c r="BH282" s="66"/>
      <c r="BI282" s="67"/>
      <c r="BJ282" s="67"/>
      <c r="BK282" s="67"/>
      <c r="BL282" s="67"/>
      <c r="BM282" s="67"/>
      <c r="BN282" s="67"/>
      <c r="BO282" s="67"/>
      <c r="BP282" s="67"/>
      <c r="BQ282" s="67"/>
      <c r="BR282" s="66"/>
      <c r="BS282" s="66"/>
      <c r="BT282" s="67"/>
      <c r="BU282" s="67"/>
      <c r="BV282" s="67"/>
      <c r="BW282" s="67"/>
      <c r="BX282" s="67"/>
      <c r="BY282" s="67"/>
      <c r="BZ282" s="32" t="s">
        <v>459</v>
      </c>
      <c r="CA282" s="67"/>
      <c r="CB282" s="67"/>
      <c r="CC282" s="67"/>
      <c r="CD282" s="67"/>
      <c r="CE282" s="67"/>
      <c r="CF282" s="67"/>
      <c r="CG282" s="66"/>
      <c r="CH282" s="66"/>
      <c r="CI282" s="67"/>
      <c r="CJ282" s="67"/>
      <c r="CK282" s="67"/>
      <c r="CL282" s="32" t="s">
        <v>459</v>
      </c>
      <c r="CM282" s="66"/>
      <c r="CN282" s="66"/>
      <c r="CO282" s="66"/>
      <c r="CP282" s="66"/>
      <c r="CQ282" s="67"/>
      <c r="CR282" s="67"/>
      <c r="CS282" s="67"/>
      <c r="CT282" s="67"/>
      <c r="CU282" s="67"/>
      <c r="CV282" s="67"/>
      <c r="CW282" s="32" t="s">
        <v>460</v>
      </c>
      <c r="CX282" s="65" t="s">
        <v>209</v>
      </c>
      <c r="DB282" s="32" t="s">
        <v>500</v>
      </c>
      <c r="DC282" s="32" t="s">
        <v>500</v>
      </c>
    </row>
    <row r="283">
      <c r="A283" s="15" t="s">
        <v>45</v>
      </c>
      <c r="B283" s="15" t="s">
        <v>33</v>
      </c>
      <c r="C283" s="32" t="s">
        <v>923</v>
      </c>
      <c r="D283" s="32" t="s">
        <v>924</v>
      </c>
      <c r="E283" s="65" t="s">
        <v>19</v>
      </c>
      <c r="F283" s="65" t="s">
        <v>209</v>
      </c>
      <c r="G283" s="65" t="s">
        <v>209</v>
      </c>
      <c r="H283" s="15" t="s">
        <v>465</v>
      </c>
      <c r="I283" s="65" t="s">
        <v>209</v>
      </c>
      <c r="J283" s="65" t="s">
        <v>209</v>
      </c>
      <c r="K283" s="32" t="s">
        <v>460</v>
      </c>
      <c r="L283" s="32" t="s">
        <v>460</v>
      </c>
      <c r="M283" s="32" t="s">
        <v>459</v>
      </c>
      <c r="N283" s="32" t="s">
        <v>459</v>
      </c>
      <c r="P283" s="32">
        <v>8.0</v>
      </c>
      <c r="Q283" s="32">
        <v>5.0</v>
      </c>
      <c r="R283" s="32">
        <v>5.0</v>
      </c>
      <c r="S283" s="32">
        <v>60.0</v>
      </c>
      <c r="U283" s="32">
        <v>2.0</v>
      </c>
      <c r="V283" s="82">
        <f>34/12</f>
        <v>2.833333333</v>
      </c>
      <c r="W283" s="32">
        <v>34.0</v>
      </c>
      <c r="Z283" s="65" t="s">
        <v>209</v>
      </c>
      <c r="AA283" s="65" t="s">
        <v>209</v>
      </c>
      <c r="AD283" s="83">
        <v>44793.0</v>
      </c>
      <c r="AE283" s="32">
        <v>5.0</v>
      </c>
      <c r="AF283" s="32">
        <v>5.0</v>
      </c>
      <c r="AG283" s="32">
        <v>60.0</v>
      </c>
      <c r="AI283" s="32">
        <v>1.5</v>
      </c>
      <c r="AJ283" s="32">
        <v>1.5</v>
      </c>
      <c r="AK283" s="84">
        <v>2.8</v>
      </c>
      <c r="AL283" s="32">
        <v>34.0</v>
      </c>
      <c r="AO283" s="66"/>
      <c r="AP283" s="66"/>
      <c r="AQ283" s="67"/>
      <c r="AR283" s="67"/>
      <c r="AS283" s="67"/>
      <c r="AT283" s="67"/>
      <c r="AU283" s="67"/>
      <c r="AV283" s="67"/>
      <c r="AW283" s="67"/>
      <c r="AX283" s="67"/>
      <c r="AY283" s="67"/>
      <c r="AZ283" s="66"/>
      <c r="BA283" s="66"/>
      <c r="BB283" s="67"/>
      <c r="BC283" s="67"/>
      <c r="BD283" s="67"/>
      <c r="BE283" s="67"/>
      <c r="BF283" s="67"/>
      <c r="BG283" s="66"/>
      <c r="BH283" s="66"/>
      <c r="BI283" s="67"/>
      <c r="BJ283" s="67"/>
      <c r="BK283" s="67"/>
      <c r="BL283" s="67"/>
      <c r="BM283" s="67"/>
      <c r="BN283" s="67"/>
      <c r="BO283" s="67"/>
      <c r="BP283" s="67"/>
      <c r="BQ283" s="67"/>
      <c r="BR283" s="66"/>
      <c r="BS283" s="66"/>
      <c r="BT283" s="67"/>
      <c r="BU283" s="67"/>
      <c r="BV283" s="67"/>
      <c r="BW283" s="67"/>
      <c r="BX283" s="67"/>
      <c r="BY283" s="67"/>
      <c r="BZ283" s="32" t="s">
        <v>461</v>
      </c>
      <c r="CG283" s="66"/>
      <c r="CH283" s="66"/>
      <c r="CL283" s="32" t="s">
        <v>460</v>
      </c>
      <c r="CM283" s="65" t="s">
        <v>209</v>
      </c>
      <c r="CN283" s="65" t="s">
        <v>209</v>
      </c>
      <c r="CO283" s="65" t="s">
        <v>19</v>
      </c>
      <c r="CP283" s="65" t="s">
        <v>209</v>
      </c>
      <c r="CQ283" s="76">
        <f t="shared" ref="CQ283:CQ286" si="45">3000/43560</f>
        <v>0.06887052342</v>
      </c>
      <c r="CR283" s="32">
        <v>1.0</v>
      </c>
      <c r="CT283" s="32">
        <v>80.0</v>
      </c>
      <c r="CU283" s="32">
        <v>750.0</v>
      </c>
      <c r="CW283" s="32" t="s">
        <v>462</v>
      </c>
      <c r="CX283" s="65" t="s">
        <v>209</v>
      </c>
      <c r="DB283" s="32" t="s">
        <v>925</v>
      </c>
      <c r="DC283" s="32" t="s">
        <v>925</v>
      </c>
    </row>
    <row r="284">
      <c r="A284" s="15" t="s">
        <v>45</v>
      </c>
      <c r="B284" s="15" t="s">
        <v>33</v>
      </c>
      <c r="C284" s="32" t="s">
        <v>926</v>
      </c>
      <c r="D284" s="32" t="s">
        <v>927</v>
      </c>
      <c r="E284" s="65" t="s">
        <v>19</v>
      </c>
      <c r="F284" s="65" t="s">
        <v>209</v>
      </c>
      <c r="G284" s="65" t="s">
        <v>209</v>
      </c>
      <c r="H284" s="15" t="s">
        <v>465</v>
      </c>
      <c r="I284" s="65" t="s">
        <v>209</v>
      </c>
      <c r="J284" s="65" t="s">
        <v>209</v>
      </c>
      <c r="K284" s="32" t="s">
        <v>460</v>
      </c>
      <c r="L284" s="32" t="s">
        <v>460</v>
      </c>
      <c r="M284" s="32" t="s">
        <v>459</v>
      </c>
      <c r="N284" s="32" t="s">
        <v>459</v>
      </c>
      <c r="P284" s="32">
        <v>10.0</v>
      </c>
      <c r="Q284" s="32">
        <v>5.0</v>
      </c>
      <c r="R284" s="32">
        <v>5.0</v>
      </c>
      <c r="S284" s="32">
        <v>40.0</v>
      </c>
      <c r="U284" s="32">
        <v>2.0</v>
      </c>
      <c r="V284" s="32">
        <v>2.3</v>
      </c>
      <c r="W284" s="32">
        <v>27.0</v>
      </c>
      <c r="Z284" s="65" t="s">
        <v>209</v>
      </c>
      <c r="AA284" s="65" t="s">
        <v>209</v>
      </c>
      <c r="AD284" s="83">
        <v>44854.0</v>
      </c>
      <c r="AE284" s="32">
        <v>5.0</v>
      </c>
      <c r="AF284" s="32">
        <v>5.0</v>
      </c>
      <c r="AG284" s="32">
        <v>40.0</v>
      </c>
      <c r="AI284" s="32">
        <v>1.5</v>
      </c>
      <c r="AJ284" s="32">
        <v>1.5</v>
      </c>
      <c r="AK284" s="32">
        <v>2.3</v>
      </c>
      <c r="AL284" s="32">
        <v>27.0</v>
      </c>
      <c r="AO284" s="66"/>
      <c r="AP284" s="66"/>
      <c r="AQ284" s="67"/>
      <c r="AR284" s="67"/>
      <c r="AS284" s="67"/>
      <c r="AT284" s="67"/>
      <c r="AU284" s="67"/>
      <c r="AV284" s="67"/>
      <c r="AW284" s="67"/>
      <c r="AX284" s="67"/>
      <c r="AY284" s="67"/>
      <c r="AZ284" s="66"/>
      <c r="BA284" s="66"/>
      <c r="BB284" s="67"/>
      <c r="BC284" s="67"/>
      <c r="BD284" s="67"/>
      <c r="BE284" s="67"/>
      <c r="BF284" s="67"/>
      <c r="BG284" s="66"/>
      <c r="BH284" s="66"/>
      <c r="BI284" s="67"/>
      <c r="BJ284" s="67"/>
      <c r="BK284" s="67"/>
      <c r="BL284" s="67"/>
      <c r="BM284" s="67"/>
      <c r="BN284" s="67"/>
      <c r="BO284" s="67"/>
      <c r="BP284" s="67"/>
      <c r="BQ284" s="67"/>
      <c r="BR284" s="66"/>
      <c r="BS284" s="66"/>
      <c r="BT284" s="67"/>
      <c r="BU284" s="67"/>
      <c r="BV284" s="67"/>
      <c r="BW284" s="67"/>
      <c r="BX284" s="67"/>
      <c r="BY284" s="67"/>
      <c r="BZ284" s="32" t="s">
        <v>461</v>
      </c>
      <c r="CG284" s="66"/>
      <c r="CH284" s="66"/>
      <c r="CL284" s="32" t="s">
        <v>460</v>
      </c>
      <c r="CM284" s="65" t="s">
        <v>209</v>
      </c>
      <c r="CN284" s="65" t="s">
        <v>209</v>
      </c>
      <c r="CO284" s="65" t="s">
        <v>19</v>
      </c>
      <c r="CP284" s="65" t="s">
        <v>209</v>
      </c>
      <c r="CQ284" s="76">
        <f t="shared" si="45"/>
        <v>0.06887052342</v>
      </c>
      <c r="CR284" s="32">
        <v>1.0</v>
      </c>
      <c r="CT284" s="32">
        <v>80.0</v>
      </c>
      <c r="CU284" s="32">
        <v>750.0</v>
      </c>
      <c r="CW284" s="32" t="s">
        <v>462</v>
      </c>
      <c r="CX284" s="65" t="s">
        <v>209</v>
      </c>
      <c r="DB284" s="32" t="s">
        <v>925</v>
      </c>
      <c r="DC284" s="32" t="s">
        <v>925</v>
      </c>
    </row>
    <row r="285">
      <c r="A285" s="15" t="s">
        <v>45</v>
      </c>
      <c r="B285" s="15" t="s">
        <v>33</v>
      </c>
      <c r="C285" s="32" t="s">
        <v>928</v>
      </c>
      <c r="D285" s="32" t="s">
        <v>929</v>
      </c>
      <c r="E285" s="65" t="s">
        <v>19</v>
      </c>
      <c r="F285" s="65" t="s">
        <v>209</v>
      </c>
      <c r="G285" s="65" t="s">
        <v>209</v>
      </c>
      <c r="H285" s="15" t="s">
        <v>465</v>
      </c>
      <c r="I285" s="65" t="s">
        <v>209</v>
      </c>
      <c r="J285" s="65" t="s">
        <v>209</v>
      </c>
      <c r="K285" s="32" t="s">
        <v>460</v>
      </c>
      <c r="L285" s="32" t="s">
        <v>459</v>
      </c>
      <c r="M285" s="32" t="s">
        <v>459</v>
      </c>
      <c r="N285" s="32" t="s">
        <v>459</v>
      </c>
      <c r="P285" s="32">
        <v>20.0</v>
      </c>
      <c r="Q285" s="32">
        <v>5.0</v>
      </c>
      <c r="R285" s="32">
        <v>5.0</v>
      </c>
      <c r="S285" s="32">
        <v>40.0</v>
      </c>
      <c r="U285" s="32">
        <v>2.0</v>
      </c>
      <c r="V285" s="32">
        <v>2.8</v>
      </c>
      <c r="W285" s="32">
        <v>34.0</v>
      </c>
      <c r="Z285" s="66"/>
      <c r="AA285" s="66"/>
      <c r="AB285" s="67"/>
      <c r="AC285" s="67"/>
      <c r="AD285" s="67"/>
      <c r="AE285" s="67"/>
      <c r="AF285" s="67"/>
      <c r="AG285" s="67"/>
      <c r="AH285" s="67"/>
      <c r="AI285" s="67"/>
      <c r="AJ285" s="67"/>
      <c r="AK285" s="67"/>
      <c r="AL285" s="67"/>
      <c r="AM285" s="67"/>
      <c r="AN285" s="67"/>
      <c r="AO285" s="66"/>
      <c r="AP285" s="66"/>
      <c r="AQ285" s="67"/>
      <c r="AR285" s="67"/>
      <c r="AS285" s="67"/>
      <c r="AT285" s="67"/>
      <c r="AU285" s="67"/>
      <c r="AV285" s="67"/>
      <c r="AW285" s="67"/>
      <c r="AX285" s="67"/>
      <c r="AY285" s="67"/>
      <c r="AZ285" s="66"/>
      <c r="BA285" s="66"/>
      <c r="BB285" s="67"/>
      <c r="BC285" s="67"/>
      <c r="BD285" s="67"/>
      <c r="BE285" s="67"/>
      <c r="BF285" s="67"/>
      <c r="BG285" s="66"/>
      <c r="BH285" s="66"/>
      <c r="BI285" s="67"/>
      <c r="BJ285" s="67"/>
      <c r="BK285" s="67"/>
      <c r="BL285" s="67"/>
      <c r="BM285" s="67"/>
      <c r="BN285" s="67"/>
      <c r="BO285" s="67"/>
      <c r="BP285" s="67"/>
      <c r="BQ285" s="67"/>
      <c r="BR285" s="66"/>
      <c r="BS285" s="66"/>
      <c r="BT285" s="67"/>
      <c r="BU285" s="67"/>
      <c r="BV285" s="67"/>
      <c r="BW285" s="67"/>
      <c r="BX285" s="67"/>
      <c r="BY285" s="67"/>
      <c r="BZ285" s="32" t="s">
        <v>461</v>
      </c>
      <c r="CG285" s="66"/>
      <c r="CH285" s="66"/>
      <c r="CL285" s="32" t="s">
        <v>462</v>
      </c>
      <c r="CM285" s="65" t="s">
        <v>209</v>
      </c>
      <c r="CN285" s="65" t="s">
        <v>209</v>
      </c>
      <c r="CO285" s="65" t="s">
        <v>19</v>
      </c>
      <c r="CP285" s="65" t="s">
        <v>209</v>
      </c>
      <c r="CQ285" s="76">
        <f t="shared" si="45"/>
        <v>0.06887052342</v>
      </c>
      <c r="CR285" s="32">
        <v>1.0</v>
      </c>
      <c r="CT285" s="32">
        <v>80.0</v>
      </c>
      <c r="CU285" s="32">
        <v>750.0</v>
      </c>
      <c r="CW285" s="32" t="s">
        <v>462</v>
      </c>
      <c r="CX285" s="65" t="s">
        <v>209</v>
      </c>
      <c r="DB285" s="32" t="s">
        <v>925</v>
      </c>
      <c r="DC285" s="32" t="s">
        <v>925</v>
      </c>
    </row>
    <row r="286">
      <c r="A286" s="15" t="s">
        <v>45</v>
      </c>
      <c r="B286" s="15" t="s">
        <v>33</v>
      </c>
      <c r="C286" s="32" t="s">
        <v>930</v>
      </c>
      <c r="D286" s="32" t="s">
        <v>931</v>
      </c>
      <c r="E286" s="65" t="s">
        <v>19</v>
      </c>
      <c r="F286" s="65" t="s">
        <v>209</v>
      </c>
      <c r="G286" s="65" t="s">
        <v>209</v>
      </c>
      <c r="H286" s="15" t="s">
        <v>465</v>
      </c>
      <c r="I286" s="65" t="s">
        <v>209</v>
      </c>
      <c r="J286" s="65" t="s">
        <v>209</v>
      </c>
      <c r="K286" s="32" t="s">
        <v>460</v>
      </c>
      <c r="L286" s="32" t="s">
        <v>460</v>
      </c>
      <c r="M286" s="32" t="s">
        <v>460</v>
      </c>
      <c r="N286" s="32" t="s">
        <v>460</v>
      </c>
      <c r="P286" s="32">
        <v>8.0</v>
      </c>
      <c r="Q286" s="32">
        <v>5.0</v>
      </c>
      <c r="R286" s="32">
        <v>5.0</v>
      </c>
      <c r="S286" s="32">
        <v>60.0</v>
      </c>
      <c r="U286" s="32">
        <v>2.0</v>
      </c>
      <c r="V286" s="32">
        <v>2.3</v>
      </c>
      <c r="W286" s="32">
        <v>27.0</v>
      </c>
      <c r="Z286" s="65" t="s">
        <v>209</v>
      </c>
      <c r="AA286" s="65" t="s">
        <v>209</v>
      </c>
      <c r="AD286" s="83">
        <v>44793.0</v>
      </c>
      <c r="AE286" s="32">
        <v>5.0</v>
      </c>
      <c r="AF286" s="32">
        <v>5.0</v>
      </c>
      <c r="AG286" s="32">
        <v>60.0</v>
      </c>
      <c r="AI286" s="32">
        <v>1.5</v>
      </c>
      <c r="AJ286" s="32">
        <v>1.5</v>
      </c>
      <c r="AK286" s="32">
        <v>2.3</v>
      </c>
      <c r="AL286" s="32">
        <v>27.0</v>
      </c>
      <c r="AO286" s="65" t="s">
        <v>209</v>
      </c>
      <c r="AP286" s="65" t="s">
        <v>209</v>
      </c>
      <c r="AS286" s="83">
        <v>44793.0</v>
      </c>
      <c r="AT286" s="32">
        <v>5.0</v>
      </c>
      <c r="AU286" s="32">
        <v>5.0</v>
      </c>
      <c r="AV286" s="32">
        <v>60.0</v>
      </c>
      <c r="AX286" s="32">
        <v>1.5</v>
      </c>
      <c r="AY286" s="32">
        <v>1.5</v>
      </c>
      <c r="AZ286" s="66"/>
      <c r="BA286" s="65" t="s">
        <v>209</v>
      </c>
      <c r="BB286" s="32">
        <v>2.3</v>
      </c>
      <c r="BC286" s="32">
        <v>27.0</v>
      </c>
      <c r="BG286" s="65" t="s">
        <v>209</v>
      </c>
      <c r="BH286" s="65" t="s">
        <v>209</v>
      </c>
      <c r="BK286" s="83">
        <v>44793.0</v>
      </c>
      <c r="BL286" s="32">
        <v>5.0</v>
      </c>
      <c r="BM286" s="32">
        <v>5.0</v>
      </c>
      <c r="BN286" s="32">
        <v>60.0</v>
      </c>
      <c r="BP286" s="32">
        <v>1.5</v>
      </c>
      <c r="BQ286" s="32">
        <v>1.5</v>
      </c>
      <c r="BR286" s="66"/>
      <c r="BS286" s="65" t="s">
        <v>209</v>
      </c>
      <c r="BT286" s="32">
        <v>2.3</v>
      </c>
      <c r="BU286" s="32">
        <v>27.0</v>
      </c>
      <c r="BZ286" s="32" t="s">
        <v>461</v>
      </c>
      <c r="CG286" s="66"/>
      <c r="CH286" s="66"/>
      <c r="CL286" s="32" t="s">
        <v>460</v>
      </c>
      <c r="CM286" s="65" t="s">
        <v>209</v>
      </c>
      <c r="CN286" s="65" t="s">
        <v>209</v>
      </c>
      <c r="CO286" s="65" t="s">
        <v>19</v>
      </c>
      <c r="CP286" s="65" t="s">
        <v>209</v>
      </c>
      <c r="CQ286" s="76">
        <f t="shared" si="45"/>
        <v>0.06887052342</v>
      </c>
      <c r="CR286" s="32">
        <v>1.0</v>
      </c>
      <c r="CT286" s="32">
        <v>80.0</v>
      </c>
      <c r="CU286" s="32">
        <v>750.0</v>
      </c>
      <c r="CW286" s="32" t="s">
        <v>462</v>
      </c>
      <c r="CX286" s="65" t="s">
        <v>209</v>
      </c>
      <c r="DB286" s="32" t="s">
        <v>925</v>
      </c>
      <c r="DC286" s="32" t="s">
        <v>925</v>
      </c>
    </row>
    <row r="287">
      <c r="A287" s="15" t="s">
        <v>45</v>
      </c>
      <c r="B287" s="15" t="s">
        <v>33</v>
      </c>
      <c r="C287" s="32" t="s">
        <v>932</v>
      </c>
      <c r="D287" s="32" t="s">
        <v>933</v>
      </c>
      <c r="E287" s="65" t="s">
        <v>19</v>
      </c>
      <c r="F287" s="65" t="s">
        <v>209</v>
      </c>
      <c r="G287" s="65" t="s">
        <v>209</v>
      </c>
      <c r="H287" s="15" t="s">
        <v>465</v>
      </c>
      <c r="I287" s="65" t="s">
        <v>209</v>
      </c>
      <c r="J287" s="65" t="s">
        <v>209</v>
      </c>
      <c r="K287" s="32" t="s">
        <v>459</v>
      </c>
      <c r="L287" s="32" t="s">
        <v>460</v>
      </c>
      <c r="M287" s="32" t="s">
        <v>460</v>
      </c>
      <c r="N287" s="32" t="s">
        <v>460</v>
      </c>
      <c r="O287" s="67"/>
      <c r="P287" s="67"/>
      <c r="Q287" s="67"/>
      <c r="R287" s="67"/>
      <c r="S287" s="67"/>
      <c r="T287" s="67"/>
      <c r="U287" s="67"/>
      <c r="V287" s="67"/>
      <c r="W287" s="67"/>
      <c r="X287" s="67"/>
      <c r="Y287" s="67"/>
      <c r="Z287" s="65" t="s">
        <v>209</v>
      </c>
      <c r="AA287" s="65" t="s">
        <v>209</v>
      </c>
      <c r="AD287" s="83">
        <v>44854.0</v>
      </c>
      <c r="AE287" s="32">
        <v>5.0</v>
      </c>
      <c r="AF287" s="32">
        <v>10.0</v>
      </c>
      <c r="AG287" s="32">
        <v>60.0</v>
      </c>
      <c r="AI287" s="32">
        <v>1.5</v>
      </c>
      <c r="AJ287" s="32">
        <v>1.5</v>
      </c>
      <c r="AK287" s="32">
        <v>3.0</v>
      </c>
      <c r="AO287" s="65" t="s">
        <v>209</v>
      </c>
      <c r="AP287" s="65" t="s">
        <v>209</v>
      </c>
      <c r="AS287" s="83">
        <v>44854.0</v>
      </c>
      <c r="AT287" s="32">
        <v>5.0</v>
      </c>
      <c r="AU287" s="32">
        <v>10.0</v>
      </c>
      <c r="AV287" s="32">
        <v>60.0</v>
      </c>
      <c r="AX287" s="32">
        <v>1.5</v>
      </c>
      <c r="AY287" s="32">
        <v>1.5</v>
      </c>
      <c r="AZ287" s="66"/>
      <c r="BA287" s="65" t="s">
        <v>209</v>
      </c>
      <c r="BB287" s="32">
        <v>3.0</v>
      </c>
      <c r="BG287" s="65" t="s">
        <v>209</v>
      </c>
      <c r="BH287" s="65" t="s">
        <v>209</v>
      </c>
      <c r="BK287" s="83">
        <v>44854.0</v>
      </c>
      <c r="BL287" s="32">
        <v>5.0</v>
      </c>
      <c r="BM287" s="32">
        <v>10.0</v>
      </c>
      <c r="BN287" s="32">
        <v>60.0</v>
      </c>
      <c r="BP287" s="32">
        <v>1.5</v>
      </c>
      <c r="BQ287" s="32">
        <v>1.5</v>
      </c>
      <c r="BR287" s="66"/>
      <c r="BS287" s="65" t="s">
        <v>209</v>
      </c>
      <c r="BT287" s="32">
        <v>3.0</v>
      </c>
      <c r="BZ287" s="32" t="s">
        <v>461</v>
      </c>
      <c r="CG287" s="66"/>
      <c r="CH287" s="66"/>
      <c r="CL287" s="32" t="s">
        <v>459</v>
      </c>
      <c r="CM287" s="66"/>
      <c r="CN287" s="66"/>
      <c r="CO287" s="66"/>
      <c r="CP287" s="66"/>
      <c r="CQ287" s="67"/>
      <c r="CR287" s="67"/>
      <c r="CS287" s="67"/>
      <c r="CT287" s="67"/>
      <c r="CU287" s="67"/>
      <c r="CV287" s="67"/>
      <c r="CW287" s="32" t="s">
        <v>462</v>
      </c>
      <c r="CX287" s="65" t="s">
        <v>209</v>
      </c>
    </row>
    <row r="288">
      <c r="A288" s="15" t="s">
        <v>45</v>
      </c>
      <c r="B288" s="15" t="s">
        <v>33</v>
      </c>
      <c r="C288" s="32" t="s">
        <v>934</v>
      </c>
      <c r="D288" s="32" t="s">
        <v>935</v>
      </c>
      <c r="E288" s="65" t="s">
        <v>19</v>
      </c>
      <c r="F288" s="65" t="s">
        <v>209</v>
      </c>
      <c r="G288" s="65" t="s">
        <v>209</v>
      </c>
      <c r="H288" s="15" t="s">
        <v>465</v>
      </c>
      <c r="I288" s="65" t="s">
        <v>209</v>
      </c>
      <c r="J288" s="65" t="s">
        <v>209</v>
      </c>
      <c r="K288" s="32" t="s">
        <v>459</v>
      </c>
      <c r="L288" s="32" t="s">
        <v>459</v>
      </c>
      <c r="M288" s="32" t="s">
        <v>459</v>
      </c>
      <c r="N288" s="32" t="s">
        <v>460</v>
      </c>
      <c r="O288" s="67"/>
      <c r="P288" s="67"/>
      <c r="Q288" s="67"/>
      <c r="R288" s="67"/>
      <c r="S288" s="67"/>
      <c r="T288" s="67"/>
      <c r="U288" s="67"/>
      <c r="V288" s="67"/>
      <c r="W288" s="67"/>
      <c r="X288" s="67"/>
      <c r="Y288" s="67"/>
      <c r="Z288" s="66"/>
      <c r="AA288" s="66"/>
      <c r="AB288" s="67"/>
      <c r="AC288" s="67"/>
      <c r="AD288" s="67"/>
      <c r="AE288" s="67"/>
      <c r="AF288" s="67"/>
      <c r="AG288" s="67"/>
      <c r="AH288" s="67"/>
      <c r="AI288" s="67"/>
      <c r="AJ288" s="67"/>
      <c r="AK288" s="67"/>
      <c r="AL288" s="67"/>
      <c r="AM288" s="67"/>
      <c r="AN288" s="67"/>
      <c r="AO288" s="66"/>
      <c r="AP288" s="66"/>
      <c r="AQ288" s="67"/>
      <c r="AR288" s="67"/>
      <c r="AS288" s="67"/>
      <c r="AT288" s="67"/>
      <c r="AU288" s="67"/>
      <c r="AV288" s="67"/>
      <c r="AW288" s="67"/>
      <c r="AX288" s="67"/>
      <c r="AY288" s="67"/>
      <c r="AZ288" s="66"/>
      <c r="BA288" s="66"/>
      <c r="BB288" s="67"/>
      <c r="BC288" s="67"/>
      <c r="BD288" s="67"/>
      <c r="BE288" s="67"/>
      <c r="BF288" s="67"/>
      <c r="BG288" s="65" t="s">
        <v>209</v>
      </c>
      <c r="BH288" s="65" t="s">
        <v>209</v>
      </c>
      <c r="BK288" s="83">
        <v>44854.0</v>
      </c>
      <c r="BL288" s="32">
        <v>5.0</v>
      </c>
      <c r="BM288" s="32">
        <v>10.0</v>
      </c>
      <c r="BN288" s="32">
        <v>60.0</v>
      </c>
      <c r="BP288" s="32">
        <v>1.5</v>
      </c>
      <c r="BQ288" s="32">
        <v>1.5</v>
      </c>
      <c r="BR288" s="66"/>
      <c r="BS288" s="65" t="s">
        <v>209</v>
      </c>
      <c r="BT288" s="32">
        <v>4.0</v>
      </c>
      <c r="BZ288" s="32" t="s">
        <v>461</v>
      </c>
      <c r="CG288" s="66"/>
      <c r="CH288" s="66"/>
      <c r="CL288" s="32" t="s">
        <v>459</v>
      </c>
      <c r="CM288" s="66"/>
      <c r="CN288" s="66"/>
      <c r="CO288" s="66"/>
      <c r="CP288" s="66"/>
      <c r="CQ288" s="67"/>
      <c r="CR288" s="67"/>
      <c r="CS288" s="67"/>
      <c r="CT288" s="67"/>
      <c r="CU288" s="67"/>
      <c r="CV288" s="67"/>
      <c r="CW288" s="32" t="s">
        <v>462</v>
      </c>
      <c r="CX288" s="65" t="s">
        <v>209</v>
      </c>
    </row>
    <row r="289">
      <c r="A289" s="15" t="s">
        <v>45</v>
      </c>
      <c r="B289" s="15" t="s">
        <v>33</v>
      </c>
      <c r="C289" s="32" t="s">
        <v>629</v>
      </c>
      <c r="D289" s="32" t="s">
        <v>936</v>
      </c>
      <c r="E289" s="65" t="s">
        <v>19</v>
      </c>
      <c r="F289" s="65" t="s">
        <v>209</v>
      </c>
      <c r="G289" s="65" t="s">
        <v>209</v>
      </c>
      <c r="H289" s="15" t="s">
        <v>465</v>
      </c>
      <c r="I289" s="65" t="s">
        <v>209</v>
      </c>
      <c r="J289" s="65" t="s">
        <v>209</v>
      </c>
      <c r="K289" s="32" t="s">
        <v>460</v>
      </c>
      <c r="L289" s="32" t="s">
        <v>459</v>
      </c>
      <c r="M289" s="32" t="s">
        <v>459</v>
      </c>
      <c r="N289" s="32" t="s">
        <v>459</v>
      </c>
      <c r="O289" s="76">
        <f>3000/43560</f>
        <v>0.06887052342</v>
      </c>
      <c r="P289" s="32">
        <v>20.0</v>
      </c>
      <c r="Q289" s="32">
        <v>8.0</v>
      </c>
      <c r="R289" s="32">
        <v>8.0</v>
      </c>
      <c r="S289" s="32">
        <v>50.0</v>
      </c>
      <c r="U289" s="32">
        <v>2.0</v>
      </c>
      <c r="V289" s="32">
        <v>2.8</v>
      </c>
      <c r="W289" s="32">
        <v>34.0</v>
      </c>
      <c r="Z289" s="66"/>
      <c r="AA289" s="66"/>
      <c r="AB289" s="67"/>
      <c r="AC289" s="67"/>
      <c r="AD289" s="67"/>
      <c r="AE289" s="67"/>
      <c r="AF289" s="67"/>
      <c r="AG289" s="67"/>
      <c r="AH289" s="67"/>
      <c r="AI289" s="67"/>
      <c r="AJ289" s="67"/>
      <c r="AK289" s="67"/>
      <c r="AL289" s="67"/>
      <c r="AM289" s="67"/>
      <c r="AN289" s="67"/>
      <c r="AO289" s="66"/>
      <c r="AP289" s="66"/>
      <c r="AQ289" s="67"/>
      <c r="AR289" s="67"/>
      <c r="AS289" s="67"/>
      <c r="AT289" s="67"/>
      <c r="AU289" s="67"/>
      <c r="AV289" s="67"/>
      <c r="AW289" s="67"/>
      <c r="AX289" s="67"/>
      <c r="AY289" s="67"/>
      <c r="AZ289" s="66"/>
      <c r="BA289" s="66"/>
      <c r="BB289" s="67"/>
      <c r="BC289" s="67"/>
      <c r="BD289" s="67"/>
      <c r="BE289" s="67"/>
      <c r="BF289" s="67"/>
      <c r="BG289" s="66"/>
      <c r="BH289" s="66"/>
      <c r="BI289" s="67"/>
      <c r="BJ289" s="67"/>
      <c r="BK289" s="67"/>
      <c r="BL289" s="67"/>
      <c r="BM289" s="67"/>
      <c r="BN289" s="67"/>
      <c r="BO289" s="67"/>
      <c r="BP289" s="67"/>
      <c r="BQ289" s="67"/>
      <c r="BR289" s="66"/>
      <c r="BS289" s="66"/>
      <c r="BT289" s="67"/>
      <c r="BU289" s="67"/>
      <c r="BV289" s="67"/>
      <c r="BW289" s="67"/>
      <c r="BX289" s="67"/>
      <c r="BY289" s="67"/>
      <c r="BZ289" s="32" t="s">
        <v>461</v>
      </c>
      <c r="CG289" s="66"/>
      <c r="CH289" s="66"/>
      <c r="CL289" s="32" t="s">
        <v>460</v>
      </c>
      <c r="CM289" s="65" t="s">
        <v>209</v>
      </c>
      <c r="CN289" s="65" t="s">
        <v>209</v>
      </c>
      <c r="CO289" s="65" t="s">
        <v>19</v>
      </c>
      <c r="CP289" s="65" t="s">
        <v>209</v>
      </c>
      <c r="CQ289" s="32">
        <v>0.07</v>
      </c>
      <c r="CR289" s="32">
        <v>1.0</v>
      </c>
      <c r="CT289" s="32">
        <v>80.0</v>
      </c>
      <c r="CU289" s="32">
        <v>750.0</v>
      </c>
      <c r="CW289" s="32" t="s">
        <v>462</v>
      </c>
      <c r="CX289" s="65" t="s">
        <v>209</v>
      </c>
      <c r="DB289" s="32" t="s">
        <v>925</v>
      </c>
      <c r="DC289" s="32" t="s">
        <v>925</v>
      </c>
    </row>
    <row r="290">
      <c r="A290" s="15" t="s">
        <v>45</v>
      </c>
      <c r="B290" s="15" t="s">
        <v>33</v>
      </c>
      <c r="C290" s="32" t="s">
        <v>937</v>
      </c>
      <c r="D290" s="32" t="s">
        <v>938</v>
      </c>
      <c r="E290" s="65" t="s">
        <v>19</v>
      </c>
      <c r="F290" s="65" t="s">
        <v>209</v>
      </c>
      <c r="G290" s="65" t="s">
        <v>209</v>
      </c>
      <c r="H290" s="15" t="s">
        <v>458</v>
      </c>
      <c r="I290" s="65" t="s">
        <v>209</v>
      </c>
      <c r="J290" s="65" t="s">
        <v>209</v>
      </c>
      <c r="K290" s="32" t="s">
        <v>460</v>
      </c>
      <c r="L290" s="32" t="s">
        <v>460</v>
      </c>
      <c r="M290" s="32" t="s">
        <v>460</v>
      </c>
      <c r="N290" s="32" t="s">
        <v>460</v>
      </c>
      <c r="P290" s="32">
        <v>10.0</v>
      </c>
      <c r="Q290" s="32">
        <v>8.0</v>
      </c>
      <c r="R290" s="32">
        <v>20.0</v>
      </c>
      <c r="S290" s="32">
        <v>75.0</v>
      </c>
      <c r="U290" s="32">
        <v>2.0</v>
      </c>
      <c r="V290" s="32">
        <v>2.5</v>
      </c>
      <c r="Z290" s="65" t="s">
        <v>209</v>
      </c>
      <c r="AA290" s="65" t="s">
        <v>209</v>
      </c>
      <c r="AD290" s="32">
        <v>10.0</v>
      </c>
      <c r="AE290" s="32">
        <v>8.0</v>
      </c>
      <c r="AF290" s="32">
        <v>20.0</v>
      </c>
      <c r="AG290" s="32">
        <v>75.0</v>
      </c>
      <c r="AI290" s="32">
        <v>1.5</v>
      </c>
      <c r="AJ290" s="32">
        <v>1.5</v>
      </c>
      <c r="AK290" s="32">
        <v>2.5</v>
      </c>
      <c r="AO290" s="65" t="s">
        <v>209</v>
      </c>
      <c r="AP290" s="65" t="s">
        <v>209</v>
      </c>
      <c r="AS290" s="32">
        <v>10.0</v>
      </c>
      <c r="AT290" s="32">
        <v>8.0</v>
      </c>
      <c r="AU290" s="32">
        <v>20.0</v>
      </c>
      <c r="AV290" s="32">
        <v>75.0</v>
      </c>
      <c r="AX290" s="32">
        <v>1.5</v>
      </c>
      <c r="AY290" s="32">
        <v>1.5</v>
      </c>
      <c r="AZ290" s="66"/>
      <c r="BA290" s="65" t="s">
        <v>209</v>
      </c>
      <c r="BB290" s="32">
        <v>2.5</v>
      </c>
      <c r="BG290" s="65" t="s">
        <v>209</v>
      </c>
      <c r="BH290" s="65" t="s">
        <v>209</v>
      </c>
      <c r="BK290" s="32">
        <v>10.0</v>
      </c>
      <c r="BL290" s="32">
        <v>8.0</v>
      </c>
      <c r="BM290" s="32">
        <v>20.0</v>
      </c>
      <c r="BN290" s="32">
        <v>75.0</v>
      </c>
      <c r="BP290" s="32">
        <v>1.5</v>
      </c>
      <c r="BQ290" s="32">
        <v>1.5</v>
      </c>
      <c r="BR290" s="66"/>
      <c r="BS290" s="65" t="s">
        <v>209</v>
      </c>
      <c r="BT290" s="32">
        <v>2.5</v>
      </c>
      <c r="BZ290" s="32" t="s">
        <v>461</v>
      </c>
      <c r="CG290" s="66"/>
      <c r="CH290" s="66"/>
      <c r="CL290" s="32" t="s">
        <v>459</v>
      </c>
      <c r="CM290" s="66"/>
      <c r="CN290" s="66"/>
      <c r="CO290" s="66"/>
      <c r="CP290" s="66"/>
      <c r="CQ290" s="67"/>
      <c r="CR290" s="67"/>
      <c r="CS290" s="67"/>
      <c r="CT290" s="67"/>
      <c r="CU290" s="67"/>
      <c r="CV290" s="67"/>
      <c r="CW290" s="32" t="s">
        <v>462</v>
      </c>
      <c r="CX290" s="65" t="s">
        <v>209</v>
      </c>
    </row>
    <row r="291">
      <c r="A291" s="15" t="s">
        <v>45</v>
      </c>
      <c r="B291" s="15" t="s">
        <v>33</v>
      </c>
      <c r="C291" s="32" t="s">
        <v>939</v>
      </c>
      <c r="D291" s="32" t="s">
        <v>940</v>
      </c>
      <c r="E291" s="65" t="s">
        <v>19</v>
      </c>
      <c r="F291" s="65" t="s">
        <v>209</v>
      </c>
      <c r="G291" s="65" t="s">
        <v>209</v>
      </c>
      <c r="H291" s="15" t="s">
        <v>458</v>
      </c>
      <c r="I291" s="65" t="s">
        <v>209</v>
      </c>
      <c r="J291" s="65" t="s">
        <v>209</v>
      </c>
      <c r="K291" s="32" t="s">
        <v>460</v>
      </c>
      <c r="L291" s="32" t="s">
        <v>460</v>
      </c>
      <c r="M291" s="32" t="s">
        <v>460</v>
      </c>
      <c r="N291" s="32" t="s">
        <v>460</v>
      </c>
      <c r="P291" s="32">
        <v>5.0</v>
      </c>
      <c r="Q291" s="32">
        <v>5.0</v>
      </c>
      <c r="R291" s="32">
        <v>5.0</v>
      </c>
      <c r="S291" s="32">
        <v>75.0</v>
      </c>
      <c r="U291" s="32">
        <v>2.0</v>
      </c>
      <c r="V291" s="32">
        <v>2.0</v>
      </c>
      <c r="Z291" s="65" t="s">
        <v>209</v>
      </c>
      <c r="AA291" s="65" t="s">
        <v>209</v>
      </c>
      <c r="AD291" s="83">
        <v>44701.0</v>
      </c>
      <c r="AE291" s="32">
        <v>5.0</v>
      </c>
      <c r="AF291" s="32">
        <v>5.0</v>
      </c>
      <c r="AG291" s="32">
        <v>75.0</v>
      </c>
      <c r="AI291" s="32">
        <v>1.5</v>
      </c>
      <c r="AJ291" s="32">
        <v>1.5</v>
      </c>
      <c r="AK291" s="32">
        <v>2.0</v>
      </c>
      <c r="AO291" s="65" t="s">
        <v>209</v>
      </c>
      <c r="AP291" s="65" t="s">
        <v>209</v>
      </c>
      <c r="AS291" s="83">
        <v>44701.0</v>
      </c>
      <c r="AT291" s="32">
        <v>5.0</v>
      </c>
      <c r="AU291" s="32">
        <v>5.0</v>
      </c>
      <c r="AV291" s="32">
        <v>75.0</v>
      </c>
      <c r="AX291" s="32">
        <v>1.5</v>
      </c>
      <c r="AY291" s="32">
        <v>1.5</v>
      </c>
      <c r="AZ291" s="66"/>
      <c r="BA291" s="65" t="s">
        <v>209</v>
      </c>
      <c r="BB291" s="32">
        <v>2.0</v>
      </c>
      <c r="BG291" s="65" t="s">
        <v>209</v>
      </c>
      <c r="BH291" s="65" t="s">
        <v>209</v>
      </c>
      <c r="BK291" s="83">
        <v>44701.0</v>
      </c>
      <c r="BL291" s="32">
        <v>5.0</v>
      </c>
      <c r="BM291" s="32">
        <v>5.0</v>
      </c>
      <c r="BN291" s="32">
        <v>75.0</v>
      </c>
      <c r="BP291" s="32">
        <v>1.5</v>
      </c>
      <c r="BQ291" s="32">
        <v>1.5</v>
      </c>
      <c r="BR291" s="66"/>
      <c r="BS291" s="65" t="s">
        <v>209</v>
      </c>
      <c r="BT291" s="32">
        <v>2.0</v>
      </c>
      <c r="BZ291" s="32" t="s">
        <v>461</v>
      </c>
      <c r="CG291" s="66"/>
      <c r="CH291" s="66"/>
      <c r="CL291" s="32" t="s">
        <v>459</v>
      </c>
      <c r="CM291" s="66"/>
      <c r="CN291" s="66"/>
      <c r="CO291" s="66"/>
      <c r="CP291" s="66"/>
      <c r="CQ291" s="67"/>
      <c r="CR291" s="67"/>
      <c r="CS291" s="67"/>
      <c r="CT291" s="67"/>
      <c r="CU291" s="67"/>
      <c r="CV291" s="67"/>
      <c r="CW291" s="32" t="s">
        <v>462</v>
      </c>
      <c r="CX291" s="65" t="s">
        <v>209</v>
      </c>
    </row>
    <row r="292">
      <c r="A292" s="15" t="s">
        <v>45</v>
      </c>
      <c r="B292" s="15" t="s">
        <v>33</v>
      </c>
      <c r="C292" s="32" t="s">
        <v>941</v>
      </c>
      <c r="D292" s="32" t="s">
        <v>942</v>
      </c>
      <c r="E292" s="65" t="s">
        <v>19</v>
      </c>
      <c r="F292" s="65" t="s">
        <v>209</v>
      </c>
      <c r="G292" s="65" t="s">
        <v>209</v>
      </c>
      <c r="H292" s="15" t="s">
        <v>458</v>
      </c>
      <c r="I292" s="65" t="s">
        <v>209</v>
      </c>
      <c r="J292" s="65" t="s">
        <v>209</v>
      </c>
      <c r="K292" s="32" t="s">
        <v>460</v>
      </c>
      <c r="L292" s="32" t="s">
        <v>460</v>
      </c>
      <c r="M292" s="32" t="s">
        <v>460</v>
      </c>
      <c r="N292" s="32" t="s">
        <v>460</v>
      </c>
      <c r="P292" s="32">
        <v>5.0</v>
      </c>
      <c r="Q292" s="32">
        <v>5.0</v>
      </c>
      <c r="R292" s="32">
        <v>10.0</v>
      </c>
      <c r="S292" s="32">
        <v>65.0</v>
      </c>
      <c r="U292" s="32">
        <v>2.0</v>
      </c>
      <c r="V292" s="32">
        <v>4.0</v>
      </c>
      <c r="Z292" s="65" t="s">
        <v>209</v>
      </c>
      <c r="AA292" s="65" t="s">
        <v>209</v>
      </c>
      <c r="AD292" s="83">
        <v>44701.0</v>
      </c>
      <c r="AE292" s="32">
        <v>5.0</v>
      </c>
      <c r="AF292" s="32">
        <v>10.0</v>
      </c>
      <c r="AG292" s="32">
        <v>65.0</v>
      </c>
      <c r="AI292" s="32">
        <v>1.5</v>
      </c>
      <c r="AJ292" s="32">
        <v>1.5</v>
      </c>
      <c r="AK292" s="32">
        <v>4.0</v>
      </c>
      <c r="AO292" s="65" t="s">
        <v>209</v>
      </c>
      <c r="AP292" s="65" t="s">
        <v>209</v>
      </c>
      <c r="AS292" s="83">
        <v>44701.0</v>
      </c>
      <c r="AT292" s="32">
        <v>5.0</v>
      </c>
      <c r="AU292" s="32">
        <v>10.0</v>
      </c>
      <c r="AV292" s="32">
        <v>65.0</v>
      </c>
      <c r="AX292" s="32">
        <v>1.5</v>
      </c>
      <c r="AY292" s="32">
        <v>1.5</v>
      </c>
      <c r="AZ292" s="66"/>
      <c r="BA292" s="65" t="s">
        <v>209</v>
      </c>
      <c r="BB292" s="32">
        <v>4.0</v>
      </c>
      <c r="BG292" s="65" t="s">
        <v>209</v>
      </c>
      <c r="BH292" s="65" t="s">
        <v>209</v>
      </c>
      <c r="BK292" s="83">
        <v>44701.0</v>
      </c>
      <c r="BL292" s="32">
        <v>5.0</v>
      </c>
      <c r="BM292" s="32">
        <v>10.0</v>
      </c>
      <c r="BN292" s="32">
        <v>65.0</v>
      </c>
      <c r="BP292" s="32">
        <v>1.5</v>
      </c>
      <c r="BQ292" s="32">
        <v>1.5</v>
      </c>
      <c r="BR292" s="66"/>
      <c r="BS292" s="65" t="s">
        <v>209</v>
      </c>
      <c r="BT292" s="32">
        <v>4.0</v>
      </c>
      <c r="BZ292" s="32" t="s">
        <v>461</v>
      </c>
      <c r="CG292" s="66"/>
      <c r="CH292" s="66"/>
      <c r="CL292" s="32" t="s">
        <v>459</v>
      </c>
      <c r="CM292" s="66"/>
      <c r="CN292" s="66"/>
      <c r="CO292" s="66"/>
      <c r="CP292" s="66"/>
      <c r="CQ292" s="67"/>
      <c r="CR292" s="67"/>
      <c r="CS292" s="67"/>
      <c r="CT292" s="67"/>
      <c r="CU292" s="67"/>
      <c r="CV292" s="67"/>
      <c r="CW292" s="32" t="s">
        <v>462</v>
      </c>
      <c r="CX292" s="65" t="s">
        <v>209</v>
      </c>
    </row>
    <row r="293">
      <c r="A293" s="15" t="s">
        <v>45</v>
      </c>
      <c r="B293" s="15" t="s">
        <v>33</v>
      </c>
      <c r="C293" s="32" t="s">
        <v>943</v>
      </c>
      <c r="D293" s="32" t="s">
        <v>944</v>
      </c>
      <c r="E293" s="65" t="s">
        <v>19</v>
      </c>
      <c r="F293" s="65" t="s">
        <v>209</v>
      </c>
      <c r="G293" s="65" t="s">
        <v>209</v>
      </c>
      <c r="H293" s="15" t="s">
        <v>458</v>
      </c>
      <c r="I293" s="65" t="s">
        <v>209</v>
      </c>
      <c r="J293" s="65" t="s">
        <v>209</v>
      </c>
      <c r="K293" s="32" t="s">
        <v>460</v>
      </c>
      <c r="L293" s="32" t="s">
        <v>460</v>
      </c>
      <c r="M293" s="32" t="s">
        <v>460</v>
      </c>
      <c r="N293" s="32" t="s">
        <v>460</v>
      </c>
      <c r="P293" s="32">
        <v>10.0</v>
      </c>
      <c r="Q293" s="32">
        <v>5.0</v>
      </c>
      <c r="R293" s="32">
        <v>10.0</v>
      </c>
      <c r="S293" s="32">
        <v>50.0</v>
      </c>
      <c r="U293" s="32">
        <v>2.0</v>
      </c>
      <c r="V293" s="32">
        <v>4.0</v>
      </c>
      <c r="Z293" s="65" t="s">
        <v>209</v>
      </c>
      <c r="AA293" s="65" t="s">
        <v>209</v>
      </c>
      <c r="AD293" s="83">
        <v>44854.0</v>
      </c>
      <c r="AE293" s="32">
        <v>5.0</v>
      </c>
      <c r="AF293" s="32">
        <v>10.0</v>
      </c>
      <c r="AG293" s="32">
        <v>50.0</v>
      </c>
      <c r="AI293" s="32">
        <v>1.5</v>
      </c>
      <c r="AJ293" s="32">
        <v>1.5</v>
      </c>
      <c r="AK293" s="32">
        <v>4.0</v>
      </c>
      <c r="AO293" s="65" t="s">
        <v>209</v>
      </c>
      <c r="AP293" s="65" t="s">
        <v>209</v>
      </c>
      <c r="AS293" s="83">
        <v>44854.0</v>
      </c>
      <c r="AT293" s="32">
        <v>5.0</v>
      </c>
      <c r="AU293" s="32">
        <v>10.0</v>
      </c>
      <c r="AV293" s="32">
        <v>50.0</v>
      </c>
      <c r="AX293" s="32">
        <v>1.5</v>
      </c>
      <c r="AY293" s="32">
        <v>1.5</v>
      </c>
      <c r="AZ293" s="66"/>
      <c r="BA293" s="65" t="s">
        <v>209</v>
      </c>
      <c r="BB293" s="32">
        <v>4.0</v>
      </c>
      <c r="BG293" s="65" t="s">
        <v>209</v>
      </c>
      <c r="BH293" s="65" t="s">
        <v>209</v>
      </c>
      <c r="BK293" s="83">
        <v>44854.0</v>
      </c>
      <c r="BL293" s="32">
        <v>5.0</v>
      </c>
      <c r="BM293" s="32">
        <v>10.0</v>
      </c>
      <c r="BN293" s="32">
        <v>50.0</v>
      </c>
      <c r="BP293" s="32">
        <v>1.5</v>
      </c>
      <c r="BQ293" s="32">
        <v>1.5</v>
      </c>
      <c r="BR293" s="66"/>
      <c r="BS293" s="65" t="s">
        <v>209</v>
      </c>
      <c r="BT293" s="32">
        <v>4.0</v>
      </c>
      <c r="BZ293" s="32" t="s">
        <v>461</v>
      </c>
      <c r="CG293" s="66"/>
      <c r="CH293" s="66"/>
      <c r="CL293" s="32" t="s">
        <v>459</v>
      </c>
      <c r="CM293" s="66"/>
      <c r="CN293" s="66"/>
      <c r="CO293" s="66"/>
      <c r="CP293" s="66"/>
      <c r="CQ293" s="67"/>
      <c r="CR293" s="67"/>
      <c r="CS293" s="67"/>
      <c r="CT293" s="67"/>
      <c r="CU293" s="67"/>
      <c r="CV293" s="67"/>
      <c r="CW293" s="32" t="s">
        <v>462</v>
      </c>
      <c r="CX293" s="65" t="s">
        <v>209</v>
      </c>
    </row>
    <row r="294">
      <c r="A294" s="15" t="s">
        <v>45</v>
      </c>
      <c r="B294" s="15" t="s">
        <v>33</v>
      </c>
      <c r="C294" s="32" t="s">
        <v>599</v>
      </c>
      <c r="D294" s="32" t="s">
        <v>690</v>
      </c>
      <c r="E294" s="65" t="s">
        <v>19</v>
      </c>
      <c r="F294" s="65" t="s">
        <v>209</v>
      </c>
      <c r="G294" s="65" t="s">
        <v>209</v>
      </c>
      <c r="H294" s="15" t="s">
        <v>458</v>
      </c>
      <c r="I294" s="65" t="s">
        <v>209</v>
      </c>
      <c r="J294" s="65" t="s">
        <v>209</v>
      </c>
      <c r="K294" s="32" t="s">
        <v>460</v>
      </c>
      <c r="L294" s="32" t="s">
        <v>460</v>
      </c>
      <c r="M294" s="32" t="s">
        <v>460</v>
      </c>
      <c r="N294" s="32" t="s">
        <v>460</v>
      </c>
      <c r="U294" s="32">
        <v>2.0</v>
      </c>
      <c r="Z294" s="66"/>
      <c r="AA294" s="66"/>
      <c r="AI294" s="32">
        <v>1.5</v>
      </c>
      <c r="AJ294" s="32">
        <v>1.5</v>
      </c>
      <c r="AO294" s="66"/>
      <c r="AP294" s="66"/>
      <c r="AX294" s="32">
        <v>1.5</v>
      </c>
      <c r="AY294" s="32">
        <v>1.5</v>
      </c>
      <c r="AZ294" s="66"/>
      <c r="BA294" s="66"/>
      <c r="BG294" s="66"/>
      <c r="BH294" s="66"/>
      <c r="BP294" s="32">
        <v>1.5</v>
      </c>
      <c r="BQ294" s="32">
        <v>1.5</v>
      </c>
      <c r="BR294" s="66"/>
      <c r="BS294" s="66"/>
      <c r="BZ294" s="32" t="s">
        <v>461</v>
      </c>
      <c r="CG294" s="66"/>
      <c r="CH294" s="66"/>
      <c r="CL294" s="32" t="s">
        <v>459</v>
      </c>
      <c r="CM294" s="66"/>
      <c r="CN294" s="66"/>
      <c r="CO294" s="66"/>
      <c r="CP294" s="66"/>
      <c r="CQ294" s="67"/>
      <c r="CR294" s="67"/>
      <c r="CS294" s="67"/>
      <c r="CT294" s="67"/>
      <c r="CU294" s="67"/>
      <c r="CV294" s="67"/>
      <c r="CW294" s="32" t="s">
        <v>462</v>
      </c>
      <c r="CX294" s="65" t="s">
        <v>209</v>
      </c>
    </row>
    <row r="295">
      <c r="A295" s="15" t="s">
        <v>45</v>
      </c>
      <c r="B295" s="15" t="s">
        <v>33</v>
      </c>
      <c r="C295" s="32" t="s">
        <v>945</v>
      </c>
      <c r="D295" s="32" t="s">
        <v>946</v>
      </c>
      <c r="E295" s="65" t="s">
        <v>19</v>
      </c>
      <c r="F295" s="65" t="s">
        <v>209</v>
      </c>
      <c r="G295" s="65" t="s">
        <v>209</v>
      </c>
      <c r="H295" s="15" t="s">
        <v>458</v>
      </c>
      <c r="I295" s="65" t="s">
        <v>209</v>
      </c>
      <c r="J295" s="65" t="s">
        <v>209</v>
      </c>
      <c r="K295" s="32" t="s">
        <v>460</v>
      </c>
      <c r="L295" s="32" t="s">
        <v>460</v>
      </c>
      <c r="M295" s="32" t="s">
        <v>460</v>
      </c>
      <c r="N295" s="32" t="s">
        <v>460</v>
      </c>
      <c r="P295" s="32">
        <v>5.0</v>
      </c>
      <c r="Q295" s="32">
        <v>5.0</v>
      </c>
      <c r="R295" s="32">
        <v>20.0</v>
      </c>
      <c r="S295" s="32">
        <v>85.0</v>
      </c>
      <c r="U295" s="32">
        <v>2.0</v>
      </c>
      <c r="V295" s="82">
        <f>70/12</f>
        <v>5.833333333</v>
      </c>
      <c r="W295" s="67">
        <f>14*5</f>
        <v>70</v>
      </c>
      <c r="Z295" s="65" t="s">
        <v>209</v>
      </c>
      <c r="AA295" s="65" t="s">
        <v>209</v>
      </c>
      <c r="AD295" s="83">
        <v>44696.0</v>
      </c>
      <c r="AE295" s="32">
        <v>5.0</v>
      </c>
      <c r="AF295" s="32">
        <v>20.0</v>
      </c>
      <c r="AG295" s="32">
        <v>85.0</v>
      </c>
      <c r="AI295" s="32">
        <v>1.5</v>
      </c>
      <c r="AJ295" s="32">
        <v>1.5</v>
      </c>
      <c r="AK295" s="82">
        <f>70/12</f>
        <v>5.833333333</v>
      </c>
      <c r="AL295" s="32">
        <v>70.0</v>
      </c>
      <c r="AO295" s="65" t="s">
        <v>209</v>
      </c>
      <c r="AP295" s="65" t="s">
        <v>209</v>
      </c>
      <c r="AS295" s="83">
        <v>44696.0</v>
      </c>
      <c r="AT295" s="32">
        <v>5.0</v>
      </c>
      <c r="AU295" s="32">
        <v>20.0</v>
      </c>
      <c r="AV295" s="32">
        <v>85.0</v>
      </c>
      <c r="AX295" s="32">
        <v>1.5</v>
      </c>
      <c r="AY295" s="32">
        <v>1.5</v>
      </c>
      <c r="AZ295" s="66"/>
      <c r="BA295" s="65" t="s">
        <v>209</v>
      </c>
      <c r="BB295" s="82">
        <f>70/12</f>
        <v>5.833333333</v>
      </c>
      <c r="BC295" s="32">
        <v>70.0</v>
      </c>
      <c r="BG295" s="65" t="s">
        <v>209</v>
      </c>
      <c r="BH295" s="65" t="s">
        <v>209</v>
      </c>
      <c r="BK295" s="83">
        <v>44696.0</v>
      </c>
      <c r="BL295" s="32">
        <v>5.0</v>
      </c>
      <c r="BM295" s="32">
        <v>20.0</v>
      </c>
      <c r="BN295" s="32">
        <v>85.0</v>
      </c>
      <c r="BP295" s="32">
        <v>1.5</v>
      </c>
      <c r="BQ295" s="32">
        <v>1.5</v>
      </c>
      <c r="BR295" s="66"/>
      <c r="BS295" s="65" t="s">
        <v>209</v>
      </c>
      <c r="BT295" s="84">
        <f>70/12</f>
        <v>5.833333333</v>
      </c>
      <c r="BU295" s="32">
        <v>70.0</v>
      </c>
      <c r="BZ295" s="32" t="s">
        <v>461</v>
      </c>
      <c r="CG295" s="66"/>
      <c r="CH295" s="66"/>
      <c r="CL295" s="32" t="s">
        <v>459</v>
      </c>
      <c r="CM295" s="66"/>
      <c r="CN295" s="66"/>
      <c r="CO295" s="66"/>
      <c r="CP295" s="66"/>
      <c r="CQ295" s="67"/>
      <c r="CR295" s="67"/>
      <c r="CS295" s="67"/>
      <c r="CT295" s="67"/>
      <c r="CU295" s="67"/>
      <c r="CV295" s="67"/>
      <c r="CW295" s="32" t="s">
        <v>462</v>
      </c>
      <c r="CX295" s="65" t="s">
        <v>209</v>
      </c>
    </row>
    <row r="296">
      <c r="A296" s="15" t="s">
        <v>45</v>
      </c>
      <c r="B296" s="15" t="s">
        <v>33</v>
      </c>
      <c r="C296" s="32" t="s">
        <v>947</v>
      </c>
      <c r="D296" s="32" t="s">
        <v>948</v>
      </c>
      <c r="E296" s="65" t="s">
        <v>19</v>
      </c>
      <c r="F296" s="65" t="s">
        <v>209</v>
      </c>
      <c r="G296" s="65" t="s">
        <v>209</v>
      </c>
      <c r="H296" s="15" t="s">
        <v>491</v>
      </c>
      <c r="I296" s="65" t="s">
        <v>209</v>
      </c>
      <c r="J296" s="65" t="s">
        <v>209</v>
      </c>
      <c r="K296" s="32" t="s">
        <v>459</v>
      </c>
      <c r="L296" s="32" t="s">
        <v>459</v>
      </c>
      <c r="M296" s="32" t="s">
        <v>459</v>
      </c>
      <c r="N296" s="32" t="s">
        <v>459</v>
      </c>
      <c r="O296" s="67"/>
      <c r="P296" s="67"/>
      <c r="Q296" s="67"/>
      <c r="R296" s="67"/>
      <c r="S296" s="67"/>
      <c r="T296" s="67"/>
      <c r="U296" s="67"/>
      <c r="V296" s="67"/>
      <c r="W296" s="67"/>
      <c r="X296" s="67"/>
      <c r="Y296" s="67"/>
      <c r="Z296" s="66"/>
      <c r="AA296" s="66"/>
      <c r="AB296" s="67"/>
      <c r="AC296" s="67"/>
      <c r="AD296" s="67"/>
      <c r="AE296" s="67"/>
      <c r="AF296" s="67"/>
      <c r="AG296" s="67"/>
      <c r="AH296" s="67"/>
      <c r="AI296" s="67"/>
      <c r="AJ296" s="67"/>
      <c r="AK296" s="67"/>
      <c r="AL296" s="67"/>
      <c r="AM296" s="67"/>
      <c r="AN296" s="67"/>
      <c r="AO296" s="66"/>
      <c r="AP296" s="66"/>
      <c r="AQ296" s="67"/>
      <c r="AR296" s="67"/>
      <c r="AS296" s="67"/>
      <c r="AT296" s="67"/>
      <c r="AU296" s="67"/>
      <c r="AV296" s="67"/>
      <c r="AW296" s="67"/>
      <c r="AX296" s="67"/>
      <c r="AY296" s="67"/>
      <c r="AZ296" s="66"/>
      <c r="BA296" s="66"/>
      <c r="BB296" s="67"/>
      <c r="BC296" s="67"/>
      <c r="BD296" s="67"/>
      <c r="BE296" s="67"/>
      <c r="BF296" s="67"/>
      <c r="BG296" s="66"/>
      <c r="BH296" s="66"/>
      <c r="BI296" s="67"/>
      <c r="BJ296" s="67"/>
      <c r="BK296" s="67"/>
      <c r="BL296" s="67"/>
      <c r="BM296" s="67"/>
      <c r="BN296" s="67"/>
      <c r="BO296" s="67"/>
      <c r="BP296" s="67"/>
      <c r="BQ296" s="67"/>
      <c r="BR296" s="66"/>
      <c r="BS296" s="66"/>
      <c r="BT296" s="67"/>
      <c r="BU296" s="67"/>
      <c r="BV296" s="67"/>
      <c r="BW296" s="67"/>
      <c r="BX296" s="67"/>
      <c r="BY296" s="67"/>
      <c r="BZ296" s="32" t="s">
        <v>461</v>
      </c>
      <c r="CG296" s="66"/>
      <c r="CH296" s="66"/>
      <c r="CL296" s="32" t="s">
        <v>459</v>
      </c>
      <c r="CM296" s="66"/>
      <c r="CN296" s="66"/>
      <c r="CO296" s="66"/>
      <c r="CP296" s="66"/>
      <c r="CQ296" s="67"/>
      <c r="CR296" s="67"/>
      <c r="CS296" s="67"/>
      <c r="CT296" s="67"/>
      <c r="CU296" s="67"/>
      <c r="CV296" s="67"/>
      <c r="CW296" s="32" t="s">
        <v>462</v>
      </c>
      <c r="CX296" s="65" t="s">
        <v>209</v>
      </c>
    </row>
    <row r="297">
      <c r="A297" s="15" t="s">
        <v>45</v>
      </c>
      <c r="B297" s="15" t="s">
        <v>33</v>
      </c>
      <c r="C297" s="32" t="s">
        <v>949</v>
      </c>
      <c r="D297" s="32" t="s">
        <v>739</v>
      </c>
      <c r="E297" s="65" t="s">
        <v>19</v>
      </c>
      <c r="F297" s="65" t="s">
        <v>209</v>
      </c>
      <c r="G297" s="65" t="s">
        <v>209</v>
      </c>
      <c r="H297" s="15" t="s">
        <v>491</v>
      </c>
      <c r="I297" s="65" t="s">
        <v>209</v>
      </c>
      <c r="J297" s="65" t="s">
        <v>209</v>
      </c>
      <c r="K297" s="32" t="s">
        <v>459</v>
      </c>
      <c r="L297" s="32" t="s">
        <v>459</v>
      </c>
      <c r="M297" s="32" t="s">
        <v>459</v>
      </c>
      <c r="N297" s="32" t="s">
        <v>459</v>
      </c>
      <c r="O297" s="67"/>
      <c r="P297" s="67"/>
      <c r="Q297" s="67"/>
      <c r="R297" s="67"/>
      <c r="S297" s="67"/>
      <c r="T297" s="67"/>
      <c r="U297" s="67"/>
      <c r="V297" s="67"/>
      <c r="W297" s="67"/>
      <c r="X297" s="67"/>
      <c r="Y297" s="67"/>
      <c r="Z297" s="66"/>
      <c r="AA297" s="66"/>
      <c r="AB297" s="67"/>
      <c r="AC297" s="67"/>
      <c r="AD297" s="67"/>
      <c r="AE297" s="67"/>
      <c r="AF297" s="67"/>
      <c r="AG297" s="67"/>
      <c r="AH297" s="67"/>
      <c r="AI297" s="67"/>
      <c r="AJ297" s="67"/>
      <c r="AK297" s="67"/>
      <c r="AL297" s="67"/>
      <c r="AM297" s="67"/>
      <c r="AN297" s="67"/>
      <c r="AO297" s="66"/>
      <c r="AP297" s="66"/>
      <c r="AQ297" s="67"/>
      <c r="AR297" s="67"/>
      <c r="AS297" s="67"/>
      <c r="AT297" s="67"/>
      <c r="AU297" s="67"/>
      <c r="AV297" s="67"/>
      <c r="AW297" s="67"/>
      <c r="AX297" s="67"/>
      <c r="AY297" s="67"/>
      <c r="AZ297" s="66"/>
      <c r="BA297" s="66"/>
      <c r="BB297" s="67"/>
      <c r="BC297" s="67"/>
      <c r="BD297" s="67"/>
      <c r="BE297" s="67"/>
      <c r="BF297" s="67"/>
      <c r="BG297" s="66"/>
      <c r="BH297" s="66"/>
      <c r="BI297" s="67"/>
      <c r="BJ297" s="67"/>
      <c r="BK297" s="67"/>
      <c r="BL297" s="67"/>
      <c r="BM297" s="67"/>
      <c r="BN297" s="67"/>
      <c r="BO297" s="67"/>
      <c r="BP297" s="67"/>
      <c r="BQ297" s="67"/>
      <c r="BR297" s="66"/>
      <c r="BS297" s="66"/>
      <c r="BT297" s="67"/>
      <c r="BU297" s="67"/>
      <c r="BV297" s="67"/>
      <c r="BW297" s="67"/>
      <c r="BX297" s="67"/>
      <c r="BY297" s="67"/>
      <c r="BZ297" s="32" t="s">
        <v>461</v>
      </c>
      <c r="CG297" s="66"/>
      <c r="CH297" s="66"/>
      <c r="CL297" s="32" t="s">
        <v>459</v>
      </c>
      <c r="CM297" s="66"/>
      <c r="CN297" s="66"/>
      <c r="CO297" s="66"/>
      <c r="CP297" s="66"/>
      <c r="CQ297" s="67"/>
      <c r="CR297" s="67"/>
      <c r="CS297" s="67"/>
      <c r="CT297" s="67"/>
      <c r="CU297" s="67"/>
      <c r="CV297" s="67"/>
      <c r="CW297" s="32" t="s">
        <v>462</v>
      </c>
      <c r="CX297" s="65" t="s">
        <v>209</v>
      </c>
    </row>
    <row r="298">
      <c r="A298" s="15" t="s">
        <v>45</v>
      </c>
      <c r="B298" s="15" t="s">
        <v>33</v>
      </c>
      <c r="C298" s="32" t="s">
        <v>950</v>
      </c>
      <c r="D298" s="32" t="s">
        <v>783</v>
      </c>
      <c r="E298" s="65" t="s">
        <v>19</v>
      </c>
      <c r="F298" s="65" t="s">
        <v>209</v>
      </c>
      <c r="G298" s="65" t="s">
        <v>209</v>
      </c>
      <c r="H298" s="15" t="s">
        <v>491</v>
      </c>
      <c r="I298" s="65" t="s">
        <v>209</v>
      </c>
      <c r="J298" s="65" t="s">
        <v>209</v>
      </c>
      <c r="K298" s="32" t="s">
        <v>459</v>
      </c>
      <c r="L298" s="32" t="s">
        <v>459</v>
      </c>
      <c r="M298" s="32" t="s">
        <v>459</v>
      </c>
      <c r="N298" s="32" t="s">
        <v>459</v>
      </c>
      <c r="O298" s="67"/>
      <c r="P298" s="67"/>
      <c r="Q298" s="67"/>
      <c r="R298" s="67"/>
      <c r="S298" s="67"/>
      <c r="T298" s="67"/>
      <c r="U298" s="67"/>
      <c r="V298" s="67"/>
      <c r="W298" s="67"/>
      <c r="X298" s="67"/>
      <c r="Y298" s="67"/>
      <c r="Z298" s="66"/>
      <c r="AA298" s="66"/>
      <c r="AB298" s="67"/>
      <c r="AC298" s="67"/>
      <c r="AD298" s="67"/>
      <c r="AE298" s="67"/>
      <c r="AF298" s="67"/>
      <c r="AG298" s="67"/>
      <c r="AH298" s="67"/>
      <c r="AI298" s="67"/>
      <c r="AJ298" s="67"/>
      <c r="AK298" s="67"/>
      <c r="AL298" s="67"/>
      <c r="AM298" s="67"/>
      <c r="AN298" s="67"/>
      <c r="AO298" s="66"/>
      <c r="AP298" s="66"/>
      <c r="AQ298" s="67"/>
      <c r="AR298" s="67"/>
      <c r="AS298" s="67"/>
      <c r="AT298" s="67"/>
      <c r="AU298" s="67"/>
      <c r="AV298" s="67"/>
      <c r="AW298" s="67"/>
      <c r="AX298" s="67"/>
      <c r="AY298" s="67"/>
      <c r="AZ298" s="66"/>
      <c r="BA298" s="66"/>
      <c r="BB298" s="67"/>
      <c r="BC298" s="67"/>
      <c r="BD298" s="67"/>
      <c r="BE298" s="67"/>
      <c r="BF298" s="67"/>
      <c r="BG298" s="66"/>
      <c r="BH298" s="66"/>
      <c r="BI298" s="67"/>
      <c r="BJ298" s="67"/>
      <c r="BK298" s="67"/>
      <c r="BL298" s="67"/>
      <c r="BM298" s="67"/>
      <c r="BN298" s="67"/>
      <c r="BO298" s="67"/>
      <c r="BP298" s="67"/>
      <c r="BQ298" s="67"/>
      <c r="BR298" s="66"/>
      <c r="BS298" s="66"/>
      <c r="BT298" s="67"/>
      <c r="BU298" s="67"/>
      <c r="BV298" s="67"/>
      <c r="BW298" s="67"/>
      <c r="BX298" s="67"/>
      <c r="BY298" s="67"/>
      <c r="BZ298" s="32" t="s">
        <v>461</v>
      </c>
      <c r="CG298" s="66"/>
      <c r="CH298" s="66"/>
      <c r="CL298" s="32" t="s">
        <v>459</v>
      </c>
      <c r="CM298" s="66"/>
      <c r="CN298" s="66"/>
      <c r="CO298" s="66"/>
      <c r="CP298" s="66"/>
      <c r="CQ298" s="67"/>
      <c r="CR298" s="67"/>
      <c r="CS298" s="67"/>
      <c r="CT298" s="67"/>
      <c r="CU298" s="67"/>
      <c r="CV298" s="67"/>
      <c r="CW298" s="32" t="s">
        <v>462</v>
      </c>
      <c r="CX298" s="65" t="s">
        <v>209</v>
      </c>
    </row>
    <row r="299">
      <c r="A299" s="15" t="s">
        <v>45</v>
      </c>
      <c r="B299" s="15" t="s">
        <v>33</v>
      </c>
      <c r="C299" s="32" t="s">
        <v>951</v>
      </c>
      <c r="D299" s="32" t="s">
        <v>952</v>
      </c>
      <c r="E299" s="65" t="s">
        <v>19</v>
      </c>
      <c r="F299" s="65" t="s">
        <v>209</v>
      </c>
      <c r="G299" s="65" t="s">
        <v>209</v>
      </c>
      <c r="H299" s="15" t="s">
        <v>458</v>
      </c>
      <c r="I299" s="65" t="s">
        <v>209</v>
      </c>
      <c r="J299" s="65" t="s">
        <v>209</v>
      </c>
      <c r="K299" s="32" t="s">
        <v>460</v>
      </c>
      <c r="L299" s="32" t="s">
        <v>460</v>
      </c>
      <c r="M299" s="32" t="s">
        <v>460</v>
      </c>
      <c r="N299" s="32" t="s">
        <v>460</v>
      </c>
      <c r="P299" s="32">
        <v>5.0</v>
      </c>
      <c r="Q299" s="32">
        <v>0.0</v>
      </c>
      <c r="R299" s="32">
        <v>5.0</v>
      </c>
      <c r="T299" s="32">
        <v>80.0</v>
      </c>
      <c r="U299" s="32">
        <v>2.0</v>
      </c>
      <c r="V299" s="32">
        <v>3.0</v>
      </c>
      <c r="Z299" s="65" t="s">
        <v>209</v>
      </c>
      <c r="AA299" s="65" t="s">
        <v>209</v>
      </c>
      <c r="AD299" s="83">
        <v>44696.0</v>
      </c>
      <c r="AE299" s="32">
        <v>0.0</v>
      </c>
      <c r="AF299" s="32">
        <v>5.0</v>
      </c>
      <c r="AH299" s="32">
        <v>80.0</v>
      </c>
      <c r="AI299" s="32">
        <v>1.5</v>
      </c>
      <c r="AJ299" s="32">
        <v>1.5</v>
      </c>
      <c r="AK299" s="32">
        <v>3.0</v>
      </c>
      <c r="AO299" s="65" t="s">
        <v>209</v>
      </c>
      <c r="AP299" s="65" t="s">
        <v>209</v>
      </c>
      <c r="AS299" s="83">
        <v>44696.0</v>
      </c>
      <c r="AT299" s="32">
        <v>0.0</v>
      </c>
      <c r="AU299" s="32">
        <v>5.0</v>
      </c>
      <c r="AW299" s="32">
        <v>80.0</v>
      </c>
      <c r="AX299" s="32">
        <v>1.5</v>
      </c>
      <c r="AY299" s="32">
        <v>1.5</v>
      </c>
      <c r="AZ299" s="66"/>
      <c r="BA299" s="65" t="s">
        <v>209</v>
      </c>
      <c r="BB299" s="32">
        <v>3.0</v>
      </c>
      <c r="BG299" s="65" t="s">
        <v>209</v>
      </c>
      <c r="BH299" s="65" t="s">
        <v>209</v>
      </c>
      <c r="BK299" s="83">
        <v>44696.0</v>
      </c>
      <c r="BL299" s="32">
        <v>0.0</v>
      </c>
      <c r="BM299" s="32">
        <v>5.0</v>
      </c>
      <c r="BO299" s="32">
        <v>80.0</v>
      </c>
      <c r="BP299" s="32">
        <v>1.5</v>
      </c>
      <c r="BQ299" s="32">
        <v>1.5</v>
      </c>
      <c r="BR299" s="66"/>
      <c r="BS299" s="65" t="s">
        <v>209</v>
      </c>
      <c r="BT299" s="32">
        <v>3.0</v>
      </c>
      <c r="BZ299" s="32" t="s">
        <v>461</v>
      </c>
      <c r="CG299" s="66"/>
      <c r="CH299" s="66"/>
      <c r="CL299" s="32" t="s">
        <v>459</v>
      </c>
      <c r="CM299" s="66"/>
      <c r="CN299" s="66"/>
      <c r="CO299" s="66"/>
      <c r="CP299" s="66"/>
      <c r="CQ299" s="67"/>
      <c r="CR299" s="67"/>
      <c r="CS299" s="67"/>
      <c r="CT299" s="67"/>
      <c r="CU299" s="67"/>
      <c r="CV299" s="67"/>
      <c r="CW299" s="32" t="s">
        <v>462</v>
      </c>
      <c r="CX299" s="65" t="s">
        <v>209</v>
      </c>
    </row>
    <row r="300">
      <c r="A300" s="15" t="s">
        <v>45</v>
      </c>
      <c r="B300" s="15" t="s">
        <v>33</v>
      </c>
      <c r="C300" s="32" t="s">
        <v>953</v>
      </c>
      <c r="D300" s="32" t="s">
        <v>954</v>
      </c>
      <c r="E300" s="65" t="s">
        <v>19</v>
      </c>
      <c r="F300" s="65" t="s">
        <v>209</v>
      </c>
      <c r="G300" s="65" t="s">
        <v>209</v>
      </c>
      <c r="H300" s="15" t="s">
        <v>491</v>
      </c>
      <c r="I300" s="65" t="s">
        <v>209</v>
      </c>
      <c r="J300" s="65" t="s">
        <v>209</v>
      </c>
      <c r="K300" s="32" t="s">
        <v>459</v>
      </c>
      <c r="L300" s="32" t="s">
        <v>459</v>
      </c>
      <c r="M300" s="32" t="s">
        <v>459</v>
      </c>
      <c r="N300" s="32" t="s">
        <v>459</v>
      </c>
      <c r="O300" s="67"/>
      <c r="P300" s="67"/>
      <c r="Q300" s="67"/>
      <c r="R300" s="67"/>
      <c r="S300" s="67"/>
      <c r="T300" s="67"/>
      <c r="U300" s="67"/>
      <c r="V300" s="67"/>
      <c r="W300" s="67"/>
      <c r="X300" s="67"/>
      <c r="Y300" s="67"/>
      <c r="Z300" s="66"/>
      <c r="AA300" s="66"/>
      <c r="AB300" s="67"/>
      <c r="AC300" s="67"/>
      <c r="AD300" s="67"/>
      <c r="AE300" s="67"/>
      <c r="AF300" s="67"/>
      <c r="AG300" s="67"/>
      <c r="AH300" s="67"/>
      <c r="AI300" s="67"/>
      <c r="AJ300" s="67"/>
      <c r="AK300" s="67"/>
      <c r="AL300" s="67"/>
      <c r="AM300" s="67"/>
      <c r="AN300" s="67"/>
      <c r="AO300" s="66"/>
      <c r="AP300" s="66"/>
      <c r="AQ300" s="67"/>
      <c r="AR300" s="67"/>
      <c r="AS300" s="67"/>
      <c r="AT300" s="67"/>
      <c r="AU300" s="67"/>
      <c r="AV300" s="67"/>
      <c r="AW300" s="67"/>
      <c r="AX300" s="67"/>
      <c r="AY300" s="67"/>
      <c r="AZ300" s="66"/>
      <c r="BA300" s="66"/>
      <c r="BB300" s="67"/>
      <c r="BC300" s="67"/>
      <c r="BD300" s="67"/>
      <c r="BE300" s="67"/>
      <c r="BF300" s="67"/>
      <c r="BG300" s="66"/>
      <c r="BH300" s="66"/>
      <c r="BI300" s="67"/>
      <c r="BJ300" s="67"/>
      <c r="BK300" s="67"/>
      <c r="BL300" s="67"/>
      <c r="BM300" s="67"/>
      <c r="BN300" s="67"/>
      <c r="BO300" s="67"/>
      <c r="BP300" s="67"/>
      <c r="BQ300" s="67"/>
      <c r="BR300" s="66"/>
      <c r="BS300" s="66"/>
      <c r="BT300" s="67"/>
      <c r="BU300" s="67"/>
      <c r="BV300" s="67"/>
      <c r="BW300" s="67"/>
      <c r="BX300" s="67"/>
      <c r="BY300" s="67"/>
      <c r="BZ300" s="32" t="s">
        <v>461</v>
      </c>
      <c r="CG300" s="66"/>
      <c r="CH300" s="66"/>
      <c r="CL300" s="32" t="s">
        <v>459</v>
      </c>
      <c r="CM300" s="66"/>
      <c r="CN300" s="66"/>
      <c r="CO300" s="66"/>
      <c r="CP300" s="66"/>
      <c r="CQ300" s="67"/>
      <c r="CR300" s="67"/>
      <c r="CS300" s="67"/>
      <c r="CT300" s="67"/>
      <c r="CU300" s="67"/>
      <c r="CV300" s="67"/>
      <c r="CW300" s="32" t="s">
        <v>462</v>
      </c>
      <c r="CX300" s="65" t="s">
        <v>209</v>
      </c>
    </row>
    <row r="301">
      <c r="A301" s="15" t="s">
        <v>45</v>
      </c>
      <c r="B301" s="15" t="s">
        <v>33</v>
      </c>
      <c r="C301" s="32" t="s">
        <v>955</v>
      </c>
      <c r="D301" s="32" t="s">
        <v>956</v>
      </c>
      <c r="E301" s="65" t="s">
        <v>19</v>
      </c>
      <c r="F301" s="65" t="s">
        <v>209</v>
      </c>
      <c r="G301" s="65" t="s">
        <v>209</v>
      </c>
      <c r="H301" s="15" t="s">
        <v>458</v>
      </c>
      <c r="I301" s="65" t="s">
        <v>209</v>
      </c>
      <c r="J301" s="65" t="s">
        <v>209</v>
      </c>
      <c r="K301" s="32" t="s">
        <v>460</v>
      </c>
      <c r="L301" s="32" t="s">
        <v>460</v>
      </c>
      <c r="M301" s="32" t="s">
        <v>460</v>
      </c>
      <c r="N301" s="32" t="s">
        <v>460</v>
      </c>
      <c r="P301" s="32">
        <v>5.0</v>
      </c>
      <c r="Q301" s="32">
        <v>10.0</v>
      </c>
      <c r="R301" s="32">
        <v>10.0</v>
      </c>
      <c r="U301" s="32">
        <v>2.0</v>
      </c>
      <c r="V301" s="32">
        <v>2.8</v>
      </c>
      <c r="W301" s="32">
        <v>35.0</v>
      </c>
      <c r="Z301" s="65" t="s">
        <v>209</v>
      </c>
      <c r="AA301" s="65" t="s">
        <v>209</v>
      </c>
      <c r="AD301" s="32">
        <v>5.0</v>
      </c>
      <c r="AE301" s="32">
        <v>10.0</v>
      </c>
      <c r="AF301" s="32">
        <v>10.0</v>
      </c>
      <c r="AI301" s="32">
        <v>1.5</v>
      </c>
      <c r="AJ301" s="32">
        <v>1.5</v>
      </c>
      <c r="AK301" s="32">
        <v>2.8</v>
      </c>
      <c r="AL301" s="32">
        <v>35.0</v>
      </c>
      <c r="AO301" s="65" t="s">
        <v>209</v>
      </c>
      <c r="AP301" s="65" t="s">
        <v>209</v>
      </c>
      <c r="AS301" s="32">
        <v>5.0</v>
      </c>
      <c r="AT301" s="32">
        <v>10.0</v>
      </c>
      <c r="AU301" s="32">
        <v>10.0</v>
      </c>
      <c r="AX301" s="32">
        <v>1.5</v>
      </c>
      <c r="AY301" s="32">
        <v>1.5</v>
      </c>
      <c r="AZ301" s="66"/>
      <c r="BA301" s="65" t="s">
        <v>209</v>
      </c>
      <c r="BB301" s="32">
        <v>2.8</v>
      </c>
      <c r="BC301" s="32">
        <v>35.0</v>
      </c>
      <c r="BG301" s="65" t="s">
        <v>209</v>
      </c>
      <c r="BH301" s="65" t="s">
        <v>209</v>
      </c>
      <c r="BK301" s="32">
        <v>5.0</v>
      </c>
      <c r="BL301" s="32">
        <v>10.0</v>
      </c>
      <c r="BM301" s="32">
        <v>10.0</v>
      </c>
      <c r="BP301" s="32">
        <v>1.5</v>
      </c>
      <c r="BQ301" s="32">
        <v>1.5</v>
      </c>
      <c r="BR301" s="66"/>
      <c r="BS301" s="65" t="s">
        <v>209</v>
      </c>
      <c r="BT301" s="32">
        <v>2.8</v>
      </c>
      <c r="BU301" s="32">
        <v>35.0</v>
      </c>
      <c r="BZ301" s="32" t="s">
        <v>461</v>
      </c>
      <c r="CG301" s="66"/>
      <c r="CH301" s="66"/>
      <c r="CL301" s="32" t="s">
        <v>459</v>
      </c>
      <c r="CM301" s="66"/>
      <c r="CN301" s="66"/>
      <c r="CO301" s="66"/>
      <c r="CP301" s="66"/>
      <c r="CQ301" s="67"/>
      <c r="CR301" s="67"/>
      <c r="CS301" s="67"/>
      <c r="CT301" s="67"/>
      <c r="CU301" s="67"/>
      <c r="CV301" s="67"/>
      <c r="CW301" s="32" t="s">
        <v>462</v>
      </c>
      <c r="CX301" s="65" t="s">
        <v>209</v>
      </c>
    </row>
    <row r="302">
      <c r="A302" s="15" t="s">
        <v>45</v>
      </c>
      <c r="B302" s="15" t="s">
        <v>33</v>
      </c>
      <c r="C302" s="32" t="s">
        <v>957</v>
      </c>
      <c r="D302" s="32" t="s">
        <v>958</v>
      </c>
      <c r="E302" s="65" t="s">
        <v>19</v>
      </c>
      <c r="F302" s="65" t="s">
        <v>209</v>
      </c>
      <c r="G302" s="65" t="s">
        <v>209</v>
      </c>
      <c r="H302" s="15" t="s">
        <v>458</v>
      </c>
      <c r="I302" s="65" t="s">
        <v>209</v>
      </c>
      <c r="J302" s="65" t="s">
        <v>209</v>
      </c>
      <c r="K302" s="32" t="s">
        <v>460</v>
      </c>
      <c r="L302" s="32" t="s">
        <v>460</v>
      </c>
      <c r="M302" s="32" t="s">
        <v>460</v>
      </c>
      <c r="N302" s="32" t="s">
        <v>460</v>
      </c>
      <c r="P302" s="32">
        <v>5.0</v>
      </c>
      <c r="Q302" s="32">
        <v>10.0</v>
      </c>
      <c r="R302" s="32">
        <v>10.0</v>
      </c>
      <c r="U302" s="32">
        <v>2.0</v>
      </c>
      <c r="V302" s="32">
        <v>2.8</v>
      </c>
      <c r="W302" s="32">
        <v>35.0</v>
      </c>
      <c r="Z302" s="65" t="s">
        <v>209</v>
      </c>
      <c r="AA302" s="65" t="s">
        <v>209</v>
      </c>
      <c r="AD302" s="32">
        <v>5.0</v>
      </c>
      <c r="AE302" s="32">
        <v>10.0</v>
      </c>
      <c r="AF302" s="32">
        <v>10.0</v>
      </c>
      <c r="AI302" s="32">
        <v>1.5</v>
      </c>
      <c r="AJ302" s="32">
        <v>1.5</v>
      </c>
      <c r="AK302" s="32">
        <v>2.8</v>
      </c>
      <c r="AL302" s="32">
        <v>35.0</v>
      </c>
      <c r="AO302" s="65" t="s">
        <v>209</v>
      </c>
      <c r="AP302" s="65" t="s">
        <v>209</v>
      </c>
      <c r="AS302" s="32">
        <v>5.0</v>
      </c>
      <c r="AT302" s="32">
        <v>10.0</v>
      </c>
      <c r="AU302" s="32">
        <v>10.0</v>
      </c>
      <c r="AX302" s="32">
        <v>1.5</v>
      </c>
      <c r="AY302" s="32">
        <v>1.5</v>
      </c>
      <c r="AZ302" s="66"/>
      <c r="BA302" s="65" t="s">
        <v>209</v>
      </c>
      <c r="BB302" s="32">
        <v>2.8</v>
      </c>
      <c r="BC302" s="32">
        <v>35.0</v>
      </c>
      <c r="BG302" s="65" t="s">
        <v>209</v>
      </c>
      <c r="BH302" s="65" t="s">
        <v>209</v>
      </c>
      <c r="BK302" s="32">
        <v>5.0</v>
      </c>
      <c r="BL302" s="32">
        <v>10.0</v>
      </c>
      <c r="BM302" s="32">
        <v>10.0</v>
      </c>
      <c r="BP302" s="32">
        <v>1.5</v>
      </c>
      <c r="BQ302" s="32">
        <v>1.5</v>
      </c>
      <c r="BR302" s="66"/>
      <c r="BS302" s="65" t="s">
        <v>209</v>
      </c>
      <c r="BT302" s="32">
        <v>2.8</v>
      </c>
      <c r="BU302" s="32">
        <v>35.0</v>
      </c>
      <c r="BZ302" s="32" t="s">
        <v>461</v>
      </c>
      <c r="CG302" s="66"/>
      <c r="CH302" s="66"/>
      <c r="CL302" s="32" t="s">
        <v>459</v>
      </c>
      <c r="CM302" s="66"/>
      <c r="CN302" s="66"/>
      <c r="CO302" s="66"/>
      <c r="CP302" s="66"/>
      <c r="CQ302" s="67"/>
      <c r="CR302" s="67"/>
      <c r="CS302" s="67"/>
      <c r="CT302" s="67"/>
      <c r="CU302" s="67"/>
      <c r="CV302" s="67"/>
      <c r="CW302" s="32" t="s">
        <v>462</v>
      </c>
      <c r="CX302" s="65" t="s">
        <v>209</v>
      </c>
    </row>
    <row r="303">
      <c r="A303" s="15" t="s">
        <v>45</v>
      </c>
      <c r="B303" s="15" t="s">
        <v>33</v>
      </c>
      <c r="C303" s="32" t="s">
        <v>498</v>
      </c>
      <c r="D303" s="32" t="s">
        <v>959</v>
      </c>
      <c r="E303" s="65" t="s">
        <v>19</v>
      </c>
      <c r="F303" s="65" t="s">
        <v>209</v>
      </c>
      <c r="G303" s="65" t="s">
        <v>209</v>
      </c>
      <c r="H303" s="15" t="s">
        <v>458</v>
      </c>
      <c r="I303" s="65" t="s">
        <v>209</v>
      </c>
      <c r="J303" s="65" t="s">
        <v>209</v>
      </c>
      <c r="K303" s="67"/>
      <c r="L303" s="67"/>
      <c r="M303" s="67"/>
      <c r="N303" s="67"/>
      <c r="U303" s="32"/>
      <c r="Z303" s="66"/>
      <c r="AA303" s="66"/>
      <c r="AO303" s="66"/>
      <c r="AP303" s="66"/>
      <c r="AZ303" s="66"/>
      <c r="BA303" s="66"/>
      <c r="BG303" s="66"/>
      <c r="BH303" s="66"/>
      <c r="BR303" s="66"/>
      <c r="BS303" s="66"/>
      <c r="BZ303" s="67"/>
      <c r="CG303" s="66"/>
      <c r="CH303" s="66"/>
      <c r="CL303" s="32"/>
      <c r="CM303" s="66"/>
      <c r="CN303" s="66"/>
      <c r="CO303" s="66"/>
      <c r="CP303" s="66"/>
      <c r="CW303" s="32" t="s">
        <v>460</v>
      </c>
      <c r="CX303" s="65"/>
      <c r="DB303" s="23" t="s">
        <v>500</v>
      </c>
      <c r="DC303" s="23" t="s">
        <v>500</v>
      </c>
    </row>
    <row r="304">
      <c r="A304" s="15" t="s">
        <v>51</v>
      </c>
      <c r="B304" s="15" t="s">
        <v>33</v>
      </c>
      <c r="C304" s="32" t="s">
        <v>811</v>
      </c>
      <c r="D304" s="32" t="s">
        <v>960</v>
      </c>
      <c r="E304" s="65" t="s">
        <v>19</v>
      </c>
      <c r="F304" s="65" t="s">
        <v>209</v>
      </c>
      <c r="G304" s="65" t="s">
        <v>209</v>
      </c>
      <c r="H304" s="15" t="s">
        <v>465</v>
      </c>
      <c r="I304" s="65" t="s">
        <v>209</v>
      </c>
      <c r="J304" s="65" t="s">
        <v>209</v>
      </c>
      <c r="K304" s="32" t="s">
        <v>460</v>
      </c>
      <c r="L304" s="32" t="s">
        <v>459</v>
      </c>
      <c r="M304" s="32" t="s">
        <v>459</v>
      </c>
      <c r="N304" s="32" t="s">
        <v>459</v>
      </c>
      <c r="O304" s="32">
        <v>20.0</v>
      </c>
      <c r="U304" s="32">
        <v>2.0</v>
      </c>
      <c r="Z304" s="66"/>
      <c r="AA304" s="66"/>
      <c r="AB304" s="67"/>
      <c r="AC304" s="67"/>
      <c r="AD304" s="67"/>
      <c r="AE304" s="67"/>
      <c r="AF304" s="67"/>
      <c r="AG304" s="67"/>
      <c r="AH304" s="67"/>
      <c r="AI304" s="67"/>
      <c r="AJ304" s="67"/>
      <c r="AK304" s="67"/>
      <c r="AL304" s="67"/>
      <c r="AM304" s="67"/>
      <c r="AN304" s="67"/>
      <c r="AO304" s="66"/>
      <c r="AP304" s="66"/>
      <c r="AQ304" s="67"/>
      <c r="AR304" s="67"/>
      <c r="AS304" s="67"/>
      <c r="AT304" s="67"/>
      <c r="AU304" s="67"/>
      <c r="AV304" s="67"/>
      <c r="AW304" s="67"/>
      <c r="AX304" s="67"/>
      <c r="AY304" s="67"/>
      <c r="AZ304" s="66"/>
      <c r="BA304" s="66"/>
      <c r="BB304" s="67"/>
      <c r="BC304" s="67"/>
      <c r="BD304" s="67"/>
      <c r="BE304" s="67"/>
      <c r="BF304" s="67"/>
      <c r="BG304" s="66"/>
      <c r="BH304" s="66"/>
      <c r="BI304" s="67"/>
      <c r="BJ304" s="67"/>
      <c r="BK304" s="67"/>
      <c r="BL304" s="67"/>
      <c r="BM304" s="67"/>
      <c r="BN304" s="67"/>
      <c r="BO304" s="67"/>
      <c r="BP304" s="67"/>
      <c r="BQ304" s="67"/>
      <c r="BR304" s="66"/>
      <c r="BS304" s="66"/>
      <c r="BT304" s="67"/>
      <c r="BU304" s="67"/>
      <c r="BV304" s="67"/>
      <c r="BW304" s="67"/>
      <c r="BX304" s="67"/>
      <c r="BY304" s="67"/>
      <c r="BZ304" s="32" t="s">
        <v>461</v>
      </c>
      <c r="CG304" s="66"/>
      <c r="CH304" s="66"/>
      <c r="CL304" s="32" t="s">
        <v>459</v>
      </c>
      <c r="CM304" s="66"/>
      <c r="CN304" s="66"/>
      <c r="CO304" s="66"/>
      <c r="CP304" s="66"/>
      <c r="CQ304" s="67"/>
      <c r="CR304" s="67"/>
      <c r="CS304" s="67"/>
      <c r="CT304" s="67"/>
      <c r="CU304" s="67"/>
      <c r="CV304" s="67"/>
      <c r="CW304" s="32" t="s">
        <v>462</v>
      </c>
      <c r="CX304" s="65" t="s">
        <v>209</v>
      </c>
    </row>
    <row r="305">
      <c r="A305" s="15" t="s">
        <v>51</v>
      </c>
      <c r="B305" s="15" t="s">
        <v>33</v>
      </c>
      <c r="C305" s="32" t="s">
        <v>961</v>
      </c>
      <c r="D305" s="32" t="s">
        <v>962</v>
      </c>
      <c r="E305" s="65" t="s">
        <v>19</v>
      </c>
      <c r="F305" s="65" t="s">
        <v>209</v>
      </c>
      <c r="G305" s="65" t="s">
        <v>209</v>
      </c>
      <c r="H305" s="15" t="s">
        <v>465</v>
      </c>
      <c r="I305" s="65" t="s">
        <v>209</v>
      </c>
      <c r="J305" s="65" t="s">
        <v>209</v>
      </c>
      <c r="K305" s="32" t="s">
        <v>460</v>
      </c>
      <c r="L305" s="32" t="s">
        <v>459</v>
      </c>
      <c r="M305" s="32" t="s">
        <v>459</v>
      </c>
      <c r="N305" s="32" t="s">
        <v>459</v>
      </c>
      <c r="O305" s="76">
        <f t="shared" ref="O305:O309" si="46">7500/43560</f>
        <v>0.1721763085</v>
      </c>
      <c r="P305" s="32">
        <v>20.0</v>
      </c>
      <c r="Q305" s="32">
        <v>5.0</v>
      </c>
      <c r="R305" s="32">
        <v>5.0</v>
      </c>
      <c r="S305" s="32">
        <v>30.0</v>
      </c>
      <c r="U305" s="32">
        <v>2.0</v>
      </c>
      <c r="V305" s="67">
        <f>30/12</f>
        <v>2.5</v>
      </c>
      <c r="W305" s="32">
        <v>30.0</v>
      </c>
      <c r="Z305" s="66"/>
      <c r="AA305" s="66"/>
      <c r="AB305" s="67"/>
      <c r="AC305" s="67"/>
      <c r="AD305" s="67"/>
      <c r="AE305" s="67"/>
      <c r="AF305" s="67"/>
      <c r="AG305" s="67"/>
      <c r="AH305" s="67"/>
      <c r="AI305" s="67"/>
      <c r="AJ305" s="67"/>
      <c r="AK305" s="67"/>
      <c r="AL305" s="67"/>
      <c r="AM305" s="67"/>
      <c r="AN305" s="67"/>
      <c r="AO305" s="66"/>
      <c r="AP305" s="66"/>
      <c r="AQ305" s="67"/>
      <c r="AR305" s="67"/>
      <c r="AS305" s="67"/>
      <c r="AT305" s="67"/>
      <c r="AU305" s="67"/>
      <c r="AV305" s="67"/>
      <c r="AW305" s="67"/>
      <c r="AX305" s="67"/>
      <c r="AY305" s="67"/>
      <c r="AZ305" s="66"/>
      <c r="BA305" s="66"/>
      <c r="BB305" s="67"/>
      <c r="BC305" s="67"/>
      <c r="BD305" s="67"/>
      <c r="BE305" s="67"/>
      <c r="BF305" s="67"/>
      <c r="BG305" s="66"/>
      <c r="BH305" s="66"/>
      <c r="BI305" s="67"/>
      <c r="BJ305" s="67"/>
      <c r="BK305" s="67"/>
      <c r="BL305" s="67"/>
      <c r="BM305" s="67"/>
      <c r="BN305" s="67"/>
      <c r="BO305" s="67"/>
      <c r="BP305" s="67"/>
      <c r="BQ305" s="67"/>
      <c r="BR305" s="66"/>
      <c r="BS305" s="66"/>
      <c r="BT305" s="67"/>
      <c r="BU305" s="67"/>
      <c r="BV305" s="67"/>
      <c r="BW305" s="67"/>
      <c r="BX305" s="67"/>
      <c r="BY305" s="67"/>
      <c r="BZ305" s="32" t="s">
        <v>461</v>
      </c>
      <c r="CG305" s="66"/>
      <c r="CH305" s="66"/>
      <c r="CL305" s="32" t="s">
        <v>459</v>
      </c>
      <c r="CM305" s="66"/>
      <c r="CN305" s="66"/>
      <c r="CO305" s="66"/>
      <c r="CP305" s="66"/>
      <c r="CQ305" s="67"/>
      <c r="CR305" s="67"/>
      <c r="CS305" s="67"/>
      <c r="CT305" s="67"/>
      <c r="CU305" s="67"/>
      <c r="CV305" s="67"/>
      <c r="CW305" s="32" t="s">
        <v>462</v>
      </c>
      <c r="CX305" s="65" t="s">
        <v>209</v>
      </c>
    </row>
    <row r="306">
      <c r="A306" s="15" t="s">
        <v>51</v>
      </c>
      <c r="B306" s="15" t="s">
        <v>33</v>
      </c>
      <c r="C306" s="32" t="s">
        <v>963</v>
      </c>
      <c r="D306" s="32" t="s">
        <v>964</v>
      </c>
      <c r="E306" s="65" t="s">
        <v>19</v>
      </c>
      <c r="F306" s="65" t="s">
        <v>209</v>
      </c>
      <c r="G306" s="65" t="s">
        <v>209</v>
      </c>
      <c r="H306" s="15" t="s">
        <v>465</v>
      </c>
      <c r="I306" s="65" t="s">
        <v>209</v>
      </c>
      <c r="J306" s="65" t="s">
        <v>209</v>
      </c>
      <c r="K306" s="32" t="s">
        <v>460</v>
      </c>
      <c r="L306" s="32" t="s">
        <v>460</v>
      </c>
      <c r="M306" s="32" t="s">
        <v>460</v>
      </c>
      <c r="N306" s="32" t="s">
        <v>459</v>
      </c>
      <c r="O306" s="76">
        <f t="shared" si="46"/>
        <v>0.1721763085</v>
      </c>
      <c r="P306" s="32">
        <v>20.0</v>
      </c>
      <c r="Q306" s="32">
        <v>5.0</v>
      </c>
      <c r="R306" s="32">
        <v>5.0</v>
      </c>
      <c r="S306" s="32">
        <v>30.0</v>
      </c>
      <c r="U306" s="32">
        <v>2.0</v>
      </c>
      <c r="V306" s="32">
        <v>2.8</v>
      </c>
      <c r="W306" s="32">
        <v>35.0</v>
      </c>
      <c r="Z306" s="65" t="s">
        <v>209</v>
      </c>
      <c r="AA306" s="65" t="s">
        <v>209</v>
      </c>
      <c r="AB306" s="76">
        <f t="shared" ref="AB306:AB307" si="47">7500/43560</f>
        <v>0.1721763085</v>
      </c>
      <c r="AD306" s="32">
        <v>20.0</v>
      </c>
      <c r="AE306" s="32">
        <v>5.0</v>
      </c>
      <c r="AF306" s="32">
        <v>5.0</v>
      </c>
      <c r="AG306" s="32">
        <v>30.0</v>
      </c>
      <c r="AI306" s="32">
        <v>2.0</v>
      </c>
      <c r="AJ306" s="32">
        <v>2.0</v>
      </c>
      <c r="AK306" s="32">
        <v>2.8</v>
      </c>
      <c r="AL306" s="32">
        <v>35.0</v>
      </c>
      <c r="AO306" s="65" t="s">
        <v>209</v>
      </c>
      <c r="AP306" s="65" t="s">
        <v>209</v>
      </c>
      <c r="AQ306" s="76">
        <f t="shared" ref="AQ306:AQ307" si="48">8500/43560</f>
        <v>0.1951331497</v>
      </c>
      <c r="AS306" s="32">
        <v>20.0</v>
      </c>
      <c r="AT306" s="32">
        <v>5.0</v>
      </c>
      <c r="AU306" s="32">
        <v>5.0</v>
      </c>
      <c r="AV306" s="32">
        <v>30.0</v>
      </c>
      <c r="AX306" s="32">
        <v>1.5</v>
      </c>
      <c r="AY306" s="32">
        <v>1.5</v>
      </c>
      <c r="AZ306" s="66"/>
      <c r="BA306" s="66"/>
      <c r="BB306" s="32">
        <v>2.8</v>
      </c>
      <c r="BC306" s="32">
        <v>35.0</v>
      </c>
      <c r="BG306" s="66"/>
      <c r="BH306" s="66"/>
      <c r="BI306" s="67"/>
      <c r="BJ306" s="67"/>
      <c r="BK306" s="67"/>
      <c r="BL306" s="67"/>
      <c r="BM306" s="67"/>
      <c r="BN306" s="67"/>
      <c r="BO306" s="67"/>
      <c r="BP306" s="67"/>
      <c r="BQ306" s="67"/>
      <c r="BR306" s="66"/>
      <c r="BS306" s="66"/>
      <c r="BT306" s="67"/>
      <c r="BU306" s="67"/>
      <c r="BV306" s="67"/>
      <c r="BW306" s="67"/>
      <c r="BX306" s="67"/>
      <c r="BY306" s="67"/>
      <c r="BZ306" s="32" t="s">
        <v>461</v>
      </c>
      <c r="CG306" s="66"/>
      <c r="CH306" s="66"/>
      <c r="CL306" s="32" t="s">
        <v>459</v>
      </c>
      <c r="CM306" s="66"/>
      <c r="CN306" s="66"/>
      <c r="CO306" s="66"/>
      <c r="CP306" s="66"/>
      <c r="CQ306" s="67"/>
      <c r="CR306" s="67"/>
      <c r="CS306" s="67"/>
      <c r="CT306" s="67"/>
      <c r="CU306" s="67"/>
      <c r="CV306" s="67"/>
      <c r="CW306" s="32" t="s">
        <v>462</v>
      </c>
      <c r="CX306" s="65" t="s">
        <v>209</v>
      </c>
    </row>
    <row r="307">
      <c r="A307" s="15" t="s">
        <v>51</v>
      </c>
      <c r="B307" s="15" t="s">
        <v>33</v>
      </c>
      <c r="C307" s="32" t="s">
        <v>965</v>
      </c>
      <c r="D307" s="32" t="s">
        <v>966</v>
      </c>
      <c r="E307" s="65" t="s">
        <v>19</v>
      </c>
      <c r="F307" s="65" t="s">
        <v>209</v>
      </c>
      <c r="G307" s="65" t="s">
        <v>209</v>
      </c>
      <c r="H307" s="15" t="s">
        <v>465</v>
      </c>
      <c r="I307" s="65" t="s">
        <v>209</v>
      </c>
      <c r="J307" s="65" t="s">
        <v>209</v>
      </c>
      <c r="K307" s="32" t="s">
        <v>460</v>
      </c>
      <c r="L307" s="32" t="s">
        <v>460</v>
      </c>
      <c r="M307" s="32" t="s">
        <v>460</v>
      </c>
      <c r="N307" s="32" t="s">
        <v>460</v>
      </c>
      <c r="O307" s="76">
        <f t="shared" si="46"/>
        <v>0.1721763085</v>
      </c>
      <c r="P307" s="32">
        <v>20.0</v>
      </c>
      <c r="Q307" s="32">
        <v>5.0</v>
      </c>
      <c r="R307" s="32">
        <v>5.0</v>
      </c>
      <c r="S307" s="32">
        <v>40.0</v>
      </c>
      <c r="U307" s="32">
        <v>2.0</v>
      </c>
      <c r="V307" s="32">
        <v>2.8</v>
      </c>
      <c r="W307" s="32">
        <v>35.0</v>
      </c>
      <c r="Z307" s="65" t="s">
        <v>209</v>
      </c>
      <c r="AA307" s="65" t="s">
        <v>209</v>
      </c>
      <c r="AB307" s="76">
        <f t="shared" si="47"/>
        <v>0.1721763085</v>
      </c>
      <c r="AD307" s="32">
        <v>20.0</v>
      </c>
      <c r="AE307" s="32">
        <v>5.0</v>
      </c>
      <c r="AF307" s="32">
        <v>5.0</v>
      </c>
      <c r="AG307" s="32">
        <v>40.0</v>
      </c>
      <c r="AI307" s="32">
        <v>2.0</v>
      </c>
      <c r="AJ307" s="32">
        <v>2.0</v>
      </c>
      <c r="AK307" s="32">
        <v>2.8</v>
      </c>
      <c r="AL307" s="32">
        <v>35.0</v>
      </c>
      <c r="AO307" s="65" t="s">
        <v>209</v>
      </c>
      <c r="AP307" s="65" t="s">
        <v>209</v>
      </c>
      <c r="AQ307" s="76">
        <f t="shared" si="48"/>
        <v>0.1951331497</v>
      </c>
      <c r="AS307" s="32">
        <v>20.0</v>
      </c>
      <c r="AT307" s="32">
        <v>5.0</v>
      </c>
      <c r="AU307" s="32">
        <v>5.0</v>
      </c>
      <c r="AV307" s="32">
        <v>40.0</v>
      </c>
      <c r="AX307" s="32">
        <v>1.5</v>
      </c>
      <c r="AY307" s="32">
        <v>1.5</v>
      </c>
      <c r="AZ307" s="66"/>
      <c r="BA307" s="65" t="s">
        <v>209</v>
      </c>
      <c r="BB307" s="32">
        <v>2.8</v>
      </c>
      <c r="BC307" s="32">
        <v>35.0</v>
      </c>
      <c r="BG307" s="65" t="s">
        <v>209</v>
      </c>
      <c r="BH307" s="65" t="s">
        <v>209</v>
      </c>
      <c r="BI307" s="76">
        <f>10000/43560</f>
        <v>0.2295684114</v>
      </c>
      <c r="BK307" s="32">
        <v>20.0</v>
      </c>
      <c r="BL307" s="32">
        <v>5.0</v>
      </c>
      <c r="BM307" s="32">
        <v>5.0</v>
      </c>
      <c r="BN307" s="32">
        <v>40.0</v>
      </c>
      <c r="BP307" s="32">
        <v>1.5</v>
      </c>
      <c r="BQ307" s="32">
        <v>1.5</v>
      </c>
      <c r="BR307" s="66"/>
      <c r="BS307" s="65" t="s">
        <v>209</v>
      </c>
      <c r="BT307" s="32">
        <v>2.8</v>
      </c>
      <c r="BU307" s="32">
        <v>35.0</v>
      </c>
      <c r="BZ307" s="32" t="s">
        <v>461</v>
      </c>
      <c r="CG307" s="66"/>
      <c r="CH307" s="66"/>
      <c r="CL307" s="32" t="s">
        <v>459</v>
      </c>
      <c r="CM307" s="66"/>
      <c r="CN307" s="66"/>
      <c r="CO307" s="66"/>
      <c r="CP307" s="66"/>
      <c r="CQ307" s="67"/>
      <c r="CR307" s="67"/>
      <c r="CS307" s="67"/>
      <c r="CT307" s="67"/>
      <c r="CU307" s="67"/>
      <c r="CV307" s="67"/>
      <c r="CW307" s="32" t="s">
        <v>462</v>
      </c>
      <c r="CX307" s="65" t="s">
        <v>209</v>
      </c>
    </row>
    <row r="308">
      <c r="A308" s="15" t="s">
        <v>51</v>
      </c>
      <c r="B308" s="15" t="s">
        <v>33</v>
      </c>
      <c r="C308" s="32" t="s">
        <v>967</v>
      </c>
      <c r="D308" s="32" t="s">
        <v>968</v>
      </c>
      <c r="E308" s="65" t="s">
        <v>19</v>
      </c>
      <c r="F308" s="65" t="s">
        <v>209</v>
      </c>
      <c r="G308" s="65" t="s">
        <v>209</v>
      </c>
      <c r="H308" s="15" t="s">
        <v>465</v>
      </c>
      <c r="I308" s="65" t="s">
        <v>209</v>
      </c>
      <c r="J308" s="65" t="s">
        <v>209</v>
      </c>
      <c r="K308" s="32" t="s">
        <v>460</v>
      </c>
      <c r="L308" s="32" t="s">
        <v>460</v>
      </c>
      <c r="M308" s="32" t="s">
        <v>460</v>
      </c>
      <c r="N308" s="32" t="s">
        <v>460</v>
      </c>
      <c r="O308" s="76">
        <f t="shared" si="46"/>
        <v>0.1721763085</v>
      </c>
      <c r="P308" s="32">
        <v>20.0</v>
      </c>
      <c r="Q308" s="32">
        <v>5.0</v>
      </c>
      <c r="R308" s="32">
        <v>5.0</v>
      </c>
      <c r="S308" s="32">
        <v>45.0</v>
      </c>
      <c r="U308" s="32">
        <v>2.0</v>
      </c>
      <c r="V308" s="82">
        <f>40/12</f>
        <v>3.333333333</v>
      </c>
      <c r="W308" s="32">
        <v>40.0</v>
      </c>
      <c r="Z308" s="65" t="s">
        <v>209</v>
      </c>
      <c r="AA308" s="65" t="s">
        <v>209</v>
      </c>
      <c r="AB308" s="76">
        <f>7750/43560</f>
        <v>0.1779155188</v>
      </c>
      <c r="AD308" s="32">
        <v>20.0</v>
      </c>
      <c r="AE308" s="32">
        <v>5.0</v>
      </c>
      <c r="AF308" s="32">
        <v>5.0</v>
      </c>
      <c r="AG308" s="32">
        <v>45.0</v>
      </c>
      <c r="AI308" s="32">
        <v>2.0</v>
      </c>
      <c r="AJ308" s="32">
        <v>2.0</v>
      </c>
      <c r="AK308" s="82">
        <f>40/12</f>
        <v>3.333333333</v>
      </c>
      <c r="AL308" s="32">
        <v>40.0</v>
      </c>
      <c r="AO308" s="65" t="s">
        <v>209</v>
      </c>
      <c r="AP308" s="65" t="s">
        <v>209</v>
      </c>
      <c r="AQ308" s="76">
        <f>9500/43560</f>
        <v>0.2180899908</v>
      </c>
      <c r="AS308" s="32">
        <v>20.0</v>
      </c>
      <c r="AT308" s="32">
        <v>5.0</v>
      </c>
      <c r="AU308" s="32">
        <v>5.0</v>
      </c>
      <c r="AV308" s="32">
        <v>45.0</v>
      </c>
      <c r="AX308" s="32">
        <v>1.5</v>
      </c>
      <c r="AY308" s="32">
        <v>1.5</v>
      </c>
      <c r="AZ308" s="66"/>
      <c r="BA308" s="65" t="s">
        <v>209</v>
      </c>
      <c r="BB308" s="82">
        <f>40/12</f>
        <v>3.333333333</v>
      </c>
      <c r="BC308" s="32">
        <v>40.0</v>
      </c>
      <c r="BG308" s="65" t="s">
        <v>209</v>
      </c>
      <c r="BH308" s="65" t="s">
        <v>209</v>
      </c>
      <c r="BI308" s="76">
        <f>11250/43560</f>
        <v>0.2582644628</v>
      </c>
      <c r="BK308" s="32">
        <v>20.0</v>
      </c>
      <c r="BL308" s="32">
        <v>5.0</v>
      </c>
      <c r="BM308" s="32">
        <v>5.0</v>
      </c>
      <c r="BN308" s="32">
        <v>45.0</v>
      </c>
      <c r="BP308" s="32">
        <v>1.5</v>
      </c>
      <c r="BQ308" s="32">
        <v>1.5</v>
      </c>
      <c r="BR308" s="66"/>
      <c r="BS308" s="65" t="s">
        <v>209</v>
      </c>
      <c r="BT308" s="82">
        <f>40/12</f>
        <v>3.333333333</v>
      </c>
      <c r="BU308" s="32">
        <v>40.0</v>
      </c>
      <c r="BZ308" s="32" t="s">
        <v>461</v>
      </c>
      <c r="CG308" s="66"/>
      <c r="CH308" s="66"/>
      <c r="CL308" s="32" t="s">
        <v>459</v>
      </c>
      <c r="CM308" s="66"/>
      <c r="CN308" s="66"/>
      <c r="CO308" s="66"/>
      <c r="CP308" s="66"/>
      <c r="CQ308" s="67"/>
      <c r="CR308" s="67"/>
      <c r="CS308" s="67"/>
      <c r="CT308" s="67"/>
      <c r="CU308" s="67"/>
      <c r="CV308" s="67"/>
      <c r="CW308" s="32" t="s">
        <v>462</v>
      </c>
      <c r="CX308" s="65" t="s">
        <v>209</v>
      </c>
    </row>
    <row r="309">
      <c r="A309" s="15" t="s">
        <v>51</v>
      </c>
      <c r="B309" s="15" t="s">
        <v>33</v>
      </c>
      <c r="C309" s="32" t="s">
        <v>629</v>
      </c>
      <c r="D309" s="32" t="s">
        <v>936</v>
      </c>
      <c r="E309" s="65" t="s">
        <v>19</v>
      </c>
      <c r="F309" s="65" t="s">
        <v>209</v>
      </c>
      <c r="G309" s="65" t="s">
        <v>209</v>
      </c>
      <c r="H309" s="15" t="s">
        <v>465</v>
      </c>
      <c r="I309" s="65" t="s">
        <v>209</v>
      </c>
      <c r="J309" s="65" t="s">
        <v>209</v>
      </c>
      <c r="K309" s="32" t="s">
        <v>460</v>
      </c>
      <c r="L309" s="32" t="s">
        <v>459</v>
      </c>
      <c r="M309" s="32" t="s">
        <v>459</v>
      </c>
      <c r="N309" s="32" t="s">
        <v>459</v>
      </c>
      <c r="O309" s="76">
        <f t="shared" si="46"/>
        <v>0.1721763085</v>
      </c>
      <c r="P309" s="32">
        <v>10.0</v>
      </c>
      <c r="Q309" s="32">
        <v>5.0</v>
      </c>
      <c r="R309" s="32">
        <v>5.0</v>
      </c>
      <c r="S309" s="32">
        <v>40.0</v>
      </c>
      <c r="U309" s="32">
        <v>2.0</v>
      </c>
      <c r="V309" s="32">
        <v>2.5</v>
      </c>
      <c r="W309" s="32">
        <v>30.0</v>
      </c>
      <c r="Z309" s="66"/>
      <c r="AA309" s="66"/>
      <c r="AB309" s="67"/>
      <c r="AC309" s="67"/>
      <c r="AD309" s="67"/>
      <c r="AE309" s="67"/>
      <c r="AF309" s="67"/>
      <c r="AG309" s="67"/>
      <c r="AH309" s="67"/>
      <c r="AI309" s="67"/>
      <c r="AJ309" s="67"/>
      <c r="AK309" s="67"/>
      <c r="AL309" s="67"/>
      <c r="AM309" s="67"/>
      <c r="AN309" s="67"/>
      <c r="AO309" s="66"/>
      <c r="AP309" s="66"/>
      <c r="AQ309" s="67"/>
      <c r="AR309" s="67"/>
      <c r="AS309" s="67"/>
      <c r="AT309" s="67"/>
      <c r="AU309" s="67"/>
      <c r="AV309" s="67"/>
      <c r="AW309" s="67"/>
      <c r="AX309" s="67"/>
      <c r="AY309" s="67"/>
      <c r="AZ309" s="66"/>
      <c r="BA309" s="66"/>
      <c r="BB309" s="67"/>
      <c r="BC309" s="67"/>
      <c r="BD309" s="67"/>
      <c r="BE309" s="67"/>
      <c r="BF309" s="67"/>
      <c r="BG309" s="66"/>
      <c r="BH309" s="66"/>
      <c r="BI309" s="67"/>
      <c r="BJ309" s="67"/>
      <c r="BK309" s="67"/>
      <c r="BL309" s="67"/>
      <c r="BM309" s="67"/>
      <c r="BN309" s="67"/>
      <c r="BO309" s="67"/>
      <c r="BP309" s="67"/>
      <c r="BQ309" s="67"/>
      <c r="BR309" s="66"/>
      <c r="BS309" s="66"/>
      <c r="BT309" s="67"/>
      <c r="BU309" s="67"/>
      <c r="BV309" s="67"/>
      <c r="BW309" s="67"/>
      <c r="BX309" s="67"/>
      <c r="BY309" s="67"/>
      <c r="BZ309" s="32" t="s">
        <v>461</v>
      </c>
      <c r="CG309" s="66"/>
      <c r="CH309" s="66"/>
      <c r="CL309" s="32" t="s">
        <v>459</v>
      </c>
      <c r="CM309" s="66"/>
      <c r="CN309" s="66"/>
      <c r="CO309" s="66"/>
      <c r="CP309" s="66"/>
      <c r="CQ309" s="67"/>
      <c r="CR309" s="67"/>
      <c r="CS309" s="67"/>
      <c r="CT309" s="67"/>
      <c r="CU309" s="67"/>
      <c r="CV309" s="67"/>
      <c r="CW309" s="32" t="s">
        <v>462</v>
      </c>
      <c r="CX309" s="65" t="s">
        <v>19</v>
      </c>
      <c r="DB309" s="32" t="s">
        <v>969</v>
      </c>
    </row>
    <row r="310">
      <c r="A310" s="15" t="s">
        <v>51</v>
      </c>
      <c r="B310" s="15" t="s">
        <v>33</v>
      </c>
      <c r="C310" s="32" t="s">
        <v>970</v>
      </c>
      <c r="D310" s="32" t="s">
        <v>971</v>
      </c>
      <c r="E310" s="65" t="s">
        <v>19</v>
      </c>
      <c r="F310" s="65" t="s">
        <v>209</v>
      </c>
      <c r="G310" s="65" t="s">
        <v>209</v>
      </c>
      <c r="H310" s="15" t="s">
        <v>458</v>
      </c>
      <c r="I310" s="65" t="s">
        <v>209</v>
      </c>
      <c r="J310" s="65" t="s">
        <v>209</v>
      </c>
      <c r="K310" s="32" t="s">
        <v>460</v>
      </c>
      <c r="L310" s="32" t="s">
        <v>459</v>
      </c>
      <c r="M310" s="32" t="s">
        <v>459</v>
      </c>
      <c r="N310" s="32" t="s">
        <v>459</v>
      </c>
      <c r="P310" s="32">
        <v>20.0</v>
      </c>
      <c r="Q310" s="32">
        <v>0.0</v>
      </c>
      <c r="R310" s="32">
        <v>0.0</v>
      </c>
      <c r="S310" s="32">
        <v>50.0</v>
      </c>
      <c r="U310" s="32">
        <v>2.0</v>
      </c>
      <c r="V310" s="82">
        <f t="shared" ref="V310:V311" si="49">25/12</f>
        <v>2.083333333</v>
      </c>
      <c r="W310" s="32">
        <v>25.0</v>
      </c>
      <c r="Z310" s="66"/>
      <c r="AA310" s="66"/>
      <c r="AB310" s="67"/>
      <c r="AC310" s="67"/>
      <c r="AD310" s="67"/>
      <c r="AE310" s="67"/>
      <c r="AF310" s="67"/>
      <c r="AG310" s="67"/>
      <c r="AH310" s="67"/>
      <c r="AI310" s="67"/>
      <c r="AJ310" s="67"/>
      <c r="AK310" s="67"/>
      <c r="AL310" s="67"/>
      <c r="AM310" s="67"/>
      <c r="AN310" s="67"/>
      <c r="AO310" s="66"/>
      <c r="AP310" s="66"/>
      <c r="AQ310" s="67"/>
      <c r="AR310" s="67"/>
      <c r="AS310" s="67"/>
      <c r="AT310" s="67"/>
      <c r="AU310" s="67"/>
      <c r="AV310" s="67"/>
      <c r="AW310" s="67"/>
      <c r="AX310" s="67"/>
      <c r="AY310" s="67"/>
      <c r="AZ310" s="66"/>
      <c r="BA310" s="66"/>
      <c r="BB310" s="67"/>
      <c r="BC310" s="67"/>
      <c r="BD310" s="67"/>
      <c r="BE310" s="67"/>
      <c r="BF310" s="67"/>
      <c r="BG310" s="66"/>
      <c r="BH310" s="66"/>
      <c r="BI310" s="67"/>
      <c r="BJ310" s="67"/>
      <c r="BK310" s="67"/>
      <c r="BL310" s="67"/>
      <c r="BM310" s="67"/>
      <c r="BN310" s="67"/>
      <c r="BO310" s="67"/>
      <c r="BP310" s="67"/>
      <c r="BQ310" s="67"/>
      <c r="BR310" s="66"/>
      <c r="BS310" s="66"/>
      <c r="BT310" s="67"/>
      <c r="BU310" s="67"/>
      <c r="BV310" s="67"/>
      <c r="BW310" s="67"/>
      <c r="BX310" s="67"/>
      <c r="BY310" s="67"/>
      <c r="BZ310" s="32" t="s">
        <v>461</v>
      </c>
      <c r="CG310" s="66"/>
      <c r="CH310" s="66"/>
      <c r="CL310" s="32" t="s">
        <v>459</v>
      </c>
      <c r="CM310" s="66"/>
      <c r="CN310" s="66"/>
      <c r="CO310" s="66"/>
      <c r="CP310" s="66"/>
      <c r="CQ310" s="67"/>
      <c r="CR310" s="67"/>
      <c r="CS310" s="67"/>
      <c r="CT310" s="67"/>
      <c r="CU310" s="67"/>
      <c r="CV310" s="67"/>
      <c r="CW310" s="32" t="s">
        <v>462</v>
      </c>
      <c r="CX310" s="65" t="s">
        <v>209</v>
      </c>
    </row>
    <row r="311">
      <c r="A311" s="15" t="s">
        <v>51</v>
      </c>
      <c r="B311" s="15" t="s">
        <v>33</v>
      </c>
      <c r="C311" s="32" t="s">
        <v>531</v>
      </c>
      <c r="D311" s="32" t="s">
        <v>532</v>
      </c>
      <c r="E311" s="65" t="s">
        <v>209</v>
      </c>
      <c r="F311" s="65" t="s">
        <v>209</v>
      </c>
      <c r="G311" s="65" t="s">
        <v>209</v>
      </c>
      <c r="H311" s="15" t="s">
        <v>458</v>
      </c>
      <c r="I311" s="65" t="s">
        <v>209</v>
      </c>
      <c r="J311" s="65" t="s">
        <v>209</v>
      </c>
      <c r="K311" s="32" t="s">
        <v>460</v>
      </c>
      <c r="L311" s="32" t="s">
        <v>460</v>
      </c>
      <c r="M311" s="32" t="s">
        <v>460</v>
      </c>
      <c r="N311" s="32" t="s">
        <v>460</v>
      </c>
      <c r="P311" s="32">
        <v>20.0</v>
      </c>
      <c r="Q311" s="32">
        <v>0.0</v>
      </c>
      <c r="R311" s="32">
        <v>0.0</v>
      </c>
      <c r="S311" s="32">
        <v>50.0</v>
      </c>
      <c r="U311" s="32">
        <v>2.0</v>
      </c>
      <c r="V311" s="82">
        <f t="shared" si="49"/>
        <v>2.083333333</v>
      </c>
      <c r="W311" s="32">
        <v>25.0</v>
      </c>
      <c r="Z311" s="65" t="s">
        <v>209</v>
      </c>
      <c r="AA311" s="65" t="s">
        <v>209</v>
      </c>
      <c r="AD311" s="32">
        <v>20.0</v>
      </c>
      <c r="AE311" s="32">
        <v>0.0</v>
      </c>
      <c r="AF311" s="32">
        <v>0.0</v>
      </c>
      <c r="AG311" s="32">
        <v>50.0</v>
      </c>
      <c r="AI311" s="32">
        <v>2.0</v>
      </c>
      <c r="AJ311" s="32">
        <v>2.0</v>
      </c>
      <c r="AK311" s="82">
        <f>25/12</f>
        <v>2.083333333</v>
      </c>
      <c r="AL311" s="32">
        <v>25.0</v>
      </c>
      <c r="AO311" s="65" t="s">
        <v>209</v>
      </c>
      <c r="AP311" s="65" t="s">
        <v>209</v>
      </c>
      <c r="AS311" s="32">
        <v>20.0</v>
      </c>
      <c r="AT311" s="32">
        <v>0.0</v>
      </c>
      <c r="AU311" s="32">
        <v>0.0</v>
      </c>
      <c r="AV311" s="32">
        <v>50.0</v>
      </c>
      <c r="AX311" s="32">
        <v>1.5</v>
      </c>
      <c r="AY311" s="32">
        <v>1.5</v>
      </c>
      <c r="AZ311" s="66"/>
      <c r="BA311" s="65" t="s">
        <v>209</v>
      </c>
      <c r="BB311" s="82">
        <f>25/12</f>
        <v>2.083333333</v>
      </c>
      <c r="BC311" s="32">
        <v>25.0</v>
      </c>
      <c r="BG311" s="65" t="s">
        <v>209</v>
      </c>
      <c r="BH311" s="65" t="s">
        <v>209</v>
      </c>
      <c r="BK311" s="32">
        <v>20.0</v>
      </c>
      <c r="BL311" s="32">
        <v>0.0</v>
      </c>
      <c r="BM311" s="32">
        <v>0.0</v>
      </c>
      <c r="BN311" s="32">
        <v>50.0</v>
      </c>
      <c r="BP311" s="32">
        <v>1.5</v>
      </c>
      <c r="BQ311" s="32">
        <v>1.5</v>
      </c>
      <c r="BR311" s="66"/>
      <c r="BS311" s="65" t="s">
        <v>209</v>
      </c>
      <c r="BT311" s="82">
        <f>25/12</f>
        <v>2.083333333</v>
      </c>
      <c r="BU311" s="32">
        <v>25.0</v>
      </c>
      <c r="BZ311" s="32" t="s">
        <v>461</v>
      </c>
      <c r="CG311" s="66"/>
      <c r="CH311" s="66"/>
      <c r="CL311" s="32" t="s">
        <v>459</v>
      </c>
      <c r="CM311" s="66"/>
      <c r="CN311" s="66"/>
      <c r="CO311" s="66"/>
      <c r="CP311" s="66"/>
      <c r="CQ311" s="67"/>
      <c r="CR311" s="67"/>
      <c r="CS311" s="67"/>
      <c r="CT311" s="67"/>
      <c r="CU311" s="67"/>
      <c r="CV311" s="67"/>
      <c r="CW311" s="32" t="s">
        <v>462</v>
      </c>
      <c r="CX311" s="65" t="s">
        <v>209</v>
      </c>
    </row>
    <row r="312">
      <c r="A312" s="15" t="s">
        <v>51</v>
      </c>
      <c r="B312" s="15" t="s">
        <v>33</v>
      </c>
      <c r="C312" s="32" t="s">
        <v>599</v>
      </c>
      <c r="D312" s="32" t="s">
        <v>690</v>
      </c>
      <c r="E312" s="65" t="s">
        <v>19</v>
      </c>
      <c r="F312" s="65" t="s">
        <v>209</v>
      </c>
      <c r="G312" s="65" t="s">
        <v>209</v>
      </c>
      <c r="H312" s="15" t="s">
        <v>458</v>
      </c>
      <c r="I312" s="65" t="s">
        <v>209</v>
      </c>
      <c r="J312" s="65" t="s">
        <v>209</v>
      </c>
      <c r="K312" s="32" t="s">
        <v>460</v>
      </c>
      <c r="L312" s="32" t="s">
        <v>460</v>
      </c>
      <c r="M312" s="32" t="s">
        <v>460</v>
      </c>
      <c r="N312" s="32" t="s">
        <v>460</v>
      </c>
      <c r="U312" s="32">
        <v>2.0</v>
      </c>
      <c r="Z312" s="65" t="s">
        <v>209</v>
      </c>
      <c r="AA312" s="65" t="s">
        <v>209</v>
      </c>
      <c r="AI312" s="32">
        <v>2.0</v>
      </c>
      <c r="AJ312" s="32">
        <v>2.0</v>
      </c>
      <c r="AO312" s="65" t="s">
        <v>209</v>
      </c>
      <c r="AP312" s="65" t="s">
        <v>209</v>
      </c>
      <c r="AX312" s="32">
        <v>1.5</v>
      </c>
      <c r="AY312" s="32">
        <v>1.5</v>
      </c>
      <c r="AZ312" s="66"/>
      <c r="BA312" s="65" t="s">
        <v>209</v>
      </c>
      <c r="BG312" s="65" t="s">
        <v>209</v>
      </c>
      <c r="BH312" s="65" t="s">
        <v>209</v>
      </c>
      <c r="BP312" s="32">
        <v>1.5</v>
      </c>
      <c r="BQ312" s="32">
        <v>1.5</v>
      </c>
      <c r="BR312" s="66"/>
      <c r="BS312" s="65" t="s">
        <v>209</v>
      </c>
      <c r="BZ312" s="32" t="s">
        <v>461</v>
      </c>
      <c r="CG312" s="66"/>
      <c r="CH312" s="66"/>
      <c r="CL312" s="32" t="s">
        <v>459</v>
      </c>
      <c r="CM312" s="66"/>
      <c r="CN312" s="66"/>
      <c r="CO312" s="66"/>
      <c r="CP312" s="66"/>
      <c r="CQ312" s="67"/>
      <c r="CR312" s="67"/>
      <c r="CS312" s="67"/>
      <c r="CT312" s="67"/>
      <c r="CU312" s="67"/>
      <c r="CV312" s="67"/>
      <c r="CW312" s="32" t="s">
        <v>462</v>
      </c>
      <c r="CX312" s="65" t="s">
        <v>209</v>
      </c>
    </row>
    <row r="313">
      <c r="A313" s="15" t="s">
        <v>51</v>
      </c>
      <c r="B313" s="15" t="s">
        <v>33</v>
      </c>
      <c r="C313" s="32" t="s">
        <v>972</v>
      </c>
      <c r="D313" s="32" t="s">
        <v>973</v>
      </c>
      <c r="E313" s="65" t="s">
        <v>19</v>
      </c>
      <c r="F313" s="65" t="s">
        <v>209</v>
      </c>
      <c r="G313" s="65" t="s">
        <v>209</v>
      </c>
      <c r="H313" s="15" t="s">
        <v>458</v>
      </c>
      <c r="I313" s="65" t="s">
        <v>209</v>
      </c>
      <c r="J313" s="65" t="s">
        <v>209</v>
      </c>
      <c r="K313" s="32" t="s">
        <v>460</v>
      </c>
      <c r="L313" s="32" t="s">
        <v>460</v>
      </c>
      <c r="M313" s="32" t="s">
        <v>460</v>
      </c>
      <c r="N313" s="32" t="s">
        <v>460</v>
      </c>
      <c r="P313" s="32">
        <v>20.0</v>
      </c>
      <c r="Q313" s="32">
        <v>0.0</v>
      </c>
      <c r="R313" s="32">
        <v>0.0</v>
      </c>
      <c r="S313" s="32">
        <v>50.0</v>
      </c>
      <c r="U313" s="32">
        <v>2.0</v>
      </c>
      <c r="V313" s="32">
        <v>2.1</v>
      </c>
      <c r="W313" s="32">
        <v>25.0</v>
      </c>
      <c r="Z313" s="65" t="s">
        <v>209</v>
      </c>
      <c r="AA313" s="65" t="s">
        <v>209</v>
      </c>
      <c r="AD313" s="32">
        <v>20.0</v>
      </c>
      <c r="AE313" s="32">
        <v>0.0</v>
      </c>
      <c r="AF313" s="32">
        <v>0.0</v>
      </c>
      <c r="AG313" s="32">
        <v>50.0</v>
      </c>
      <c r="AI313" s="32">
        <v>2.0</v>
      </c>
      <c r="AJ313" s="32">
        <v>2.0</v>
      </c>
      <c r="AK313" s="32">
        <v>2.1</v>
      </c>
      <c r="AL313" s="32">
        <v>25.0</v>
      </c>
      <c r="AO313" s="65" t="s">
        <v>209</v>
      </c>
      <c r="AP313" s="65" t="s">
        <v>209</v>
      </c>
      <c r="AS313" s="32">
        <v>20.0</v>
      </c>
      <c r="AT313" s="32">
        <v>0.0</v>
      </c>
      <c r="AU313" s="32">
        <v>0.0</v>
      </c>
      <c r="AV313" s="32">
        <v>50.0</v>
      </c>
      <c r="AX313" s="32">
        <v>1.5</v>
      </c>
      <c r="AY313" s="32">
        <v>1.5</v>
      </c>
      <c r="AZ313" s="66"/>
      <c r="BA313" s="65" t="s">
        <v>209</v>
      </c>
      <c r="BB313" s="32">
        <v>2.1</v>
      </c>
      <c r="BC313" s="32">
        <v>25.0</v>
      </c>
      <c r="BG313" s="65" t="s">
        <v>209</v>
      </c>
      <c r="BH313" s="65" t="s">
        <v>209</v>
      </c>
      <c r="BK313" s="32">
        <v>20.0</v>
      </c>
      <c r="BL313" s="32">
        <v>0.0</v>
      </c>
      <c r="BM313" s="32">
        <v>0.0</v>
      </c>
      <c r="BN313" s="32">
        <v>50.0</v>
      </c>
      <c r="BP313" s="32">
        <v>1.5</v>
      </c>
      <c r="BQ313" s="32">
        <v>1.5</v>
      </c>
      <c r="BR313" s="66"/>
      <c r="BS313" s="65" t="s">
        <v>209</v>
      </c>
      <c r="BT313" s="32">
        <v>2.1</v>
      </c>
      <c r="BU313" s="32">
        <v>25.0</v>
      </c>
      <c r="BZ313" s="32" t="s">
        <v>461</v>
      </c>
      <c r="CG313" s="66"/>
      <c r="CH313" s="66"/>
      <c r="CL313" s="32" t="s">
        <v>459</v>
      </c>
      <c r="CM313" s="66"/>
      <c r="CN313" s="66"/>
      <c r="CO313" s="66"/>
      <c r="CP313" s="66"/>
      <c r="CQ313" s="67"/>
      <c r="CR313" s="67"/>
      <c r="CS313" s="67"/>
      <c r="CT313" s="67"/>
      <c r="CU313" s="67"/>
      <c r="CV313" s="67"/>
      <c r="CW313" s="32" t="s">
        <v>462</v>
      </c>
      <c r="CX313" s="65" t="s">
        <v>209</v>
      </c>
    </row>
    <row r="314">
      <c r="A314" s="15" t="s">
        <v>51</v>
      </c>
      <c r="B314" s="15" t="s">
        <v>33</v>
      </c>
      <c r="C314" s="32" t="s">
        <v>974</v>
      </c>
      <c r="D314" s="32" t="s">
        <v>737</v>
      </c>
      <c r="E314" s="65" t="s">
        <v>19</v>
      </c>
      <c r="F314" s="65" t="s">
        <v>209</v>
      </c>
      <c r="G314" s="65" t="s">
        <v>209</v>
      </c>
      <c r="H314" s="15" t="s">
        <v>491</v>
      </c>
      <c r="I314" s="65" t="s">
        <v>209</v>
      </c>
      <c r="J314" s="65" t="s">
        <v>209</v>
      </c>
      <c r="K314" s="32" t="s">
        <v>459</v>
      </c>
      <c r="L314" s="32" t="s">
        <v>459</v>
      </c>
      <c r="M314" s="32" t="s">
        <v>459</v>
      </c>
      <c r="N314" s="32" t="s">
        <v>459</v>
      </c>
      <c r="O314" s="67"/>
      <c r="P314" s="67"/>
      <c r="Q314" s="67"/>
      <c r="R314" s="67"/>
      <c r="S314" s="67"/>
      <c r="T314" s="67"/>
      <c r="U314" s="67"/>
      <c r="V314" s="67"/>
      <c r="W314" s="67"/>
      <c r="X314" s="67"/>
      <c r="Y314" s="67"/>
      <c r="Z314" s="66"/>
      <c r="AA314" s="66"/>
      <c r="AB314" s="67"/>
      <c r="AC314" s="67"/>
      <c r="AD314" s="67"/>
      <c r="AE314" s="67"/>
      <c r="AF314" s="67"/>
      <c r="AG314" s="67"/>
      <c r="AH314" s="67"/>
      <c r="AI314" s="67"/>
      <c r="AJ314" s="67"/>
      <c r="AK314" s="67"/>
      <c r="AL314" s="67"/>
      <c r="AM314" s="67"/>
      <c r="AN314" s="67"/>
      <c r="AO314" s="66"/>
      <c r="AP314" s="66"/>
      <c r="AQ314" s="67"/>
      <c r="AR314" s="67"/>
      <c r="AS314" s="67"/>
      <c r="AT314" s="67"/>
      <c r="AU314" s="67"/>
      <c r="AV314" s="67"/>
      <c r="AW314" s="67"/>
      <c r="AX314" s="67"/>
      <c r="AY314" s="67"/>
      <c r="AZ314" s="66"/>
      <c r="BA314" s="66"/>
      <c r="BB314" s="67"/>
      <c r="BC314" s="67"/>
      <c r="BD314" s="67"/>
      <c r="BE314" s="67"/>
      <c r="BF314" s="67"/>
      <c r="BG314" s="66"/>
      <c r="BH314" s="66"/>
      <c r="BI314" s="67"/>
      <c r="BJ314" s="67"/>
      <c r="BK314" s="67"/>
      <c r="BL314" s="67"/>
      <c r="BM314" s="67"/>
      <c r="BN314" s="67"/>
      <c r="BO314" s="67"/>
      <c r="BP314" s="67"/>
      <c r="BQ314" s="67"/>
      <c r="BR314" s="66"/>
      <c r="BS314" s="66"/>
      <c r="BT314" s="67"/>
      <c r="BU314" s="67"/>
      <c r="BV314" s="67"/>
      <c r="BW314" s="67"/>
      <c r="BX314" s="67"/>
      <c r="BY314" s="67"/>
      <c r="BZ314" s="32" t="s">
        <v>461</v>
      </c>
      <c r="CG314" s="66"/>
      <c r="CH314" s="66"/>
      <c r="CL314" s="32" t="s">
        <v>459</v>
      </c>
      <c r="CM314" s="66"/>
      <c r="CN314" s="66"/>
      <c r="CO314" s="66"/>
      <c r="CP314" s="66"/>
      <c r="CQ314" s="67"/>
      <c r="CR314" s="67"/>
      <c r="CS314" s="67"/>
      <c r="CT314" s="67"/>
      <c r="CU314" s="67"/>
      <c r="CV314" s="67"/>
      <c r="CW314" s="32" t="s">
        <v>462</v>
      </c>
      <c r="CX314" s="65" t="s">
        <v>209</v>
      </c>
    </row>
    <row r="315">
      <c r="A315" s="15" t="s">
        <v>51</v>
      </c>
      <c r="B315" s="15" t="s">
        <v>33</v>
      </c>
      <c r="C315" s="32" t="s">
        <v>738</v>
      </c>
      <c r="D315" s="32" t="s">
        <v>739</v>
      </c>
      <c r="E315" s="65" t="s">
        <v>19</v>
      </c>
      <c r="F315" s="65" t="s">
        <v>209</v>
      </c>
      <c r="G315" s="65" t="s">
        <v>209</v>
      </c>
      <c r="H315" s="15" t="s">
        <v>491</v>
      </c>
      <c r="I315" s="65" t="s">
        <v>209</v>
      </c>
      <c r="J315" s="65" t="s">
        <v>209</v>
      </c>
      <c r="K315" s="32" t="s">
        <v>459</v>
      </c>
      <c r="L315" s="32" t="s">
        <v>459</v>
      </c>
      <c r="M315" s="32" t="s">
        <v>459</v>
      </c>
      <c r="N315" s="32" t="s">
        <v>459</v>
      </c>
      <c r="O315" s="67"/>
      <c r="P315" s="67"/>
      <c r="Q315" s="67"/>
      <c r="R315" s="67"/>
      <c r="S315" s="67"/>
      <c r="T315" s="67"/>
      <c r="U315" s="67"/>
      <c r="V315" s="67"/>
      <c r="W315" s="67"/>
      <c r="X315" s="67"/>
      <c r="Y315" s="67"/>
      <c r="Z315" s="66"/>
      <c r="AA315" s="66"/>
      <c r="AB315" s="67"/>
      <c r="AC315" s="67"/>
      <c r="AD315" s="67"/>
      <c r="AE315" s="67"/>
      <c r="AF315" s="67"/>
      <c r="AG315" s="67"/>
      <c r="AH315" s="67"/>
      <c r="AI315" s="67"/>
      <c r="AJ315" s="67"/>
      <c r="AK315" s="67"/>
      <c r="AL315" s="67"/>
      <c r="AM315" s="67"/>
      <c r="AN315" s="67"/>
      <c r="AO315" s="66"/>
      <c r="AP315" s="66"/>
      <c r="AQ315" s="67"/>
      <c r="AR315" s="67"/>
      <c r="AS315" s="67"/>
      <c r="AT315" s="67"/>
      <c r="AU315" s="67"/>
      <c r="AV315" s="67"/>
      <c r="AW315" s="67"/>
      <c r="AX315" s="67"/>
      <c r="AY315" s="67"/>
      <c r="AZ315" s="66"/>
      <c r="BA315" s="66"/>
      <c r="BB315" s="67"/>
      <c r="BC315" s="67"/>
      <c r="BD315" s="67"/>
      <c r="BE315" s="67"/>
      <c r="BF315" s="67"/>
      <c r="BG315" s="66"/>
      <c r="BH315" s="66"/>
      <c r="BI315" s="67"/>
      <c r="BJ315" s="67"/>
      <c r="BK315" s="67"/>
      <c r="BL315" s="67"/>
      <c r="BM315" s="67"/>
      <c r="BN315" s="67"/>
      <c r="BO315" s="67"/>
      <c r="BP315" s="67"/>
      <c r="BQ315" s="67"/>
      <c r="BR315" s="66"/>
      <c r="BS315" s="66"/>
      <c r="BT315" s="67"/>
      <c r="BU315" s="67"/>
      <c r="BV315" s="67"/>
      <c r="BW315" s="67"/>
      <c r="BX315" s="67"/>
      <c r="BY315" s="67"/>
      <c r="BZ315" s="32" t="s">
        <v>461</v>
      </c>
      <c r="CG315" s="66"/>
      <c r="CH315" s="66"/>
      <c r="CL315" s="32" t="s">
        <v>459</v>
      </c>
      <c r="CM315" s="66"/>
      <c r="CN315" s="66"/>
      <c r="CO315" s="66"/>
      <c r="CP315" s="66"/>
      <c r="CQ315" s="67"/>
      <c r="CR315" s="67"/>
      <c r="CS315" s="67"/>
      <c r="CT315" s="67"/>
      <c r="CU315" s="67"/>
      <c r="CV315" s="67"/>
      <c r="CW315" s="32" t="s">
        <v>462</v>
      </c>
      <c r="CX315" s="65" t="s">
        <v>209</v>
      </c>
    </row>
    <row r="316">
      <c r="A316" s="15" t="s">
        <v>51</v>
      </c>
      <c r="B316" s="15" t="s">
        <v>33</v>
      </c>
      <c r="C316" s="32" t="s">
        <v>975</v>
      </c>
      <c r="D316" s="32" t="s">
        <v>783</v>
      </c>
      <c r="E316" s="65" t="s">
        <v>19</v>
      </c>
      <c r="F316" s="65" t="s">
        <v>209</v>
      </c>
      <c r="G316" s="65" t="s">
        <v>209</v>
      </c>
      <c r="H316" s="15" t="s">
        <v>491</v>
      </c>
      <c r="I316" s="65" t="s">
        <v>209</v>
      </c>
      <c r="J316" s="65" t="s">
        <v>209</v>
      </c>
      <c r="K316" s="32" t="s">
        <v>459</v>
      </c>
      <c r="L316" s="32" t="s">
        <v>459</v>
      </c>
      <c r="M316" s="32" t="s">
        <v>459</v>
      </c>
      <c r="N316" s="32" t="s">
        <v>459</v>
      </c>
      <c r="O316" s="67"/>
      <c r="P316" s="67"/>
      <c r="Q316" s="67"/>
      <c r="R316" s="67"/>
      <c r="S316" s="67"/>
      <c r="T316" s="67"/>
      <c r="U316" s="67"/>
      <c r="V316" s="67"/>
      <c r="W316" s="67"/>
      <c r="X316" s="67"/>
      <c r="Y316" s="67"/>
      <c r="Z316" s="66"/>
      <c r="AA316" s="66"/>
      <c r="AB316" s="67"/>
      <c r="AC316" s="67"/>
      <c r="AD316" s="67"/>
      <c r="AE316" s="67"/>
      <c r="AF316" s="67"/>
      <c r="AG316" s="67"/>
      <c r="AH316" s="67"/>
      <c r="AI316" s="67"/>
      <c r="AJ316" s="67"/>
      <c r="AK316" s="67"/>
      <c r="AL316" s="67"/>
      <c r="AM316" s="67"/>
      <c r="AN316" s="67"/>
      <c r="AO316" s="66"/>
      <c r="AP316" s="66"/>
      <c r="AQ316" s="67"/>
      <c r="AR316" s="67"/>
      <c r="AS316" s="67"/>
      <c r="AT316" s="67"/>
      <c r="AU316" s="67"/>
      <c r="AV316" s="67"/>
      <c r="AW316" s="67"/>
      <c r="AX316" s="67"/>
      <c r="AY316" s="67"/>
      <c r="AZ316" s="66"/>
      <c r="BA316" s="66"/>
      <c r="BB316" s="67"/>
      <c r="BC316" s="67"/>
      <c r="BD316" s="67"/>
      <c r="BE316" s="67"/>
      <c r="BF316" s="67"/>
      <c r="BG316" s="66"/>
      <c r="BH316" s="66"/>
      <c r="BI316" s="67"/>
      <c r="BJ316" s="67"/>
      <c r="BK316" s="67"/>
      <c r="BL316" s="67"/>
      <c r="BM316" s="67"/>
      <c r="BN316" s="67"/>
      <c r="BO316" s="67"/>
      <c r="BP316" s="67"/>
      <c r="BQ316" s="67"/>
      <c r="BR316" s="66"/>
      <c r="BS316" s="66"/>
      <c r="BT316" s="67"/>
      <c r="BU316" s="67"/>
      <c r="BV316" s="67"/>
      <c r="BW316" s="67"/>
      <c r="BX316" s="67"/>
      <c r="BY316" s="67"/>
      <c r="BZ316" s="32" t="s">
        <v>461</v>
      </c>
      <c r="CG316" s="66"/>
      <c r="CH316" s="66"/>
      <c r="CL316" s="32" t="s">
        <v>459</v>
      </c>
      <c r="CM316" s="66"/>
      <c r="CN316" s="66"/>
      <c r="CO316" s="66"/>
      <c r="CP316" s="66"/>
      <c r="CQ316" s="67"/>
      <c r="CR316" s="67"/>
      <c r="CS316" s="67"/>
      <c r="CT316" s="67"/>
      <c r="CU316" s="67"/>
      <c r="CV316" s="67"/>
      <c r="CW316" s="32" t="s">
        <v>462</v>
      </c>
      <c r="CX316" s="65" t="s">
        <v>209</v>
      </c>
    </row>
    <row r="317">
      <c r="A317" s="15" t="s">
        <v>51</v>
      </c>
      <c r="B317" s="15" t="s">
        <v>33</v>
      </c>
      <c r="C317" s="32" t="s">
        <v>496</v>
      </c>
      <c r="D317" s="32" t="s">
        <v>812</v>
      </c>
      <c r="E317" s="65" t="s">
        <v>209</v>
      </c>
      <c r="F317" s="65" t="s">
        <v>209</v>
      </c>
      <c r="G317" s="65" t="s">
        <v>209</v>
      </c>
      <c r="H317" s="15" t="s">
        <v>491</v>
      </c>
      <c r="I317" s="65" t="s">
        <v>209</v>
      </c>
      <c r="J317" s="65" t="s">
        <v>209</v>
      </c>
      <c r="K317" s="32" t="s">
        <v>459</v>
      </c>
      <c r="L317" s="32" t="s">
        <v>459</v>
      </c>
      <c r="M317" s="32" t="s">
        <v>459</v>
      </c>
      <c r="N317" s="32" t="s">
        <v>459</v>
      </c>
      <c r="O317" s="67"/>
      <c r="P317" s="67"/>
      <c r="Q317" s="67"/>
      <c r="R317" s="67"/>
      <c r="S317" s="67"/>
      <c r="T317" s="67"/>
      <c r="U317" s="67"/>
      <c r="V317" s="67"/>
      <c r="W317" s="67"/>
      <c r="X317" s="67"/>
      <c r="Y317" s="67"/>
      <c r="Z317" s="66"/>
      <c r="AA317" s="66"/>
      <c r="AB317" s="67"/>
      <c r="AC317" s="67"/>
      <c r="AD317" s="67"/>
      <c r="AE317" s="67"/>
      <c r="AF317" s="67"/>
      <c r="AG317" s="67"/>
      <c r="AH317" s="67"/>
      <c r="AI317" s="67"/>
      <c r="AJ317" s="67"/>
      <c r="AK317" s="67"/>
      <c r="AL317" s="67"/>
      <c r="AM317" s="67"/>
      <c r="AN317" s="67"/>
      <c r="AO317" s="66"/>
      <c r="AP317" s="66"/>
      <c r="AQ317" s="67"/>
      <c r="AR317" s="67"/>
      <c r="AS317" s="67"/>
      <c r="AT317" s="67"/>
      <c r="AU317" s="67"/>
      <c r="AV317" s="67"/>
      <c r="AW317" s="67"/>
      <c r="AX317" s="67"/>
      <c r="AY317" s="67"/>
      <c r="AZ317" s="66"/>
      <c r="BA317" s="66"/>
      <c r="BB317" s="67"/>
      <c r="BC317" s="67"/>
      <c r="BD317" s="67"/>
      <c r="BE317" s="67"/>
      <c r="BF317" s="67"/>
      <c r="BG317" s="66"/>
      <c r="BH317" s="66"/>
      <c r="BI317" s="67"/>
      <c r="BJ317" s="67"/>
      <c r="BK317" s="67"/>
      <c r="BL317" s="67"/>
      <c r="BM317" s="67"/>
      <c r="BN317" s="67"/>
      <c r="BO317" s="67"/>
      <c r="BP317" s="67"/>
      <c r="BQ317" s="67"/>
      <c r="BR317" s="66"/>
      <c r="BS317" s="66"/>
      <c r="BT317" s="67"/>
      <c r="BU317" s="67"/>
      <c r="BV317" s="67"/>
      <c r="BW317" s="67"/>
      <c r="BX317" s="67"/>
      <c r="BY317" s="67"/>
      <c r="BZ317" s="32" t="s">
        <v>461</v>
      </c>
      <c r="CG317" s="66"/>
      <c r="CH317" s="66"/>
      <c r="CL317" s="32" t="s">
        <v>459</v>
      </c>
      <c r="CM317" s="66"/>
      <c r="CN317" s="66"/>
      <c r="CO317" s="66"/>
      <c r="CP317" s="66"/>
      <c r="CQ317" s="67"/>
      <c r="CR317" s="67"/>
      <c r="CS317" s="67"/>
      <c r="CT317" s="67"/>
      <c r="CU317" s="67"/>
      <c r="CV317" s="67"/>
      <c r="CW317" s="32" t="s">
        <v>462</v>
      </c>
      <c r="CX317" s="65" t="s">
        <v>209</v>
      </c>
    </row>
    <row r="318">
      <c r="A318" s="15" t="s">
        <v>51</v>
      </c>
      <c r="B318" s="15" t="s">
        <v>33</v>
      </c>
      <c r="C318" s="32" t="s">
        <v>976</v>
      </c>
      <c r="D318" s="32" t="s">
        <v>977</v>
      </c>
      <c r="E318" s="65" t="s">
        <v>209</v>
      </c>
      <c r="F318" s="65" t="s">
        <v>209</v>
      </c>
      <c r="G318" s="65" t="s">
        <v>209</v>
      </c>
      <c r="H318" s="15" t="s">
        <v>491</v>
      </c>
      <c r="I318" s="65" t="s">
        <v>209</v>
      </c>
      <c r="J318" s="65" t="s">
        <v>209</v>
      </c>
      <c r="K318" s="32" t="s">
        <v>459</v>
      </c>
      <c r="L318" s="32" t="s">
        <v>459</v>
      </c>
      <c r="M318" s="32" t="s">
        <v>459</v>
      </c>
      <c r="N318" s="32" t="s">
        <v>459</v>
      </c>
      <c r="O318" s="67"/>
      <c r="P318" s="67"/>
      <c r="Q318" s="67"/>
      <c r="R318" s="67"/>
      <c r="S318" s="67"/>
      <c r="T318" s="67"/>
      <c r="U318" s="67"/>
      <c r="V318" s="67"/>
      <c r="W318" s="67"/>
      <c r="X318" s="67"/>
      <c r="Y318" s="67"/>
      <c r="Z318" s="66"/>
      <c r="AA318" s="66"/>
      <c r="AB318" s="67"/>
      <c r="AC318" s="67"/>
      <c r="AD318" s="67"/>
      <c r="AE318" s="67"/>
      <c r="AF318" s="67"/>
      <c r="AG318" s="67"/>
      <c r="AH318" s="67"/>
      <c r="AI318" s="67"/>
      <c r="AJ318" s="67"/>
      <c r="AK318" s="67"/>
      <c r="AL318" s="67"/>
      <c r="AM318" s="67"/>
      <c r="AN318" s="67"/>
      <c r="AO318" s="66"/>
      <c r="AP318" s="66"/>
      <c r="AQ318" s="67"/>
      <c r="AR318" s="67"/>
      <c r="AS318" s="67"/>
      <c r="AT318" s="67"/>
      <c r="AU318" s="67"/>
      <c r="AV318" s="67"/>
      <c r="AW318" s="67"/>
      <c r="AX318" s="67"/>
      <c r="AY318" s="67"/>
      <c r="AZ318" s="66"/>
      <c r="BA318" s="66"/>
      <c r="BB318" s="67"/>
      <c r="BC318" s="67"/>
      <c r="BD318" s="67"/>
      <c r="BE318" s="67"/>
      <c r="BF318" s="67"/>
      <c r="BG318" s="66"/>
      <c r="BH318" s="66"/>
      <c r="BI318" s="67"/>
      <c r="BJ318" s="67"/>
      <c r="BK318" s="67"/>
      <c r="BL318" s="67"/>
      <c r="BM318" s="67"/>
      <c r="BN318" s="67"/>
      <c r="BO318" s="67"/>
      <c r="BP318" s="67"/>
      <c r="BQ318" s="67"/>
      <c r="BR318" s="66"/>
      <c r="BS318" s="66"/>
      <c r="BT318" s="67"/>
      <c r="BU318" s="67"/>
      <c r="BV318" s="67"/>
      <c r="BW318" s="67"/>
      <c r="BX318" s="67"/>
      <c r="BY318" s="67"/>
      <c r="BZ318" s="32" t="s">
        <v>461</v>
      </c>
      <c r="CG318" s="66"/>
      <c r="CH318" s="66"/>
      <c r="CL318" s="32" t="s">
        <v>459</v>
      </c>
      <c r="CM318" s="66"/>
      <c r="CN318" s="66"/>
      <c r="CO318" s="66"/>
      <c r="CP318" s="66"/>
      <c r="CQ318" s="67"/>
      <c r="CR318" s="67"/>
      <c r="CS318" s="67"/>
      <c r="CT318" s="67"/>
      <c r="CU318" s="67"/>
      <c r="CV318" s="67"/>
      <c r="CW318" s="32" t="s">
        <v>462</v>
      </c>
      <c r="CX318" s="65" t="s">
        <v>209</v>
      </c>
    </row>
    <row r="319">
      <c r="A319" s="15" t="s">
        <v>51</v>
      </c>
      <c r="B319" s="15" t="s">
        <v>33</v>
      </c>
      <c r="C319" s="32" t="s">
        <v>784</v>
      </c>
      <c r="D319" s="32" t="s">
        <v>785</v>
      </c>
      <c r="E319" s="65" t="s">
        <v>19</v>
      </c>
      <c r="F319" s="65" t="s">
        <v>209</v>
      </c>
      <c r="G319" s="65" t="s">
        <v>209</v>
      </c>
      <c r="H319" s="15" t="s">
        <v>491</v>
      </c>
      <c r="I319" s="65" t="s">
        <v>209</v>
      </c>
      <c r="J319" s="65" t="s">
        <v>209</v>
      </c>
      <c r="K319" s="32" t="s">
        <v>459</v>
      </c>
      <c r="L319" s="32" t="s">
        <v>459</v>
      </c>
      <c r="M319" s="32" t="s">
        <v>459</v>
      </c>
      <c r="N319" s="32" t="s">
        <v>459</v>
      </c>
      <c r="O319" s="67"/>
      <c r="P319" s="67"/>
      <c r="Q319" s="67"/>
      <c r="R319" s="67"/>
      <c r="S319" s="67"/>
      <c r="T319" s="67"/>
      <c r="U319" s="67"/>
      <c r="V319" s="67"/>
      <c r="W319" s="67"/>
      <c r="X319" s="67"/>
      <c r="Y319" s="67"/>
      <c r="Z319" s="66"/>
      <c r="AA319" s="66"/>
      <c r="AB319" s="67"/>
      <c r="AC319" s="67"/>
      <c r="AD319" s="67"/>
      <c r="AE319" s="67"/>
      <c r="AF319" s="67"/>
      <c r="AG319" s="67"/>
      <c r="AH319" s="67"/>
      <c r="AI319" s="67"/>
      <c r="AJ319" s="67"/>
      <c r="AK319" s="67"/>
      <c r="AL319" s="67"/>
      <c r="AM319" s="67"/>
      <c r="AN319" s="67"/>
      <c r="AO319" s="66"/>
      <c r="AP319" s="66"/>
      <c r="AQ319" s="67"/>
      <c r="AR319" s="67"/>
      <c r="AS319" s="67"/>
      <c r="AT319" s="67"/>
      <c r="AU319" s="67"/>
      <c r="AV319" s="67"/>
      <c r="AW319" s="67"/>
      <c r="AX319" s="67"/>
      <c r="AY319" s="67"/>
      <c r="AZ319" s="66"/>
      <c r="BA319" s="66"/>
      <c r="BB319" s="67"/>
      <c r="BC319" s="67"/>
      <c r="BD319" s="67"/>
      <c r="BE319" s="67"/>
      <c r="BF319" s="67"/>
      <c r="BG319" s="66"/>
      <c r="BH319" s="66"/>
      <c r="BI319" s="67"/>
      <c r="BJ319" s="67"/>
      <c r="BK319" s="67"/>
      <c r="BL319" s="67"/>
      <c r="BM319" s="67"/>
      <c r="BN319" s="67"/>
      <c r="BO319" s="67"/>
      <c r="BP319" s="67"/>
      <c r="BQ319" s="67"/>
      <c r="BR319" s="66"/>
      <c r="BS319" s="66"/>
      <c r="BT319" s="67"/>
      <c r="BU319" s="67"/>
      <c r="BV319" s="67"/>
      <c r="BW319" s="67"/>
      <c r="BX319" s="67"/>
      <c r="BY319" s="67"/>
      <c r="BZ319" s="32" t="s">
        <v>461</v>
      </c>
      <c r="CG319" s="66"/>
      <c r="CH319" s="66"/>
      <c r="CL319" s="32" t="s">
        <v>459</v>
      </c>
      <c r="CM319" s="66"/>
      <c r="CN319" s="66"/>
      <c r="CO319" s="66"/>
      <c r="CP319" s="66"/>
      <c r="CQ319" s="67"/>
      <c r="CR319" s="67"/>
      <c r="CS319" s="67"/>
      <c r="CT319" s="67"/>
      <c r="CU319" s="67"/>
      <c r="CV319" s="67"/>
      <c r="CW319" s="32" t="s">
        <v>462</v>
      </c>
      <c r="CX319" s="65" t="s">
        <v>209</v>
      </c>
    </row>
    <row r="320">
      <c r="A320" s="15" t="s">
        <v>51</v>
      </c>
      <c r="B320" s="15" t="s">
        <v>33</v>
      </c>
      <c r="C320" s="32" t="s">
        <v>518</v>
      </c>
      <c r="D320" s="32" t="s">
        <v>978</v>
      </c>
      <c r="E320" s="65" t="s">
        <v>19</v>
      </c>
      <c r="F320" s="65" t="s">
        <v>209</v>
      </c>
      <c r="G320" s="65" t="s">
        <v>209</v>
      </c>
      <c r="H320" s="15" t="s">
        <v>465</v>
      </c>
      <c r="I320" s="65" t="s">
        <v>209</v>
      </c>
      <c r="J320" s="65" t="s">
        <v>209</v>
      </c>
      <c r="K320" s="32" t="s">
        <v>460</v>
      </c>
      <c r="L320" s="32" t="s">
        <v>459</v>
      </c>
      <c r="M320" s="32" t="s">
        <v>459</v>
      </c>
      <c r="N320" s="32" t="s">
        <v>459</v>
      </c>
      <c r="O320" s="32">
        <v>5.0</v>
      </c>
      <c r="P320" s="32">
        <v>25.0</v>
      </c>
      <c r="Q320" s="32">
        <v>5.0</v>
      </c>
      <c r="R320" s="32">
        <v>25.0</v>
      </c>
      <c r="S320" s="32">
        <v>15.0</v>
      </c>
      <c r="U320" s="32">
        <v>2.0</v>
      </c>
      <c r="V320" s="32">
        <v>2.5</v>
      </c>
      <c r="W320" s="32">
        <v>30.0</v>
      </c>
      <c r="Z320" s="66"/>
      <c r="AA320" s="66"/>
      <c r="AB320" s="67"/>
      <c r="AC320" s="67"/>
      <c r="AD320" s="67"/>
      <c r="AE320" s="67"/>
      <c r="AF320" s="67"/>
      <c r="AG320" s="67"/>
      <c r="AH320" s="67"/>
      <c r="AI320" s="67"/>
      <c r="AJ320" s="67"/>
      <c r="AK320" s="67"/>
      <c r="AL320" s="67"/>
      <c r="AM320" s="67"/>
      <c r="AN320" s="67"/>
      <c r="AO320" s="66"/>
      <c r="AP320" s="66"/>
      <c r="AQ320" s="67"/>
      <c r="AR320" s="67"/>
      <c r="AS320" s="67"/>
      <c r="AT320" s="67"/>
      <c r="AU320" s="67"/>
      <c r="AV320" s="67"/>
      <c r="AW320" s="67"/>
      <c r="AX320" s="67"/>
      <c r="AY320" s="67"/>
      <c r="AZ320" s="66"/>
      <c r="BA320" s="66"/>
      <c r="BB320" s="67"/>
      <c r="BC320" s="67"/>
      <c r="BD320" s="67"/>
      <c r="BE320" s="67"/>
      <c r="BF320" s="67"/>
      <c r="BG320" s="66"/>
      <c r="BH320" s="66"/>
      <c r="BI320" s="67"/>
      <c r="BJ320" s="67"/>
      <c r="BK320" s="67"/>
      <c r="BL320" s="67"/>
      <c r="BM320" s="67"/>
      <c r="BN320" s="67"/>
      <c r="BO320" s="67"/>
      <c r="BP320" s="67"/>
      <c r="BQ320" s="67"/>
      <c r="BR320" s="66"/>
      <c r="BS320" s="66"/>
      <c r="BT320" s="67"/>
      <c r="BU320" s="67"/>
      <c r="BV320" s="67"/>
      <c r="BW320" s="67"/>
      <c r="BX320" s="67"/>
      <c r="BY320" s="67"/>
      <c r="BZ320" s="32" t="s">
        <v>461</v>
      </c>
      <c r="CG320" s="66"/>
      <c r="CH320" s="66"/>
      <c r="CL320" s="32" t="s">
        <v>459</v>
      </c>
      <c r="CM320" s="66"/>
      <c r="CN320" s="66"/>
      <c r="CO320" s="66"/>
      <c r="CP320" s="66"/>
      <c r="CQ320" s="67"/>
      <c r="CR320" s="67"/>
      <c r="CS320" s="67"/>
      <c r="CT320" s="67"/>
      <c r="CU320" s="67"/>
      <c r="CV320" s="67"/>
      <c r="CW320" s="32" t="s">
        <v>462</v>
      </c>
      <c r="CX320" s="65" t="s">
        <v>209</v>
      </c>
    </row>
    <row r="321">
      <c r="A321" s="15" t="s">
        <v>51</v>
      </c>
      <c r="B321" s="15" t="s">
        <v>33</v>
      </c>
      <c r="C321" s="32" t="s">
        <v>597</v>
      </c>
      <c r="D321" s="32" t="s">
        <v>979</v>
      </c>
      <c r="E321" s="65" t="s">
        <v>19</v>
      </c>
      <c r="F321" s="65" t="s">
        <v>209</v>
      </c>
      <c r="G321" s="65" t="s">
        <v>209</v>
      </c>
      <c r="H321" s="15" t="s">
        <v>465</v>
      </c>
      <c r="I321" s="65" t="s">
        <v>209</v>
      </c>
      <c r="J321" s="65" t="s">
        <v>209</v>
      </c>
      <c r="K321" s="32" t="s">
        <v>460</v>
      </c>
      <c r="L321" s="32" t="s">
        <v>459</v>
      </c>
      <c r="M321" s="32" t="s">
        <v>459</v>
      </c>
      <c r="N321" s="32" t="s">
        <v>459</v>
      </c>
      <c r="O321" s="32">
        <v>1.0</v>
      </c>
      <c r="P321" s="32">
        <v>25.0</v>
      </c>
      <c r="Q321" s="32">
        <v>5.0</v>
      </c>
      <c r="R321" s="32">
        <v>25.0</v>
      </c>
      <c r="S321" s="32">
        <v>30.0</v>
      </c>
      <c r="U321" s="32">
        <v>2.0</v>
      </c>
      <c r="V321" s="32">
        <v>2.5</v>
      </c>
      <c r="W321" s="32">
        <v>30.0</v>
      </c>
      <c r="Z321" s="66"/>
      <c r="AA321" s="66"/>
      <c r="AB321" s="67"/>
      <c r="AC321" s="67"/>
      <c r="AD321" s="67"/>
      <c r="AE321" s="67"/>
      <c r="AF321" s="67"/>
      <c r="AG321" s="67"/>
      <c r="AH321" s="67"/>
      <c r="AI321" s="67"/>
      <c r="AJ321" s="67"/>
      <c r="AK321" s="67"/>
      <c r="AL321" s="67"/>
      <c r="AM321" s="67"/>
      <c r="AN321" s="67"/>
      <c r="AO321" s="66"/>
      <c r="AP321" s="66"/>
      <c r="AQ321" s="67"/>
      <c r="AR321" s="67"/>
      <c r="AS321" s="67"/>
      <c r="AT321" s="67"/>
      <c r="AU321" s="67"/>
      <c r="AV321" s="67"/>
      <c r="AW321" s="67"/>
      <c r="AX321" s="67"/>
      <c r="AY321" s="67"/>
      <c r="AZ321" s="66"/>
      <c r="BA321" s="66"/>
      <c r="BB321" s="67"/>
      <c r="BC321" s="67"/>
      <c r="BD321" s="67"/>
      <c r="BE321" s="67"/>
      <c r="BF321" s="67"/>
      <c r="BG321" s="66"/>
      <c r="BH321" s="66"/>
      <c r="BI321" s="67"/>
      <c r="BJ321" s="67"/>
      <c r="BK321" s="67"/>
      <c r="BL321" s="67"/>
      <c r="BM321" s="67"/>
      <c r="BN321" s="67"/>
      <c r="BO321" s="67"/>
      <c r="BP321" s="67"/>
      <c r="BQ321" s="67"/>
      <c r="BR321" s="66"/>
      <c r="BS321" s="66"/>
      <c r="BT321" s="67"/>
      <c r="BU321" s="67"/>
      <c r="BV321" s="67"/>
      <c r="BW321" s="67"/>
      <c r="BX321" s="67"/>
      <c r="BY321" s="67"/>
      <c r="BZ321" s="32" t="s">
        <v>461</v>
      </c>
      <c r="CG321" s="66"/>
      <c r="CH321" s="66"/>
      <c r="CL321" s="32" t="s">
        <v>459</v>
      </c>
      <c r="CM321" s="66"/>
      <c r="CN321" s="66"/>
      <c r="CO321" s="66"/>
      <c r="CP321" s="66"/>
      <c r="CQ321" s="67"/>
      <c r="CR321" s="67"/>
      <c r="CS321" s="67"/>
      <c r="CT321" s="67"/>
      <c r="CU321" s="67"/>
      <c r="CV321" s="67"/>
      <c r="CW321" s="32" t="s">
        <v>462</v>
      </c>
      <c r="CX321" s="65" t="s">
        <v>209</v>
      </c>
    </row>
    <row r="322">
      <c r="A322" s="15" t="s">
        <v>51</v>
      </c>
      <c r="B322" s="15" t="s">
        <v>33</v>
      </c>
      <c r="C322" s="32" t="s">
        <v>980</v>
      </c>
      <c r="D322" s="32" t="s">
        <v>981</v>
      </c>
      <c r="E322" s="65" t="s">
        <v>209</v>
      </c>
      <c r="F322" s="65" t="s">
        <v>209</v>
      </c>
      <c r="G322" s="65" t="s">
        <v>209</v>
      </c>
      <c r="H322" s="15" t="s">
        <v>465</v>
      </c>
      <c r="I322" s="65" t="s">
        <v>209</v>
      </c>
      <c r="J322" s="65" t="s">
        <v>209</v>
      </c>
      <c r="K322" s="32" t="s">
        <v>460</v>
      </c>
      <c r="L322" s="32" t="s">
        <v>459</v>
      </c>
      <c r="M322" s="32" t="s">
        <v>459</v>
      </c>
      <c r="N322" s="32" t="s">
        <v>459</v>
      </c>
      <c r="U322" s="32">
        <v>2.0</v>
      </c>
      <c r="Z322" s="66"/>
      <c r="AA322" s="66"/>
      <c r="AB322" s="67"/>
      <c r="AC322" s="67"/>
      <c r="AD322" s="67"/>
      <c r="AE322" s="67"/>
      <c r="AF322" s="67"/>
      <c r="AG322" s="67"/>
      <c r="AH322" s="67"/>
      <c r="AI322" s="67"/>
      <c r="AJ322" s="67"/>
      <c r="AK322" s="67"/>
      <c r="AL322" s="67"/>
      <c r="AM322" s="67"/>
      <c r="AN322" s="67"/>
      <c r="AO322" s="66"/>
      <c r="AP322" s="66"/>
      <c r="AQ322" s="67"/>
      <c r="AR322" s="67"/>
      <c r="AS322" s="67"/>
      <c r="AT322" s="67"/>
      <c r="AU322" s="67"/>
      <c r="AV322" s="67"/>
      <c r="AW322" s="67"/>
      <c r="AX322" s="67"/>
      <c r="AY322" s="67"/>
      <c r="AZ322" s="66"/>
      <c r="BA322" s="66"/>
      <c r="BB322" s="67"/>
      <c r="BC322" s="67"/>
      <c r="BD322" s="67"/>
      <c r="BE322" s="67"/>
      <c r="BF322" s="67"/>
      <c r="BG322" s="66"/>
      <c r="BH322" s="66"/>
      <c r="BI322" s="67"/>
      <c r="BJ322" s="67"/>
      <c r="BK322" s="67"/>
      <c r="BL322" s="67"/>
      <c r="BM322" s="67"/>
      <c r="BN322" s="67"/>
      <c r="BO322" s="67"/>
      <c r="BP322" s="67"/>
      <c r="BQ322" s="67"/>
      <c r="BR322" s="66"/>
      <c r="BS322" s="66"/>
      <c r="BT322" s="67"/>
      <c r="BU322" s="67"/>
      <c r="BV322" s="67"/>
      <c r="BW322" s="67"/>
      <c r="BX322" s="67"/>
      <c r="BY322" s="67"/>
      <c r="BZ322" s="32" t="s">
        <v>461</v>
      </c>
      <c r="CG322" s="66"/>
      <c r="CH322" s="66"/>
      <c r="CL322" s="32" t="s">
        <v>459</v>
      </c>
      <c r="CM322" s="66"/>
      <c r="CN322" s="66"/>
      <c r="CO322" s="66"/>
      <c r="CP322" s="66"/>
      <c r="CQ322" s="67"/>
      <c r="CR322" s="67"/>
      <c r="CS322" s="67"/>
      <c r="CT322" s="67"/>
      <c r="CU322" s="67"/>
      <c r="CV322" s="67"/>
      <c r="CW322" s="32" t="s">
        <v>462</v>
      </c>
      <c r="CX322" s="65" t="s">
        <v>209</v>
      </c>
    </row>
    <row r="323">
      <c r="A323" s="15" t="s">
        <v>41</v>
      </c>
      <c r="B323" s="15" t="s">
        <v>33</v>
      </c>
      <c r="C323" s="32" t="s">
        <v>504</v>
      </c>
      <c r="D323" s="32" t="s">
        <v>982</v>
      </c>
      <c r="E323" s="65" t="s">
        <v>209</v>
      </c>
      <c r="F323" s="65" t="s">
        <v>209</v>
      </c>
      <c r="G323" s="65" t="s">
        <v>209</v>
      </c>
      <c r="H323" s="15" t="s">
        <v>465</v>
      </c>
      <c r="I323" s="65" t="s">
        <v>209</v>
      </c>
      <c r="J323" s="65" t="s">
        <v>209</v>
      </c>
      <c r="K323" s="32" t="s">
        <v>460</v>
      </c>
      <c r="L323" s="32" t="s">
        <v>460</v>
      </c>
      <c r="M323" s="32" t="s">
        <v>460</v>
      </c>
      <c r="N323" s="32" t="s">
        <v>460</v>
      </c>
      <c r="O323" s="76">
        <f>10000/43560</f>
        <v>0.2295684114</v>
      </c>
      <c r="P323" s="32">
        <v>25.0</v>
      </c>
      <c r="Q323" s="32">
        <v>10.0</v>
      </c>
      <c r="R323" s="32">
        <v>25.0</v>
      </c>
      <c r="U323" s="32">
        <v>2.0</v>
      </c>
      <c r="V323" s="32">
        <v>2.1</v>
      </c>
      <c r="W323" s="32">
        <v>25.0</v>
      </c>
      <c r="Z323" s="65" t="s">
        <v>209</v>
      </c>
      <c r="AA323" s="65" t="s">
        <v>209</v>
      </c>
      <c r="AB323" s="76">
        <f>10000/43560</f>
        <v>0.2295684114</v>
      </c>
      <c r="AD323" s="32">
        <v>25.0</v>
      </c>
      <c r="AE323" s="32">
        <v>10.0</v>
      </c>
      <c r="AF323" s="32">
        <v>25.0</v>
      </c>
      <c r="AI323" s="32">
        <v>2.0</v>
      </c>
      <c r="AJ323" s="32">
        <v>2.0</v>
      </c>
      <c r="AK323" s="32">
        <v>2.1</v>
      </c>
      <c r="AL323" s="32">
        <v>25.0</v>
      </c>
      <c r="AO323" s="65" t="s">
        <v>209</v>
      </c>
      <c r="AP323" s="65" t="s">
        <v>209</v>
      </c>
      <c r="AQ323" s="76">
        <f>10000/43560</f>
        <v>0.2295684114</v>
      </c>
      <c r="AS323" s="32">
        <v>25.0</v>
      </c>
      <c r="AT323" s="32">
        <v>10.0</v>
      </c>
      <c r="AU323" s="32">
        <v>25.0</v>
      </c>
      <c r="AX323" s="32">
        <v>1.5</v>
      </c>
      <c r="AY323" s="32">
        <v>1.5</v>
      </c>
      <c r="AZ323" s="66"/>
      <c r="BA323" s="65" t="s">
        <v>209</v>
      </c>
      <c r="BB323" s="32">
        <v>2.1</v>
      </c>
      <c r="BC323" s="32">
        <v>25.0</v>
      </c>
      <c r="BG323" s="65" t="s">
        <v>209</v>
      </c>
      <c r="BH323" s="65" t="s">
        <v>209</v>
      </c>
      <c r="BI323" s="76">
        <f>10000/43560</f>
        <v>0.2295684114</v>
      </c>
      <c r="BK323" s="32">
        <v>25.0</v>
      </c>
      <c r="BL323" s="32">
        <v>10.0</v>
      </c>
      <c r="BM323" s="32">
        <v>25.0</v>
      </c>
      <c r="BP323" s="32">
        <v>1.5</v>
      </c>
      <c r="BQ323" s="32">
        <v>1.5</v>
      </c>
      <c r="BR323" s="66"/>
      <c r="BS323" s="65" t="s">
        <v>209</v>
      </c>
      <c r="BT323" s="32">
        <v>2.1</v>
      </c>
      <c r="BU323" s="32">
        <v>25.0</v>
      </c>
      <c r="BZ323" s="32" t="s">
        <v>461</v>
      </c>
      <c r="CG323" s="66"/>
      <c r="CH323" s="66"/>
      <c r="CL323" s="32" t="s">
        <v>459</v>
      </c>
      <c r="CM323" s="66"/>
      <c r="CN323" s="66"/>
      <c r="CO323" s="66"/>
      <c r="CP323" s="66"/>
      <c r="CQ323" s="67"/>
      <c r="CR323" s="67"/>
      <c r="CS323" s="67"/>
      <c r="CT323" s="67"/>
      <c r="CU323" s="67"/>
      <c r="CV323" s="67"/>
      <c r="CW323" s="32" t="s">
        <v>462</v>
      </c>
      <c r="CX323" s="65" t="s">
        <v>209</v>
      </c>
    </row>
    <row r="324">
      <c r="A324" s="15" t="s">
        <v>41</v>
      </c>
      <c r="B324" s="15" t="s">
        <v>33</v>
      </c>
      <c r="C324" s="32" t="s">
        <v>972</v>
      </c>
      <c r="D324" s="32" t="s">
        <v>983</v>
      </c>
      <c r="E324" s="65" t="s">
        <v>19</v>
      </c>
      <c r="F324" s="65" t="s">
        <v>209</v>
      </c>
      <c r="G324" s="65" t="s">
        <v>209</v>
      </c>
      <c r="H324" s="15" t="s">
        <v>491</v>
      </c>
      <c r="I324" s="65" t="s">
        <v>209</v>
      </c>
      <c r="J324" s="65" t="s">
        <v>209</v>
      </c>
      <c r="K324" s="32" t="s">
        <v>459</v>
      </c>
      <c r="L324" s="32" t="s">
        <v>459</v>
      </c>
      <c r="M324" s="32" t="s">
        <v>459</v>
      </c>
      <c r="N324" s="32" t="s">
        <v>459</v>
      </c>
      <c r="O324" s="67"/>
      <c r="P324" s="67"/>
      <c r="Q324" s="67"/>
      <c r="R324" s="67"/>
      <c r="S324" s="67"/>
      <c r="T324" s="67"/>
      <c r="U324" s="67"/>
      <c r="V324" s="67"/>
      <c r="W324" s="67"/>
      <c r="X324" s="67"/>
      <c r="Y324" s="67"/>
      <c r="Z324" s="66"/>
      <c r="AA324" s="66"/>
      <c r="AB324" s="67"/>
      <c r="AC324" s="67"/>
      <c r="AD324" s="67"/>
      <c r="AE324" s="67"/>
      <c r="AF324" s="67"/>
      <c r="AG324" s="67"/>
      <c r="AH324" s="67"/>
      <c r="AI324" s="67"/>
      <c r="AJ324" s="67"/>
      <c r="AK324" s="67"/>
      <c r="AL324" s="67"/>
      <c r="AM324" s="67"/>
      <c r="AN324" s="67"/>
      <c r="AO324" s="66"/>
      <c r="AP324" s="66"/>
      <c r="AQ324" s="67"/>
      <c r="AR324" s="67"/>
      <c r="AS324" s="67"/>
      <c r="AT324" s="67"/>
      <c r="AU324" s="67"/>
      <c r="AV324" s="67"/>
      <c r="AW324" s="67"/>
      <c r="AX324" s="67"/>
      <c r="AY324" s="67"/>
      <c r="AZ324" s="66"/>
      <c r="BA324" s="66"/>
      <c r="BB324" s="67"/>
      <c r="BC324" s="67"/>
      <c r="BD324" s="67"/>
      <c r="BE324" s="67"/>
      <c r="BF324" s="67"/>
      <c r="BG324" s="66"/>
      <c r="BH324" s="66"/>
      <c r="BI324" s="67"/>
      <c r="BJ324" s="67"/>
      <c r="BK324" s="67"/>
      <c r="BL324" s="67"/>
      <c r="BM324" s="67"/>
      <c r="BN324" s="67"/>
      <c r="BO324" s="67"/>
      <c r="BP324" s="67"/>
      <c r="BQ324" s="67"/>
      <c r="BR324" s="66"/>
      <c r="BS324" s="66"/>
      <c r="BT324" s="67"/>
      <c r="BU324" s="67"/>
      <c r="BV324" s="67"/>
      <c r="BW324" s="67"/>
      <c r="BX324" s="67"/>
      <c r="BY324" s="67"/>
      <c r="BZ324" s="32" t="s">
        <v>459</v>
      </c>
      <c r="CA324" s="67"/>
      <c r="CB324" s="67"/>
      <c r="CC324" s="67"/>
      <c r="CD324" s="67"/>
      <c r="CE324" s="67"/>
      <c r="CF324" s="67"/>
      <c r="CG324" s="66"/>
      <c r="CH324" s="66"/>
      <c r="CI324" s="67"/>
      <c r="CJ324" s="67"/>
      <c r="CK324" s="67"/>
      <c r="CL324" s="32" t="s">
        <v>459</v>
      </c>
      <c r="CM324" s="66"/>
      <c r="CN324" s="66"/>
      <c r="CO324" s="66"/>
      <c r="CP324" s="66"/>
      <c r="CQ324" s="67"/>
      <c r="CR324" s="67"/>
      <c r="CS324" s="67"/>
      <c r="CT324" s="67"/>
      <c r="CU324" s="67"/>
      <c r="CV324" s="67"/>
      <c r="CW324" s="32" t="s">
        <v>461</v>
      </c>
      <c r="CX324" s="65" t="s">
        <v>209</v>
      </c>
    </row>
    <row r="325">
      <c r="A325" s="15" t="s">
        <v>41</v>
      </c>
      <c r="B325" s="15" t="s">
        <v>33</v>
      </c>
      <c r="C325" s="32" t="s">
        <v>629</v>
      </c>
      <c r="D325" s="32" t="s">
        <v>984</v>
      </c>
      <c r="E325" s="65" t="s">
        <v>19</v>
      </c>
      <c r="F325" s="65" t="s">
        <v>209</v>
      </c>
      <c r="G325" s="65" t="s">
        <v>209</v>
      </c>
      <c r="H325" s="15" t="s">
        <v>465</v>
      </c>
      <c r="I325" s="65" t="s">
        <v>209</v>
      </c>
      <c r="J325" s="65" t="s">
        <v>209</v>
      </c>
      <c r="K325" s="32" t="s">
        <v>460</v>
      </c>
      <c r="L325" s="32" t="s">
        <v>459</v>
      </c>
      <c r="M325" s="32" t="s">
        <v>459</v>
      </c>
      <c r="N325" s="32" t="s">
        <v>459</v>
      </c>
      <c r="O325" s="76">
        <f>4000/43560</f>
        <v>0.09182736455</v>
      </c>
      <c r="P325" s="32">
        <v>20.0</v>
      </c>
      <c r="Q325" s="32">
        <v>20.0</v>
      </c>
      <c r="R325" s="32">
        <v>20.0</v>
      </c>
      <c r="U325" s="32">
        <v>2.0</v>
      </c>
      <c r="Z325" s="66"/>
      <c r="AA325" s="66"/>
      <c r="AB325" s="67"/>
      <c r="AC325" s="67"/>
      <c r="AD325" s="67"/>
      <c r="AE325" s="67"/>
      <c r="AF325" s="67"/>
      <c r="AG325" s="67"/>
      <c r="AH325" s="67"/>
      <c r="AI325" s="67"/>
      <c r="AJ325" s="67"/>
      <c r="AK325" s="67"/>
      <c r="AL325" s="67"/>
      <c r="AM325" s="67"/>
      <c r="AN325" s="67"/>
      <c r="AO325" s="66"/>
      <c r="AP325" s="66"/>
      <c r="AQ325" s="67"/>
      <c r="AR325" s="67"/>
      <c r="AS325" s="67"/>
      <c r="AT325" s="67"/>
      <c r="AU325" s="67"/>
      <c r="AV325" s="67"/>
      <c r="AW325" s="67"/>
      <c r="AX325" s="67"/>
      <c r="AY325" s="67"/>
      <c r="AZ325" s="66"/>
      <c r="BA325" s="66"/>
      <c r="BB325" s="67"/>
      <c r="BC325" s="67"/>
      <c r="BD325" s="67"/>
      <c r="BE325" s="67"/>
      <c r="BF325" s="67"/>
      <c r="BG325" s="66"/>
      <c r="BH325" s="66"/>
      <c r="BI325" s="67"/>
      <c r="BJ325" s="67"/>
      <c r="BK325" s="67"/>
      <c r="BL325" s="67"/>
      <c r="BM325" s="67"/>
      <c r="BN325" s="67"/>
      <c r="BO325" s="67"/>
      <c r="BP325" s="67"/>
      <c r="BQ325" s="67"/>
      <c r="BR325" s="66"/>
      <c r="BS325" s="66"/>
      <c r="BT325" s="67"/>
      <c r="BU325" s="67"/>
      <c r="BV325" s="67"/>
      <c r="BW325" s="67"/>
      <c r="BX325" s="67"/>
      <c r="BY325" s="67"/>
      <c r="BZ325" s="32" t="s">
        <v>461</v>
      </c>
      <c r="CG325" s="66"/>
      <c r="CH325" s="66"/>
      <c r="CL325" s="32" t="s">
        <v>459</v>
      </c>
      <c r="CM325" s="66"/>
      <c r="CN325" s="66"/>
      <c r="CO325" s="66"/>
      <c r="CP325" s="66"/>
      <c r="CQ325" s="67"/>
      <c r="CR325" s="67"/>
      <c r="CS325" s="67"/>
      <c r="CT325" s="67"/>
      <c r="CU325" s="67"/>
      <c r="CV325" s="67"/>
      <c r="CW325" s="32" t="s">
        <v>461</v>
      </c>
      <c r="CX325" s="65" t="s">
        <v>19</v>
      </c>
    </row>
    <row r="326">
      <c r="A326" s="15" t="s">
        <v>32</v>
      </c>
      <c r="B326" s="15" t="s">
        <v>33</v>
      </c>
      <c r="C326" s="32" t="s">
        <v>501</v>
      </c>
      <c r="D326" s="32" t="s">
        <v>872</v>
      </c>
      <c r="E326" s="65" t="s">
        <v>19</v>
      </c>
      <c r="F326" s="65" t="s">
        <v>209</v>
      </c>
      <c r="G326" s="65" t="s">
        <v>209</v>
      </c>
      <c r="H326" s="15" t="s">
        <v>465</v>
      </c>
      <c r="I326" s="65" t="s">
        <v>209</v>
      </c>
      <c r="J326" s="65" t="s">
        <v>209</v>
      </c>
      <c r="K326" s="32" t="s">
        <v>460</v>
      </c>
      <c r="L326" s="32" t="s">
        <v>459</v>
      </c>
      <c r="M326" s="32" t="s">
        <v>459</v>
      </c>
      <c r="N326" s="32" t="s">
        <v>459</v>
      </c>
      <c r="O326" s="32">
        <v>10.0</v>
      </c>
      <c r="P326" s="32">
        <v>35.0</v>
      </c>
      <c r="Q326" s="32">
        <v>15.0</v>
      </c>
      <c r="R326" s="32">
        <v>35.0</v>
      </c>
      <c r="S326" s="32">
        <v>15.0</v>
      </c>
      <c r="U326" s="32">
        <v>2.0</v>
      </c>
      <c r="V326" s="32">
        <v>2.8</v>
      </c>
      <c r="W326" s="32">
        <v>34.0</v>
      </c>
      <c r="Z326" s="66"/>
      <c r="AA326" s="66"/>
      <c r="AB326" s="67"/>
      <c r="AC326" s="67"/>
      <c r="AD326" s="67"/>
      <c r="AE326" s="67"/>
      <c r="AF326" s="67"/>
      <c r="AG326" s="67"/>
      <c r="AH326" s="67"/>
      <c r="AI326" s="67"/>
      <c r="AJ326" s="67"/>
      <c r="AK326" s="67"/>
      <c r="AL326" s="67"/>
      <c r="AM326" s="67"/>
      <c r="AN326" s="67"/>
      <c r="AO326" s="66"/>
      <c r="AP326" s="66"/>
      <c r="AQ326" s="67"/>
      <c r="AR326" s="67"/>
      <c r="AS326" s="67"/>
      <c r="AT326" s="67"/>
      <c r="AU326" s="67"/>
      <c r="AV326" s="67"/>
      <c r="AW326" s="67"/>
      <c r="AX326" s="67"/>
      <c r="AY326" s="67"/>
      <c r="AZ326" s="66"/>
      <c r="BA326" s="66"/>
      <c r="BB326" s="67"/>
      <c r="BC326" s="67"/>
      <c r="BD326" s="67"/>
      <c r="BE326" s="67"/>
      <c r="BF326" s="67"/>
      <c r="BG326" s="66"/>
      <c r="BH326" s="66"/>
      <c r="BI326" s="67"/>
      <c r="BJ326" s="67"/>
      <c r="BK326" s="67"/>
      <c r="BL326" s="67"/>
      <c r="BM326" s="67"/>
      <c r="BN326" s="67"/>
      <c r="BO326" s="67"/>
      <c r="BP326" s="67"/>
      <c r="BQ326" s="67"/>
      <c r="BR326" s="66"/>
      <c r="BS326" s="66"/>
      <c r="BT326" s="67"/>
      <c r="BU326" s="67"/>
      <c r="BV326" s="67"/>
      <c r="BW326" s="67"/>
      <c r="BX326" s="67"/>
      <c r="BY326" s="67"/>
      <c r="BZ326" s="32" t="s">
        <v>461</v>
      </c>
      <c r="CG326" s="66"/>
      <c r="CH326" s="66"/>
      <c r="CL326" s="32" t="s">
        <v>460</v>
      </c>
      <c r="CM326" s="65" t="s">
        <v>209</v>
      </c>
      <c r="CN326" s="65" t="s">
        <v>209</v>
      </c>
      <c r="CO326" s="65" t="s">
        <v>19</v>
      </c>
      <c r="CP326" s="65" t="s">
        <v>209</v>
      </c>
      <c r="CQ326" s="76">
        <f t="shared" ref="CQ326:CQ330" si="50">3000/43560</f>
        <v>0.06887052342</v>
      </c>
      <c r="CR326" s="32">
        <v>1.0</v>
      </c>
      <c r="CT326" s="32">
        <v>80.0</v>
      </c>
      <c r="CU326" s="32">
        <v>1000.0</v>
      </c>
      <c r="CW326" s="32" t="s">
        <v>461</v>
      </c>
      <c r="CX326" s="65" t="s">
        <v>209</v>
      </c>
      <c r="DB326" s="32" t="s">
        <v>985</v>
      </c>
      <c r="DC326" s="32" t="s">
        <v>985</v>
      </c>
    </row>
    <row r="327">
      <c r="A327" s="15" t="s">
        <v>32</v>
      </c>
      <c r="B327" s="15" t="s">
        <v>33</v>
      </c>
      <c r="C327" s="32" t="s">
        <v>986</v>
      </c>
      <c r="D327" s="32" t="s">
        <v>987</v>
      </c>
      <c r="E327" s="65" t="s">
        <v>19</v>
      </c>
      <c r="F327" s="65" t="s">
        <v>209</v>
      </c>
      <c r="G327" s="65" t="s">
        <v>209</v>
      </c>
      <c r="H327" s="15" t="s">
        <v>465</v>
      </c>
      <c r="I327" s="65" t="s">
        <v>209</v>
      </c>
      <c r="J327" s="65" t="s">
        <v>209</v>
      </c>
      <c r="K327" s="32" t="s">
        <v>460</v>
      </c>
      <c r="L327" s="32" t="s">
        <v>459</v>
      </c>
      <c r="M327" s="32" t="s">
        <v>459</v>
      </c>
      <c r="N327" s="32" t="s">
        <v>459</v>
      </c>
      <c r="O327" s="32">
        <v>1.0</v>
      </c>
      <c r="P327" s="32">
        <v>25.0</v>
      </c>
      <c r="Q327" s="32">
        <v>10.0</v>
      </c>
      <c r="R327" s="32">
        <v>25.0</v>
      </c>
      <c r="S327" s="32">
        <v>25.0</v>
      </c>
      <c r="U327" s="32">
        <v>2.0</v>
      </c>
      <c r="V327" s="32">
        <v>2.8</v>
      </c>
      <c r="W327" s="32">
        <v>34.0</v>
      </c>
      <c r="Z327" s="66"/>
      <c r="AA327" s="66"/>
      <c r="AB327" s="67"/>
      <c r="AC327" s="67"/>
      <c r="AD327" s="67"/>
      <c r="AE327" s="67"/>
      <c r="AF327" s="67"/>
      <c r="AG327" s="67"/>
      <c r="AH327" s="67"/>
      <c r="AI327" s="67"/>
      <c r="AJ327" s="67"/>
      <c r="AK327" s="67"/>
      <c r="AL327" s="67"/>
      <c r="AM327" s="67"/>
      <c r="AN327" s="67"/>
      <c r="AO327" s="66"/>
      <c r="AP327" s="66"/>
      <c r="AQ327" s="67"/>
      <c r="AR327" s="67"/>
      <c r="AS327" s="67"/>
      <c r="AT327" s="67"/>
      <c r="AU327" s="67"/>
      <c r="AV327" s="67"/>
      <c r="AW327" s="67"/>
      <c r="AX327" s="67"/>
      <c r="AY327" s="67"/>
      <c r="AZ327" s="66"/>
      <c r="BA327" s="66"/>
      <c r="BB327" s="67"/>
      <c r="BC327" s="67"/>
      <c r="BD327" s="67"/>
      <c r="BE327" s="67"/>
      <c r="BF327" s="67"/>
      <c r="BG327" s="66"/>
      <c r="BH327" s="66"/>
      <c r="BI327" s="67"/>
      <c r="BJ327" s="67"/>
      <c r="BK327" s="67"/>
      <c r="BL327" s="67"/>
      <c r="BM327" s="67"/>
      <c r="BN327" s="67"/>
      <c r="BO327" s="67"/>
      <c r="BP327" s="67"/>
      <c r="BQ327" s="67"/>
      <c r="BR327" s="66"/>
      <c r="BS327" s="66"/>
      <c r="BT327" s="67"/>
      <c r="BU327" s="67"/>
      <c r="BV327" s="67"/>
      <c r="BW327" s="67"/>
      <c r="BX327" s="67"/>
      <c r="BY327" s="67"/>
      <c r="BZ327" s="32" t="s">
        <v>461</v>
      </c>
      <c r="CG327" s="66"/>
      <c r="CH327" s="66"/>
      <c r="CL327" s="32" t="s">
        <v>462</v>
      </c>
      <c r="CM327" s="65" t="s">
        <v>209</v>
      </c>
      <c r="CN327" s="65" t="s">
        <v>209</v>
      </c>
      <c r="CO327" s="65" t="s">
        <v>19</v>
      </c>
      <c r="CP327" s="65" t="s">
        <v>209</v>
      </c>
      <c r="CQ327" s="76">
        <f t="shared" si="50"/>
        <v>0.06887052342</v>
      </c>
      <c r="CR327" s="32">
        <v>1.0</v>
      </c>
      <c r="CT327" s="32">
        <v>80.0</v>
      </c>
      <c r="CU327" s="32">
        <v>750.0</v>
      </c>
      <c r="CW327" s="32" t="s">
        <v>461</v>
      </c>
      <c r="CX327" s="65" t="s">
        <v>209</v>
      </c>
      <c r="DB327" s="32" t="s">
        <v>985</v>
      </c>
      <c r="DC327" s="32" t="s">
        <v>985</v>
      </c>
    </row>
    <row r="328">
      <c r="A328" s="15" t="s">
        <v>32</v>
      </c>
      <c r="B328" s="15" t="s">
        <v>33</v>
      </c>
      <c r="C328" s="32" t="s">
        <v>988</v>
      </c>
      <c r="D328" s="32" t="s">
        <v>989</v>
      </c>
      <c r="E328" s="65" t="s">
        <v>19</v>
      </c>
      <c r="F328" s="65" t="s">
        <v>209</v>
      </c>
      <c r="G328" s="65" t="s">
        <v>209</v>
      </c>
      <c r="H328" s="15" t="s">
        <v>465</v>
      </c>
      <c r="I328" s="65" t="s">
        <v>209</v>
      </c>
      <c r="J328" s="65" t="s">
        <v>209</v>
      </c>
      <c r="K328" s="32" t="s">
        <v>460</v>
      </c>
      <c r="L328" s="32" t="s">
        <v>459</v>
      </c>
      <c r="M328" s="32" t="s">
        <v>459</v>
      </c>
      <c r="N328" s="32" t="s">
        <v>459</v>
      </c>
      <c r="O328" s="32">
        <v>3.0</v>
      </c>
      <c r="P328" s="32">
        <v>25.0</v>
      </c>
      <c r="Q328" s="32">
        <v>10.0</v>
      </c>
      <c r="R328" s="32">
        <v>25.0</v>
      </c>
      <c r="S328" s="32">
        <v>25.0</v>
      </c>
      <c r="U328" s="32">
        <v>2.0</v>
      </c>
      <c r="V328" s="32">
        <v>2.8</v>
      </c>
      <c r="W328" s="32">
        <v>34.0</v>
      </c>
      <c r="Z328" s="66"/>
      <c r="AA328" s="66"/>
      <c r="AB328" s="67"/>
      <c r="AC328" s="67"/>
      <c r="AD328" s="67"/>
      <c r="AE328" s="67"/>
      <c r="AF328" s="67"/>
      <c r="AG328" s="67"/>
      <c r="AH328" s="67"/>
      <c r="AI328" s="67"/>
      <c r="AJ328" s="67"/>
      <c r="AK328" s="67"/>
      <c r="AL328" s="67"/>
      <c r="AM328" s="67"/>
      <c r="AN328" s="67"/>
      <c r="AO328" s="66"/>
      <c r="AP328" s="66"/>
      <c r="AQ328" s="67"/>
      <c r="AR328" s="67"/>
      <c r="AS328" s="67"/>
      <c r="AT328" s="67"/>
      <c r="AU328" s="67"/>
      <c r="AV328" s="67"/>
      <c r="AW328" s="67"/>
      <c r="AX328" s="67"/>
      <c r="AY328" s="67"/>
      <c r="AZ328" s="66"/>
      <c r="BA328" s="66"/>
      <c r="BB328" s="67"/>
      <c r="BC328" s="67"/>
      <c r="BD328" s="67"/>
      <c r="BE328" s="67"/>
      <c r="BF328" s="67"/>
      <c r="BG328" s="66"/>
      <c r="BH328" s="66"/>
      <c r="BI328" s="67"/>
      <c r="BJ328" s="67"/>
      <c r="BK328" s="67"/>
      <c r="BL328" s="67"/>
      <c r="BM328" s="67"/>
      <c r="BN328" s="67"/>
      <c r="BO328" s="67"/>
      <c r="BP328" s="67"/>
      <c r="BQ328" s="67"/>
      <c r="BR328" s="66"/>
      <c r="BS328" s="66"/>
      <c r="BT328" s="67"/>
      <c r="BU328" s="67"/>
      <c r="BV328" s="67"/>
      <c r="BW328" s="67"/>
      <c r="BX328" s="67"/>
      <c r="BY328" s="67"/>
      <c r="BZ328" s="32" t="s">
        <v>461</v>
      </c>
      <c r="CG328" s="66"/>
      <c r="CH328" s="66"/>
      <c r="CL328" s="32" t="s">
        <v>462</v>
      </c>
      <c r="CM328" s="65" t="s">
        <v>209</v>
      </c>
      <c r="CN328" s="65" t="s">
        <v>209</v>
      </c>
      <c r="CO328" s="65" t="s">
        <v>19</v>
      </c>
      <c r="CP328" s="65" t="s">
        <v>209</v>
      </c>
      <c r="CQ328" s="76">
        <f t="shared" si="50"/>
        <v>0.06887052342</v>
      </c>
      <c r="CR328" s="32">
        <v>1.0</v>
      </c>
      <c r="CT328" s="32">
        <v>80.0</v>
      </c>
      <c r="CU328" s="32">
        <v>750.0</v>
      </c>
      <c r="CW328" s="32" t="s">
        <v>461</v>
      </c>
      <c r="CX328" s="65" t="s">
        <v>209</v>
      </c>
      <c r="DB328" s="32" t="s">
        <v>985</v>
      </c>
      <c r="DC328" s="32" t="s">
        <v>985</v>
      </c>
    </row>
    <row r="329">
      <c r="A329" s="15" t="s">
        <v>32</v>
      </c>
      <c r="B329" s="15" t="s">
        <v>33</v>
      </c>
      <c r="C329" s="32" t="s">
        <v>990</v>
      </c>
      <c r="D329" s="32" t="s">
        <v>991</v>
      </c>
      <c r="E329" s="65" t="s">
        <v>19</v>
      </c>
      <c r="F329" s="65" t="s">
        <v>209</v>
      </c>
      <c r="G329" s="65" t="s">
        <v>209</v>
      </c>
      <c r="H329" s="15" t="s">
        <v>465</v>
      </c>
      <c r="I329" s="65" t="s">
        <v>209</v>
      </c>
      <c r="J329" s="65" t="s">
        <v>209</v>
      </c>
      <c r="K329" s="32" t="s">
        <v>460</v>
      </c>
      <c r="L329" s="32" t="s">
        <v>459</v>
      </c>
      <c r="M329" s="32" t="s">
        <v>459</v>
      </c>
      <c r="N329" s="32" t="s">
        <v>459</v>
      </c>
      <c r="O329" s="76">
        <f t="shared" ref="O329:O330" si="51">15001/43560</f>
        <v>0.3443755739</v>
      </c>
      <c r="P329" s="32">
        <v>20.0</v>
      </c>
      <c r="Q329" s="32">
        <v>5.0</v>
      </c>
      <c r="R329" s="32">
        <v>20.0</v>
      </c>
      <c r="S329" s="32">
        <v>30.0</v>
      </c>
      <c r="U329" s="32">
        <v>2.0</v>
      </c>
      <c r="V329" s="32">
        <v>2.8</v>
      </c>
      <c r="W329" s="32">
        <v>34.0</v>
      </c>
      <c r="Z329" s="66"/>
      <c r="AA329" s="66"/>
      <c r="AB329" s="67"/>
      <c r="AC329" s="67"/>
      <c r="AD329" s="67"/>
      <c r="AE329" s="67"/>
      <c r="AF329" s="67"/>
      <c r="AG329" s="67"/>
      <c r="AH329" s="67"/>
      <c r="AI329" s="67"/>
      <c r="AJ329" s="67"/>
      <c r="AK329" s="67"/>
      <c r="AL329" s="67"/>
      <c r="AM329" s="67"/>
      <c r="AN329" s="67"/>
      <c r="AO329" s="66"/>
      <c r="AP329" s="66"/>
      <c r="AQ329" s="67"/>
      <c r="AR329" s="67"/>
      <c r="AS329" s="67"/>
      <c r="AT329" s="67"/>
      <c r="AU329" s="67"/>
      <c r="AV329" s="67"/>
      <c r="AW329" s="67"/>
      <c r="AX329" s="67"/>
      <c r="AY329" s="67"/>
      <c r="AZ329" s="66"/>
      <c r="BA329" s="66"/>
      <c r="BB329" s="67"/>
      <c r="BC329" s="67"/>
      <c r="BD329" s="67"/>
      <c r="BE329" s="67"/>
      <c r="BF329" s="67"/>
      <c r="BG329" s="66"/>
      <c r="BH329" s="66"/>
      <c r="BI329" s="67"/>
      <c r="BJ329" s="67"/>
      <c r="BK329" s="67"/>
      <c r="BL329" s="67"/>
      <c r="BM329" s="67"/>
      <c r="BN329" s="67"/>
      <c r="BO329" s="67"/>
      <c r="BP329" s="67"/>
      <c r="BQ329" s="67"/>
      <c r="BR329" s="66"/>
      <c r="BS329" s="66"/>
      <c r="BT329" s="67"/>
      <c r="BU329" s="67"/>
      <c r="BV329" s="67"/>
      <c r="BW329" s="67"/>
      <c r="BX329" s="67"/>
      <c r="BY329" s="67"/>
      <c r="BZ329" s="32" t="s">
        <v>461</v>
      </c>
      <c r="CG329" s="66"/>
      <c r="CH329" s="66"/>
      <c r="CL329" s="32" t="s">
        <v>462</v>
      </c>
      <c r="CM329" s="65" t="s">
        <v>209</v>
      </c>
      <c r="CN329" s="65" t="s">
        <v>209</v>
      </c>
      <c r="CO329" s="65" t="s">
        <v>19</v>
      </c>
      <c r="CP329" s="65" t="s">
        <v>209</v>
      </c>
      <c r="CQ329" s="76">
        <f t="shared" si="50"/>
        <v>0.06887052342</v>
      </c>
      <c r="CR329" s="32">
        <v>1.0</v>
      </c>
      <c r="CT329" s="32">
        <v>80.0</v>
      </c>
      <c r="CU329" s="32">
        <v>750.0</v>
      </c>
      <c r="CW329" s="32" t="s">
        <v>461</v>
      </c>
      <c r="CX329" s="65" t="s">
        <v>209</v>
      </c>
      <c r="DB329" s="32" t="s">
        <v>985</v>
      </c>
      <c r="DC329" s="32" t="s">
        <v>985</v>
      </c>
    </row>
    <row r="330">
      <c r="A330" s="15" t="s">
        <v>32</v>
      </c>
      <c r="B330" s="15" t="s">
        <v>33</v>
      </c>
      <c r="C330" s="32" t="s">
        <v>992</v>
      </c>
      <c r="D330" s="32" t="s">
        <v>993</v>
      </c>
      <c r="E330" s="65" t="s">
        <v>19</v>
      </c>
      <c r="F330" s="65" t="s">
        <v>209</v>
      </c>
      <c r="G330" s="65" t="s">
        <v>209</v>
      </c>
      <c r="H330" s="15" t="s">
        <v>465</v>
      </c>
      <c r="I330" s="65" t="s">
        <v>209</v>
      </c>
      <c r="J330" s="65" t="s">
        <v>209</v>
      </c>
      <c r="K330" s="32" t="s">
        <v>460</v>
      </c>
      <c r="L330" s="32" t="s">
        <v>459</v>
      </c>
      <c r="M330" s="32" t="s">
        <v>459</v>
      </c>
      <c r="N330" s="32" t="s">
        <v>459</v>
      </c>
      <c r="O330" s="76">
        <f t="shared" si="51"/>
        <v>0.3443755739</v>
      </c>
      <c r="P330" s="32">
        <v>20.0</v>
      </c>
      <c r="Q330" s="32">
        <v>8.0</v>
      </c>
      <c r="R330" s="32">
        <v>20.0</v>
      </c>
      <c r="S330" s="32">
        <v>30.0</v>
      </c>
      <c r="U330" s="32">
        <v>2.0</v>
      </c>
      <c r="V330" s="32">
        <v>2.8</v>
      </c>
      <c r="W330" s="32">
        <v>34.0</v>
      </c>
      <c r="Z330" s="66"/>
      <c r="AA330" s="66"/>
      <c r="AB330" s="67"/>
      <c r="AC330" s="67"/>
      <c r="AD330" s="67"/>
      <c r="AE330" s="67"/>
      <c r="AF330" s="67"/>
      <c r="AG330" s="67"/>
      <c r="AH330" s="67"/>
      <c r="AI330" s="67"/>
      <c r="AJ330" s="67"/>
      <c r="AK330" s="67"/>
      <c r="AL330" s="67"/>
      <c r="AM330" s="67"/>
      <c r="AN330" s="67"/>
      <c r="AO330" s="66"/>
      <c r="AP330" s="66"/>
      <c r="AQ330" s="67"/>
      <c r="AR330" s="67"/>
      <c r="AS330" s="67"/>
      <c r="AT330" s="67"/>
      <c r="AU330" s="67"/>
      <c r="AV330" s="67"/>
      <c r="AW330" s="67"/>
      <c r="AX330" s="67"/>
      <c r="AY330" s="67"/>
      <c r="AZ330" s="66"/>
      <c r="BA330" s="66"/>
      <c r="BB330" s="67"/>
      <c r="BC330" s="67"/>
      <c r="BD330" s="67"/>
      <c r="BE330" s="67"/>
      <c r="BF330" s="67"/>
      <c r="BG330" s="66"/>
      <c r="BH330" s="66"/>
      <c r="BI330" s="67"/>
      <c r="BJ330" s="67"/>
      <c r="BK330" s="67"/>
      <c r="BL330" s="67"/>
      <c r="BM330" s="67"/>
      <c r="BN330" s="67"/>
      <c r="BO330" s="67"/>
      <c r="BP330" s="67"/>
      <c r="BQ330" s="67"/>
      <c r="BR330" s="66"/>
      <c r="BS330" s="66"/>
      <c r="BT330" s="67"/>
      <c r="BU330" s="67"/>
      <c r="BV330" s="67"/>
      <c r="BW330" s="67"/>
      <c r="BX330" s="67"/>
      <c r="BY330" s="67"/>
      <c r="BZ330" s="32" t="s">
        <v>461</v>
      </c>
      <c r="CG330" s="66"/>
      <c r="CH330" s="66"/>
      <c r="CL330" s="32" t="s">
        <v>462</v>
      </c>
      <c r="CM330" s="65" t="s">
        <v>209</v>
      </c>
      <c r="CN330" s="65" t="s">
        <v>209</v>
      </c>
      <c r="CO330" s="65" t="s">
        <v>19</v>
      </c>
      <c r="CP330" s="65" t="s">
        <v>209</v>
      </c>
      <c r="CQ330" s="76">
        <f t="shared" si="50"/>
        <v>0.06887052342</v>
      </c>
      <c r="CR330" s="32">
        <v>1.0</v>
      </c>
      <c r="CT330" s="32">
        <v>80.0</v>
      </c>
      <c r="CU330" s="32">
        <v>750.0</v>
      </c>
      <c r="CW330" s="32" t="s">
        <v>461</v>
      </c>
      <c r="CX330" s="65" t="s">
        <v>19</v>
      </c>
      <c r="DB330" s="32" t="s">
        <v>985</v>
      </c>
      <c r="DC330" s="32" t="s">
        <v>985</v>
      </c>
    </row>
    <row r="331">
      <c r="A331" s="15" t="s">
        <v>32</v>
      </c>
      <c r="B331" s="15" t="s">
        <v>33</v>
      </c>
      <c r="C331" s="32" t="s">
        <v>994</v>
      </c>
      <c r="D331" s="32" t="s">
        <v>486</v>
      </c>
      <c r="E331" s="65" t="s">
        <v>19</v>
      </c>
      <c r="F331" s="65" t="s">
        <v>209</v>
      </c>
      <c r="G331" s="65" t="s">
        <v>209</v>
      </c>
      <c r="H331" s="15" t="s">
        <v>491</v>
      </c>
      <c r="I331" s="65" t="s">
        <v>209</v>
      </c>
      <c r="J331" s="65" t="s">
        <v>209</v>
      </c>
      <c r="K331" s="32" t="s">
        <v>459</v>
      </c>
      <c r="L331" s="32" t="s">
        <v>459</v>
      </c>
      <c r="M331" s="32" t="s">
        <v>459</v>
      </c>
      <c r="N331" s="32" t="s">
        <v>459</v>
      </c>
      <c r="O331" s="67"/>
      <c r="P331" s="67"/>
      <c r="Q331" s="67"/>
      <c r="R331" s="67"/>
      <c r="S331" s="67"/>
      <c r="T331" s="67"/>
      <c r="U331" s="67"/>
      <c r="V331" s="67"/>
      <c r="W331" s="67"/>
      <c r="X331" s="67"/>
      <c r="Y331" s="67"/>
      <c r="Z331" s="66"/>
      <c r="AA331" s="66"/>
      <c r="AB331" s="67"/>
      <c r="AC331" s="67"/>
      <c r="AD331" s="67"/>
      <c r="AE331" s="67"/>
      <c r="AF331" s="67"/>
      <c r="AG331" s="67"/>
      <c r="AH331" s="67"/>
      <c r="AI331" s="67"/>
      <c r="AJ331" s="67"/>
      <c r="AK331" s="67"/>
      <c r="AL331" s="67"/>
      <c r="AM331" s="67"/>
      <c r="AN331" s="67"/>
      <c r="AO331" s="66"/>
      <c r="AP331" s="66"/>
      <c r="AQ331" s="67"/>
      <c r="AR331" s="67"/>
      <c r="AS331" s="67"/>
      <c r="AT331" s="67"/>
      <c r="AU331" s="67"/>
      <c r="AV331" s="67"/>
      <c r="AW331" s="67"/>
      <c r="AX331" s="67"/>
      <c r="AY331" s="67"/>
      <c r="AZ331" s="66"/>
      <c r="BA331" s="66"/>
      <c r="BB331" s="67"/>
      <c r="BC331" s="67"/>
      <c r="BD331" s="67"/>
      <c r="BE331" s="67"/>
      <c r="BF331" s="67"/>
      <c r="BG331" s="66"/>
      <c r="BH331" s="66"/>
      <c r="BI331" s="67"/>
      <c r="BJ331" s="67"/>
      <c r="BK331" s="67"/>
      <c r="BL331" s="67"/>
      <c r="BM331" s="67"/>
      <c r="BN331" s="67"/>
      <c r="BO331" s="67"/>
      <c r="BP331" s="67"/>
      <c r="BQ331" s="67"/>
      <c r="BR331" s="66"/>
      <c r="BS331" s="66"/>
      <c r="BT331" s="67"/>
      <c r="BU331" s="67"/>
      <c r="BV331" s="67"/>
      <c r="BW331" s="67"/>
      <c r="BX331" s="67"/>
      <c r="BY331" s="67"/>
      <c r="BZ331" s="32" t="s">
        <v>459</v>
      </c>
      <c r="CA331" s="67"/>
      <c r="CB331" s="67"/>
      <c r="CC331" s="67"/>
      <c r="CD331" s="67"/>
      <c r="CE331" s="67"/>
      <c r="CF331" s="67"/>
      <c r="CG331" s="66"/>
      <c r="CH331" s="66"/>
      <c r="CI331" s="67"/>
      <c r="CJ331" s="67"/>
      <c r="CK331" s="67"/>
      <c r="CL331" s="32" t="s">
        <v>459</v>
      </c>
      <c r="CM331" s="66"/>
      <c r="CN331" s="66"/>
      <c r="CO331" s="66"/>
      <c r="CP331" s="66"/>
      <c r="CQ331" s="67"/>
      <c r="CR331" s="67"/>
      <c r="CS331" s="67"/>
      <c r="CT331" s="67"/>
      <c r="CU331" s="67"/>
      <c r="CV331" s="67"/>
      <c r="CW331" s="32" t="s">
        <v>459</v>
      </c>
      <c r="CX331" s="65" t="s">
        <v>209</v>
      </c>
    </row>
    <row r="332">
      <c r="A332" s="15" t="s">
        <v>32</v>
      </c>
      <c r="B332" s="15" t="s">
        <v>33</v>
      </c>
      <c r="C332" s="32" t="s">
        <v>947</v>
      </c>
      <c r="D332" s="32" t="s">
        <v>948</v>
      </c>
      <c r="E332" s="65" t="s">
        <v>19</v>
      </c>
      <c r="F332" s="65" t="s">
        <v>209</v>
      </c>
      <c r="G332" s="65" t="s">
        <v>209</v>
      </c>
      <c r="H332" s="15" t="s">
        <v>491</v>
      </c>
      <c r="I332" s="65" t="s">
        <v>209</v>
      </c>
      <c r="J332" s="65" t="s">
        <v>209</v>
      </c>
      <c r="K332" s="32" t="s">
        <v>459</v>
      </c>
      <c r="L332" s="32" t="s">
        <v>459</v>
      </c>
      <c r="M332" s="32" t="s">
        <v>459</v>
      </c>
      <c r="N332" s="32" t="s">
        <v>459</v>
      </c>
      <c r="O332" s="67"/>
      <c r="P332" s="67"/>
      <c r="Q332" s="67"/>
      <c r="R332" s="67"/>
      <c r="S332" s="67"/>
      <c r="T332" s="67"/>
      <c r="U332" s="67"/>
      <c r="V332" s="67"/>
      <c r="W332" s="67"/>
      <c r="X332" s="67"/>
      <c r="Y332" s="67"/>
      <c r="Z332" s="66"/>
      <c r="AA332" s="66"/>
      <c r="AB332" s="67"/>
      <c r="AC332" s="67"/>
      <c r="AD332" s="67"/>
      <c r="AE332" s="67"/>
      <c r="AF332" s="67"/>
      <c r="AG332" s="67"/>
      <c r="AH332" s="67"/>
      <c r="AI332" s="67"/>
      <c r="AJ332" s="67"/>
      <c r="AK332" s="67"/>
      <c r="AL332" s="67"/>
      <c r="AM332" s="67"/>
      <c r="AN332" s="67"/>
      <c r="AO332" s="66"/>
      <c r="AP332" s="66"/>
      <c r="AQ332" s="67"/>
      <c r="AR332" s="67"/>
      <c r="AS332" s="67"/>
      <c r="AT332" s="67"/>
      <c r="AU332" s="67"/>
      <c r="AV332" s="67"/>
      <c r="AW332" s="67"/>
      <c r="AX332" s="67"/>
      <c r="AY332" s="67"/>
      <c r="AZ332" s="66"/>
      <c r="BA332" s="66"/>
      <c r="BB332" s="67"/>
      <c r="BC332" s="67"/>
      <c r="BD332" s="67"/>
      <c r="BE332" s="67"/>
      <c r="BF332" s="67"/>
      <c r="BG332" s="66"/>
      <c r="BH332" s="66"/>
      <c r="BI332" s="67"/>
      <c r="BJ332" s="67"/>
      <c r="BK332" s="67"/>
      <c r="BL332" s="67"/>
      <c r="BM332" s="67"/>
      <c r="BN332" s="67"/>
      <c r="BO332" s="67"/>
      <c r="BP332" s="67"/>
      <c r="BQ332" s="67"/>
      <c r="BR332" s="66"/>
      <c r="BS332" s="66"/>
      <c r="BT332" s="67"/>
      <c r="BU332" s="67"/>
      <c r="BV332" s="67"/>
      <c r="BW332" s="67"/>
      <c r="BX332" s="67"/>
      <c r="BY332" s="67"/>
      <c r="BZ332" s="32" t="s">
        <v>459</v>
      </c>
      <c r="CA332" s="67"/>
      <c r="CB332" s="67"/>
      <c r="CC332" s="67"/>
      <c r="CD332" s="67"/>
      <c r="CE332" s="67"/>
      <c r="CF332" s="67"/>
      <c r="CG332" s="66"/>
      <c r="CH332" s="66"/>
      <c r="CI332" s="67"/>
      <c r="CJ332" s="67"/>
      <c r="CK332" s="67"/>
      <c r="CL332" s="32" t="s">
        <v>459</v>
      </c>
      <c r="CM332" s="66"/>
      <c r="CN332" s="66"/>
      <c r="CO332" s="66"/>
      <c r="CP332" s="66"/>
      <c r="CQ332" s="67"/>
      <c r="CR332" s="67"/>
      <c r="CS332" s="67"/>
      <c r="CT332" s="67"/>
      <c r="CU332" s="67"/>
      <c r="CV332" s="67"/>
      <c r="CW332" s="32" t="s">
        <v>459</v>
      </c>
      <c r="CX332" s="65" t="s">
        <v>209</v>
      </c>
    </row>
    <row r="333">
      <c r="A333" s="15" t="s">
        <v>32</v>
      </c>
      <c r="B333" s="15" t="s">
        <v>33</v>
      </c>
      <c r="C333" s="32" t="s">
        <v>949</v>
      </c>
      <c r="D333" s="32" t="s">
        <v>739</v>
      </c>
      <c r="E333" s="65" t="s">
        <v>19</v>
      </c>
      <c r="F333" s="65" t="s">
        <v>209</v>
      </c>
      <c r="G333" s="65" t="s">
        <v>209</v>
      </c>
      <c r="H333" s="15" t="s">
        <v>491</v>
      </c>
      <c r="I333" s="65" t="s">
        <v>209</v>
      </c>
      <c r="J333" s="65" t="s">
        <v>209</v>
      </c>
      <c r="K333" s="32" t="s">
        <v>459</v>
      </c>
      <c r="L333" s="32" t="s">
        <v>459</v>
      </c>
      <c r="M333" s="32" t="s">
        <v>459</v>
      </c>
      <c r="N333" s="32" t="s">
        <v>459</v>
      </c>
      <c r="O333" s="67"/>
      <c r="P333" s="67"/>
      <c r="Q333" s="67"/>
      <c r="R333" s="67"/>
      <c r="S333" s="67"/>
      <c r="T333" s="67"/>
      <c r="U333" s="67"/>
      <c r="V333" s="67"/>
      <c r="W333" s="67"/>
      <c r="X333" s="67"/>
      <c r="Y333" s="67"/>
      <c r="Z333" s="66"/>
      <c r="AA333" s="66"/>
      <c r="AB333" s="67"/>
      <c r="AC333" s="67"/>
      <c r="AD333" s="67"/>
      <c r="AE333" s="67"/>
      <c r="AF333" s="67"/>
      <c r="AG333" s="67"/>
      <c r="AH333" s="67"/>
      <c r="AI333" s="67"/>
      <c r="AJ333" s="67"/>
      <c r="AK333" s="67"/>
      <c r="AL333" s="67"/>
      <c r="AM333" s="67"/>
      <c r="AN333" s="67"/>
      <c r="AO333" s="66"/>
      <c r="AP333" s="66"/>
      <c r="AQ333" s="67"/>
      <c r="AR333" s="67"/>
      <c r="AS333" s="67"/>
      <c r="AT333" s="67"/>
      <c r="AU333" s="67"/>
      <c r="AV333" s="67"/>
      <c r="AW333" s="67"/>
      <c r="AX333" s="67"/>
      <c r="AY333" s="67"/>
      <c r="AZ333" s="66"/>
      <c r="BA333" s="66"/>
      <c r="BB333" s="67"/>
      <c r="BC333" s="67"/>
      <c r="BD333" s="67"/>
      <c r="BE333" s="67"/>
      <c r="BF333" s="67"/>
      <c r="BG333" s="66"/>
      <c r="BH333" s="66"/>
      <c r="BI333" s="67"/>
      <c r="BJ333" s="67"/>
      <c r="BK333" s="67"/>
      <c r="BL333" s="67"/>
      <c r="BM333" s="67"/>
      <c r="BN333" s="67"/>
      <c r="BO333" s="67"/>
      <c r="BP333" s="67"/>
      <c r="BQ333" s="67"/>
      <c r="BR333" s="66"/>
      <c r="BS333" s="66"/>
      <c r="BT333" s="67"/>
      <c r="BU333" s="67"/>
      <c r="BV333" s="67"/>
      <c r="BW333" s="67"/>
      <c r="BX333" s="67"/>
      <c r="BY333" s="67"/>
      <c r="BZ333" s="32" t="s">
        <v>459</v>
      </c>
      <c r="CA333" s="67"/>
      <c r="CB333" s="67"/>
      <c r="CC333" s="67"/>
      <c r="CD333" s="67"/>
      <c r="CE333" s="67"/>
      <c r="CF333" s="67"/>
      <c r="CG333" s="66"/>
      <c r="CH333" s="66"/>
      <c r="CI333" s="67"/>
      <c r="CJ333" s="67"/>
      <c r="CK333" s="67"/>
      <c r="CL333" s="32" t="s">
        <v>459</v>
      </c>
      <c r="CM333" s="66"/>
      <c r="CN333" s="66"/>
      <c r="CO333" s="66"/>
      <c r="CP333" s="66"/>
      <c r="CQ333" s="67"/>
      <c r="CR333" s="67"/>
      <c r="CS333" s="67"/>
      <c r="CT333" s="67"/>
      <c r="CU333" s="67"/>
      <c r="CV333" s="67"/>
      <c r="CW333" s="32" t="s">
        <v>459</v>
      </c>
      <c r="CX333" s="65" t="s">
        <v>209</v>
      </c>
    </row>
    <row r="334">
      <c r="A334" s="15" t="s">
        <v>32</v>
      </c>
      <c r="B334" s="15" t="s">
        <v>33</v>
      </c>
      <c r="C334" s="32" t="s">
        <v>950</v>
      </c>
      <c r="D334" s="32" t="s">
        <v>783</v>
      </c>
      <c r="E334" s="65" t="s">
        <v>19</v>
      </c>
      <c r="F334" s="65" t="s">
        <v>209</v>
      </c>
      <c r="G334" s="65" t="s">
        <v>209</v>
      </c>
      <c r="H334" s="15" t="s">
        <v>491</v>
      </c>
      <c r="I334" s="65" t="s">
        <v>209</v>
      </c>
      <c r="J334" s="65" t="s">
        <v>209</v>
      </c>
      <c r="K334" s="32" t="s">
        <v>459</v>
      </c>
      <c r="L334" s="32" t="s">
        <v>459</v>
      </c>
      <c r="M334" s="32" t="s">
        <v>459</v>
      </c>
      <c r="N334" s="32" t="s">
        <v>459</v>
      </c>
      <c r="O334" s="67"/>
      <c r="P334" s="67"/>
      <c r="Q334" s="67"/>
      <c r="R334" s="67"/>
      <c r="S334" s="67"/>
      <c r="T334" s="67"/>
      <c r="U334" s="67"/>
      <c r="V334" s="67"/>
      <c r="W334" s="67"/>
      <c r="X334" s="67"/>
      <c r="Y334" s="67"/>
      <c r="Z334" s="66"/>
      <c r="AA334" s="66"/>
      <c r="AB334" s="67"/>
      <c r="AC334" s="67"/>
      <c r="AD334" s="67"/>
      <c r="AE334" s="67"/>
      <c r="AF334" s="67"/>
      <c r="AG334" s="67"/>
      <c r="AH334" s="67"/>
      <c r="AI334" s="67"/>
      <c r="AJ334" s="67"/>
      <c r="AK334" s="67"/>
      <c r="AL334" s="67"/>
      <c r="AM334" s="67"/>
      <c r="AN334" s="67"/>
      <c r="AO334" s="66"/>
      <c r="AP334" s="66"/>
      <c r="AQ334" s="67"/>
      <c r="AR334" s="67"/>
      <c r="AS334" s="67"/>
      <c r="AT334" s="67"/>
      <c r="AU334" s="67"/>
      <c r="AV334" s="67"/>
      <c r="AW334" s="67"/>
      <c r="AX334" s="67"/>
      <c r="AY334" s="67"/>
      <c r="AZ334" s="66"/>
      <c r="BA334" s="66"/>
      <c r="BB334" s="67"/>
      <c r="BC334" s="67"/>
      <c r="BD334" s="67"/>
      <c r="BE334" s="67"/>
      <c r="BF334" s="67"/>
      <c r="BG334" s="66"/>
      <c r="BH334" s="66"/>
      <c r="BI334" s="67"/>
      <c r="BJ334" s="67"/>
      <c r="BK334" s="67"/>
      <c r="BL334" s="67"/>
      <c r="BM334" s="67"/>
      <c r="BN334" s="67"/>
      <c r="BO334" s="67"/>
      <c r="BP334" s="67"/>
      <c r="BQ334" s="67"/>
      <c r="BR334" s="66"/>
      <c r="BS334" s="66"/>
      <c r="BT334" s="67"/>
      <c r="BU334" s="67"/>
      <c r="BV334" s="67"/>
      <c r="BW334" s="67"/>
      <c r="BX334" s="67"/>
      <c r="BY334" s="67"/>
      <c r="BZ334" s="32" t="s">
        <v>459</v>
      </c>
      <c r="CA334" s="67"/>
      <c r="CB334" s="67"/>
      <c r="CC334" s="67"/>
      <c r="CD334" s="67"/>
      <c r="CE334" s="67"/>
      <c r="CF334" s="67"/>
      <c r="CG334" s="66"/>
      <c r="CH334" s="66"/>
      <c r="CI334" s="67"/>
      <c r="CJ334" s="67"/>
      <c r="CK334" s="67"/>
      <c r="CL334" s="32" t="s">
        <v>459</v>
      </c>
      <c r="CM334" s="66"/>
      <c r="CN334" s="66"/>
      <c r="CO334" s="66"/>
      <c r="CP334" s="66"/>
      <c r="CQ334" s="67"/>
      <c r="CR334" s="67"/>
      <c r="CS334" s="67"/>
      <c r="CT334" s="67"/>
      <c r="CU334" s="67"/>
      <c r="CV334" s="67"/>
      <c r="CW334" s="32" t="s">
        <v>459</v>
      </c>
      <c r="CX334" s="65" t="s">
        <v>209</v>
      </c>
    </row>
    <row r="335">
      <c r="A335" s="15" t="s">
        <v>32</v>
      </c>
      <c r="B335" s="15" t="s">
        <v>33</v>
      </c>
      <c r="C335" s="32" t="s">
        <v>953</v>
      </c>
      <c r="D335" s="32" t="s">
        <v>954</v>
      </c>
      <c r="E335" s="65" t="s">
        <v>19</v>
      </c>
      <c r="F335" s="65" t="s">
        <v>209</v>
      </c>
      <c r="G335" s="65" t="s">
        <v>209</v>
      </c>
      <c r="H335" s="15" t="s">
        <v>491</v>
      </c>
      <c r="I335" s="65" t="s">
        <v>209</v>
      </c>
      <c r="J335" s="65" t="s">
        <v>209</v>
      </c>
      <c r="K335" s="32" t="s">
        <v>459</v>
      </c>
      <c r="L335" s="32" t="s">
        <v>459</v>
      </c>
      <c r="M335" s="32" t="s">
        <v>459</v>
      </c>
      <c r="N335" s="32" t="s">
        <v>459</v>
      </c>
      <c r="O335" s="67"/>
      <c r="P335" s="67"/>
      <c r="Q335" s="67"/>
      <c r="R335" s="67"/>
      <c r="S335" s="67"/>
      <c r="T335" s="67"/>
      <c r="U335" s="67"/>
      <c r="V335" s="67"/>
      <c r="W335" s="67"/>
      <c r="X335" s="67"/>
      <c r="Y335" s="67"/>
      <c r="Z335" s="66"/>
      <c r="AA335" s="66"/>
      <c r="AB335" s="67"/>
      <c r="AC335" s="67"/>
      <c r="AD335" s="67"/>
      <c r="AE335" s="67"/>
      <c r="AF335" s="67"/>
      <c r="AG335" s="67"/>
      <c r="AH335" s="67"/>
      <c r="AI335" s="67"/>
      <c r="AJ335" s="67"/>
      <c r="AK335" s="67"/>
      <c r="AL335" s="67"/>
      <c r="AM335" s="67"/>
      <c r="AN335" s="67"/>
      <c r="AO335" s="66"/>
      <c r="AP335" s="66"/>
      <c r="AQ335" s="67"/>
      <c r="AR335" s="67"/>
      <c r="AS335" s="67"/>
      <c r="AT335" s="67"/>
      <c r="AU335" s="67"/>
      <c r="AV335" s="67"/>
      <c r="AW335" s="67"/>
      <c r="AX335" s="67"/>
      <c r="AY335" s="67"/>
      <c r="AZ335" s="66"/>
      <c r="BA335" s="66"/>
      <c r="BB335" s="67"/>
      <c r="BC335" s="67"/>
      <c r="BD335" s="67"/>
      <c r="BE335" s="67"/>
      <c r="BF335" s="67"/>
      <c r="BG335" s="66"/>
      <c r="BH335" s="66"/>
      <c r="BI335" s="67"/>
      <c r="BJ335" s="67"/>
      <c r="BK335" s="67"/>
      <c r="BL335" s="67"/>
      <c r="BM335" s="67"/>
      <c r="BN335" s="67"/>
      <c r="BO335" s="67"/>
      <c r="BP335" s="67"/>
      <c r="BQ335" s="67"/>
      <c r="BR335" s="66"/>
      <c r="BS335" s="66"/>
      <c r="BT335" s="67"/>
      <c r="BU335" s="67"/>
      <c r="BV335" s="67"/>
      <c r="BW335" s="67"/>
      <c r="BX335" s="67"/>
      <c r="BY335" s="67"/>
      <c r="BZ335" s="32" t="s">
        <v>459</v>
      </c>
      <c r="CA335" s="67"/>
      <c r="CB335" s="67"/>
      <c r="CC335" s="67"/>
      <c r="CD335" s="67"/>
      <c r="CE335" s="67"/>
      <c r="CF335" s="67"/>
      <c r="CG335" s="66"/>
      <c r="CH335" s="66"/>
      <c r="CI335" s="67"/>
      <c r="CJ335" s="67"/>
      <c r="CK335" s="67"/>
      <c r="CL335" s="32" t="s">
        <v>459</v>
      </c>
      <c r="CM335" s="66"/>
      <c r="CN335" s="66"/>
      <c r="CO335" s="66"/>
      <c r="CP335" s="66"/>
      <c r="CQ335" s="67"/>
      <c r="CR335" s="67"/>
      <c r="CS335" s="67"/>
      <c r="CT335" s="67"/>
      <c r="CU335" s="67"/>
      <c r="CV335" s="67"/>
      <c r="CW335" s="32" t="s">
        <v>459</v>
      </c>
      <c r="CX335" s="65" t="s">
        <v>209</v>
      </c>
    </row>
    <row r="336">
      <c r="A336" s="15" t="s">
        <v>32</v>
      </c>
      <c r="B336" s="15" t="s">
        <v>33</v>
      </c>
      <c r="C336" s="32" t="s">
        <v>955</v>
      </c>
      <c r="D336" s="32" t="s">
        <v>956</v>
      </c>
      <c r="E336" s="65" t="s">
        <v>19</v>
      </c>
      <c r="F336" s="65" t="s">
        <v>209</v>
      </c>
      <c r="G336" s="65" t="s">
        <v>209</v>
      </c>
      <c r="H336" s="15" t="s">
        <v>458</v>
      </c>
      <c r="I336" s="65" t="s">
        <v>209</v>
      </c>
      <c r="J336" s="65" t="s">
        <v>209</v>
      </c>
      <c r="K336" s="32" t="s">
        <v>460</v>
      </c>
      <c r="L336" s="32" t="s">
        <v>459</v>
      </c>
      <c r="M336" s="32" t="s">
        <v>459</v>
      </c>
      <c r="N336" s="32" t="s">
        <v>459</v>
      </c>
      <c r="P336" s="32">
        <v>5.0</v>
      </c>
      <c r="Q336" s="32">
        <v>10.0</v>
      </c>
      <c r="R336" s="32">
        <v>10.0</v>
      </c>
      <c r="U336" s="32">
        <v>2.0</v>
      </c>
      <c r="V336" s="32">
        <v>2.9</v>
      </c>
      <c r="W336" s="32">
        <v>35.0</v>
      </c>
      <c r="Z336" s="66"/>
      <c r="AA336" s="66"/>
      <c r="AB336" s="67"/>
      <c r="AC336" s="67"/>
      <c r="AD336" s="67"/>
      <c r="AE336" s="67"/>
      <c r="AF336" s="67"/>
      <c r="AG336" s="67"/>
      <c r="AH336" s="67"/>
      <c r="AI336" s="67"/>
      <c r="AJ336" s="67"/>
      <c r="AK336" s="67"/>
      <c r="AL336" s="67"/>
      <c r="AM336" s="67"/>
      <c r="AN336" s="67"/>
      <c r="AO336" s="66"/>
      <c r="AP336" s="66"/>
      <c r="AQ336" s="67"/>
      <c r="AR336" s="67"/>
      <c r="AS336" s="67"/>
      <c r="AT336" s="67"/>
      <c r="AU336" s="67"/>
      <c r="AV336" s="67"/>
      <c r="AW336" s="67"/>
      <c r="AX336" s="67"/>
      <c r="AY336" s="67"/>
      <c r="AZ336" s="66"/>
      <c r="BA336" s="66"/>
      <c r="BB336" s="67"/>
      <c r="BC336" s="67"/>
      <c r="BD336" s="67"/>
      <c r="BE336" s="67"/>
      <c r="BF336" s="67"/>
      <c r="BG336" s="66"/>
      <c r="BH336" s="66"/>
      <c r="BI336" s="67"/>
      <c r="BJ336" s="67"/>
      <c r="BK336" s="67"/>
      <c r="BL336" s="67"/>
      <c r="BM336" s="67"/>
      <c r="BN336" s="67"/>
      <c r="BO336" s="67"/>
      <c r="BP336" s="67"/>
      <c r="BQ336" s="67"/>
      <c r="BR336" s="66"/>
      <c r="BS336" s="66"/>
      <c r="BT336" s="67"/>
      <c r="BU336" s="67"/>
      <c r="BV336" s="67"/>
      <c r="BW336" s="67"/>
      <c r="BX336" s="67"/>
      <c r="BY336" s="67"/>
      <c r="BZ336" s="32" t="s">
        <v>461</v>
      </c>
      <c r="CG336" s="66"/>
      <c r="CH336" s="66"/>
      <c r="CL336" s="32" t="s">
        <v>459</v>
      </c>
      <c r="CM336" s="66"/>
      <c r="CN336" s="66"/>
      <c r="CO336" s="66"/>
      <c r="CP336" s="66"/>
      <c r="CQ336" s="67"/>
      <c r="CR336" s="67"/>
      <c r="CS336" s="67"/>
      <c r="CT336" s="67"/>
      <c r="CU336" s="67"/>
      <c r="CV336" s="67"/>
      <c r="CW336" s="32" t="s">
        <v>461</v>
      </c>
      <c r="CX336" s="65" t="s">
        <v>209</v>
      </c>
    </row>
    <row r="337">
      <c r="A337" s="15" t="s">
        <v>32</v>
      </c>
      <c r="B337" s="15" t="s">
        <v>33</v>
      </c>
      <c r="C337" s="32" t="s">
        <v>957</v>
      </c>
      <c r="D337" s="32" t="s">
        <v>995</v>
      </c>
      <c r="E337" s="65" t="s">
        <v>19</v>
      </c>
      <c r="F337" s="65" t="s">
        <v>209</v>
      </c>
      <c r="G337" s="65" t="s">
        <v>209</v>
      </c>
      <c r="H337" s="15" t="s">
        <v>458</v>
      </c>
      <c r="I337" s="65" t="s">
        <v>209</v>
      </c>
      <c r="J337" s="65" t="s">
        <v>209</v>
      </c>
      <c r="K337" s="32" t="s">
        <v>460</v>
      </c>
      <c r="L337" s="32" t="s">
        <v>459</v>
      </c>
      <c r="M337" s="32" t="s">
        <v>459</v>
      </c>
      <c r="N337" s="32" t="s">
        <v>459</v>
      </c>
      <c r="P337" s="32">
        <v>5.0</v>
      </c>
      <c r="Q337" s="32">
        <v>10.0</v>
      </c>
      <c r="R337" s="32">
        <v>10.0</v>
      </c>
      <c r="U337" s="32">
        <v>2.0</v>
      </c>
      <c r="V337" s="32">
        <v>2.9</v>
      </c>
      <c r="W337" s="32">
        <v>35.0</v>
      </c>
      <c r="Z337" s="66"/>
      <c r="AA337" s="66"/>
      <c r="AB337" s="67"/>
      <c r="AC337" s="67"/>
      <c r="AD337" s="67"/>
      <c r="AE337" s="67"/>
      <c r="AF337" s="67"/>
      <c r="AG337" s="67"/>
      <c r="AH337" s="67"/>
      <c r="AI337" s="67"/>
      <c r="AJ337" s="67"/>
      <c r="AK337" s="67"/>
      <c r="AL337" s="67"/>
      <c r="AM337" s="67"/>
      <c r="AN337" s="67"/>
      <c r="AO337" s="66"/>
      <c r="AP337" s="66"/>
      <c r="AQ337" s="67"/>
      <c r="AR337" s="67"/>
      <c r="AS337" s="67"/>
      <c r="AT337" s="67"/>
      <c r="AU337" s="67"/>
      <c r="AV337" s="67"/>
      <c r="AW337" s="67"/>
      <c r="AX337" s="67"/>
      <c r="AY337" s="67"/>
      <c r="AZ337" s="66"/>
      <c r="BA337" s="66"/>
      <c r="BB337" s="67"/>
      <c r="BC337" s="67"/>
      <c r="BD337" s="67"/>
      <c r="BE337" s="67"/>
      <c r="BF337" s="67"/>
      <c r="BG337" s="66"/>
      <c r="BH337" s="66"/>
      <c r="BI337" s="67"/>
      <c r="BJ337" s="67"/>
      <c r="BK337" s="67"/>
      <c r="BL337" s="67"/>
      <c r="BM337" s="67"/>
      <c r="BN337" s="67"/>
      <c r="BO337" s="67"/>
      <c r="BP337" s="67"/>
      <c r="BQ337" s="67"/>
      <c r="BR337" s="66"/>
      <c r="BS337" s="66"/>
      <c r="BT337" s="67"/>
      <c r="BU337" s="67"/>
      <c r="BV337" s="67"/>
      <c r="BW337" s="67"/>
      <c r="BX337" s="67"/>
      <c r="BY337" s="67"/>
      <c r="BZ337" s="32" t="s">
        <v>461</v>
      </c>
      <c r="CG337" s="66"/>
      <c r="CH337" s="66"/>
      <c r="CL337" s="32" t="s">
        <v>459</v>
      </c>
      <c r="CM337" s="66"/>
      <c r="CN337" s="66"/>
      <c r="CO337" s="66"/>
      <c r="CP337" s="66"/>
      <c r="CQ337" s="67"/>
      <c r="CR337" s="67"/>
      <c r="CS337" s="67"/>
      <c r="CT337" s="67"/>
      <c r="CU337" s="67"/>
      <c r="CV337" s="67"/>
      <c r="CW337" s="32" t="s">
        <v>461</v>
      </c>
      <c r="CX337" s="65" t="s">
        <v>209</v>
      </c>
    </row>
    <row r="338">
      <c r="A338" s="15" t="s">
        <v>32</v>
      </c>
      <c r="B338" s="15" t="s">
        <v>33</v>
      </c>
      <c r="C338" s="32" t="s">
        <v>923</v>
      </c>
      <c r="D338" s="32" t="s">
        <v>924</v>
      </c>
      <c r="E338" s="65" t="s">
        <v>209</v>
      </c>
      <c r="F338" s="65" t="s">
        <v>209</v>
      </c>
      <c r="G338" s="65" t="s">
        <v>209</v>
      </c>
      <c r="H338" s="15" t="s">
        <v>465</v>
      </c>
      <c r="I338" s="65" t="s">
        <v>209</v>
      </c>
      <c r="J338" s="65" t="s">
        <v>209</v>
      </c>
      <c r="K338" s="32" t="s">
        <v>462</v>
      </c>
      <c r="L338" s="32" t="s">
        <v>462</v>
      </c>
      <c r="M338" s="32" t="s">
        <v>459</v>
      </c>
      <c r="N338" s="32" t="s">
        <v>459</v>
      </c>
      <c r="P338" s="32">
        <v>8.0</v>
      </c>
      <c r="Q338" s="32">
        <v>5.0</v>
      </c>
      <c r="R338" s="32">
        <v>5.0</v>
      </c>
      <c r="S338" s="32">
        <v>60.0</v>
      </c>
      <c r="U338" s="32">
        <v>2.0</v>
      </c>
      <c r="V338" s="32">
        <v>2.8</v>
      </c>
      <c r="W338" s="32">
        <v>34.0</v>
      </c>
      <c r="Z338" s="65" t="s">
        <v>209</v>
      </c>
      <c r="AA338" s="65" t="s">
        <v>209</v>
      </c>
      <c r="AD338" s="32">
        <v>8.0</v>
      </c>
      <c r="AE338" s="32">
        <v>5.0</v>
      </c>
      <c r="AF338" s="32">
        <v>5.0</v>
      </c>
      <c r="AG338" s="32">
        <v>60.0</v>
      </c>
      <c r="AI338" s="32">
        <v>2.0</v>
      </c>
      <c r="AJ338" s="32">
        <v>2.0</v>
      </c>
      <c r="AO338" s="66"/>
      <c r="AP338" s="66"/>
      <c r="AQ338" s="67"/>
      <c r="AR338" s="67"/>
      <c r="AS338" s="67"/>
      <c r="AT338" s="67"/>
      <c r="AU338" s="67"/>
      <c r="AV338" s="67"/>
      <c r="AW338" s="67"/>
      <c r="AX338" s="67"/>
      <c r="AY338" s="67"/>
      <c r="AZ338" s="66"/>
      <c r="BA338" s="66"/>
      <c r="BB338" s="67"/>
      <c r="BC338" s="67"/>
      <c r="BD338" s="67"/>
      <c r="BE338" s="67"/>
      <c r="BF338" s="67"/>
      <c r="BG338" s="66"/>
      <c r="BH338" s="66"/>
      <c r="BI338" s="67"/>
      <c r="BJ338" s="67"/>
      <c r="BK338" s="67"/>
      <c r="BL338" s="67"/>
      <c r="BM338" s="67"/>
      <c r="BN338" s="67"/>
      <c r="BO338" s="67"/>
      <c r="BP338" s="67"/>
      <c r="BQ338" s="67"/>
      <c r="BR338" s="66"/>
      <c r="BS338" s="66"/>
      <c r="BT338" s="67"/>
      <c r="BU338" s="67"/>
      <c r="BV338" s="67"/>
      <c r="BW338" s="67"/>
      <c r="BX338" s="67"/>
      <c r="BY338" s="67"/>
      <c r="BZ338" s="32" t="s">
        <v>461</v>
      </c>
      <c r="CG338" s="66"/>
      <c r="CH338" s="66"/>
      <c r="CL338" s="32" t="s">
        <v>459</v>
      </c>
      <c r="CM338" s="66"/>
      <c r="CN338" s="66"/>
      <c r="CO338" s="66"/>
      <c r="CP338" s="66"/>
      <c r="CQ338" s="67"/>
      <c r="CR338" s="67"/>
      <c r="CS338" s="67"/>
      <c r="CT338" s="67"/>
      <c r="CU338" s="67"/>
      <c r="CV338" s="67"/>
      <c r="CW338" s="32" t="s">
        <v>462</v>
      </c>
      <c r="CX338" s="65" t="s">
        <v>209</v>
      </c>
      <c r="DB338" s="32" t="s">
        <v>996</v>
      </c>
      <c r="DC338" s="32" t="s">
        <v>996</v>
      </c>
    </row>
    <row r="339">
      <c r="A339" s="15" t="s">
        <v>32</v>
      </c>
      <c r="B339" s="15" t="s">
        <v>33</v>
      </c>
      <c r="C339" s="32" t="s">
        <v>926</v>
      </c>
      <c r="D339" s="32" t="s">
        <v>927</v>
      </c>
      <c r="E339" s="65" t="s">
        <v>19</v>
      </c>
      <c r="F339" s="65" t="s">
        <v>209</v>
      </c>
      <c r="G339" s="65" t="s">
        <v>209</v>
      </c>
      <c r="H339" s="15" t="s">
        <v>465</v>
      </c>
      <c r="I339" s="65" t="s">
        <v>209</v>
      </c>
      <c r="J339" s="65" t="s">
        <v>209</v>
      </c>
      <c r="K339" s="32" t="s">
        <v>462</v>
      </c>
      <c r="L339" s="32" t="s">
        <v>462</v>
      </c>
      <c r="M339" s="32" t="s">
        <v>459</v>
      </c>
      <c r="N339" s="32" t="s">
        <v>459</v>
      </c>
      <c r="P339" s="32">
        <v>10.0</v>
      </c>
      <c r="Q339" s="32">
        <v>5.0</v>
      </c>
      <c r="R339" s="32">
        <v>5.0</v>
      </c>
      <c r="S339" s="32">
        <v>40.0</v>
      </c>
      <c r="U339" s="32">
        <v>2.0</v>
      </c>
      <c r="V339" s="82">
        <f>27/12</f>
        <v>2.25</v>
      </c>
      <c r="W339" s="32">
        <v>27.0</v>
      </c>
      <c r="Z339" s="65" t="s">
        <v>209</v>
      </c>
      <c r="AA339" s="65" t="s">
        <v>209</v>
      </c>
      <c r="AD339" s="32">
        <v>10.0</v>
      </c>
      <c r="AE339" s="32">
        <v>5.0</v>
      </c>
      <c r="AF339" s="32">
        <v>5.0</v>
      </c>
      <c r="AG339" s="32">
        <v>40.0</v>
      </c>
      <c r="AI339" s="32">
        <v>2.0</v>
      </c>
      <c r="AJ339" s="32">
        <v>2.0</v>
      </c>
      <c r="AO339" s="66"/>
      <c r="AP339" s="66"/>
      <c r="AQ339" s="67"/>
      <c r="AR339" s="67"/>
      <c r="AS339" s="67"/>
      <c r="AT339" s="67"/>
      <c r="AU339" s="67"/>
      <c r="AV339" s="67"/>
      <c r="AW339" s="67"/>
      <c r="AX339" s="67"/>
      <c r="AY339" s="67"/>
      <c r="AZ339" s="66"/>
      <c r="BA339" s="66"/>
      <c r="BB339" s="67"/>
      <c r="BC339" s="67"/>
      <c r="BD339" s="67"/>
      <c r="BE339" s="67"/>
      <c r="BF339" s="67"/>
      <c r="BG339" s="66"/>
      <c r="BH339" s="66"/>
      <c r="BI339" s="67"/>
      <c r="BJ339" s="67"/>
      <c r="BK339" s="67"/>
      <c r="BL339" s="67"/>
      <c r="BM339" s="67"/>
      <c r="BN339" s="67"/>
      <c r="BO339" s="67"/>
      <c r="BP339" s="67"/>
      <c r="BQ339" s="67"/>
      <c r="BR339" s="66"/>
      <c r="BS339" s="66"/>
      <c r="BT339" s="67"/>
      <c r="BU339" s="67"/>
      <c r="BV339" s="67"/>
      <c r="BW339" s="67"/>
      <c r="BX339" s="67"/>
      <c r="BY339" s="67"/>
      <c r="BZ339" s="32" t="s">
        <v>461</v>
      </c>
      <c r="CG339" s="66"/>
      <c r="CH339" s="66"/>
      <c r="CL339" s="32" t="s">
        <v>459</v>
      </c>
      <c r="CM339" s="66"/>
      <c r="CN339" s="66"/>
      <c r="CO339" s="66"/>
      <c r="CP339" s="66"/>
      <c r="CQ339" s="67"/>
      <c r="CR339" s="67"/>
      <c r="CS339" s="67"/>
      <c r="CT339" s="67"/>
      <c r="CU339" s="67"/>
      <c r="CV339" s="67"/>
      <c r="CW339" s="32" t="s">
        <v>462</v>
      </c>
      <c r="CX339" s="65" t="s">
        <v>209</v>
      </c>
      <c r="DB339" s="32" t="s">
        <v>996</v>
      </c>
      <c r="DC339" s="32" t="s">
        <v>996</v>
      </c>
    </row>
    <row r="340">
      <c r="A340" s="15" t="s">
        <v>32</v>
      </c>
      <c r="B340" s="15" t="s">
        <v>33</v>
      </c>
      <c r="C340" s="32" t="s">
        <v>928</v>
      </c>
      <c r="D340" s="32" t="s">
        <v>929</v>
      </c>
      <c r="E340" s="65" t="s">
        <v>19</v>
      </c>
      <c r="F340" s="65" t="s">
        <v>209</v>
      </c>
      <c r="G340" s="65" t="s">
        <v>209</v>
      </c>
      <c r="H340" s="15" t="s">
        <v>465</v>
      </c>
      <c r="I340" s="65" t="s">
        <v>209</v>
      </c>
      <c r="J340" s="65" t="s">
        <v>209</v>
      </c>
      <c r="K340" s="32" t="s">
        <v>462</v>
      </c>
      <c r="L340" s="32" t="s">
        <v>462</v>
      </c>
      <c r="M340" s="32" t="s">
        <v>459</v>
      </c>
      <c r="N340" s="32" t="s">
        <v>459</v>
      </c>
      <c r="P340" s="32">
        <v>20.0</v>
      </c>
      <c r="Q340" s="32">
        <v>5.0</v>
      </c>
      <c r="R340" s="32">
        <v>5.0</v>
      </c>
      <c r="S340" s="32">
        <v>40.0</v>
      </c>
      <c r="U340" s="32">
        <v>2.0</v>
      </c>
      <c r="V340" s="32">
        <v>2.8</v>
      </c>
      <c r="W340" s="32">
        <v>34.0</v>
      </c>
      <c r="Z340" s="66"/>
      <c r="AA340" s="66"/>
      <c r="AO340" s="66"/>
      <c r="AP340" s="66"/>
      <c r="AQ340" s="67"/>
      <c r="AR340" s="67"/>
      <c r="AS340" s="67"/>
      <c r="AT340" s="67"/>
      <c r="AU340" s="67"/>
      <c r="AV340" s="67"/>
      <c r="AW340" s="67"/>
      <c r="AX340" s="67"/>
      <c r="AY340" s="67"/>
      <c r="AZ340" s="66"/>
      <c r="BA340" s="66"/>
      <c r="BB340" s="67"/>
      <c r="BC340" s="67"/>
      <c r="BD340" s="67"/>
      <c r="BE340" s="67"/>
      <c r="BF340" s="67"/>
      <c r="BG340" s="66"/>
      <c r="BH340" s="66"/>
      <c r="BI340" s="67"/>
      <c r="BJ340" s="67"/>
      <c r="BK340" s="67"/>
      <c r="BL340" s="67"/>
      <c r="BM340" s="67"/>
      <c r="BN340" s="67"/>
      <c r="BO340" s="67"/>
      <c r="BP340" s="67"/>
      <c r="BQ340" s="67"/>
      <c r="BR340" s="66"/>
      <c r="BS340" s="66"/>
      <c r="BT340" s="67"/>
      <c r="BU340" s="67"/>
      <c r="BV340" s="67"/>
      <c r="BW340" s="67"/>
      <c r="BX340" s="67"/>
      <c r="BY340" s="67"/>
      <c r="BZ340" s="32" t="s">
        <v>461</v>
      </c>
      <c r="CG340" s="66"/>
      <c r="CH340" s="66"/>
      <c r="CL340" s="32" t="s">
        <v>459</v>
      </c>
      <c r="CM340" s="66"/>
      <c r="CN340" s="66"/>
      <c r="CO340" s="66"/>
      <c r="CP340" s="66"/>
      <c r="CQ340" s="67"/>
      <c r="CR340" s="67"/>
      <c r="CS340" s="67"/>
      <c r="CT340" s="67"/>
      <c r="CU340" s="67"/>
      <c r="CV340" s="67"/>
      <c r="CW340" s="32" t="s">
        <v>462</v>
      </c>
      <c r="CX340" s="65" t="s">
        <v>209</v>
      </c>
      <c r="DB340" s="32" t="s">
        <v>996</v>
      </c>
      <c r="DC340" s="32" t="s">
        <v>996</v>
      </c>
    </row>
    <row r="341">
      <c r="A341" s="15" t="s">
        <v>32</v>
      </c>
      <c r="B341" s="15" t="s">
        <v>33</v>
      </c>
      <c r="C341" s="32" t="s">
        <v>930</v>
      </c>
      <c r="D341" s="32" t="s">
        <v>931</v>
      </c>
      <c r="E341" s="65" t="s">
        <v>19</v>
      </c>
      <c r="F341" s="65" t="s">
        <v>209</v>
      </c>
      <c r="G341" s="65" t="s">
        <v>209</v>
      </c>
      <c r="H341" s="15" t="s">
        <v>465</v>
      </c>
      <c r="I341" s="65" t="s">
        <v>209</v>
      </c>
      <c r="J341" s="65" t="s">
        <v>209</v>
      </c>
      <c r="K341" s="32" t="s">
        <v>462</v>
      </c>
      <c r="L341" s="32" t="s">
        <v>462</v>
      </c>
      <c r="M341" s="32" t="s">
        <v>462</v>
      </c>
      <c r="N341" s="32" t="s">
        <v>462</v>
      </c>
      <c r="P341" s="32">
        <v>8.0</v>
      </c>
      <c r="Q341" s="32">
        <v>5.0</v>
      </c>
      <c r="R341" s="32">
        <v>5.0</v>
      </c>
      <c r="S341" s="32">
        <v>60.0</v>
      </c>
      <c r="U341" s="32">
        <v>2.0</v>
      </c>
      <c r="V341" s="32">
        <v>2.3</v>
      </c>
      <c r="W341" s="32">
        <v>27.0</v>
      </c>
      <c r="Z341" s="65" t="s">
        <v>209</v>
      </c>
      <c r="AA341" s="65" t="s">
        <v>209</v>
      </c>
      <c r="AD341" s="32">
        <v>8.0</v>
      </c>
      <c r="AE341" s="32">
        <v>5.0</v>
      </c>
      <c r="AF341" s="32">
        <v>5.0</v>
      </c>
      <c r="AG341" s="32">
        <v>60.0</v>
      </c>
      <c r="AI341" s="32">
        <v>2.0</v>
      </c>
      <c r="AJ341" s="32">
        <v>2.0</v>
      </c>
      <c r="AK341" s="32">
        <v>2.3</v>
      </c>
      <c r="AL341" s="32">
        <v>27.0</v>
      </c>
      <c r="AO341" s="65" t="s">
        <v>209</v>
      </c>
      <c r="AP341" s="65" t="s">
        <v>209</v>
      </c>
      <c r="AS341" s="32">
        <v>8.0</v>
      </c>
      <c r="AT341" s="32">
        <v>5.0</v>
      </c>
      <c r="AU341" s="32">
        <v>5.0</v>
      </c>
      <c r="AV341" s="32">
        <v>60.0</v>
      </c>
      <c r="AX341" s="32">
        <v>1.5</v>
      </c>
      <c r="AY341" s="32">
        <v>1.5</v>
      </c>
      <c r="AZ341" s="65" t="s">
        <v>19</v>
      </c>
      <c r="BA341" s="65" t="s">
        <v>209</v>
      </c>
      <c r="BB341" s="32">
        <v>2.3</v>
      </c>
      <c r="BC341" s="32">
        <v>27.0</v>
      </c>
      <c r="BG341" s="65" t="s">
        <v>209</v>
      </c>
      <c r="BH341" s="65" t="s">
        <v>209</v>
      </c>
      <c r="BK341" s="32">
        <v>8.0</v>
      </c>
      <c r="BL341" s="32">
        <v>5.0</v>
      </c>
      <c r="BM341" s="32">
        <v>5.0</v>
      </c>
      <c r="BN341" s="32">
        <v>60.0</v>
      </c>
      <c r="BP341" s="32">
        <v>1.5</v>
      </c>
      <c r="BQ341" s="32">
        <v>1.5</v>
      </c>
      <c r="BR341" s="65" t="s">
        <v>19</v>
      </c>
      <c r="BS341" s="65" t="s">
        <v>209</v>
      </c>
      <c r="BT341" s="32">
        <v>2.3</v>
      </c>
      <c r="BU341" s="32">
        <v>27.0</v>
      </c>
      <c r="BZ341" s="32" t="s">
        <v>461</v>
      </c>
      <c r="CG341" s="66"/>
      <c r="CH341" s="66"/>
      <c r="CL341" s="32" t="s">
        <v>459</v>
      </c>
      <c r="CM341" s="66"/>
      <c r="CN341" s="66"/>
      <c r="CO341" s="66"/>
      <c r="CP341" s="66"/>
      <c r="CQ341" s="67"/>
      <c r="CR341" s="67"/>
      <c r="CS341" s="67"/>
      <c r="CT341" s="67"/>
      <c r="CU341" s="67"/>
      <c r="CV341" s="67"/>
      <c r="CW341" s="32" t="s">
        <v>462</v>
      </c>
      <c r="CX341" s="65" t="s">
        <v>209</v>
      </c>
      <c r="DB341" s="32" t="s">
        <v>996</v>
      </c>
      <c r="DC341" s="32" t="s">
        <v>996</v>
      </c>
    </row>
    <row r="342">
      <c r="A342" s="15" t="s">
        <v>32</v>
      </c>
      <c r="B342" s="15" t="s">
        <v>33</v>
      </c>
      <c r="C342" s="32" t="s">
        <v>932</v>
      </c>
      <c r="D342" s="32" t="s">
        <v>933</v>
      </c>
      <c r="E342" s="65" t="s">
        <v>19</v>
      </c>
      <c r="F342" s="65" t="s">
        <v>209</v>
      </c>
      <c r="G342" s="65" t="s">
        <v>209</v>
      </c>
      <c r="H342" s="15" t="s">
        <v>465</v>
      </c>
      <c r="I342" s="65" t="s">
        <v>209</v>
      </c>
      <c r="J342" s="65" t="s">
        <v>209</v>
      </c>
      <c r="K342" s="32" t="s">
        <v>459</v>
      </c>
      <c r="L342" s="32" t="s">
        <v>462</v>
      </c>
      <c r="M342" s="32" t="s">
        <v>462</v>
      </c>
      <c r="N342" s="32" t="s">
        <v>462</v>
      </c>
      <c r="O342" s="76"/>
      <c r="P342" s="83"/>
      <c r="Q342" s="67"/>
      <c r="R342" s="67"/>
      <c r="S342" s="67"/>
      <c r="T342" s="67"/>
      <c r="U342" s="67"/>
      <c r="V342" s="67"/>
      <c r="W342" s="67"/>
      <c r="X342" s="67"/>
      <c r="Y342" s="67"/>
      <c r="Z342" s="65" t="s">
        <v>209</v>
      </c>
      <c r="AA342" s="65" t="s">
        <v>209</v>
      </c>
      <c r="AB342" s="76">
        <v>0.16069788797061524</v>
      </c>
      <c r="AC342" s="32">
        <v>10.0</v>
      </c>
      <c r="AD342" s="85">
        <v>5.0</v>
      </c>
      <c r="AE342" s="86">
        <v>10.0</v>
      </c>
      <c r="AF342" s="86">
        <v>60.0</v>
      </c>
      <c r="AI342" s="32">
        <v>2.0</v>
      </c>
      <c r="AJ342" s="32">
        <v>2.0</v>
      </c>
      <c r="AK342" s="32">
        <v>3.0</v>
      </c>
      <c r="AO342" s="65" t="s">
        <v>209</v>
      </c>
      <c r="AP342" s="65" t="s">
        <v>209</v>
      </c>
      <c r="AQ342" s="76">
        <v>0.16069788797061524</v>
      </c>
      <c r="AR342" s="32">
        <v>10.0</v>
      </c>
      <c r="AS342" s="85">
        <v>5.0</v>
      </c>
      <c r="AT342" s="86">
        <v>10.0</v>
      </c>
      <c r="AU342" s="86">
        <v>60.0</v>
      </c>
      <c r="AX342" s="32">
        <v>1.5</v>
      </c>
      <c r="AY342" s="32">
        <v>1.5</v>
      </c>
      <c r="AZ342" s="65" t="s">
        <v>19</v>
      </c>
      <c r="BA342" s="65" t="s">
        <v>209</v>
      </c>
      <c r="BB342" s="32">
        <v>3.0</v>
      </c>
      <c r="BG342" s="65" t="s">
        <v>209</v>
      </c>
      <c r="BH342" s="65" t="s">
        <v>209</v>
      </c>
      <c r="BI342" s="76">
        <v>0.16069788797061524</v>
      </c>
      <c r="BJ342" s="32">
        <v>10.0</v>
      </c>
      <c r="BK342" s="85">
        <v>5.0</v>
      </c>
      <c r="BL342" s="86">
        <v>10.0</v>
      </c>
      <c r="BM342" s="86">
        <v>60.0</v>
      </c>
      <c r="BP342" s="32">
        <v>1.5</v>
      </c>
      <c r="BQ342" s="32">
        <v>1.5</v>
      </c>
      <c r="BR342" s="65" t="s">
        <v>19</v>
      </c>
      <c r="BS342" s="65" t="s">
        <v>209</v>
      </c>
      <c r="BT342" s="32">
        <v>3.0</v>
      </c>
      <c r="BZ342" s="32" t="s">
        <v>461</v>
      </c>
      <c r="CG342" s="66"/>
      <c r="CH342" s="66"/>
      <c r="CL342" s="32" t="s">
        <v>459</v>
      </c>
      <c r="CM342" s="66"/>
      <c r="CN342" s="66"/>
      <c r="CO342" s="66"/>
      <c r="CP342" s="66"/>
      <c r="CQ342" s="67"/>
      <c r="CR342" s="67"/>
      <c r="CS342" s="67"/>
      <c r="CT342" s="67"/>
      <c r="CU342" s="67"/>
      <c r="CV342" s="67"/>
      <c r="CW342" s="32" t="s">
        <v>462</v>
      </c>
      <c r="CX342" s="65" t="s">
        <v>209</v>
      </c>
      <c r="DB342" s="32" t="s">
        <v>996</v>
      </c>
      <c r="DC342" s="32" t="s">
        <v>996</v>
      </c>
    </row>
    <row r="343">
      <c r="A343" s="15" t="s">
        <v>32</v>
      </c>
      <c r="B343" s="15" t="s">
        <v>33</v>
      </c>
      <c r="C343" s="32" t="s">
        <v>934</v>
      </c>
      <c r="D343" s="32" t="s">
        <v>935</v>
      </c>
      <c r="E343" s="65" t="s">
        <v>19</v>
      </c>
      <c r="F343" s="65" t="s">
        <v>209</v>
      </c>
      <c r="G343" s="65" t="s">
        <v>209</v>
      </c>
      <c r="H343" s="15" t="s">
        <v>465</v>
      </c>
      <c r="I343" s="65" t="s">
        <v>209</v>
      </c>
      <c r="J343" s="65" t="s">
        <v>209</v>
      </c>
      <c r="K343" s="32" t="s">
        <v>459</v>
      </c>
      <c r="L343" s="32" t="s">
        <v>459</v>
      </c>
      <c r="M343" s="32" t="s">
        <v>459</v>
      </c>
      <c r="N343" s="32" t="s">
        <v>460</v>
      </c>
      <c r="O343" s="76"/>
      <c r="P343" s="83"/>
      <c r="Q343" s="67"/>
      <c r="R343" s="67"/>
      <c r="S343" s="67"/>
      <c r="T343" s="67"/>
      <c r="U343" s="67"/>
      <c r="V343" s="67"/>
      <c r="W343" s="67"/>
      <c r="X343" s="67"/>
      <c r="Y343" s="67"/>
      <c r="Z343" s="66"/>
      <c r="AA343" s="66"/>
      <c r="AB343" s="67"/>
      <c r="AC343" s="67"/>
      <c r="AD343" s="67"/>
      <c r="AE343" s="67"/>
      <c r="AF343" s="67"/>
      <c r="AG343" s="67"/>
      <c r="AH343" s="67"/>
      <c r="AI343" s="67"/>
      <c r="AJ343" s="67"/>
      <c r="AK343" s="67"/>
      <c r="AL343" s="67"/>
      <c r="AM343" s="67"/>
      <c r="AN343" s="67"/>
      <c r="AO343" s="66"/>
      <c r="AP343" s="66"/>
      <c r="AQ343" s="67"/>
      <c r="AR343" s="67"/>
      <c r="AS343" s="67"/>
      <c r="AT343" s="67"/>
      <c r="AU343" s="67"/>
      <c r="AV343" s="67"/>
      <c r="AW343" s="67"/>
      <c r="AX343" s="67"/>
      <c r="AY343" s="67"/>
      <c r="AZ343" s="66"/>
      <c r="BA343" s="66"/>
      <c r="BB343" s="67"/>
      <c r="BC343" s="67"/>
      <c r="BD343" s="67"/>
      <c r="BE343" s="67"/>
      <c r="BF343" s="67"/>
      <c r="BG343" s="65" t="s">
        <v>209</v>
      </c>
      <c r="BH343" s="65" t="s">
        <v>209</v>
      </c>
      <c r="BI343" s="32">
        <v>0.16</v>
      </c>
      <c r="BJ343" s="32">
        <v>10.0</v>
      </c>
      <c r="BK343" s="32">
        <v>5.0</v>
      </c>
      <c r="BL343" s="32">
        <v>10.0</v>
      </c>
      <c r="BM343" s="32">
        <v>60.0</v>
      </c>
      <c r="BP343" s="32">
        <v>1.5</v>
      </c>
      <c r="BQ343" s="32">
        <v>1.5</v>
      </c>
      <c r="BR343" s="65" t="s">
        <v>19</v>
      </c>
      <c r="BS343" s="65" t="s">
        <v>209</v>
      </c>
      <c r="BT343" s="32">
        <v>4.0</v>
      </c>
      <c r="BZ343" s="32" t="s">
        <v>461</v>
      </c>
      <c r="CG343" s="66"/>
      <c r="CH343" s="66"/>
      <c r="CL343" s="32" t="s">
        <v>459</v>
      </c>
      <c r="CM343" s="66"/>
      <c r="CN343" s="66"/>
      <c r="CO343" s="66"/>
      <c r="CP343" s="66"/>
      <c r="CQ343" s="67"/>
      <c r="CR343" s="67"/>
      <c r="CS343" s="67"/>
      <c r="CT343" s="67"/>
      <c r="CU343" s="67"/>
      <c r="CV343" s="67"/>
      <c r="CW343" s="32" t="s">
        <v>462</v>
      </c>
      <c r="CX343" s="65" t="s">
        <v>209</v>
      </c>
      <c r="DB343" s="32" t="s">
        <v>996</v>
      </c>
      <c r="DC343" s="32" t="s">
        <v>996</v>
      </c>
    </row>
    <row r="344">
      <c r="A344" s="15" t="s">
        <v>32</v>
      </c>
      <c r="B344" s="15" t="s">
        <v>33</v>
      </c>
      <c r="C344" s="32" t="s">
        <v>629</v>
      </c>
      <c r="D344" s="32" t="s">
        <v>936</v>
      </c>
      <c r="E344" s="65" t="s">
        <v>19</v>
      </c>
      <c r="F344" s="65" t="s">
        <v>209</v>
      </c>
      <c r="G344" s="65" t="s">
        <v>209</v>
      </c>
      <c r="H344" s="15" t="s">
        <v>465</v>
      </c>
      <c r="I344" s="65" t="s">
        <v>209</v>
      </c>
      <c r="J344" s="65" t="s">
        <v>209</v>
      </c>
      <c r="K344" s="32" t="s">
        <v>460</v>
      </c>
      <c r="L344" s="32" t="s">
        <v>459</v>
      </c>
      <c r="M344" s="32" t="s">
        <v>459</v>
      </c>
      <c r="N344" s="32" t="s">
        <v>459</v>
      </c>
      <c r="O344" s="76">
        <f>3000/43560</f>
        <v>0.06887052342</v>
      </c>
      <c r="P344" s="32">
        <v>20.0</v>
      </c>
      <c r="Q344" s="32">
        <v>8.0</v>
      </c>
      <c r="R344" s="32">
        <v>8.0</v>
      </c>
      <c r="S344" s="32">
        <v>50.0</v>
      </c>
      <c r="U344" s="32">
        <v>2.0</v>
      </c>
      <c r="V344" s="32">
        <v>2.8</v>
      </c>
      <c r="W344" s="32">
        <v>34.0</v>
      </c>
      <c r="Z344" s="66"/>
      <c r="AA344" s="66"/>
      <c r="AB344" s="67"/>
      <c r="AC344" s="67"/>
      <c r="AD344" s="67"/>
      <c r="AE344" s="67"/>
      <c r="AF344" s="67"/>
      <c r="AG344" s="67"/>
      <c r="AH344" s="67"/>
      <c r="AI344" s="67"/>
      <c r="AJ344" s="67"/>
      <c r="AK344" s="67"/>
      <c r="AL344" s="67"/>
      <c r="AM344" s="67"/>
      <c r="AN344" s="67"/>
      <c r="AO344" s="66"/>
      <c r="AP344" s="66"/>
      <c r="AQ344" s="67"/>
      <c r="AR344" s="67"/>
      <c r="AS344" s="67"/>
      <c r="AT344" s="67"/>
      <c r="AU344" s="67"/>
      <c r="AV344" s="67"/>
      <c r="AW344" s="67"/>
      <c r="AX344" s="67"/>
      <c r="AY344" s="67"/>
      <c r="AZ344" s="66"/>
      <c r="BA344" s="66"/>
      <c r="BB344" s="67"/>
      <c r="BC344" s="67"/>
      <c r="BD344" s="67"/>
      <c r="BE344" s="67"/>
      <c r="BF344" s="67"/>
      <c r="BG344" s="66"/>
      <c r="BH344" s="66"/>
      <c r="BI344" s="67"/>
      <c r="BJ344" s="67"/>
      <c r="BK344" s="67"/>
      <c r="BL344" s="67"/>
      <c r="BM344" s="67"/>
      <c r="BN344" s="67"/>
      <c r="BO344" s="67"/>
      <c r="BP344" s="67"/>
      <c r="BQ344" s="67"/>
      <c r="BR344" s="66"/>
      <c r="BS344" s="66"/>
      <c r="BT344" s="67"/>
      <c r="BU344" s="67"/>
      <c r="BV344" s="67"/>
      <c r="BW344" s="67"/>
      <c r="BX344" s="67"/>
      <c r="BY344" s="67"/>
      <c r="BZ344" s="32" t="s">
        <v>461</v>
      </c>
      <c r="CG344" s="66"/>
      <c r="CH344" s="66"/>
      <c r="CL344" s="32" t="s">
        <v>459</v>
      </c>
      <c r="CM344" s="66"/>
      <c r="CN344" s="66"/>
      <c r="CO344" s="66"/>
      <c r="CP344" s="66"/>
      <c r="CQ344" s="67"/>
      <c r="CR344" s="67"/>
      <c r="CS344" s="67"/>
      <c r="CT344" s="67"/>
      <c r="CU344" s="67"/>
      <c r="CV344" s="67"/>
      <c r="CW344" s="32" t="s">
        <v>461</v>
      </c>
      <c r="CX344" s="65" t="s">
        <v>209</v>
      </c>
    </row>
    <row r="345">
      <c r="A345" s="15" t="s">
        <v>32</v>
      </c>
      <c r="B345" s="15" t="s">
        <v>33</v>
      </c>
      <c r="C345" s="32" t="s">
        <v>937</v>
      </c>
      <c r="D345" s="32" t="s">
        <v>938</v>
      </c>
      <c r="E345" s="65" t="s">
        <v>19</v>
      </c>
      <c r="F345" s="65" t="s">
        <v>209</v>
      </c>
      <c r="G345" s="65" t="s">
        <v>209</v>
      </c>
      <c r="H345" s="15" t="s">
        <v>458</v>
      </c>
      <c r="I345" s="65" t="s">
        <v>209</v>
      </c>
      <c r="J345" s="65" t="s">
        <v>209</v>
      </c>
      <c r="K345" s="32" t="s">
        <v>462</v>
      </c>
      <c r="L345" s="32" t="s">
        <v>462</v>
      </c>
      <c r="M345" s="32" t="s">
        <v>462</v>
      </c>
      <c r="N345" s="32" t="s">
        <v>462</v>
      </c>
      <c r="Z345" s="65" t="s">
        <v>209</v>
      </c>
      <c r="AA345" s="65" t="s">
        <v>209</v>
      </c>
      <c r="AO345" s="65" t="s">
        <v>209</v>
      </c>
      <c r="AP345" s="65" t="s">
        <v>209</v>
      </c>
      <c r="AZ345" s="65" t="s">
        <v>19</v>
      </c>
      <c r="BA345" s="65" t="s">
        <v>209</v>
      </c>
      <c r="BG345" s="65" t="s">
        <v>209</v>
      </c>
      <c r="BH345" s="65" t="s">
        <v>209</v>
      </c>
      <c r="BR345" s="65" t="s">
        <v>19</v>
      </c>
      <c r="BS345" s="65" t="s">
        <v>209</v>
      </c>
      <c r="BZ345" s="32" t="s">
        <v>461</v>
      </c>
      <c r="CG345" s="66"/>
      <c r="CH345" s="66"/>
      <c r="CL345" s="32" t="s">
        <v>459</v>
      </c>
      <c r="CM345" s="66"/>
      <c r="CN345" s="66"/>
      <c r="CO345" s="66"/>
      <c r="CP345" s="66"/>
      <c r="CQ345" s="67"/>
      <c r="CR345" s="67"/>
      <c r="CS345" s="67"/>
      <c r="CT345" s="67"/>
      <c r="CU345" s="67"/>
      <c r="CV345" s="67"/>
      <c r="CW345" s="32" t="s">
        <v>462</v>
      </c>
      <c r="CX345" s="65" t="s">
        <v>209</v>
      </c>
      <c r="DB345" s="32" t="s">
        <v>996</v>
      </c>
      <c r="DC345" s="32" t="s">
        <v>996</v>
      </c>
    </row>
    <row r="346">
      <c r="A346" s="15" t="s">
        <v>32</v>
      </c>
      <c r="B346" s="15" t="s">
        <v>33</v>
      </c>
      <c r="C346" s="32" t="s">
        <v>939</v>
      </c>
      <c r="D346" s="32" t="s">
        <v>940</v>
      </c>
      <c r="E346" s="65" t="s">
        <v>19</v>
      </c>
      <c r="F346" s="65" t="s">
        <v>209</v>
      </c>
      <c r="G346" s="65" t="s">
        <v>209</v>
      </c>
      <c r="H346" s="15" t="s">
        <v>458</v>
      </c>
      <c r="I346" s="65" t="s">
        <v>209</v>
      </c>
      <c r="J346" s="65" t="s">
        <v>209</v>
      </c>
      <c r="K346" s="32" t="s">
        <v>462</v>
      </c>
      <c r="L346" s="32" t="s">
        <v>462</v>
      </c>
      <c r="M346" s="32" t="s">
        <v>462</v>
      </c>
      <c r="N346" s="32" t="s">
        <v>462</v>
      </c>
      <c r="Z346" s="65" t="s">
        <v>209</v>
      </c>
      <c r="AA346" s="65" t="s">
        <v>209</v>
      </c>
      <c r="AO346" s="65" t="s">
        <v>209</v>
      </c>
      <c r="AP346" s="65" t="s">
        <v>209</v>
      </c>
      <c r="AZ346" s="65" t="s">
        <v>19</v>
      </c>
      <c r="BA346" s="65" t="s">
        <v>209</v>
      </c>
      <c r="BG346" s="65" t="s">
        <v>209</v>
      </c>
      <c r="BH346" s="65" t="s">
        <v>209</v>
      </c>
      <c r="BR346" s="65" t="s">
        <v>19</v>
      </c>
      <c r="BS346" s="65" t="s">
        <v>209</v>
      </c>
      <c r="BZ346" s="32" t="s">
        <v>461</v>
      </c>
      <c r="CG346" s="66"/>
      <c r="CH346" s="66"/>
      <c r="CL346" s="32" t="s">
        <v>459</v>
      </c>
      <c r="CM346" s="66"/>
      <c r="CN346" s="66"/>
      <c r="CO346" s="66"/>
      <c r="CP346" s="66"/>
      <c r="CQ346" s="67"/>
      <c r="CR346" s="67"/>
      <c r="CS346" s="67"/>
      <c r="CT346" s="67"/>
      <c r="CU346" s="67"/>
      <c r="CV346" s="67"/>
      <c r="CW346" s="32" t="s">
        <v>462</v>
      </c>
      <c r="CX346" s="65" t="s">
        <v>209</v>
      </c>
      <c r="DB346" s="32" t="s">
        <v>996</v>
      </c>
      <c r="DC346" s="32" t="s">
        <v>996</v>
      </c>
    </row>
    <row r="347">
      <c r="A347" s="15" t="s">
        <v>32</v>
      </c>
      <c r="B347" s="15" t="s">
        <v>33</v>
      </c>
      <c r="C347" s="32" t="s">
        <v>941</v>
      </c>
      <c r="D347" s="32" t="s">
        <v>942</v>
      </c>
      <c r="E347" s="65" t="s">
        <v>19</v>
      </c>
      <c r="F347" s="65" t="s">
        <v>209</v>
      </c>
      <c r="G347" s="65" t="s">
        <v>209</v>
      </c>
      <c r="H347" s="15" t="s">
        <v>458</v>
      </c>
      <c r="I347" s="65" t="s">
        <v>209</v>
      </c>
      <c r="J347" s="65" t="s">
        <v>209</v>
      </c>
      <c r="K347" s="32" t="s">
        <v>462</v>
      </c>
      <c r="L347" s="32" t="s">
        <v>462</v>
      </c>
      <c r="M347" s="32" t="s">
        <v>462</v>
      </c>
      <c r="N347" s="32" t="s">
        <v>462</v>
      </c>
      <c r="Z347" s="65" t="s">
        <v>209</v>
      </c>
      <c r="AA347" s="65" t="s">
        <v>209</v>
      </c>
      <c r="AO347" s="65" t="s">
        <v>209</v>
      </c>
      <c r="AP347" s="65" t="s">
        <v>209</v>
      </c>
      <c r="AZ347" s="65" t="s">
        <v>19</v>
      </c>
      <c r="BA347" s="65" t="s">
        <v>209</v>
      </c>
      <c r="BG347" s="65" t="s">
        <v>209</v>
      </c>
      <c r="BH347" s="65" t="s">
        <v>209</v>
      </c>
      <c r="BR347" s="65" t="s">
        <v>19</v>
      </c>
      <c r="BS347" s="65" t="s">
        <v>209</v>
      </c>
      <c r="BZ347" s="32" t="s">
        <v>461</v>
      </c>
      <c r="CG347" s="66"/>
      <c r="CH347" s="66"/>
      <c r="CL347" s="32" t="s">
        <v>459</v>
      </c>
      <c r="CM347" s="66"/>
      <c r="CN347" s="66"/>
      <c r="CO347" s="66"/>
      <c r="CP347" s="66"/>
      <c r="CQ347" s="67"/>
      <c r="CR347" s="67"/>
      <c r="CS347" s="67"/>
      <c r="CT347" s="67"/>
      <c r="CU347" s="67"/>
      <c r="CV347" s="67"/>
      <c r="CW347" s="32" t="s">
        <v>462</v>
      </c>
      <c r="CX347" s="65" t="s">
        <v>209</v>
      </c>
      <c r="DB347" s="32" t="s">
        <v>996</v>
      </c>
      <c r="DC347" s="32" t="s">
        <v>996</v>
      </c>
    </row>
    <row r="348">
      <c r="A348" s="15" t="s">
        <v>32</v>
      </c>
      <c r="B348" s="15" t="s">
        <v>33</v>
      </c>
      <c r="C348" s="32" t="s">
        <v>943</v>
      </c>
      <c r="D348" s="32" t="s">
        <v>944</v>
      </c>
      <c r="E348" s="65" t="s">
        <v>19</v>
      </c>
      <c r="F348" s="65" t="s">
        <v>209</v>
      </c>
      <c r="G348" s="65" t="s">
        <v>209</v>
      </c>
      <c r="H348" s="15" t="s">
        <v>458</v>
      </c>
      <c r="I348" s="65" t="s">
        <v>209</v>
      </c>
      <c r="J348" s="65" t="s">
        <v>209</v>
      </c>
      <c r="K348" s="32" t="s">
        <v>462</v>
      </c>
      <c r="L348" s="32" t="s">
        <v>462</v>
      </c>
      <c r="M348" s="32" t="s">
        <v>462</v>
      </c>
      <c r="N348" s="32" t="s">
        <v>462</v>
      </c>
      <c r="Z348" s="65" t="s">
        <v>209</v>
      </c>
      <c r="AA348" s="65" t="s">
        <v>209</v>
      </c>
      <c r="AO348" s="65" t="s">
        <v>209</v>
      </c>
      <c r="AP348" s="65" t="s">
        <v>209</v>
      </c>
      <c r="AZ348" s="65" t="s">
        <v>19</v>
      </c>
      <c r="BA348" s="65" t="s">
        <v>209</v>
      </c>
      <c r="BG348" s="65" t="s">
        <v>209</v>
      </c>
      <c r="BH348" s="65" t="s">
        <v>209</v>
      </c>
      <c r="BR348" s="65" t="s">
        <v>19</v>
      </c>
      <c r="BS348" s="65" t="s">
        <v>209</v>
      </c>
      <c r="BZ348" s="32" t="s">
        <v>461</v>
      </c>
      <c r="CG348" s="66"/>
      <c r="CH348" s="66"/>
      <c r="CL348" s="32" t="s">
        <v>459</v>
      </c>
      <c r="CM348" s="66"/>
      <c r="CN348" s="66"/>
      <c r="CO348" s="66"/>
      <c r="CP348" s="66"/>
      <c r="CQ348" s="67"/>
      <c r="CR348" s="67"/>
      <c r="CS348" s="67"/>
      <c r="CT348" s="67"/>
      <c r="CU348" s="67"/>
      <c r="CV348" s="67"/>
      <c r="CW348" s="32" t="s">
        <v>462</v>
      </c>
      <c r="CX348" s="65" t="s">
        <v>209</v>
      </c>
      <c r="DB348" s="32" t="s">
        <v>996</v>
      </c>
      <c r="DC348" s="32" t="s">
        <v>996</v>
      </c>
    </row>
    <row r="349">
      <c r="A349" s="32" t="s">
        <v>258</v>
      </c>
      <c r="B349" s="32" t="s">
        <v>259</v>
      </c>
      <c r="C349" s="32" t="s">
        <v>997</v>
      </c>
      <c r="D349" s="32" t="s">
        <v>998</v>
      </c>
      <c r="E349" s="65" t="s">
        <v>19</v>
      </c>
      <c r="F349" s="65" t="s">
        <v>209</v>
      </c>
      <c r="G349" s="65" t="s">
        <v>209</v>
      </c>
      <c r="H349" s="15" t="s">
        <v>465</v>
      </c>
      <c r="I349" s="65" t="s">
        <v>209</v>
      </c>
      <c r="J349" s="65" t="s">
        <v>209</v>
      </c>
      <c r="K349" s="32" t="s">
        <v>460</v>
      </c>
      <c r="L349" s="32" t="s">
        <v>459</v>
      </c>
      <c r="M349" s="32" t="s">
        <v>459</v>
      </c>
      <c r="N349" s="32" t="s">
        <v>459</v>
      </c>
      <c r="O349" s="32">
        <v>1.0</v>
      </c>
      <c r="P349" s="32">
        <v>25.0</v>
      </c>
      <c r="Q349" s="32">
        <v>15.0</v>
      </c>
      <c r="R349" s="32">
        <v>35.0</v>
      </c>
      <c r="U349" s="32">
        <v>1.0</v>
      </c>
      <c r="V349" s="32">
        <v>2.5</v>
      </c>
      <c r="W349" s="32">
        <v>35.0</v>
      </c>
      <c r="Z349" s="66"/>
      <c r="AA349" s="66"/>
      <c r="AB349" s="67"/>
      <c r="AC349" s="67"/>
      <c r="AD349" s="67"/>
      <c r="AE349" s="67"/>
      <c r="AF349" s="67"/>
      <c r="AG349" s="67"/>
      <c r="AH349" s="67"/>
      <c r="AI349" s="67"/>
      <c r="AJ349" s="67"/>
      <c r="AK349" s="67"/>
      <c r="AL349" s="67"/>
      <c r="AM349" s="67"/>
      <c r="AN349" s="67"/>
      <c r="AO349" s="66"/>
      <c r="AP349" s="66"/>
      <c r="AQ349" s="67"/>
      <c r="AR349" s="67"/>
      <c r="AS349" s="67"/>
      <c r="AT349" s="67"/>
      <c r="AU349" s="67"/>
      <c r="AV349" s="67"/>
      <c r="AW349" s="67"/>
      <c r="AX349" s="67"/>
      <c r="AY349" s="67"/>
      <c r="AZ349" s="66"/>
      <c r="BA349" s="66"/>
      <c r="BB349" s="67"/>
      <c r="BC349" s="67"/>
      <c r="BD349" s="67"/>
      <c r="BE349" s="67"/>
      <c r="BF349" s="67"/>
      <c r="BG349" s="66"/>
      <c r="BH349" s="66"/>
      <c r="BI349" s="67"/>
      <c r="BJ349" s="67"/>
      <c r="BK349" s="67"/>
      <c r="BL349" s="67"/>
      <c r="BM349" s="67"/>
      <c r="BN349" s="67"/>
      <c r="BO349" s="67"/>
      <c r="BP349" s="67"/>
      <c r="BQ349" s="67"/>
      <c r="BR349" s="66"/>
      <c r="BS349" s="66"/>
      <c r="BT349" s="67"/>
      <c r="BU349" s="67"/>
      <c r="BV349" s="67"/>
      <c r="BW349" s="67"/>
      <c r="BX349" s="67"/>
      <c r="BY349" s="67"/>
      <c r="BZ349" s="32" t="s">
        <v>461</v>
      </c>
      <c r="CG349" s="66"/>
      <c r="CH349" s="66"/>
      <c r="CL349" s="32" t="s">
        <v>459</v>
      </c>
      <c r="CM349" s="66"/>
      <c r="CN349" s="66"/>
      <c r="CO349" s="66"/>
      <c r="CP349" s="66"/>
      <c r="CQ349" s="67"/>
      <c r="CR349" s="67"/>
      <c r="CS349" s="67"/>
      <c r="CT349" s="67"/>
      <c r="CU349" s="67"/>
      <c r="CV349" s="67"/>
      <c r="CW349" s="32" t="s">
        <v>462</v>
      </c>
      <c r="CX349" s="65"/>
      <c r="CY349" s="32">
        <v>0.25</v>
      </c>
      <c r="DB349" s="32" t="s">
        <v>999</v>
      </c>
      <c r="DC349" s="32" t="s">
        <v>999</v>
      </c>
    </row>
    <row r="350">
      <c r="A350" s="32" t="s">
        <v>258</v>
      </c>
      <c r="B350" s="32" t="s">
        <v>259</v>
      </c>
      <c r="C350" s="32" t="s">
        <v>654</v>
      </c>
      <c r="D350" s="32" t="s">
        <v>1000</v>
      </c>
      <c r="E350" s="65" t="s">
        <v>19</v>
      </c>
      <c r="F350" s="65" t="s">
        <v>209</v>
      </c>
      <c r="G350" s="65" t="s">
        <v>209</v>
      </c>
      <c r="H350" s="15" t="s">
        <v>465</v>
      </c>
      <c r="I350" s="65" t="s">
        <v>209</v>
      </c>
      <c r="J350" s="65" t="s">
        <v>209</v>
      </c>
      <c r="K350" s="32" t="s">
        <v>460</v>
      </c>
      <c r="L350" s="32" t="s">
        <v>459</v>
      </c>
      <c r="M350" s="32" t="s">
        <v>459</v>
      </c>
      <c r="N350" s="32" t="s">
        <v>459</v>
      </c>
      <c r="O350" s="32">
        <v>0.14</v>
      </c>
      <c r="P350" s="32">
        <v>20.0</v>
      </c>
      <c r="Q350" s="32">
        <v>5.0</v>
      </c>
      <c r="R350" s="32">
        <v>10.0</v>
      </c>
      <c r="S350" s="32">
        <v>35.0</v>
      </c>
      <c r="U350" s="32">
        <v>1.0</v>
      </c>
      <c r="V350" s="32">
        <v>2.5</v>
      </c>
      <c r="W350" s="32">
        <v>35.0</v>
      </c>
      <c r="Z350" s="66"/>
      <c r="AA350" s="66"/>
      <c r="AB350" s="67"/>
      <c r="AC350" s="67"/>
      <c r="AD350" s="67"/>
      <c r="AE350" s="67"/>
      <c r="AF350" s="67"/>
      <c r="AG350" s="67"/>
      <c r="AH350" s="67"/>
      <c r="AI350" s="67"/>
      <c r="AJ350" s="67"/>
      <c r="AK350" s="67"/>
      <c r="AL350" s="67"/>
      <c r="AM350" s="67"/>
      <c r="AN350" s="67"/>
      <c r="AO350" s="66"/>
      <c r="AP350" s="66"/>
      <c r="AQ350" s="67"/>
      <c r="AR350" s="67"/>
      <c r="AS350" s="67"/>
      <c r="AT350" s="67"/>
      <c r="AU350" s="67"/>
      <c r="AV350" s="67"/>
      <c r="AW350" s="67"/>
      <c r="AX350" s="67"/>
      <c r="AY350" s="67"/>
      <c r="AZ350" s="66"/>
      <c r="BA350" s="66"/>
      <c r="BB350" s="67"/>
      <c r="BC350" s="67"/>
      <c r="BD350" s="67"/>
      <c r="BE350" s="67"/>
      <c r="BF350" s="67"/>
      <c r="BG350" s="66"/>
      <c r="BH350" s="66"/>
      <c r="BI350" s="67"/>
      <c r="BJ350" s="67"/>
      <c r="BK350" s="67"/>
      <c r="BL350" s="67"/>
      <c r="BM350" s="67"/>
      <c r="BN350" s="67"/>
      <c r="BO350" s="67"/>
      <c r="BP350" s="67"/>
      <c r="BQ350" s="67"/>
      <c r="BR350" s="66"/>
      <c r="BS350" s="66"/>
      <c r="BT350" s="67"/>
      <c r="BU350" s="67"/>
      <c r="BV350" s="67"/>
      <c r="BW350" s="67"/>
      <c r="BX350" s="67"/>
      <c r="BY350" s="67"/>
      <c r="BZ350" s="32" t="s">
        <v>461</v>
      </c>
      <c r="CG350" s="66"/>
      <c r="CH350" s="66"/>
      <c r="CL350" s="32" t="s">
        <v>459</v>
      </c>
      <c r="CM350" s="66"/>
      <c r="CN350" s="66"/>
      <c r="CO350" s="66"/>
      <c r="CP350" s="66"/>
      <c r="CQ350" s="67"/>
      <c r="CR350" s="67"/>
      <c r="CS350" s="67"/>
      <c r="CT350" s="67"/>
      <c r="CU350" s="67"/>
      <c r="CV350" s="67"/>
      <c r="CW350" s="32" t="s">
        <v>462</v>
      </c>
      <c r="CX350" s="66"/>
      <c r="CY350" s="32">
        <v>0.035</v>
      </c>
      <c r="DB350" s="32" t="s">
        <v>999</v>
      </c>
      <c r="DC350" s="32" t="s">
        <v>999</v>
      </c>
    </row>
    <row r="351">
      <c r="A351" s="32" t="s">
        <v>258</v>
      </c>
      <c r="B351" s="32" t="s">
        <v>259</v>
      </c>
      <c r="C351" s="32" t="s">
        <v>656</v>
      </c>
      <c r="D351" s="32" t="s">
        <v>1001</v>
      </c>
      <c r="E351" s="65" t="s">
        <v>19</v>
      </c>
      <c r="F351" s="65" t="s">
        <v>209</v>
      </c>
      <c r="G351" s="65" t="s">
        <v>209</v>
      </c>
      <c r="H351" s="15" t="s">
        <v>465</v>
      </c>
      <c r="I351" s="65" t="s">
        <v>209</v>
      </c>
      <c r="J351" s="65" t="s">
        <v>209</v>
      </c>
      <c r="K351" s="32" t="s">
        <v>460</v>
      </c>
      <c r="L351" s="32" t="s">
        <v>460</v>
      </c>
      <c r="M351" s="32" t="s">
        <v>459</v>
      </c>
      <c r="N351" s="32" t="s">
        <v>459</v>
      </c>
      <c r="O351" s="32">
        <v>0.14</v>
      </c>
      <c r="P351" s="32">
        <v>25.0</v>
      </c>
      <c r="Q351" s="32">
        <v>5.0</v>
      </c>
      <c r="R351" s="32">
        <v>10.0</v>
      </c>
      <c r="S351" s="32">
        <v>35.0</v>
      </c>
      <c r="U351" s="32">
        <v>1.0</v>
      </c>
      <c r="V351" s="32">
        <v>2.5</v>
      </c>
      <c r="W351" s="32">
        <v>35.0</v>
      </c>
      <c r="Z351" s="65" t="s">
        <v>209</v>
      </c>
      <c r="AA351" s="65" t="s">
        <v>209</v>
      </c>
      <c r="AB351" s="32">
        <v>0.17</v>
      </c>
      <c r="AD351" s="32">
        <v>25.0</v>
      </c>
      <c r="AE351" s="32">
        <v>5.0</v>
      </c>
      <c r="AF351" s="32">
        <v>10.0</v>
      </c>
      <c r="AG351" s="32">
        <v>35.0</v>
      </c>
      <c r="AI351" s="32">
        <v>1.0</v>
      </c>
      <c r="AJ351" s="32">
        <v>1.0</v>
      </c>
      <c r="AK351" s="32">
        <v>2.5</v>
      </c>
      <c r="AL351" s="32">
        <v>35.0</v>
      </c>
      <c r="AO351" s="66"/>
      <c r="AP351" s="66"/>
      <c r="AQ351" s="67"/>
      <c r="AR351" s="67"/>
      <c r="AS351" s="67"/>
      <c r="AT351" s="67"/>
      <c r="AU351" s="67"/>
      <c r="AV351" s="67"/>
      <c r="AW351" s="67"/>
      <c r="AX351" s="67"/>
      <c r="AY351" s="67"/>
      <c r="AZ351" s="66"/>
      <c r="BA351" s="66"/>
      <c r="BB351" s="67"/>
      <c r="BC351" s="67"/>
      <c r="BD351" s="67"/>
      <c r="BE351" s="67"/>
      <c r="BF351" s="67"/>
      <c r="BG351" s="66"/>
      <c r="BH351" s="66"/>
      <c r="BI351" s="67"/>
      <c r="BJ351" s="67"/>
      <c r="BK351" s="67"/>
      <c r="BL351" s="67"/>
      <c r="BM351" s="67"/>
      <c r="BN351" s="67"/>
      <c r="BO351" s="67"/>
      <c r="BP351" s="67"/>
      <c r="BQ351" s="67"/>
      <c r="BR351" s="66"/>
      <c r="BS351" s="66"/>
      <c r="BT351" s="67"/>
      <c r="BU351" s="67"/>
      <c r="BV351" s="67"/>
      <c r="BW351" s="67"/>
      <c r="BX351" s="67"/>
      <c r="BY351" s="67"/>
      <c r="BZ351" s="32" t="s">
        <v>461</v>
      </c>
      <c r="CG351" s="66"/>
      <c r="CH351" s="66"/>
      <c r="CL351" s="32" t="s">
        <v>459</v>
      </c>
      <c r="CM351" s="66"/>
      <c r="CN351" s="66"/>
      <c r="CO351" s="66"/>
      <c r="CP351" s="66"/>
      <c r="CQ351" s="67"/>
      <c r="CR351" s="67"/>
      <c r="CS351" s="67"/>
      <c r="CT351" s="67"/>
      <c r="CU351" s="67"/>
      <c r="CV351" s="67"/>
      <c r="CW351" s="32" t="s">
        <v>462</v>
      </c>
      <c r="CX351" s="66"/>
      <c r="CY351" s="32">
        <v>0.035</v>
      </c>
      <c r="DB351" s="32" t="s">
        <v>999</v>
      </c>
      <c r="DC351" s="32" t="s">
        <v>999</v>
      </c>
    </row>
    <row r="352">
      <c r="A352" s="32" t="s">
        <v>258</v>
      </c>
      <c r="B352" s="32" t="s">
        <v>259</v>
      </c>
      <c r="C352" s="32" t="s">
        <v>661</v>
      </c>
      <c r="D352" s="32" t="s">
        <v>1002</v>
      </c>
      <c r="E352" s="65" t="s">
        <v>19</v>
      </c>
      <c r="F352" s="65" t="s">
        <v>209</v>
      </c>
      <c r="G352" s="65" t="s">
        <v>209</v>
      </c>
      <c r="H352" s="15" t="s">
        <v>465</v>
      </c>
      <c r="I352" s="65" t="s">
        <v>209</v>
      </c>
      <c r="J352" s="65" t="s">
        <v>209</v>
      </c>
      <c r="K352" s="32" t="s">
        <v>460</v>
      </c>
      <c r="L352" s="32" t="s">
        <v>460</v>
      </c>
      <c r="M352" s="32" t="s">
        <v>460</v>
      </c>
      <c r="N352" s="32" t="s">
        <v>460</v>
      </c>
      <c r="O352" s="32">
        <v>0.14</v>
      </c>
      <c r="P352" s="32">
        <v>20.0</v>
      </c>
      <c r="Q352" s="32">
        <v>5.0</v>
      </c>
      <c r="R352" s="32">
        <v>10.0</v>
      </c>
      <c r="U352" s="32">
        <v>1.0</v>
      </c>
      <c r="V352" s="32">
        <v>2.5</v>
      </c>
      <c r="W352" s="32">
        <v>35.0</v>
      </c>
      <c r="Z352" s="65" t="s">
        <v>209</v>
      </c>
      <c r="AA352" s="65" t="s">
        <v>209</v>
      </c>
      <c r="AB352" s="32">
        <v>0.17</v>
      </c>
      <c r="AD352" s="32">
        <v>20.0</v>
      </c>
      <c r="AE352" s="32">
        <v>5.0</v>
      </c>
      <c r="AF352" s="32">
        <v>10.0</v>
      </c>
      <c r="AI352" s="32">
        <v>1.0</v>
      </c>
      <c r="AJ352" s="32">
        <v>1.0</v>
      </c>
      <c r="AK352" s="32">
        <v>2.5</v>
      </c>
      <c r="AL352" s="32">
        <v>35.0</v>
      </c>
      <c r="AO352" s="65" t="s">
        <v>209</v>
      </c>
      <c r="AP352" s="65" t="s">
        <v>209</v>
      </c>
      <c r="AQ352" s="32">
        <v>0.24</v>
      </c>
      <c r="AS352" s="32">
        <v>25.0</v>
      </c>
      <c r="AT352" s="32">
        <v>5.0</v>
      </c>
      <c r="AU352" s="32">
        <v>15.0</v>
      </c>
      <c r="AX352" s="32">
        <v>1.0</v>
      </c>
      <c r="AY352" s="32">
        <v>1.0</v>
      </c>
      <c r="AZ352" s="65" t="s">
        <v>19</v>
      </c>
      <c r="BA352" s="66"/>
      <c r="BB352" s="32">
        <v>7.0</v>
      </c>
      <c r="BC352" s="32">
        <v>80.0</v>
      </c>
      <c r="BG352" s="65" t="s">
        <v>209</v>
      </c>
      <c r="BH352" s="65" t="s">
        <v>209</v>
      </c>
      <c r="BI352" s="32">
        <v>0.27</v>
      </c>
      <c r="BK352" s="32">
        <v>25.0</v>
      </c>
      <c r="BL352" s="32">
        <v>5.0</v>
      </c>
      <c r="BM352" s="32">
        <v>15.0</v>
      </c>
      <c r="BP352" s="32">
        <v>1.0</v>
      </c>
      <c r="BQ352" s="32">
        <v>1.0</v>
      </c>
      <c r="BR352" s="65" t="s">
        <v>19</v>
      </c>
      <c r="BS352" s="65" t="s">
        <v>209</v>
      </c>
      <c r="BT352" s="32">
        <v>7.0</v>
      </c>
      <c r="BU352" s="32">
        <v>80.0</v>
      </c>
      <c r="BZ352" s="32" t="s">
        <v>461</v>
      </c>
      <c r="CG352" s="66"/>
      <c r="CH352" s="66"/>
      <c r="CL352" s="32" t="s">
        <v>459</v>
      </c>
      <c r="CM352" s="66"/>
      <c r="CN352" s="66"/>
      <c r="CO352" s="66"/>
      <c r="CP352" s="66"/>
      <c r="CQ352" s="67"/>
      <c r="CR352" s="67"/>
      <c r="CS352" s="67"/>
      <c r="CT352" s="67"/>
      <c r="CU352" s="67"/>
      <c r="CV352" s="67"/>
      <c r="CW352" s="32" t="s">
        <v>462</v>
      </c>
      <c r="CX352" s="66"/>
      <c r="CY352" s="32">
        <v>0.035</v>
      </c>
      <c r="DB352" s="32" t="s">
        <v>999</v>
      </c>
      <c r="DC352" s="32" t="s">
        <v>999</v>
      </c>
    </row>
    <row r="353">
      <c r="A353" s="32" t="s">
        <v>258</v>
      </c>
      <c r="B353" s="32" t="s">
        <v>259</v>
      </c>
      <c r="C353" s="32" t="s">
        <v>663</v>
      </c>
      <c r="D353" s="32" t="s">
        <v>1003</v>
      </c>
      <c r="E353" s="65" t="s">
        <v>19</v>
      </c>
      <c r="F353" s="65" t="s">
        <v>209</v>
      </c>
      <c r="G353" s="65" t="s">
        <v>209</v>
      </c>
      <c r="H353" s="15" t="s">
        <v>465</v>
      </c>
      <c r="I353" s="65" t="s">
        <v>209</v>
      </c>
      <c r="J353" s="65" t="s">
        <v>209</v>
      </c>
      <c r="K353" s="32" t="s">
        <v>460</v>
      </c>
      <c r="L353" s="32" t="s">
        <v>459</v>
      </c>
      <c r="M353" s="32" t="s">
        <v>459</v>
      </c>
      <c r="N353" s="32" t="s">
        <v>459</v>
      </c>
      <c r="O353" s="32">
        <v>0.14</v>
      </c>
      <c r="P353" s="32">
        <v>20.0</v>
      </c>
      <c r="Q353" s="32">
        <v>5.0</v>
      </c>
      <c r="R353" s="32">
        <v>10.0</v>
      </c>
      <c r="U353" s="32">
        <v>1.0</v>
      </c>
      <c r="V353" s="32">
        <v>2.5</v>
      </c>
      <c r="W353" s="32">
        <v>35.0</v>
      </c>
      <c r="Z353" s="66"/>
      <c r="AA353" s="66"/>
      <c r="AB353" s="67"/>
      <c r="AC353" s="67"/>
      <c r="AD353" s="67"/>
      <c r="AE353" s="67"/>
      <c r="AF353" s="67"/>
      <c r="AG353" s="67"/>
      <c r="AH353" s="67"/>
      <c r="AI353" s="67"/>
      <c r="AJ353" s="67"/>
      <c r="AK353" s="67"/>
      <c r="AL353" s="67"/>
      <c r="AM353" s="67"/>
      <c r="AN353" s="67"/>
      <c r="AO353" s="66"/>
      <c r="AP353" s="66"/>
      <c r="AQ353" s="67"/>
      <c r="AR353" s="67"/>
      <c r="AS353" s="67"/>
      <c r="AT353" s="67"/>
      <c r="AU353" s="67"/>
      <c r="AV353" s="67"/>
      <c r="AW353" s="67"/>
      <c r="AX353" s="67"/>
      <c r="AY353" s="67"/>
      <c r="AZ353" s="66"/>
      <c r="BA353" s="66"/>
      <c r="BB353" s="67"/>
      <c r="BC353" s="67"/>
      <c r="BD353" s="67"/>
      <c r="BE353" s="67"/>
      <c r="BF353" s="67"/>
      <c r="BG353" s="66"/>
      <c r="BH353" s="66"/>
      <c r="BI353" s="67"/>
      <c r="BJ353" s="67"/>
      <c r="BK353" s="67"/>
      <c r="BL353" s="67"/>
      <c r="BM353" s="67"/>
      <c r="BN353" s="67"/>
      <c r="BO353" s="67"/>
      <c r="BP353" s="67"/>
      <c r="BQ353" s="67"/>
      <c r="BR353" s="66"/>
      <c r="BS353" s="66"/>
      <c r="BT353" s="67"/>
      <c r="BU353" s="67"/>
      <c r="BV353" s="67"/>
      <c r="BW353" s="67"/>
      <c r="BX353" s="67"/>
      <c r="BY353" s="67"/>
      <c r="BZ353" s="32" t="s">
        <v>461</v>
      </c>
      <c r="CG353" s="66"/>
      <c r="CH353" s="66"/>
      <c r="CL353" s="32" t="s">
        <v>459</v>
      </c>
      <c r="CM353" s="66"/>
      <c r="CN353" s="66"/>
      <c r="CO353" s="66"/>
      <c r="CP353" s="66"/>
      <c r="CQ353" s="67"/>
      <c r="CR353" s="67"/>
      <c r="CS353" s="67"/>
      <c r="CT353" s="67"/>
      <c r="CU353" s="67"/>
      <c r="CV353" s="67"/>
      <c r="CW353" s="32" t="s">
        <v>462</v>
      </c>
      <c r="CX353" s="65" t="s">
        <v>19</v>
      </c>
      <c r="CY353" s="32">
        <v>0.035</v>
      </c>
      <c r="DB353" s="32" t="s">
        <v>999</v>
      </c>
      <c r="DC353" s="32" t="s">
        <v>999</v>
      </c>
    </row>
    <row r="354">
      <c r="A354" s="32" t="s">
        <v>258</v>
      </c>
      <c r="B354" s="32" t="s">
        <v>259</v>
      </c>
      <c r="C354" s="32" t="s">
        <v>1004</v>
      </c>
      <c r="D354" s="32" t="s">
        <v>1005</v>
      </c>
      <c r="E354" s="65" t="s">
        <v>19</v>
      </c>
      <c r="F354" s="65" t="s">
        <v>209</v>
      </c>
      <c r="G354" s="65" t="s">
        <v>209</v>
      </c>
      <c r="H354" s="15" t="s">
        <v>465</v>
      </c>
      <c r="I354" s="65" t="s">
        <v>209</v>
      </c>
      <c r="J354" s="65" t="s">
        <v>209</v>
      </c>
      <c r="K354" s="32" t="s">
        <v>460</v>
      </c>
      <c r="L354" s="32" t="s">
        <v>459</v>
      </c>
      <c r="M354" s="32" t="s">
        <v>459</v>
      </c>
      <c r="N354" s="32" t="s">
        <v>459</v>
      </c>
      <c r="O354" s="32">
        <v>1.0</v>
      </c>
      <c r="P354" s="32">
        <v>25.0</v>
      </c>
      <c r="Q354" s="32">
        <v>15.0</v>
      </c>
      <c r="R354" s="32">
        <v>35.0</v>
      </c>
      <c r="U354" s="32">
        <v>1.0</v>
      </c>
      <c r="V354" s="32">
        <v>2.5</v>
      </c>
      <c r="W354" s="32">
        <v>35.0</v>
      </c>
      <c r="Z354" s="66"/>
      <c r="AA354" s="66"/>
      <c r="AB354" s="67"/>
      <c r="AC354" s="67"/>
      <c r="AD354" s="67"/>
      <c r="AE354" s="67"/>
      <c r="AF354" s="67"/>
      <c r="AG354" s="67"/>
      <c r="AH354" s="67"/>
      <c r="AI354" s="67"/>
      <c r="AJ354" s="67"/>
      <c r="AK354" s="67"/>
      <c r="AL354" s="67"/>
      <c r="AM354" s="67"/>
      <c r="AN354" s="67"/>
      <c r="AO354" s="66"/>
      <c r="AP354" s="66"/>
      <c r="AQ354" s="67"/>
      <c r="AR354" s="67"/>
      <c r="AS354" s="67"/>
      <c r="AT354" s="67"/>
      <c r="AU354" s="67"/>
      <c r="AV354" s="67"/>
      <c r="AW354" s="67"/>
      <c r="AX354" s="67"/>
      <c r="AY354" s="67"/>
      <c r="AZ354" s="66"/>
      <c r="BA354" s="66"/>
      <c r="BB354" s="67"/>
      <c r="BC354" s="67"/>
      <c r="BD354" s="67"/>
      <c r="BE354" s="67"/>
      <c r="BF354" s="67"/>
      <c r="BG354" s="66"/>
      <c r="BH354" s="66"/>
      <c r="BI354" s="67"/>
      <c r="BJ354" s="67"/>
      <c r="BK354" s="67"/>
      <c r="BL354" s="67"/>
      <c r="BM354" s="67"/>
      <c r="BN354" s="67"/>
      <c r="BO354" s="67"/>
      <c r="BP354" s="67"/>
      <c r="BQ354" s="67"/>
      <c r="BR354" s="66"/>
      <c r="BS354" s="66"/>
      <c r="BT354" s="67"/>
      <c r="BU354" s="67"/>
      <c r="BV354" s="67"/>
      <c r="BW354" s="67"/>
      <c r="BX354" s="67"/>
      <c r="BY354" s="67"/>
      <c r="BZ354" s="32" t="s">
        <v>461</v>
      </c>
      <c r="CG354" s="66"/>
      <c r="CH354" s="66"/>
      <c r="CL354" s="32" t="s">
        <v>459</v>
      </c>
      <c r="CM354" s="66"/>
      <c r="CN354" s="66"/>
      <c r="CO354" s="66"/>
      <c r="CP354" s="66"/>
      <c r="CQ354" s="67"/>
      <c r="CR354" s="67"/>
      <c r="CS354" s="67"/>
      <c r="CT354" s="67"/>
      <c r="CU354" s="67"/>
      <c r="CV354" s="67"/>
      <c r="CW354" s="32" t="s">
        <v>462</v>
      </c>
      <c r="CX354" s="66"/>
      <c r="CY354" s="32">
        <v>0.25</v>
      </c>
      <c r="DB354" s="32" t="s">
        <v>999</v>
      </c>
      <c r="DC354" s="32" t="s">
        <v>999</v>
      </c>
    </row>
    <row r="355">
      <c r="A355" s="32" t="s">
        <v>258</v>
      </c>
      <c r="B355" s="32" t="s">
        <v>259</v>
      </c>
      <c r="C355" s="32" t="s">
        <v>1006</v>
      </c>
      <c r="D355" s="32" t="s">
        <v>1007</v>
      </c>
      <c r="E355" s="65" t="s">
        <v>19</v>
      </c>
      <c r="F355" s="65" t="s">
        <v>209</v>
      </c>
      <c r="G355" s="65" t="s">
        <v>209</v>
      </c>
      <c r="H355" s="15" t="s">
        <v>458</v>
      </c>
      <c r="I355" s="65" t="s">
        <v>209</v>
      </c>
      <c r="J355" s="65" t="s">
        <v>209</v>
      </c>
      <c r="K355" s="32" t="s">
        <v>460</v>
      </c>
      <c r="L355" s="32" t="s">
        <v>460</v>
      </c>
      <c r="M355" s="32" t="s">
        <v>460</v>
      </c>
      <c r="N355" s="32" t="s">
        <v>460</v>
      </c>
      <c r="P355" s="32">
        <v>25.0</v>
      </c>
      <c r="Q355" s="32">
        <v>5.0</v>
      </c>
      <c r="R355" s="32">
        <v>10.0</v>
      </c>
      <c r="U355" s="32">
        <v>1.0</v>
      </c>
      <c r="Z355" s="65" t="s">
        <v>209</v>
      </c>
      <c r="AA355" s="65" t="s">
        <v>209</v>
      </c>
      <c r="AD355" s="32">
        <v>25.0</v>
      </c>
      <c r="AE355" s="32">
        <v>5.0</v>
      </c>
      <c r="AF355" s="32">
        <v>10.0</v>
      </c>
      <c r="AI355" s="32">
        <v>1.0</v>
      </c>
      <c r="AJ355" s="32">
        <v>1.0</v>
      </c>
      <c r="AO355" s="65" t="s">
        <v>209</v>
      </c>
      <c r="AP355" s="65" t="s">
        <v>209</v>
      </c>
      <c r="AS355" s="32">
        <v>25.0</v>
      </c>
      <c r="AT355" s="32">
        <v>5.0</v>
      </c>
      <c r="AU355" s="32">
        <v>10.0</v>
      </c>
      <c r="AX355" s="32">
        <v>1.0</v>
      </c>
      <c r="AY355" s="32">
        <v>1.0</v>
      </c>
      <c r="AZ355" s="66"/>
      <c r="BA355" s="66"/>
      <c r="BG355" s="65" t="s">
        <v>209</v>
      </c>
      <c r="BH355" s="65" t="s">
        <v>209</v>
      </c>
      <c r="BK355" s="32">
        <v>25.0</v>
      </c>
      <c r="BL355" s="32">
        <v>5.0</v>
      </c>
      <c r="BM355" s="32">
        <v>10.0</v>
      </c>
      <c r="BP355" s="32">
        <v>1.0</v>
      </c>
      <c r="BQ355" s="32">
        <v>1.0</v>
      </c>
      <c r="BR355" s="66"/>
      <c r="BS355" s="66"/>
      <c r="BZ355" s="32" t="s">
        <v>461</v>
      </c>
      <c r="CG355" s="66"/>
      <c r="CH355" s="66"/>
      <c r="CL355" s="32" t="s">
        <v>459</v>
      </c>
      <c r="CM355" s="66"/>
      <c r="CN355" s="66"/>
      <c r="CO355" s="66"/>
      <c r="CP355" s="66"/>
      <c r="CQ355" s="67"/>
      <c r="CR355" s="67"/>
      <c r="CS355" s="67"/>
      <c r="CT355" s="67"/>
      <c r="CU355" s="67"/>
      <c r="CV355" s="67"/>
      <c r="CW355" s="32" t="s">
        <v>462</v>
      </c>
      <c r="CX355" s="66"/>
      <c r="DB355" s="32" t="s">
        <v>999</v>
      </c>
      <c r="DC355" s="32" t="s">
        <v>999</v>
      </c>
    </row>
    <row r="356">
      <c r="A356" s="32" t="s">
        <v>258</v>
      </c>
      <c r="B356" s="32" t="s">
        <v>259</v>
      </c>
      <c r="C356" s="32" t="s">
        <v>1008</v>
      </c>
      <c r="D356" s="32" t="s">
        <v>1009</v>
      </c>
      <c r="E356" s="65" t="s">
        <v>19</v>
      </c>
      <c r="F356" s="65" t="s">
        <v>209</v>
      </c>
      <c r="G356" s="65" t="s">
        <v>209</v>
      </c>
      <c r="H356" s="15" t="s">
        <v>491</v>
      </c>
      <c r="I356" s="65" t="s">
        <v>209</v>
      </c>
      <c r="J356" s="65" t="s">
        <v>209</v>
      </c>
      <c r="K356" s="32" t="s">
        <v>459</v>
      </c>
      <c r="L356" s="32" t="s">
        <v>459</v>
      </c>
      <c r="M356" s="32" t="s">
        <v>460</v>
      </c>
      <c r="N356" s="32" t="s">
        <v>460</v>
      </c>
      <c r="O356" s="67"/>
      <c r="P356" s="67"/>
      <c r="Q356" s="67"/>
      <c r="R356" s="67"/>
      <c r="S356" s="67"/>
      <c r="T356" s="67"/>
      <c r="U356" s="67"/>
      <c r="V356" s="67"/>
      <c r="W356" s="67"/>
      <c r="X356" s="67"/>
      <c r="Y356" s="67"/>
      <c r="Z356" s="65"/>
      <c r="AA356" s="65"/>
      <c r="AB356" s="67"/>
      <c r="AC356" s="67"/>
      <c r="AD356" s="67"/>
      <c r="AE356" s="67"/>
      <c r="AF356" s="67"/>
      <c r="AG356" s="67"/>
      <c r="AH356" s="67"/>
      <c r="AI356" s="67"/>
      <c r="AJ356" s="67"/>
      <c r="AK356" s="67"/>
      <c r="AL356" s="67"/>
      <c r="AM356" s="67"/>
      <c r="AN356" s="67"/>
      <c r="AO356" s="65" t="s">
        <v>209</v>
      </c>
      <c r="AP356" s="65" t="s">
        <v>209</v>
      </c>
      <c r="AQ356" s="32">
        <v>0.18</v>
      </c>
      <c r="AS356" s="32">
        <v>15.0</v>
      </c>
      <c r="AU356" s="32">
        <v>25.0</v>
      </c>
      <c r="AX356" s="32">
        <v>1.0</v>
      </c>
      <c r="AY356" s="32">
        <v>1.0</v>
      </c>
      <c r="AZ356" s="66"/>
      <c r="BA356" s="66"/>
      <c r="BB356" s="32">
        <v>2.5</v>
      </c>
      <c r="BC356" s="32">
        <v>35.0</v>
      </c>
      <c r="BG356" s="65" t="s">
        <v>209</v>
      </c>
      <c r="BH356" s="65" t="s">
        <v>209</v>
      </c>
      <c r="BI356" s="32">
        <v>0.18</v>
      </c>
      <c r="BK356" s="32">
        <v>15.0</v>
      </c>
      <c r="BM356" s="32">
        <v>25.0</v>
      </c>
      <c r="BP356" s="32">
        <v>1.0</v>
      </c>
      <c r="BQ356" s="32">
        <v>1.0</v>
      </c>
      <c r="BR356" s="66"/>
      <c r="BS356" s="66"/>
      <c r="BT356" s="32">
        <v>2.5</v>
      </c>
      <c r="BU356" s="32">
        <v>35.0</v>
      </c>
      <c r="BZ356" s="32" t="s">
        <v>461</v>
      </c>
      <c r="CG356" s="66"/>
      <c r="CH356" s="66"/>
      <c r="CL356" s="32" t="s">
        <v>459</v>
      </c>
      <c r="CM356" s="66"/>
      <c r="CN356" s="66"/>
      <c r="CO356" s="66"/>
      <c r="CP356" s="66"/>
      <c r="CQ356" s="67"/>
      <c r="CR356" s="67"/>
      <c r="CS356" s="67"/>
      <c r="CT356" s="67"/>
      <c r="CU356" s="67"/>
      <c r="CV356" s="67"/>
      <c r="CW356" s="32" t="s">
        <v>462</v>
      </c>
      <c r="CX356" s="66"/>
      <c r="DB356" s="32" t="s">
        <v>999</v>
      </c>
      <c r="DC356" s="32" t="s">
        <v>999</v>
      </c>
    </row>
    <row r="357">
      <c r="A357" s="32" t="s">
        <v>258</v>
      </c>
      <c r="B357" s="32" t="s">
        <v>259</v>
      </c>
      <c r="C357" s="32" t="s">
        <v>1010</v>
      </c>
      <c r="D357" s="32" t="s">
        <v>1011</v>
      </c>
      <c r="E357" s="65" t="s">
        <v>19</v>
      </c>
      <c r="F357" s="65" t="s">
        <v>209</v>
      </c>
      <c r="G357" s="65" t="s">
        <v>209</v>
      </c>
      <c r="H357" s="15" t="s">
        <v>491</v>
      </c>
      <c r="I357" s="65" t="s">
        <v>209</v>
      </c>
      <c r="J357" s="65" t="s">
        <v>209</v>
      </c>
      <c r="K357" s="32" t="s">
        <v>459</v>
      </c>
      <c r="L357" s="32" t="s">
        <v>459</v>
      </c>
      <c r="M357" s="32" t="s">
        <v>460</v>
      </c>
      <c r="N357" s="32" t="s">
        <v>460</v>
      </c>
      <c r="O357" s="67"/>
      <c r="P357" s="67"/>
      <c r="Q357" s="67"/>
      <c r="R357" s="67"/>
      <c r="S357" s="67"/>
      <c r="T357" s="67"/>
      <c r="U357" s="67"/>
      <c r="V357" s="67"/>
      <c r="W357" s="67"/>
      <c r="X357" s="67"/>
      <c r="Y357" s="67"/>
      <c r="Z357" s="65"/>
      <c r="AA357" s="65"/>
      <c r="AB357" s="67"/>
      <c r="AC357" s="67"/>
      <c r="AD357" s="67"/>
      <c r="AE357" s="67"/>
      <c r="AF357" s="67"/>
      <c r="AG357" s="67"/>
      <c r="AH357" s="67"/>
      <c r="AI357" s="67"/>
      <c r="AJ357" s="67"/>
      <c r="AK357" s="67"/>
      <c r="AL357" s="67"/>
      <c r="AM357" s="67"/>
      <c r="AN357" s="67"/>
      <c r="AO357" s="65" t="s">
        <v>209</v>
      </c>
      <c r="AP357" s="65" t="s">
        <v>209</v>
      </c>
      <c r="AQ357" s="32">
        <v>0.24</v>
      </c>
      <c r="AS357" s="32">
        <v>15.0</v>
      </c>
      <c r="AU357" s="32">
        <v>25.0</v>
      </c>
      <c r="AX357" s="32">
        <v>1.0</v>
      </c>
      <c r="AY357" s="32">
        <v>1.0</v>
      </c>
      <c r="AZ357" s="66"/>
      <c r="BA357" s="66"/>
      <c r="BB357" s="32">
        <v>7.0</v>
      </c>
      <c r="BC357" s="32">
        <v>80.0</v>
      </c>
      <c r="BG357" s="65" t="s">
        <v>209</v>
      </c>
      <c r="BH357" s="65" t="s">
        <v>209</v>
      </c>
      <c r="BI357" s="32">
        <v>0.3</v>
      </c>
      <c r="BK357" s="32">
        <v>15.0</v>
      </c>
      <c r="BM357" s="32">
        <v>25.0</v>
      </c>
      <c r="BP357" s="32">
        <v>1.0</v>
      </c>
      <c r="BQ357" s="32">
        <v>1.0</v>
      </c>
      <c r="BR357" s="66"/>
      <c r="BS357" s="66"/>
      <c r="BT357" s="32">
        <v>7.0</v>
      </c>
      <c r="BU357" s="32">
        <v>80.0</v>
      </c>
      <c r="BZ357" s="32" t="s">
        <v>461</v>
      </c>
      <c r="CG357" s="66"/>
      <c r="CH357" s="66"/>
      <c r="CL357" s="32" t="s">
        <v>459</v>
      </c>
      <c r="CM357" s="66"/>
      <c r="CN357" s="66"/>
      <c r="CO357" s="66"/>
      <c r="CP357" s="66"/>
      <c r="CQ357" s="67"/>
      <c r="CR357" s="67"/>
      <c r="CS357" s="67"/>
      <c r="CT357" s="67"/>
      <c r="CU357" s="67"/>
      <c r="CV357" s="67"/>
      <c r="CW357" s="32" t="s">
        <v>462</v>
      </c>
      <c r="CX357" s="66"/>
      <c r="DB357" s="32" t="s">
        <v>999</v>
      </c>
      <c r="DC357" s="32" t="s">
        <v>999</v>
      </c>
    </row>
    <row r="358">
      <c r="A358" s="32" t="s">
        <v>258</v>
      </c>
      <c r="B358" s="32" t="s">
        <v>259</v>
      </c>
      <c r="C358" s="32" t="s">
        <v>994</v>
      </c>
      <c r="D358" s="32" t="s">
        <v>1012</v>
      </c>
      <c r="E358" s="65" t="s">
        <v>19</v>
      </c>
      <c r="F358" s="65" t="s">
        <v>209</v>
      </c>
      <c r="G358" s="65" t="s">
        <v>209</v>
      </c>
      <c r="H358" s="15" t="s">
        <v>491</v>
      </c>
      <c r="I358" s="65" t="s">
        <v>209</v>
      </c>
      <c r="J358" s="65" t="s">
        <v>209</v>
      </c>
      <c r="K358" s="32" t="s">
        <v>459</v>
      </c>
      <c r="L358" s="32" t="s">
        <v>459</v>
      </c>
      <c r="M358" s="32" t="s">
        <v>460</v>
      </c>
      <c r="N358" s="32" t="s">
        <v>460</v>
      </c>
      <c r="O358" s="67"/>
      <c r="P358" s="67"/>
      <c r="Q358" s="67"/>
      <c r="R358" s="67"/>
      <c r="S358" s="67"/>
      <c r="T358" s="67"/>
      <c r="U358" s="67"/>
      <c r="V358" s="67"/>
      <c r="W358" s="67"/>
      <c r="X358" s="67"/>
      <c r="Y358" s="67"/>
      <c r="Z358" s="66"/>
      <c r="AA358" s="66"/>
      <c r="AB358" s="67"/>
      <c r="AC358" s="67"/>
      <c r="AD358" s="67"/>
      <c r="AE358" s="67"/>
      <c r="AF358" s="67"/>
      <c r="AG358" s="67"/>
      <c r="AH358" s="67"/>
      <c r="AI358" s="67"/>
      <c r="AJ358" s="67"/>
      <c r="AK358" s="67"/>
      <c r="AL358" s="67"/>
      <c r="AM358" s="67"/>
      <c r="AN358" s="67"/>
      <c r="AO358" s="65" t="s">
        <v>209</v>
      </c>
      <c r="AP358" s="65" t="s">
        <v>209</v>
      </c>
      <c r="AX358" s="32">
        <v>1.0</v>
      </c>
      <c r="AY358" s="32">
        <v>1.0</v>
      </c>
      <c r="AZ358" s="66"/>
      <c r="BA358" s="66"/>
      <c r="BG358" s="65" t="s">
        <v>209</v>
      </c>
      <c r="BH358" s="65" t="s">
        <v>209</v>
      </c>
      <c r="BP358" s="32">
        <v>1.0</v>
      </c>
      <c r="BQ358" s="32">
        <v>1.0</v>
      </c>
      <c r="BR358" s="66"/>
      <c r="BS358" s="66"/>
      <c r="BZ358" s="32" t="s">
        <v>461</v>
      </c>
      <c r="CG358" s="66"/>
      <c r="CH358" s="66"/>
      <c r="CL358" s="32" t="s">
        <v>459</v>
      </c>
      <c r="CM358" s="66"/>
      <c r="CN358" s="66"/>
      <c r="CO358" s="66"/>
      <c r="CP358" s="66"/>
      <c r="CQ358" s="67"/>
      <c r="CR358" s="67"/>
      <c r="CS358" s="67"/>
      <c r="CT358" s="67"/>
      <c r="CU358" s="67"/>
      <c r="CV358" s="67"/>
      <c r="CW358" s="32" t="s">
        <v>462</v>
      </c>
      <c r="CX358" s="66"/>
      <c r="DB358" s="32" t="s">
        <v>999</v>
      </c>
      <c r="DC358" s="32" t="s">
        <v>999</v>
      </c>
    </row>
    <row r="359">
      <c r="A359" s="32" t="s">
        <v>258</v>
      </c>
      <c r="B359" s="32" t="s">
        <v>259</v>
      </c>
      <c r="C359" s="32" t="s">
        <v>1013</v>
      </c>
      <c r="D359" s="32" t="s">
        <v>1014</v>
      </c>
      <c r="E359" s="65" t="s">
        <v>19</v>
      </c>
      <c r="F359" s="65" t="s">
        <v>209</v>
      </c>
      <c r="G359" s="65" t="s">
        <v>209</v>
      </c>
      <c r="H359" s="15" t="s">
        <v>491</v>
      </c>
      <c r="I359" s="65" t="s">
        <v>209</v>
      </c>
      <c r="J359" s="65" t="s">
        <v>209</v>
      </c>
      <c r="K359" s="32" t="s">
        <v>459</v>
      </c>
      <c r="L359" s="32" t="s">
        <v>459</v>
      </c>
      <c r="M359" s="32" t="s">
        <v>459</v>
      </c>
      <c r="N359" s="32" t="s">
        <v>459</v>
      </c>
      <c r="O359" s="67"/>
      <c r="P359" s="67"/>
      <c r="Q359" s="67"/>
      <c r="R359" s="67"/>
      <c r="S359" s="67"/>
      <c r="T359" s="67"/>
      <c r="U359" s="67"/>
      <c r="V359" s="67"/>
      <c r="W359" s="67"/>
      <c r="X359" s="67"/>
      <c r="Y359" s="67"/>
      <c r="Z359" s="66"/>
      <c r="AA359" s="66"/>
      <c r="AB359" s="67"/>
      <c r="AC359" s="67"/>
      <c r="AD359" s="67"/>
      <c r="AE359" s="67"/>
      <c r="AF359" s="67"/>
      <c r="AG359" s="67"/>
      <c r="AH359" s="67"/>
      <c r="AI359" s="67"/>
      <c r="AJ359" s="67"/>
      <c r="AK359" s="67"/>
      <c r="AL359" s="67"/>
      <c r="AM359" s="67"/>
      <c r="AN359" s="67"/>
      <c r="AO359" s="66"/>
      <c r="AP359" s="66"/>
      <c r="AQ359" s="67"/>
      <c r="AR359" s="67"/>
      <c r="AS359" s="67"/>
      <c r="AT359" s="67"/>
      <c r="AU359" s="67"/>
      <c r="AV359" s="67"/>
      <c r="AW359" s="67"/>
      <c r="AX359" s="67"/>
      <c r="AY359" s="67"/>
      <c r="AZ359" s="66"/>
      <c r="BA359" s="66"/>
      <c r="BB359" s="67"/>
      <c r="BC359" s="67"/>
      <c r="BD359" s="67"/>
      <c r="BE359" s="67"/>
      <c r="BF359" s="67"/>
      <c r="BG359" s="66"/>
      <c r="BH359" s="66"/>
      <c r="BI359" s="67"/>
      <c r="BJ359" s="67"/>
      <c r="BK359" s="67"/>
      <c r="BL359" s="67"/>
      <c r="BM359" s="67"/>
      <c r="BN359" s="67"/>
      <c r="BO359" s="67"/>
      <c r="BP359" s="67"/>
      <c r="BQ359" s="67"/>
      <c r="BR359" s="66"/>
      <c r="BS359" s="66"/>
      <c r="BT359" s="67"/>
      <c r="BU359" s="67"/>
      <c r="BV359" s="67"/>
      <c r="BW359" s="67"/>
      <c r="BX359" s="67"/>
      <c r="BY359" s="67"/>
      <c r="BZ359" s="32" t="s">
        <v>461</v>
      </c>
      <c r="CG359" s="66"/>
      <c r="CH359" s="66"/>
      <c r="CL359" s="32" t="s">
        <v>459</v>
      </c>
      <c r="CM359" s="66"/>
      <c r="CN359" s="66"/>
      <c r="CO359" s="66"/>
      <c r="CP359" s="66"/>
      <c r="CQ359" s="67"/>
      <c r="CR359" s="67"/>
      <c r="CS359" s="67"/>
      <c r="CT359" s="67"/>
      <c r="CU359" s="67"/>
      <c r="CV359" s="67"/>
      <c r="CW359" s="32" t="s">
        <v>462</v>
      </c>
      <c r="CX359" s="66"/>
      <c r="DB359" s="32" t="s">
        <v>999</v>
      </c>
      <c r="DC359" s="32" t="s">
        <v>999</v>
      </c>
    </row>
    <row r="360">
      <c r="A360" s="32" t="s">
        <v>258</v>
      </c>
      <c r="B360" s="32" t="s">
        <v>259</v>
      </c>
      <c r="C360" s="32" t="s">
        <v>675</v>
      </c>
      <c r="D360" s="32" t="s">
        <v>1015</v>
      </c>
      <c r="E360" s="65" t="s">
        <v>19</v>
      </c>
      <c r="F360" s="65" t="s">
        <v>209</v>
      </c>
      <c r="G360" s="65" t="s">
        <v>209</v>
      </c>
      <c r="H360" s="15" t="s">
        <v>491</v>
      </c>
      <c r="I360" s="65" t="s">
        <v>209</v>
      </c>
      <c r="J360" s="65" t="s">
        <v>209</v>
      </c>
      <c r="K360" s="32" t="s">
        <v>459</v>
      </c>
      <c r="L360" s="32" t="s">
        <v>459</v>
      </c>
      <c r="M360" s="32" t="s">
        <v>459</v>
      </c>
      <c r="N360" s="32" t="s">
        <v>459</v>
      </c>
      <c r="O360" s="67"/>
      <c r="P360" s="67"/>
      <c r="Q360" s="67"/>
      <c r="R360" s="67"/>
      <c r="S360" s="67"/>
      <c r="T360" s="67"/>
      <c r="U360" s="67"/>
      <c r="V360" s="67"/>
      <c r="W360" s="67"/>
      <c r="X360" s="67"/>
      <c r="Y360" s="67"/>
      <c r="Z360" s="66"/>
      <c r="AA360" s="66"/>
      <c r="AB360" s="67"/>
      <c r="AC360" s="67"/>
      <c r="AD360" s="67"/>
      <c r="AE360" s="67"/>
      <c r="AF360" s="67"/>
      <c r="AG360" s="67"/>
      <c r="AH360" s="67"/>
      <c r="AI360" s="67"/>
      <c r="AJ360" s="67"/>
      <c r="AK360" s="67"/>
      <c r="AL360" s="67"/>
      <c r="AM360" s="67"/>
      <c r="AN360" s="67"/>
      <c r="AO360" s="66"/>
      <c r="AP360" s="66"/>
      <c r="AQ360" s="67"/>
      <c r="AR360" s="67"/>
      <c r="AS360" s="67"/>
      <c r="AT360" s="67"/>
      <c r="AU360" s="67"/>
      <c r="AV360" s="67"/>
      <c r="AW360" s="67"/>
      <c r="AX360" s="67"/>
      <c r="AY360" s="67"/>
      <c r="AZ360" s="66"/>
      <c r="BA360" s="66"/>
      <c r="BB360" s="67"/>
      <c r="BC360" s="67"/>
      <c r="BD360" s="67"/>
      <c r="BE360" s="67"/>
      <c r="BF360" s="67"/>
      <c r="BG360" s="66"/>
      <c r="BH360" s="66"/>
      <c r="BI360" s="67"/>
      <c r="BJ360" s="67"/>
      <c r="BK360" s="67"/>
      <c r="BL360" s="67"/>
      <c r="BM360" s="67"/>
      <c r="BN360" s="67"/>
      <c r="BO360" s="67"/>
      <c r="BP360" s="67"/>
      <c r="BQ360" s="67"/>
      <c r="BR360" s="66"/>
      <c r="BS360" s="66"/>
      <c r="BT360" s="67"/>
      <c r="BU360" s="67"/>
      <c r="BV360" s="67"/>
      <c r="BW360" s="67"/>
      <c r="BX360" s="67"/>
      <c r="BY360" s="67"/>
      <c r="BZ360" s="32" t="s">
        <v>461</v>
      </c>
      <c r="CG360" s="66"/>
      <c r="CH360" s="66"/>
      <c r="CL360" s="32" t="s">
        <v>459</v>
      </c>
      <c r="CM360" s="66"/>
      <c r="CN360" s="66"/>
      <c r="CO360" s="66"/>
      <c r="CP360" s="66"/>
      <c r="CQ360" s="67"/>
      <c r="CR360" s="67"/>
      <c r="CS360" s="67"/>
      <c r="CT360" s="67"/>
      <c r="CU360" s="67"/>
      <c r="CV360" s="67"/>
      <c r="CW360" s="32" t="s">
        <v>459</v>
      </c>
      <c r="CX360" s="66"/>
    </row>
    <row r="361">
      <c r="A361" s="32" t="s">
        <v>258</v>
      </c>
      <c r="B361" s="32" t="s">
        <v>259</v>
      </c>
      <c r="C361" s="32" t="s">
        <v>678</v>
      </c>
      <c r="D361" s="32" t="s">
        <v>1016</v>
      </c>
      <c r="E361" s="65" t="s">
        <v>19</v>
      </c>
      <c r="F361" s="65" t="s">
        <v>209</v>
      </c>
      <c r="G361" s="65" t="s">
        <v>209</v>
      </c>
      <c r="H361" s="15" t="s">
        <v>491</v>
      </c>
      <c r="I361" s="65" t="s">
        <v>209</v>
      </c>
      <c r="J361" s="65" t="s">
        <v>209</v>
      </c>
      <c r="K361" s="32" t="s">
        <v>459</v>
      </c>
      <c r="L361" s="32" t="s">
        <v>459</v>
      </c>
      <c r="M361" s="32" t="s">
        <v>459</v>
      </c>
      <c r="N361" s="32" t="s">
        <v>459</v>
      </c>
      <c r="O361" s="67"/>
      <c r="P361" s="67"/>
      <c r="Q361" s="67"/>
      <c r="R361" s="67"/>
      <c r="S361" s="67"/>
      <c r="T361" s="67"/>
      <c r="U361" s="67"/>
      <c r="V361" s="67"/>
      <c r="W361" s="67"/>
      <c r="X361" s="67"/>
      <c r="Y361" s="67"/>
      <c r="Z361" s="66"/>
      <c r="AA361" s="66"/>
      <c r="AB361" s="67"/>
      <c r="AC361" s="67"/>
      <c r="AD361" s="67"/>
      <c r="AE361" s="67"/>
      <c r="AF361" s="67"/>
      <c r="AG361" s="67"/>
      <c r="AH361" s="67"/>
      <c r="AI361" s="67"/>
      <c r="AJ361" s="67"/>
      <c r="AK361" s="67"/>
      <c r="AL361" s="67"/>
      <c r="AM361" s="67"/>
      <c r="AN361" s="67"/>
      <c r="AO361" s="66"/>
      <c r="AP361" s="66"/>
      <c r="AQ361" s="67"/>
      <c r="AR361" s="67"/>
      <c r="AS361" s="67"/>
      <c r="AT361" s="67"/>
      <c r="AU361" s="67"/>
      <c r="AV361" s="67"/>
      <c r="AW361" s="67"/>
      <c r="AX361" s="67"/>
      <c r="AY361" s="67"/>
      <c r="AZ361" s="66"/>
      <c r="BA361" s="66"/>
      <c r="BB361" s="67"/>
      <c r="BC361" s="67"/>
      <c r="BD361" s="67"/>
      <c r="BE361" s="67"/>
      <c r="BF361" s="67"/>
      <c r="BG361" s="66"/>
      <c r="BH361" s="66"/>
      <c r="BI361" s="67"/>
      <c r="BJ361" s="67"/>
      <c r="BK361" s="67"/>
      <c r="BL361" s="67"/>
      <c r="BM361" s="67"/>
      <c r="BN361" s="67"/>
      <c r="BO361" s="67"/>
      <c r="BP361" s="67"/>
      <c r="BQ361" s="67"/>
      <c r="BR361" s="66"/>
      <c r="BS361" s="66"/>
      <c r="BT361" s="67"/>
      <c r="BU361" s="67"/>
      <c r="BV361" s="67"/>
      <c r="BW361" s="67"/>
      <c r="BX361" s="67"/>
      <c r="BY361" s="67"/>
      <c r="BZ361" s="32" t="s">
        <v>461</v>
      </c>
      <c r="CG361" s="66"/>
      <c r="CH361" s="66"/>
      <c r="CL361" s="32" t="s">
        <v>459</v>
      </c>
      <c r="CM361" s="66"/>
      <c r="CN361" s="66"/>
      <c r="CO361" s="66"/>
      <c r="CP361" s="66"/>
      <c r="CQ361" s="67"/>
      <c r="CR361" s="67"/>
      <c r="CS361" s="67"/>
      <c r="CT361" s="67"/>
      <c r="CU361" s="67"/>
      <c r="CV361" s="67"/>
      <c r="CW361" s="32" t="s">
        <v>459</v>
      </c>
      <c r="CX361" s="66"/>
    </row>
    <row r="362">
      <c r="A362" s="32" t="s">
        <v>258</v>
      </c>
      <c r="B362" s="32" t="s">
        <v>259</v>
      </c>
      <c r="C362" s="32" t="s">
        <v>1017</v>
      </c>
      <c r="D362" s="32" t="s">
        <v>1018</v>
      </c>
      <c r="E362" s="65" t="s">
        <v>19</v>
      </c>
      <c r="F362" s="65" t="s">
        <v>209</v>
      </c>
      <c r="G362" s="65" t="s">
        <v>209</v>
      </c>
      <c r="H362" s="15" t="s">
        <v>491</v>
      </c>
      <c r="I362" s="65" t="s">
        <v>209</v>
      </c>
      <c r="J362" s="65" t="s">
        <v>209</v>
      </c>
      <c r="K362" s="32" t="s">
        <v>459</v>
      </c>
      <c r="L362" s="32" t="s">
        <v>459</v>
      </c>
      <c r="M362" s="32" t="s">
        <v>459</v>
      </c>
      <c r="N362" s="32" t="s">
        <v>459</v>
      </c>
      <c r="O362" s="67"/>
      <c r="P362" s="67"/>
      <c r="Q362" s="67"/>
      <c r="R362" s="67"/>
      <c r="S362" s="67"/>
      <c r="T362" s="67"/>
      <c r="U362" s="67"/>
      <c r="V362" s="67"/>
      <c r="W362" s="67"/>
      <c r="X362" s="67"/>
      <c r="Y362" s="67"/>
      <c r="Z362" s="66"/>
      <c r="AA362" s="66"/>
      <c r="AB362" s="67"/>
      <c r="AC362" s="67"/>
      <c r="AD362" s="67"/>
      <c r="AE362" s="67"/>
      <c r="AF362" s="67"/>
      <c r="AG362" s="67"/>
      <c r="AH362" s="67"/>
      <c r="AI362" s="67"/>
      <c r="AJ362" s="67"/>
      <c r="AK362" s="67"/>
      <c r="AL362" s="67"/>
      <c r="AM362" s="67"/>
      <c r="AN362" s="67"/>
      <c r="AO362" s="66"/>
      <c r="AP362" s="66"/>
      <c r="AQ362" s="67"/>
      <c r="AR362" s="67"/>
      <c r="AS362" s="67"/>
      <c r="AT362" s="67"/>
      <c r="AU362" s="67"/>
      <c r="AV362" s="67"/>
      <c r="AW362" s="67"/>
      <c r="AX362" s="67"/>
      <c r="AY362" s="67"/>
      <c r="AZ362" s="66"/>
      <c r="BA362" s="66"/>
      <c r="BB362" s="67"/>
      <c r="BC362" s="67"/>
      <c r="BD362" s="67"/>
      <c r="BE362" s="67"/>
      <c r="BF362" s="67"/>
      <c r="BG362" s="66"/>
      <c r="BH362" s="66"/>
      <c r="BI362" s="67"/>
      <c r="BJ362" s="67"/>
      <c r="BK362" s="67"/>
      <c r="BL362" s="67"/>
      <c r="BM362" s="67"/>
      <c r="BN362" s="67"/>
      <c r="BO362" s="67"/>
      <c r="BP362" s="67"/>
      <c r="BQ362" s="67"/>
      <c r="BR362" s="66"/>
      <c r="BS362" s="66"/>
      <c r="BT362" s="67"/>
      <c r="BU362" s="67"/>
      <c r="BV362" s="67"/>
      <c r="BW362" s="67"/>
      <c r="BX362" s="67"/>
      <c r="BY362" s="67"/>
      <c r="BZ362" s="32" t="s">
        <v>461</v>
      </c>
      <c r="CG362" s="66"/>
      <c r="CH362" s="66"/>
      <c r="CL362" s="32" t="s">
        <v>459</v>
      </c>
      <c r="CM362" s="66"/>
      <c r="CN362" s="66"/>
      <c r="CO362" s="66"/>
      <c r="CP362" s="66"/>
      <c r="CQ362" s="67"/>
      <c r="CR362" s="67"/>
      <c r="CS362" s="67"/>
      <c r="CT362" s="67"/>
      <c r="CU362" s="67"/>
      <c r="CV362" s="67"/>
      <c r="CW362" s="32" t="s">
        <v>462</v>
      </c>
      <c r="CX362" s="66"/>
      <c r="DB362" s="32" t="s">
        <v>999</v>
      </c>
      <c r="DC362" s="32" t="s">
        <v>999</v>
      </c>
    </row>
    <row r="363">
      <c r="A363" s="32" t="s">
        <v>258</v>
      </c>
      <c r="B363" s="32" t="s">
        <v>259</v>
      </c>
      <c r="C363" s="32" t="s">
        <v>1019</v>
      </c>
      <c r="D363" s="32" t="s">
        <v>1020</v>
      </c>
      <c r="E363" s="65" t="s">
        <v>19</v>
      </c>
      <c r="F363" s="65" t="s">
        <v>209</v>
      </c>
      <c r="G363" s="65" t="s">
        <v>209</v>
      </c>
      <c r="H363" s="15" t="s">
        <v>491</v>
      </c>
      <c r="I363" s="65" t="s">
        <v>209</v>
      </c>
      <c r="J363" s="65" t="s">
        <v>209</v>
      </c>
      <c r="K363" s="32" t="s">
        <v>459</v>
      </c>
      <c r="L363" s="32" t="s">
        <v>459</v>
      </c>
      <c r="M363" s="32" t="s">
        <v>459</v>
      </c>
      <c r="N363" s="32" t="s">
        <v>459</v>
      </c>
      <c r="O363" s="67"/>
      <c r="P363" s="67"/>
      <c r="Q363" s="67"/>
      <c r="R363" s="67"/>
      <c r="S363" s="67"/>
      <c r="T363" s="67"/>
      <c r="U363" s="67"/>
      <c r="V363" s="67"/>
      <c r="W363" s="67"/>
      <c r="X363" s="67"/>
      <c r="Y363" s="67"/>
      <c r="Z363" s="66"/>
      <c r="AA363" s="66"/>
      <c r="AB363" s="67"/>
      <c r="AC363" s="67"/>
      <c r="AD363" s="67"/>
      <c r="AE363" s="67"/>
      <c r="AF363" s="67"/>
      <c r="AG363" s="67"/>
      <c r="AH363" s="67"/>
      <c r="AI363" s="67"/>
      <c r="AJ363" s="67"/>
      <c r="AK363" s="67"/>
      <c r="AL363" s="67"/>
      <c r="AM363" s="67"/>
      <c r="AN363" s="67"/>
      <c r="AO363" s="66"/>
      <c r="AP363" s="66"/>
      <c r="AQ363" s="67"/>
      <c r="AR363" s="67"/>
      <c r="AS363" s="67"/>
      <c r="AT363" s="67"/>
      <c r="AU363" s="67"/>
      <c r="AV363" s="67"/>
      <c r="AW363" s="67"/>
      <c r="AX363" s="67"/>
      <c r="AY363" s="67"/>
      <c r="AZ363" s="66"/>
      <c r="BA363" s="66"/>
      <c r="BB363" s="67"/>
      <c r="BC363" s="67"/>
      <c r="BD363" s="67"/>
      <c r="BE363" s="67"/>
      <c r="BF363" s="67"/>
      <c r="BG363" s="66"/>
      <c r="BH363" s="66"/>
      <c r="BI363" s="67"/>
      <c r="BJ363" s="67"/>
      <c r="BK363" s="67"/>
      <c r="BL363" s="67"/>
      <c r="BM363" s="67"/>
      <c r="BN363" s="67"/>
      <c r="BO363" s="67"/>
      <c r="BP363" s="67"/>
      <c r="BQ363" s="67"/>
      <c r="BR363" s="66"/>
      <c r="BS363" s="66"/>
      <c r="BT363" s="67"/>
      <c r="BU363" s="67"/>
      <c r="BV363" s="67"/>
      <c r="BW363" s="67"/>
      <c r="BX363" s="67"/>
      <c r="BY363" s="67"/>
      <c r="BZ363" s="32" t="s">
        <v>461</v>
      </c>
      <c r="CG363" s="66"/>
      <c r="CH363" s="66"/>
      <c r="CL363" s="32" t="s">
        <v>459</v>
      </c>
      <c r="CM363" s="66"/>
      <c r="CN363" s="66"/>
      <c r="CO363" s="66"/>
      <c r="CP363" s="66"/>
      <c r="CQ363" s="67"/>
      <c r="CR363" s="67"/>
      <c r="CS363" s="67"/>
      <c r="CT363" s="67"/>
      <c r="CU363" s="67"/>
      <c r="CV363" s="67"/>
      <c r="CW363" s="32" t="s">
        <v>462</v>
      </c>
      <c r="CX363" s="66"/>
      <c r="DB363" s="32" t="s">
        <v>999</v>
      </c>
      <c r="DC363" s="32" t="s">
        <v>999</v>
      </c>
    </row>
    <row r="364">
      <c r="A364" s="32" t="s">
        <v>258</v>
      </c>
      <c r="B364" s="32" t="s">
        <v>259</v>
      </c>
      <c r="C364" s="32" t="s">
        <v>1021</v>
      </c>
      <c r="D364" s="32" t="s">
        <v>1022</v>
      </c>
      <c r="E364" s="65" t="s">
        <v>19</v>
      </c>
      <c r="F364" s="65" t="s">
        <v>209</v>
      </c>
      <c r="G364" s="65" t="s">
        <v>209</v>
      </c>
      <c r="H364" s="15" t="s">
        <v>491</v>
      </c>
      <c r="I364" s="65" t="s">
        <v>209</v>
      </c>
      <c r="J364" s="65" t="s">
        <v>209</v>
      </c>
      <c r="K364" s="32" t="s">
        <v>459</v>
      </c>
      <c r="L364" s="32" t="s">
        <v>459</v>
      </c>
      <c r="M364" s="32" t="s">
        <v>459</v>
      </c>
      <c r="N364" s="32" t="s">
        <v>459</v>
      </c>
      <c r="O364" s="67"/>
      <c r="P364" s="67"/>
      <c r="Q364" s="67"/>
      <c r="R364" s="67"/>
      <c r="S364" s="67"/>
      <c r="T364" s="67"/>
      <c r="U364" s="67"/>
      <c r="V364" s="67"/>
      <c r="W364" s="67"/>
      <c r="X364" s="67"/>
      <c r="Y364" s="67"/>
      <c r="Z364" s="66"/>
      <c r="AA364" s="66"/>
      <c r="AB364" s="67"/>
      <c r="AC364" s="67"/>
      <c r="AD364" s="67"/>
      <c r="AE364" s="67"/>
      <c r="AF364" s="67"/>
      <c r="AG364" s="67"/>
      <c r="AH364" s="67"/>
      <c r="AI364" s="67"/>
      <c r="AJ364" s="67"/>
      <c r="AK364" s="67"/>
      <c r="AL364" s="67"/>
      <c r="AM364" s="67"/>
      <c r="AN364" s="67"/>
      <c r="AO364" s="66"/>
      <c r="AP364" s="66"/>
      <c r="AQ364" s="67"/>
      <c r="AR364" s="67"/>
      <c r="AS364" s="67"/>
      <c r="AT364" s="67"/>
      <c r="AU364" s="67"/>
      <c r="AV364" s="67"/>
      <c r="AW364" s="67"/>
      <c r="AX364" s="67"/>
      <c r="AY364" s="67"/>
      <c r="AZ364" s="66"/>
      <c r="BA364" s="66"/>
      <c r="BB364" s="67"/>
      <c r="BC364" s="67"/>
      <c r="BD364" s="67"/>
      <c r="BE364" s="67"/>
      <c r="BF364" s="67"/>
      <c r="BG364" s="66"/>
      <c r="BH364" s="66"/>
      <c r="BI364" s="67"/>
      <c r="BJ364" s="67"/>
      <c r="BK364" s="67"/>
      <c r="BL364" s="67"/>
      <c r="BM364" s="67"/>
      <c r="BN364" s="67"/>
      <c r="BO364" s="67"/>
      <c r="BP364" s="67"/>
      <c r="BQ364" s="67"/>
      <c r="BR364" s="66"/>
      <c r="BS364" s="66"/>
      <c r="BT364" s="67"/>
      <c r="BU364" s="67"/>
      <c r="BV364" s="67"/>
      <c r="BW364" s="67"/>
      <c r="BX364" s="67"/>
      <c r="BY364" s="67"/>
      <c r="BZ364" s="32" t="s">
        <v>461</v>
      </c>
      <c r="CG364" s="66"/>
      <c r="CH364" s="66"/>
      <c r="CL364" s="32" t="s">
        <v>459</v>
      </c>
      <c r="CM364" s="66"/>
      <c r="CN364" s="66"/>
      <c r="CO364" s="66"/>
      <c r="CP364" s="66"/>
      <c r="CQ364" s="67"/>
      <c r="CR364" s="67"/>
      <c r="CS364" s="67"/>
      <c r="CT364" s="67"/>
      <c r="CU364" s="67"/>
      <c r="CV364" s="67"/>
      <c r="CW364" s="32" t="s">
        <v>462</v>
      </c>
      <c r="CX364" s="66"/>
      <c r="DB364" s="32" t="s">
        <v>999</v>
      </c>
      <c r="DC364" s="32" t="s">
        <v>999</v>
      </c>
    </row>
    <row r="365">
      <c r="A365" s="32" t="s">
        <v>258</v>
      </c>
      <c r="B365" s="32" t="s">
        <v>259</v>
      </c>
      <c r="C365" s="32" t="s">
        <v>1023</v>
      </c>
      <c r="D365" s="32" t="s">
        <v>1024</v>
      </c>
      <c r="E365" s="65" t="s">
        <v>19</v>
      </c>
      <c r="F365" s="65" t="s">
        <v>209</v>
      </c>
      <c r="G365" s="65" t="s">
        <v>209</v>
      </c>
      <c r="H365" s="15" t="s">
        <v>491</v>
      </c>
      <c r="I365" s="65" t="s">
        <v>209</v>
      </c>
      <c r="J365" s="65" t="s">
        <v>209</v>
      </c>
      <c r="K365" s="32" t="s">
        <v>459</v>
      </c>
      <c r="L365" s="32" t="s">
        <v>459</v>
      </c>
      <c r="M365" s="32" t="s">
        <v>459</v>
      </c>
      <c r="N365" s="32" t="s">
        <v>459</v>
      </c>
      <c r="O365" s="67"/>
      <c r="P365" s="67"/>
      <c r="Q365" s="67"/>
      <c r="R365" s="67"/>
      <c r="S365" s="67"/>
      <c r="T365" s="67"/>
      <c r="U365" s="67"/>
      <c r="V365" s="67"/>
      <c r="W365" s="67"/>
      <c r="X365" s="67"/>
      <c r="Y365" s="67"/>
      <c r="Z365" s="66"/>
      <c r="AA365" s="66"/>
      <c r="AB365" s="67"/>
      <c r="AC365" s="67"/>
      <c r="AD365" s="67"/>
      <c r="AE365" s="67"/>
      <c r="AF365" s="67"/>
      <c r="AG365" s="67"/>
      <c r="AH365" s="67"/>
      <c r="AI365" s="67"/>
      <c r="AJ365" s="67"/>
      <c r="AK365" s="67"/>
      <c r="AL365" s="67"/>
      <c r="AM365" s="67"/>
      <c r="AN365" s="67"/>
      <c r="AO365" s="66"/>
      <c r="AP365" s="66"/>
      <c r="AQ365" s="67"/>
      <c r="AR365" s="67"/>
      <c r="AS365" s="67"/>
      <c r="AT365" s="67"/>
      <c r="AU365" s="67"/>
      <c r="AV365" s="67"/>
      <c r="AW365" s="67"/>
      <c r="AX365" s="67"/>
      <c r="AY365" s="67"/>
      <c r="AZ365" s="66"/>
      <c r="BA365" s="66"/>
      <c r="BB365" s="67"/>
      <c r="BC365" s="67"/>
      <c r="BD365" s="67"/>
      <c r="BE365" s="67"/>
      <c r="BF365" s="67"/>
      <c r="BG365" s="66"/>
      <c r="BH365" s="66"/>
      <c r="BI365" s="67"/>
      <c r="BJ365" s="67"/>
      <c r="BK365" s="67"/>
      <c r="BL365" s="67"/>
      <c r="BM365" s="67"/>
      <c r="BN365" s="67"/>
      <c r="BO365" s="67"/>
      <c r="BP365" s="67"/>
      <c r="BQ365" s="67"/>
      <c r="BR365" s="66"/>
      <c r="BS365" s="66"/>
      <c r="BT365" s="67"/>
      <c r="BU365" s="67"/>
      <c r="BV365" s="67"/>
      <c r="BW365" s="67"/>
      <c r="BX365" s="67"/>
      <c r="BY365" s="67"/>
      <c r="BZ365" s="32" t="s">
        <v>461</v>
      </c>
      <c r="CG365" s="66"/>
      <c r="CH365" s="66"/>
      <c r="CL365" s="32" t="s">
        <v>459</v>
      </c>
      <c r="CM365" s="66"/>
      <c r="CN365" s="66"/>
      <c r="CO365" s="66"/>
      <c r="CP365" s="66"/>
      <c r="CQ365" s="67"/>
      <c r="CR365" s="67"/>
      <c r="CS365" s="67"/>
      <c r="CT365" s="67"/>
      <c r="CU365" s="67"/>
      <c r="CV365" s="67"/>
      <c r="CW365" s="32" t="s">
        <v>462</v>
      </c>
      <c r="CX365" s="66"/>
      <c r="DB365" s="32" t="s">
        <v>999</v>
      </c>
      <c r="DC365" s="32" t="s">
        <v>999</v>
      </c>
    </row>
    <row r="366">
      <c r="A366" s="32" t="s">
        <v>258</v>
      </c>
      <c r="B366" s="32" t="s">
        <v>259</v>
      </c>
      <c r="C366" s="32" t="s">
        <v>497</v>
      </c>
      <c r="D366" s="32" t="s">
        <v>1025</v>
      </c>
      <c r="E366" s="65" t="s">
        <v>209</v>
      </c>
      <c r="F366" s="65" t="s">
        <v>209</v>
      </c>
      <c r="G366" s="65" t="s">
        <v>19</v>
      </c>
      <c r="H366" s="15" t="s">
        <v>491</v>
      </c>
      <c r="I366" s="65" t="s">
        <v>209</v>
      </c>
      <c r="J366" s="65" t="s">
        <v>209</v>
      </c>
      <c r="K366" s="67"/>
      <c r="L366" s="67"/>
      <c r="M366" s="67"/>
      <c r="N366" s="67"/>
      <c r="Z366" s="66"/>
      <c r="AA366" s="66"/>
      <c r="AO366" s="66"/>
      <c r="AP366" s="66"/>
      <c r="AZ366" s="66"/>
      <c r="BA366" s="66"/>
      <c r="BG366" s="66"/>
      <c r="BH366" s="66"/>
      <c r="BR366" s="66"/>
      <c r="BS366" s="66"/>
      <c r="BZ366" s="32" t="s">
        <v>461</v>
      </c>
      <c r="CG366" s="66"/>
      <c r="CH366" s="66"/>
      <c r="CL366" s="67"/>
      <c r="CM366" s="66"/>
      <c r="CN366" s="66"/>
      <c r="CO366" s="66"/>
      <c r="CP366" s="66"/>
      <c r="CW366" s="67"/>
      <c r="CX366" s="66"/>
    </row>
    <row r="367">
      <c r="A367" s="32" t="s">
        <v>258</v>
      </c>
      <c r="B367" s="32" t="s">
        <v>259</v>
      </c>
      <c r="C367" s="32" t="s">
        <v>1026</v>
      </c>
      <c r="D367" s="32" t="s">
        <v>1027</v>
      </c>
      <c r="E367" s="65" t="s">
        <v>209</v>
      </c>
      <c r="F367" s="65" t="s">
        <v>209</v>
      </c>
      <c r="G367" s="65" t="s">
        <v>19</v>
      </c>
      <c r="H367" s="15" t="s">
        <v>458</v>
      </c>
      <c r="I367" s="65" t="s">
        <v>209</v>
      </c>
      <c r="J367" s="65" t="s">
        <v>209</v>
      </c>
      <c r="K367" s="67"/>
      <c r="L367" s="67"/>
      <c r="M367" s="67"/>
      <c r="N367" s="67"/>
      <c r="Z367" s="66"/>
      <c r="AA367" s="66"/>
      <c r="AO367" s="66"/>
      <c r="AP367" s="66"/>
      <c r="AZ367" s="66"/>
      <c r="BA367" s="66"/>
      <c r="BG367" s="66"/>
      <c r="BH367" s="66"/>
      <c r="BR367" s="66"/>
      <c r="BS367" s="66"/>
      <c r="BZ367" s="67"/>
      <c r="CG367" s="66"/>
      <c r="CH367" s="66"/>
      <c r="CL367" s="67"/>
      <c r="CM367" s="66"/>
      <c r="CN367" s="66"/>
      <c r="CO367" s="66"/>
      <c r="CP367" s="66"/>
      <c r="CW367" s="67"/>
      <c r="CX367" s="66"/>
    </row>
    <row r="368">
      <c r="A368" s="32" t="s">
        <v>258</v>
      </c>
      <c r="B368" s="32" t="s">
        <v>259</v>
      </c>
      <c r="C368" s="32" t="s">
        <v>521</v>
      </c>
      <c r="D368" s="32" t="s">
        <v>1028</v>
      </c>
      <c r="E368" s="65" t="s">
        <v>19</v>
      </c>
      <c r="F368" s="65" t="s">
        <v>209</v>
      </c>
      <c r="G368" s="65" t="s">
        <v>209</v>
      </c>
      <c r="H368" s="15" t="s">
        <v>465</v>
      </c>
      <c r="I368" s="65" t="s">
        <v>209</v>
      </c>
      <c r="J368" s="65" t="s">
        <v>209</v>
      </c>
      <c r="K368" s="32" t="s">
        <v>460</v>
      </c>
      <c r="L368" s="32" t="s">
        <v>459</v>
      </c>
      <c r="M368" s="32" t="s">
        <v>459</v>
      </c>
      <c r="N368" s="32" t="s">
        <v>459</v>
      </c>
      <c r="O368" s="32">
        <v>1.0</v>
      </c>
      <c r="P368" s="32">
        <v>50.0</v>
      </c>
      <c r="Q368" s="32">
        <v>15.0</v>
      </c>
      <c r="R368" s="32">
        <v>35.0</v>
      </c>
      <c r="U368" s="32">
        <v>1.0</v>
      </c>
      <c r="V368" s="32">
        <v>2.5</v>
      </c>
      <c r="W368" s="32">
        <v>35.0</v>
      </c>
      <c r="Z368" s="66"/>
      <c r="AA368" s="66"/>
      <c r="AB368" s="67"/>
      <c r="AC368" s="67"/>
      <c r="AD368" s="67"/>
      <c r="AE368" s="67"/>
      <c r="AF368" s="67"/>
      <c r="AG368" s="67"/>
      <c r="AH368" s="67"/>
      <c r="AI368" s="67"/>
      <c r="AJ368" s="67"/>
      <c r="AK368" s="67"/>
      <c r="AL368" s="67"/>
      <c r="AM368" s="67"/>
      <c r="AN368" s="67"/>
      <c r="AO368" s="66"/>
      <c r="AP368" s="66"/>
      <c r="AQ368" s="67"/>
      <c r="AR368" s="67"/>
      <c r="AS368" s="67"/>
      <c r="AT368" s="67"/>
      <c r="AU368" s="67"/>
      <c r="AV368" s="67"/>
      <c r="AW368" s="67"/>
      <c r="AX368" s="67"/>
      <c r="AY368" s="67"/>
      <c r="AZ368" s="66"/>
      <c r="BA368" s="66"/>
      <c r="BB368" s="67"/>
      <c r="BC368" s="67"/>
      <c r="BD368" s="67"/>
      <c r="BE368" s="67"/>
      <c r="BF368" s="67"/>
      <c r="BG368" s="66"/>
      <c r="BH368" s="66"/>
      <c r="BI368" s="67"/>
      <c r="BJ368" s="67"/>
      <c r="BK368" s="67"/>
      <c r="BL368" s="67"/>
      <c r="BM368" s="67"/>
      <c r="BN368" s="67"/>
      <c r="BO368" s="67"/>
      <c r="BP368" s="67"/>
      <c r="BQ368" s="67"/>
      <c r="BR368" s="66"/>
      <c r="BS368" s="66"/>
      <c r="BT368" s="67"/>
      <c r="BU368" s="67"/>
      <c r="BV368" s="67"/>
      <c r="BW368" s="67"/>
      <c r="BX368" s="67"/>
      <c r="BY368" s="67"/>
      <c r="BZ368" s="32" t="s">
        <v>461</v>
      </c>
      <c r="CG368" s="66"/>
      <c r="CH368" s="66"/>
      <c r="CL368" s="32" t="s">
        <v>459</v>
      </c>
      <c r="CM368" s="66"/>
      <c r="CN368" s="66"/>
      <c r="CO368" s="66"/>
      <c r="CP368" s="66"/>
      <c r="CQ368" s="67"/>
      <c r="CR368" s="67"/>
      <c r="CS368" s="67"/>
      <c r="CT368" s="67"/>
      <c r="CU368" s="67"/>
      <c r="CV368" s="67"/>
      <c r="CW368" s="32" t="s">
        <v>462</v>
      </c>
      <c r="CX368" s="66"/>
      <c r="CY368" s="32">
        <v>0.25</v>
      </c>
      <c r="DB368" s="32" t="s">
        <v>999</v>
      </c>
      <c r="DC368" s="32" t="s">
        <v>999</v>
      </c>
    </row>
    <row r="369">
      <c r="A369" s="32" t="s">
        <v>258</v>
      </c>
      <c r="B369" s="32" t="s">
        <v>259</v>
      </c>
      <c r="C369" s="32" t="s">
        <v>986</v>
      </c>
      <c r="D369" s="32" t="s">
        <v>1029</v>
      </c>
      <c r="E369" s="65" t="s">
        <v>19</v>
      </c>
      <c r="F369" s="65" t="s">
        <v>209</v>
      </c>
      <c r="G369" s="65" t="s">
        <v>209</v>
      </c>
      <c r="H369" s="15" t="s">
        <v>465</v>
      </c>
      <c r="I369" s="65" t="s">
        <v>209</v>
      </c>
      <c r="J369" s="65" t="s">
        <v>209</v>
      </c>
      <c r="K369" s="32" t="s">
        <v>460</v>
      </c>
      <c r="L369" s="32" t="s">
        <v>459</v>
      </c>
      <c r="M369" s="32" t="s">
        <v>459</v>
      </c>
      <c r="N369" s="32" t="s">
        <v>459</v>
      </c>
      <c r="O369" s="32">
        <v>0.17</v>
      </c>
      <c r="P369" s="32">
        <v>20.0</v>
      </c>
      <c r="Q369" s="32">
        <v>10.0</v>
      </c>
      <c r="R369" s="32">
        <v>20.0</v>
      </c>
      <c r="U369" s="32">
        <v>1.0</v>
      </c>
      <c r="V369" s="32">
        <v>2.5</v>
      </c>
      <c r="W369" s="32">
        <v>35.0</v>
      </c>
      <c r="Z369" s="66"/>
      <c r="AA369" s="66"/>
      <c r="AB369" s="67"/>
      <c r="AC369" s="67"/>
      <c r="AD369" s="67"/>
      <c r="AE369" s="67"/>
      <c r="AF369" s="67"/>
      <c r="AG369" s="67"/>
      <c r="AH369" s="67"/>
      <c r="AI369" s="67"/>
      <c r="AJ369" s="67"/>
      <c r="AK369" s="67"/>
      <c r="AL369" s="67"/>
      <c r="AM369" s="67"/>
      <c r="AN369" s="67"/>
      <c r="AO369" s="66"/>
      <c r="AP369" s="66"/>
      <c r="AQ369" s="67"/>
      <c r="AR369" s="67"/>
      <c r="AS369" s="67"/>
      <c r="AT369" s="67"/>
      <c r="AU369" s="67"/>
      <c r="AV369" s="67"/>
      <c r="AW369" s="67"/>
      <c r="AX369" s="67"/>
      <c r="AY369" s="67"/>
      <c r="AZ369" s="66"/>
      <c r="BA369" s="66"/>
      <c r="BB369" s="67"/>
      <c r="BC369" s="67"/>
      <c r="BD369" s="67"/>
      <c r="BE369" s="67"/>
      <c r="BF369" s="67"/>
      <c r="BG369" s="66"/>
      <c r="BH369" s="66"/>
      <c r="BI369" s="67"/>
      <c r="BJ369" s="67"/>
      <c r="BK369" s="67"/>
      <c r="BL369" s="67"/>
      <c r="BM369" s="67"/>
      <c r="BN369" s="67"/>
      <c r="BO369" s="67"/>
      <c r="BP369" s="67"/>
      <c r="BQ369" s="67"/>
      <c r="BR369" s="66"/>
      <c r="BS369" s="66"/>
      <c r="BT369" s="67"/>
      <c r="BU369" s="67"/>
      <c r="BV369" s="67"/>
      <c r="BW369" s="67"/>
      <c r="BX369" s="67"/>
      <c r="BY369" s="67"/>
      <c r="BZ369" s="32" t="s">
        <v>461</v>
      </c>
      <c r="CG369" s="66"/>
      <c r="CH369" s="66"/>
      <c r="CL369" s="32" t="s">
        <v>460</v>
      </c>
      <c r="CM369" s="65" t="s">
        <v>19</v>
      </c>
      <c r="CN369" s="65" t="s">
        <v>19</v>
      </c>
      <c r="CO369" s="66"/>
      <c r="CP369" s="66"/>
      <c r="CW369" s="32" t="s">
        <v>462</v>
      </c>
      <c r="CX369" s="66"/>
      <c r="CY369" s="32">
        <v>0.043</v>
      </c>
      <c r="DB369" s="32" t="s">
        <v>999</v>
      </c>
      <c r="DC369" s="32" t="s">
        <v>999</v>
      </c>
    </row>
    <row r="370">
      <c r="A370" s="32" t="s">
        <v>258</v>
      </c>
      <c r="B370" s="32" t="s">
        <v>259</v>
      </c>
      <c r="C370" s="32" t="s">
        <v>1030</v>
      </c>
      <c r="D370" s="32" t="s">
        <v>1003</v>
      </c>
      <c r="E370" s="65" t="s">
        <v>19</v>
      </c>
      <c r="F370" s="65" t="s">
        <v>209</v>
      </c>
      <c r="G370" s="65" t="s">
        <v>209</v>
      </c>
      <c r="H370" s="15" t="s">
        <v>465</v>
      </c>
      <c r="I370" s="65" t="s">
        <v>209</v>
      </c>
      <c r="J370" s="65" t="s">
        <v>209</v>
      </c>
      <c r="K370" s="32" t="s">
        <v>460</v>
      </c>
      <c r="L370" s="32" t="s">
        <v>459</v>
      </c>
      <c r="M370" s="32" t="s">
        <v>459</v>
      </c>
      <c r="N370" s="32" t="s">
        <v>459</v>
      </c>
      <c r="O370" s="32">
        <v>0.17</v>
      </c>
      <c r="P370" s="32">
        <v>20.0</v>
      </c>
      <c r="Q370" s="32">
        <v>10.0</v>
      </c>
      <c r="R370" s="32">
        <v>10.0</v>
      </c>
      <c r="U370" s="32">
        <v>1.0</v>
      </c>
      <c r="V370" s="32">
        <v>2.5</v>
      </c>
      <c r="W370" s="32">
        <v>35.0</v>
      </c>
      <c r="Z370" s="66"/>
      <c r="AA370" s="66"/>
      <c r="AB370" s="67"/>
      <c r="AC370" s="67"/>
      <c r="AD370" s="67"/>
      <c r="AE370" s="67"/>
      <c r="AF370" s="67"/>
      <c r="AG370" s="67"/>
      <c r="AH370" s="67"/>
      <c r="AI370" s="67"/>
      <c r="AJ370" s="67"/>
      <c r="AK370" s="67"/>
      <c r="AL370" s="67"/>
      <c r="AM370" s="67"/>
      <c r="AN370" s="67"/>
      <c r="AO370" s="66"/>
      <c r="AP370" s="66"/>
      <c r="AQ370" s="67"/>
      <c r="AR370" s="67"/>
      <c r="AS370" s="67"/>
      <c r="AT370" s="67"/>
      <c r="AU370" s="67"/>
      <c r="AV370" s="67"/>
      <c r="AW370" s="67"/>
      <c r="AX370" s="67"/>
      <c r="AY370" s="67"/>
      <c r="AZ370" s="66"/>
      <c r="BA370" s="66"/>
      <c r="BB370" s="67"/>
      <c r="BC370" s="67"/>
      <c r="BD370" s="67"/>
      <c r="BE370" s="67"/>
      <c r="BF370" s="67"/>
      <c r="BG370" s="66"/>
      <c r="BH370" s="66"/>
      <c r="BI370" s="67"/>
      <c r="BJ370" s="67"/>
      <c r="BK370" s="67"/>
      <c r="BL370" s="67"/>
      <c r="BM370" s="67"/>
      <c r="BN370" s="67"/>
      <c r="BO370" s="67"/>
      <c r="BP370" s="67"/>
      <c r="BQ370" s="67"/>
      <c r="BR370" s="66"/>
      <c r="BS370" s="66"/>
      <c r="BT370" s="67"/>
      <c r="BU370" s="67"/>
      <c r="BV370" s="67"/>
      <c r="BW370" s="67"/>
      <c r="BX370" s="67"/>
      <c r="BY370" s="67"/>
      <c r="BZ370" s="32" t="s">
        <v>461</v>
      </c>
      <c r="CG370" s="66"/>
      <c r="CH370" s="66"/>
      <c r="CL370" s="32" t="s">
        <v>459</v>
      </c>
      <c r="CM370" s="66"/>
      <c r="CN370" s="66"/>
      <c r="CO370" s="66"/>
      <c r="CP370" s="66"/>
      <c r="CQ370" s="67"/>
      <c r="CR370" s="67"/>
      <c r="CS370" s="67"/>
      <c r="CT370" s="67"/>
      <c r="CU370" s="67"/>
      <c r="CV370" s="67"/>
      <c r="CW370" s="32" t="s">
        <v>462</v>
      </c>
      <c r="CX370" s="66"/>
      <c r="CY370" s="32">
        <v>0.043</v>
      </c>
      <c r="DB370" s="32" t="s">
        <v>999</v>
      </c>
      <c r="DC370" s="32" t="s">
        <v>999</v>
      </c>
    </row>
    <row r="371">
      <c r="A371" s="32" t="s">
        <v>258</v>
      </c>
      <c r="B371" s="32" t="s">
        <v>259</v>
      </c>
      <c r="C371" s="32" t="s">
        <v>1031</v>
      </c>
      <c r="D371" s="32" t="s">
        <v>1032</v>
      </c>
      <c r="E371" s="65" t="s">
        <v>19</v>
      </c>
      <c r="F371" s="65" t="s">
        <v>209</v>
      </c>
      <c r="G371" s="65" t="s">
        <v>209</v>
      </c>
      <c r="H371" s="15" t="s">
        <v>491</v>
      </c>
      <c r="I371" s="65" t="s">
        <v>209</v>
      </c>
      <c r="J371" s="65" t="s">
        <v>209</v>
      </c>
      <c r="K371" s="32" t="s">
        <v>460</v>
      </c>
      <c r="L371" s="32" t="s">
        <v>459</v>
      </c>
      <c r="M371" s="32" t="s">
        <v>459</v>
      </c>
      <c r="N371" s="32" t="s">
        <v>459</v>
      </c>
      <c r="P371" s="32">
        <v>25.0</v>
      </c>
      <c r="R371" s="32">
        <v>25.0</v>
      </c>
      <c r="U371" s="32">
        <v>1.0</v>
      </c>
      <c r="V371" s="32">
        <v>3.5</v>
      </c>
      <c r="W371" s="32">
        <v>35.0</v>
      </c>
      <c r="Z371" s="66"/>
      <c r="AA371" s="66"/>
      <c r="AB371" s="67"/>
      <c r="AC371" s="67"/>
      <c r="AD371" s="67"/>
      <c r="AE371" s="67"/>
      <c r="AF371" s="67"/>
      <c r="AG371" s="67"/>
      <c r="AH371" s="67"/>
      <c r="AI371" s="67"/>
      <c r="AJ371" s="67"/>
      <c r="AK371" s="67"/>
      <c r="AL371" s="67"/>
      <c r="AM371" s="67"/>
      <c r="AN371" s="67"/>
      <c r="AO371" s="66"/>
      <c r="AP371" s="66"/>
      <c r="AQ371" s="67"/>
      <c r="AR371" s="67"/>
      <c r="AS371" s="67"/>
      <c r="AT371" s="67"/>
      <c r="AU371" s="67"/>
      <c r="AV371" s="67"/>
      <c r="AW371" s="67"/>
      <c r="AX371" s="67"/>
      <c r="AY371" s="67"/>
      <c r="AZ371" s="66"/>
      <c r="BA371" s="66"/>
      <c r="BB371" s="67"/>
      <c r="BC371" s="67"/>
      <c r="BD371" s="67"/>
      <c r="BE371" s="67"/>
      <c r="BF371" s="67"/>
      <c r="BG371" s="66"/>
      <c r="BH371" s="66"/>
      <c r="BI371" s="67"/>
      <c r="BJ371" s="67"/>
      <c r="BK371" s="67"/>
      <c r="BL371" s="67"/>
      <c r="BM371" s="67"/>
      <c r="BN371" s="67"/>
      <c r="BO371" s="67"/>
      <c r="BP371" s="67"/>
      <c r="BQ371" s="67"/>
      <c r="BR371" s="66"/>
      <c r="BS371" s="66"/>
      <c r="BT371" s="67"/>
      <c r="BU371" s="67"/>
      <c r="BV371" s="67"/>
      <c r="BW371" s="67"/>
      <c r="BX371" s="67"/>
      <c r="BY371" s="67"/>
      <c r="BZ371" s="32" t="s">
        <v>461</v>
      </c>
      <c r="CG371" s="66"/>
      <c r="CH371" s="66"/>
      <c r="CL371" s="32" t="s">
        <v>459</v>
      </c>
      <c r="CM371" s="66"/>
      <c r="CN371" s="66"/>
      <c r="CO371" s="66"/>
      <c r="CP371" s="66"/>
      <c r="CQ371" s="67"/>
      <c r="CR371" s="67"/>
      <c r="CS371" s="67"/>
      <c r="CT371" s="67"/>
      <c r="CU371" s="67"/>
      <c r="CV371" s="67"/>
      <c r="CW371" s="32" t="s">
        <v>462</v>
      </c>
      <c r="CX371" s="66"/>
      <c r="DB371" s="32" t="s">
        <v>999</v>
      </c>
      <c r="DC371" s="32" t="s">
        <v>999</v>
      </c>
    </row>
    <row r="372">
      <c r="A372" s="32" t="s">
        <v>258</v>
      </c>
      <c r="B372" s="32" t="s">
        <v>259</v>
      </c>
      <c r="C372" s="32" t="s">
        <v>1033</v>
      </c>
      <c r="D372" s="32" t="s">
        <v>1034</v>
      </c>
      <c r="E372" s="65" t="s">
        <v>19</v>
      </c>
      <c r="F372" s="65" t="s">
        <v>209</v>
      </c>
      <c r="G372" s="65" t="s">
        <v>209</v>
      </c>
      <c r="H372" s="15" t="s">
        <v>491</v>
      </c>
      <c r="I372" s="65" t="s">
        <v>209</v>
      </c>
      <c r="J372" s="65" t="s">
        <v>209</v>
      </c>
      <c r="K372" s="32" t="s">
        <v>460</v>
      </c>
      <c r="L372" s="32" t="s">
        <v>459</v>
      </c>
      <c r="M372" s="32" t="s">
        <v>459</v>
      </c>
      <c r="N372" s="32" t="s">
        <v>459</v>
      </c>
      <c r="O372" s="32">
        <v>0.5</v>
      </c>
      <c r="P372" s="32">
        <v>25.0</v>
      </c>
      <c r="Q372" s="32">
        <v>10.0</v>
      </c>
      <c r="R372" s="32">
        <v>25.0</v>
      </c>
      <c r="U372" s="32">
        <v>1.0</v>
      </c>
      <c r="V372" s="32">
        <v>3.5</v>
      </c>
      <c r="W372" s="32">
        <v>35.0</v>
      </c>
      <c r="Z372" s="66"/>
      <c r="AA372" s="66"/>
      <c r="AB372" s="67"/>
      <c r="AC372" s="67"/>
      <c r="AD372" s="67"/>
      <c r="AE372" s="67"/>
      <c r="AF372" s="67"/>
      <c r="AG372" s="67"/>
      <c r="AH372" s="67"/>
      <c r="AI372" s="67"/>
      <c r="AJ372" s="67"/>
      <c r="AK372" s="67"/>
      <c r="AL372" s="67"/>
      <c r="AM372" s="67"/>
      <c r="AN372" s="67"/>
      <c r="AO372" s="66"/>
      <c r="AP372" s="66"/>
      <c r="AQ372" s="67"/>
      <c r="AR372" s="67"/>
      <c r="AS372" s="67"/>
      <c r="AT372" s="67"/>
      <c r="AU372" s="67"/>
      <c r="AV372" s="67"/>
      <c r="AW372" s="67"/>
      <c r="AX372" s="67"/>
      <c r="AY372" s="67"/>
      <c r="AZ372" s="66"/>
      <c r="BA372" s="66"/>
      <c r="BB372" s="67"/>
      <c r="BC372" s="67"/>
      <c r="BD372" s="67"/>
      <c r="BE372" s="67"/>
      <c r="BF372" s="67"/>
      <c r="BG372" s="66"/>
      <c r="BH372" s="66"/>
      <c r="BI372" s="67"/>
      <c r="BJ372" s="67"/>
      <c r="BK372" s="67"/>
      <c r="BL372" s="67"/>
      <c r="BM372" s="67"/>
      <c r="BN372" s="67"/>
      <c r="BO372" s="67"/>
      <c r="BP372" s="67"/>
      <c r="BQ372" s="67"/>
      <c r="BR372" s="66"/>
      <c r="BS372" s="66"/>
      <c r="BT372" s="67"/>
      <c r="BU372" s="67"/>
      <c r="BV372" s="67"/>
      <c r="BW372" s="67"/>
      <c r="BX372" s="67"/>
      <c r="BY372" s="67"/>
      <c r="BZ372" s="32" t="s">
        <v>461</v>
      </c>
      <c r="CG372" s="66"/>
      <c r="CH372" s="66"/>
      <c r="CL372" s="32" t="s">
        <v>459</v>
      </c>
      <c r="CM372" s="66"/>
      <c r="CN372" s="66"/>
      <c r="CO372" s="66"/>
      <c r="CP372" s="66"/>
      <c r="CQ372" s="67"/>
      <c r="CR372" s="67"/>
      <c r="CS372" s="67"/>
      <c r="CT372" s="67"/>
      <c r="CU372" s="67"/>
      <c r="CV372" s="67"/>
      <c r="CW372" s="32" t="s">
        <v>462</v>
      </c>
      <c r="CX372" s="66"/>
      <c r="CY372" s="32">
        <v>0.125</v>
      </c>
      <c r="DB372" s="32" t="s">
        <v>999</v>
      </c>
      <c r="DC372" s="32" t="s">
        <v>999</v>
      </c>
    </row>
    <row r="373">
      <c r="A373" s="32" t="s">
        <v>203</v>
      </c>
      <c r="B373" s="32" t="s">
        <v>1035</v>
      </c>
      <c r="C373" s="32" t="s">
        <v>471</v>
      </c>
      <c r="D373" s="32" t="s">
        <v>1036</v>
      </c>
      <c r="E373" s="65" t="s">
        <v>19</v>
      </c>
      <c r="F373" s="65" t="s">
        <v>209</v>
      </c>
      <c r="G373" s="65" t="s">
        <v>209</v>
      </c>
      <c r="H373" s="15" t="s">
        <v>465</v>
      </c>
      <c r="I373" s="65" t="s">
        <v>209</v>
      </c>
      <c r="J373" s="65" t="s">
        <v>209</v>
      </c>
      <c r="K373" s="32" t="s">
        <v>460</v>
      </c>
      <c r="L373" s="32" t="s">
        <v>459</v>
      </c>
      <c r="M373" s="32" t="s">
        <v>459</v>
      </c>
      <c r="N373" s="32" t="s">
        <v>459</v>
      </c>
      <c r="O373" s="32">
        <v>0.34</v>
      </c>
      <c r="P373" s="32">
        <v>30.0</v>
      </c>
      <c r="Q373" s="32">
        <v>15.0</v>
      </c>
      <c r="R373" s="32">
        <v>20.0</v>
      </c>
      <c r="S373" s="32">
        <v>30.0</v>
      </c>
      <c r="U373" s="32">
        <v>2.0</v>
      </c>
      <c r="V373" s="32">
        <v>2.92</v>
      </c>
      <c r="W373" s="32">
        <v>35.0</v>
      </c>
      <c r="Z373" s="66"/>
      <c r="AA373" s="66"/>
      <c r="AB373" s="67"/>
      <c r="AC373" s="67"/>
      <c r="AD373" s="67"/>
      <c r="AE373" s="67"/>
      <c r="AF373" s="67"/>
      <c r="AG373" s="67"/>
      <c r="AH373" s="67"/>
      <c r="AI373" s="67"/>
      <c r="AJ373" s="67"/>
      <c r="AK373" s="67"/>
      <c r="AL373" s="67"/>
      <c r="AM373" s="67"/>
      <c r="AN373" s="67"/>
      <c r="AO373" s="66"/>
      <c r="AP373" s="66"/>
      <c r="AQ373" s="67"/>
      <c r="AR373" s="67"/>
      <c r="AS373" s="67"/>
      <c r="AT373" s="67"/>
      <c r="AU373" s="67"/>
      <c r="AV373" s="67"/>
      <c r="AW373" s="67"/>
      <c r="AX373" s="67"/>
      <c r="AY373" s="67"/>
      <c r="AZ373" s="66"/>
      <c r="BA373" s="66"/>
      <c r="BB373" s="67"/>
      <c r="BC373" s="67"/>
      <c r="BD373" s="67"/>
      <c r="BE373" s="67"/>
      <c r="BF373" s="67"/>
      <c r="BG373" s="66"/>
      <c r="BH373" s="66"/>
      <c r="BI373" s="67"/>
      <c r="BJ373" s="67"/>
      <c r="BK373" s="67"/>
      <c r="BL373" s="67"/>
      <c r="BM373" s="67"/>
      <c r="BN373" s="67"/>
      <c r="BO373" s="67"/>
      <c r="BP373" s="67"/>
      <c r="BQ373" s="67"/>
      <c r="BR373" s="66"/>
      <c r="BS373" s="66"/>
      <c r="BT373" s="67"/>
      <c r="BU373" s="67"/>
      <c r="BV373" s="67"/>
      <c r="BW373" s="67"/>
      <c r="BX373" s="67"/>
      <c r="BY373" s="67"/>
      <c r="BZ373" s="32" t="s">
        <v>461</v>
      </c>
      <c r="CG373" s="66"/>
      <c r="CH373" s="66"/>
      <c r="CL373" s="32" t="s">
        <v>460</v>
      </c>
      <c r="CM373" s="65" t="s">
        <v>19</v>
      </c>
      <c r="CN373" s="65" t="s">
        <v>19</v>
      </c>
      <c r="CO373" s="66"/>
      <c r="CP373" s="66"/>
      <c r="CW373" s="32" t="s">
        <v>462</v>
      </c>
      <c r="CX373" s="66"/>
    </row>
    <row r="374">
      <c r="A374" s="32" t="s">
        <v>203</v>
      </c>
      <c r="B374" s="32" t="s">
        <v>1035</v>
      </c>
      <c r="C374" s="32" t="s">
        <v>473</v>
      </c>
      <c r="D374" s="32" t="s">
        <v>1037</v>
      </c>
      <c r="E374" s="65" t="s">
        <v>19</v>
      </c>
      <c r="F374" s="65" t="s">
        <v>209</v>
      </c>
      <c r="G374" s="65" t="s">
        <v>209</v>
      </c>
      <c r="H374" s="15" t="s">
        <v>465</v>
      </c>
      <c r="I374" s="65" t="s">
        <v>209</v>
      </c>
      <c r="J374" s="65" t="s">
        <v>209</v>
      </c>
      <c r="K374" s="32" t="s">
        <v>460</v>
      </c>
      <c r="L374" s="32" t="s">
        <v>462</v>
      </c>
      <c r="M374" s="32" t="s">
        <v>459</v>
      </c>
      <c r="N374" s="32" t="s">
        <v>459</v>
      </c>
      <c r="O374" s="32">
        <v>0.25</v>
      </c>
      <c r="P374" s="32">
        <v>20.0</v>
      </c>
      <c r="Q374" s="32">
        <v>8.0</v>
      </c>
      <c r="R374" s="32">
        <v>15.0</v>
      </c>
      <c r="S374" s="32">
        <v>35.0</v>
      </c>
      <c r="U374" s="32">
        <v>2.0</v>
      </c>
      <c r="V374" s="32">
        <v>2.92</v>
      </c>
      <c r="W374" s="32">
        <v>35.0</v>
      </c>
      <c r="Z374" s="65" t="s">
        <v>209</v>
      </c>
      <c r="AA374" s="65" t="s">
        <v>209</v>
      </c>
      <c r="AB374" s="32">
        <v>0.25</v>
      </c>
      <c r="AD374" s="32">
        <v>20.0</v>
      </c>
      <c r="AE374" s="32">
        <v>8.0</v>
      </c>
      <c r="AF374" s="32">
        <v>15.0</v>
      </c>
      <c r="AG374" s="32">
        <v>35.0</v>
      </c>
      <c r="AI374" s="32">
        <v>2.0</v>
      </c>
      <c r="AJ374" s="32">
        <v>2.0</v>
      </c>
      <c r="AK374" s="32">
        <v>2.92</v>
      </c>
      <c r="AL374" s="32">
        <v>35.0</v>
      </c>
      <c r="AO374" s="66"/>
      <c r="AP374" s="66"/>
      <c r="AQ374" s="67"/>
      <c r="AR374" s="67"/>
      <c r="AS374" s="67"/>
      <c r="AT374" s="67"/>
      <c r="AU374" s="67"/>
      <c r="AV374" s="67"/>
      <c r="AW374" s="67"/>
      <c r="AX374" s="67"/>
      <c r="AY374" s="67"/>
      <c r="AZ374" s="66"/>
      <c r="BA374" s="66"/>
      <c r="BB374" s="67"/>
      <c r="BC374" s="67"/>
      <c r="BD374" s="67"/>
      <c r="BE374" s="67"/>
      <c r="BF374" s="67"/>
      <c r="BG374" s="66"/>
      <c r="BH374" s="66"/>
      <c r="BI374" s="67"/>
      <c r="BJ374" s="67"/>
      <c r="BK374" s="67"/>
      <c r="BL374" s="67"/>
      <c r="BM374" s="67"/>
      <c r="BN374" s="67"/>
      <c r="BO374" s="67"/>
      <c r="BP374" s="67"/>
      <c r="BQ374" s="67"/>
      <c r="BR374" s="66"/>
      <c r="BS374" s="66"/>
      <c r="BT374" s="67"/>
      <c r="BU374" s="67"/>
      <c r="BV374" s="67"/>
      <c r="BW374" s="67"/>
      <c r="BX374" s="67"/>
      <c r="BY374" s="67"/>
      <c r="BZ374" s="32" t="s">
        <v>461</v>
      </c>
      <c r="CG374" s="66"/>
      <c r="CH374" s="66"/>
      <c r="CL374" s="32" t="s">
        <v>460</v>
      </c>
      <c r="CM374" s="65" t="s">
        <v>19</v>
      </c>
      <c r="CN374" s="65" t="s">
        <v>19</v>
      </c>
      <c r="CO374" s="66"/>
      <c r="CP374" s="66"/>
      <c r="CW374" s="32" t="s">
        <v>462</v>
      </c>
      <c r="CX374" s="66"/>
    </row>
    <row r="375">
      <c r="A375" s="32" t="s">
        <v>203</v>
      </c>
      <c r="B375" s="32" t="s">
        <v>1035</v>
      </c>
      <c r="C375" s="32" t="s">
        <v>475</v>
      </c>
      <c r="D375" s="32" t="s">
        <v>1038</v>
      </c>
      <c r="E375" s="65" t="s">
        <v>19</v>
      </c>
      <c r="F375" s="65" t="s">
        <v>209</v>
      </c>
      <c r="G375" s="65" t="s">
        <v>209</v>
      </c>
      <c r="H375" s="15" t="s">
        <v>465</v>
      </c>
      <c r="I375" s="65" t="s">
        <v>209</v>
      </c>
      <c r="J375" s="65" t="s">
        <v>209</v>
      </c>
      <c r="K375" s="32" t="s">
        <v>460</v>
      </c>
      <c r="L375" s="32" t="s">
        <v>462</v>
      </c>
      <c r="M375" s="32" t="s">
        <v>459</v>
      </c>
      <c r="N375" s="32" t="s">
        <v>459</v>
      </c>
      <c r="O375" s="32">
        <v>0.17</v>
      </c>
      <c r="P375" s="32">
        <v>20.0</v>
      </c>
      <c r="Q375" s="32">
        <v>6.0</v>
      </c>
      <c r="R375" s="32">
        <v>10.0</v>
      </c>
      <c r="S375" s="32">
        <v>50.0</v>
      </c>
      <c r="U375" s="32">
        <v>2.0</v>
      </c>
      <c r="V375" s="32">
        <v>2.92</v>
      </c>
      <c r="W375" s="32">
        <v>35.0</v>
      </c>
      <c r="Z375" s="65" t="s">
        <v>209</v>
      </c>
      <c r="AA375" s="65" t="s">
        <v>209</v>
      </c>
      <c r="AB375" s="32">
        <v>0.17</v>
      </c>
      <c r="AD375" s="32">
        <v>20.0</v>
      </c>
      <c r="AE375" s="32">
        <v>6.0</v>
      </c>
      <c r="AF375" s="32">
        <v>10.0</v>
      </c>
      <c r="AG375" s="32">
        <v>50.0</v>
      </c>
      <c r="AI375" s="32">
        <v>2.0</v>
      </c>
      <c r="AJ375" s="32">
        <v>2.0</v>
      </c>
      <c r="AK375" s="32">
        <v>2.92</v>
      </c>
      <c r="AL375" s="32">
        <v>35.0</v>
      </c>
      <c r="AO375" s="66"/>
      <c r="AP375" s="66"/>
      <c r="AQ375" s="67"/>
      <c r="AR375" s="67"/>
      <c r="AS375" s="67"/>
      <c r="AT375" s="67"/>
      <c r="AU375" s="67"/>
      <c r="AV375" s="67"/>
      <c r="AW375" s="67"/>
      <c r="AX375" s="67"/>
      <c r="AY375" s="67"/>
      <c r="AZ375" s="66"/>
      <c r="BA375" s="66"/>
      <c r="BB375" s="67"/>
      <c r="BC375" s="67"/>
      <c r="BD375" s="67"/>
      <c r="BE375" s="67"/>
      <c r="BF375" s="67"/>
      <c r="BG375" s="66"/>
      <c r="BH375" s="66"/>
      <c r="BI375" s="67"/>
      <c r="BJ375" s="67"/>
      <c r="BK375" s="67"/>
      <c r="BL375" s="67"/>
      <c r="BM375" s="67"/>
      <c r="BN375" s="67"/>
      <c r="BO375" s="67"/>
      <c r="BP375" s="67"/>
      <c r="BQ375" s="67"/>
      <c r="BR375" s="66"/>
      <c r="BS375" s="66"/>
      <c r="BT375" s="67"/>
      <c r="BU375" s="67"/>
      <c r="BV375" s="67"/>
      <c r="BW375" s="67"/>
      <c r="BX375" s="67"/>
      <c r="BY375" s="67"/>
      <c r="BZ375" s="32" t="s">
        <v>461</v>
      </c>
      <c r="CG375" s="66"/>
      <c r="CH375" s="66"/>
      <c r="CL375" s="32" t="s">
        <v>460</v>
      </c>
      <c r="CM375" s="65" t="s">
        <v>19</v>
      </c>
      <c r="CN375" s="65" t="s">
        <v>19</v>
      </c>
      <c r="CO375" s="66"/>
      <c r="CP375" s="66"/>
      <c r="CW375" s="32" t="s">
        <v>462</v>
      </c>
      <c r="CX375" s="66"/>
    </row>
    <row r="376">
      <c r="A376" s="32" t="s">
        <v>203</v>
      </c>
      <c r="B376" s="32" t="s">
        <v>1035</v>
      </c>
      <c r="C376" s="32" t="s">
        <v>626</v>
      </c>
      <c r="D376" s="32" t="s">
        <v>1039</v>
      </c>
      <c r="E376" s="65" t="s">
        <v>19</v>
      </c>
      <c r="F376" s="65" t="s">
        <v>209</v>
      </c>
      <c r="G376" s="65" t="s">
        <v>209</v>
      </c>
      <c r="H376" s="15" t="s">
        <v>465</v>
      </c>
      <c r="I376" s="65" t="s">
        <v>209</v>
      </c>
      <c r="J376" s="65" t="s">
        <v>209</v>
      </c>
      <c r="K376" s="32" t="s">
        <v>460</v>
      </c>
      <c r="L376" s="32" t="s">
        <v>460</v>
      </c>
      <c r="M376" s="32" t="s">
        <v>460</v>
      </c>
      <c r="N376" s="32" t="s">
        <v>460</v>
      </c>
      <c r="O376" s="32">
        <v>0.17</v>
      </c>
      <c r="P376" s="32">
        <v>10.0</v>
      </c>
      <c r="Q376" s="32">
        <v>4.0</v>
      </c>
      <c r="R376" s="32">
        <v>10.0</v>
      </c>
      <c r="S376" s="32">
        <v>50.0</v>
      </c>
      <c r="U376" s="32">
        <v>2.0</v>
      </c>
      <c r="V376" s="32">
        <v>3.75</v>
      </c>
      <c r="W376" s="32">
        <v>45.0</v>
      </c>
      <c r="Z376" s="65" t="s">
        <v>209</v>
      </c>
      <c r="AA376" s="65" t="s">
        <v>209</v>
      </c>
      <c r="AB376" s="32">
        <v>0.17</v>
      </c>
      <c r="AC376" s="32">
        <v>23.0</v>
      </c>
      <c r="AD376" s="32">
        <v>10.0</v>
      </c>
      <c r="AE376" s="32">
        <v>4.0</v>
      </c>
      <c r="AF376" s="32">
        <v>10.0</v>
      </c>
      <c r="AG376" s="32">
        <v>50.0</v>
      </c>
      <c r="AI376" s="32">
        <v>2.0</v>
      </c>
      <c r="AJ376" s="32">
        <v>2.0</v>
      </c>
      <c r="AK376" s="32">
        <v>3.75</v>
      </c>
      <c r="AL376" s="32">
        <v>45.0</v>
      </c>
      <c r="AO376" s="65" t="s">
        <v>209</v>
      </c>
      <c r="AP376" s="65" t="s">
        <v>209</v>
      </c>
      <c r="AQ376" s="32">
        <v>0.17</v>
      </c>
      <c r="AR376" s="32">
        <v>23.0</v>
      </c>
      <c r="AS376" s="32">
        <v>10.0</v>
      </c>
      <c r="AT376" s="32">
        <v>4.0</v>
      </c>
      <c r="AU376" s="32">
        <v>10.0</v>
      </c>
      <c r="AV376" s="32">
        <v>50.0</v>
      </c>
      <c r="AZ376" s="66"/>
      <c r="BA376" s="66"/>
      <c r="BB376" s="32">
        <v>3.75</v>
      </c>
      <c r="BC376" s="32">
        <v>45.0</v>
      </c>
      <c r="BG376" s="65" t="s">
        <v>209</v>
      </c>
      <c r="BH376" s="65" t="s">
        <v>209</v>
      </c>
      <c r="BI376" s="32">
        <v>0.17</v>
      </c>
      <c r="BJ376" s="32">
        <v>23.0</v>
      </c>
      <c r="BK376" s="32">
        <v>10.0</v>
      </c>
      <c r="BL376" s="32">
        <v>4.0</v>
      </c>
      <c r="BM376" s="32">
        <v>10.0</v>
      </c>
      <c r="BN376" s="32">
        <v>50.0</v>
      </c>
      <c r="BR376" s="66"/>
      <c r="BS376" s="66"/>
      <c r="BT376" s="32">
        <v>3.75</v>
      </c>
      <c r="BU376" s="32">
        <v>45.0</v>
      </c>
      <c r="BZ376" s="32" t="s">
        <v>461</v>
      </c>
      <c r="CG376" s="66"/>
      <c r="CH376" s="66"/>
      <c r="CL376" s="32" t="s">
        <v>460</v>
      </c>
      <c r="CM376" s="65" t="s">
        <v>19</v>
      </c>
      <c r="CN376" s="65" t="s">
        <v>19</v>
      </c>
      <c r="CO376" s="66"/>
      <c r="CP376" s="66"/>
      <c r="CW376" s="32" t="s">
        <v>462</v>
      </c>
      <c r="CX376" s="66"/>
    </row>
    <row r="377">
      <c r="A377" s="32" t="s">
        <v>203</v>
      </c>
      <c r="B377" s="32" t="s">
        <v>1035</v>
      </c>
      <c r="C377" s="32" t="s">
        <v>1040</v>
      </c>
      <c r="D377" s="32" t="s">
        <v>1041</v>
      </c>
      <c r="E377" s="65" t="s">
        <v>19</v>
      </c>
      <c r="F377" s="65" t="s">
        <v>209</v>
      </c>
      <c r="G377" s="65" t="s">
        <v>209</v>
      </c>
      <c r="H377" s="15" t="s">
        <v>465</v>
      </c>
      <c r="I377" s="65" t="s">
        <v>209</v>
      </c>
      <c r="J377" s="65" t="s">
        <v>209</v>
      </c>
      <c r="K377" s="32" t="s">
        <v>460</v>
      </c>
      <c r="L377" s="32" t="s">
        <v>460</v>
      </c>
      <c r="M377" s="32" t="s">
        <v>460</v>
      </c>
      <c r="N377" s="32" t="s">
        <v>460</v>
      </c>
      <c r="O377" s="32">
        <v>0.17</v>
      </c>
      <c r="P377" s="32">
        <v>15.0</v>
      </c>
      <c r="Q377" s="32">
        <v>5.0</v>
      </c>
      <c r="R377" s="32">
        <v>15.0</v>
      </c>
      <c r="S377" s="32">
        <v>60.0</v>
      </c>
      <c r="U377" s="32">
        <v>2.0</v>
      </c>
      <c r="V377" s="32">
        <v>5.42</v>
      </c>
      <c r="W377" s="32">
        <v>65.0</v>
      </c>
      <c r="Z377" s="65" t="s">
        <v>209</v>
      </c>
      <c r="AA377" s="65" t="s">
        <v>209</v>
      </c>
      <c r="AB377" s="32">
        <v>0.17</v>
      </c>
      <c r="AC377" s="32">
        <v>87.0</v>
      </c>
      <c r="AD377" s="32">
        <v>15.0</v>
      </c>
      <c r="AE377" s="32">
        <v>5.0</v>
      </c>
      <c r="AF377" s="32">
        <v>15.0</v>
      </c>
      <c r="AG377" s="32">
        <v>60.0</v>
      </c>
      <c r="AI377" s="32">
        <v>2.0</v>
      </c>
      <c r="AJ377" s="32">
        <v>2.0</v>
      </c>
      <c r="AK377" s="32">
        <v>5.42</v>
      </c>
      <c r="AL377" s="32">
        <v>65.0</v>
      </c>
      <c r="AO377" s="65" t="s">
        <v>209</v>
      </c>
      <c r="AP377" s="65" t="s">
        <v>209</v>
      </c>
      <c r="AQ377" s="32">
        <v>0.17</v>
      </c>
      <c r="AR377" s="32">
        <v>87.0</v>
      </c>
      <c r="AS377" s="32">
        <v>15.0</v>
      </c>
      <c r="AT377" s="32">
        <v>5.0</v>
      </c>
      <c r="AU377" s="32">
        <v>15.0</v>
      </c>
      <c r="AV377" s="32">
        <v>60.0</v>
      </c>
      <c r="AZ377" s="66"/>
      <c r="BA377" s="66"/>
      <c r="BB377" s="32">
        <v>5.42</v>
      </c>
      <c r="BC377" s="32">
        <v>65.0</v>
      </c>
      <c r="BG377" s="65" t="s">
        <v>209</v>
      </c>
      <c r="BH377" s="65" t="s">
        <v>209</v>
      </c>
      <c r="BI377" s="32">
        <v>0.17</v>
      </c>
      <c r="BJ377" s="32">
        <v>87.0</v>
      </c>
      <c r="BK377" s="32">
        <v>15.0</v>
      </c>
      <c r="BL377" s="32">
        <v>5.0</v>
      </c>
      <c r="BM377" s="32">
        <v>15.0</v>
      </c>
      <c r="BN377" s="32">
        <v>60.0</v>
      </c>
      <c r="BR377" s="66"/>
      <c r="BS377" s="66"/>
      <c r="BT377" s="32">
        <v>5.42</v>
      </c>
      <c r="BU377" s="32">
        <v>65.0</v>
      </c>
      <c r="BZ377" s="32" t="s">
        <v>461</v>
      </c>
      <c r="CG377" s="66"/>
      <c r="CH377" s="66"/>
      <c r="CL377" s="32" t="s">
        <v>460</v>
      </c>
      <c r="CM377" s="65" t="s">
        <v>19</v>
      </c>
      <c r="CN377" s="65" t="s">
        <v>19</v>
      </c>
      <c r="CO377" s="66"/>
      <c r="CP377" s="66"/>
      <c r="CW377" s="32" t="s">
        <v>462</v>
      </c>
      <c r="CX377" s="66"/>
    </row>
    <row r="378">
      <c r="A378" s="32" t="s">
        <v>203</v>
      </c>
      <c r="B378" s="32" t="s">
        <v>1035</v>
      </c>
      <c r="C378" s="32" t="s">
        <v>1042</v>
      </c>
      <c r="D378" s="32" t="s">
        <v>1043</v>
      </c>
      <c r="E378" s="65" t="s">
        <v>19</v>
      </c>
      <c r="F378" s="65" t="s">
        <v>209</v>
      </c>
      <c r="G378" s="65" t="s">
        <v>209</v>
      </c>
      <c r="H378" s="15" t="s">
        <v>465</v>
      </c>
      <c r="I378" s="65" t="s">
        <v>209</v>
      </c>
      <c r="J378" s="65" t="s">
        <v>209</v>
      </c>
      <c r="K378" s="32" t="s">
        <v>460</v>
      </c>
      <c r="L378" s="32" t="s">
        <v>462</v>
      </c>
      <c r="M378" s="32" t="s">
        <v>462</v>
      </c>
      <c r="N378" s="32" t="s">
        <v>462</v>
      </c>
      <c r="O378" s="32">
        <v>0.17</v>
      </c>
      <c r="P378" s="32">
        <v>10.0</v>
      </c>
      <c r="Q378" s="32">
        <v>6.0</v>
      </c>
      <c r="R378" s="32">
        <v>10.0</v>
      </c>
      <c r="S378" s="32">
        <v>60.0</v>
      </c>
      <c r="U378" s="32">
        <v>2.0</v>
      </c>
      <c r="V378" s="32">
        <v>2.92</v>
      </c>
      <c r="W378" s="32">
        <v>35.0</v>
      </c>
      <c r="Z378" s="65" t="s">
        <v>209</v>
      </c>
      <c r="AA378" s="65" t="s">
        <v>209</v>
      </c>
      <c r="AB378" s="32">
        <v>0.17</v>
      </c>
      <c r="AC378" s="32">
        <v>36.0</v>
      </c>
      <c r="AD378" s="32">
        <v>10.0</v>
      </c>
      <c r="AE378" s="32">
        <v>6.0</v>
      </c>
      <c r="AF378" s="32">
        <v>10.0</v>
      </c>
      <c r="AG378" s="32">
        <v>60.0</v>
      </c>
      <c r="AI378" s="32">
        <v>2.0</v>
      </c>
      <c r="AJ378" s="32">
        <v>2.0</v>
      </c>
      <c r="AK378" s="32">
        <v>4.17</v>
      </c>
      <c r="AL378" s="32">
        <v>50.0</v>
      </c>
      <c r="AO378" s="65" t="s">
        <v>209</v>
      </c>
      <c r="AP378" s="65" t="s">
        <v>209</v>
      </c>
      <c r="AQ378" s="32">
        <v>0.17</v>
      </c>
      <c r="AR378" s="32">
        <v>36.0</v>
      </c>
      <c r="AS378" s="32">
        <v>10.0</v>
      </c>
      <c r="AT378" s="32">
        <v>6.0</v>
      </c>
      <c r="AU378" s="32">
        <v>10.0</v>
      </c>
      <c r="AV378" s="32">
        <v>60.0</v>
      </c>
      <c r="AZ378" s="66"/>
      <c r="BA378" s="66"/>
      <c r="BB378" s="32">
        <v>4.17</v>
      </c>
      <c r="BC378" s="32">
        <v>50.0</v>
      </c>
      <c r="BG378" s="65" t="s">
        <v>209</v>
      </c>
      <c r="BH378" s="65" t="s">
        <v>209</v>
      </c>
      <c r="BI378" s="32">
        <v>0.17</v>
      </c>
      <c r="BJ378" s="32">
        <v>36.0</v>
      </c>
      <c r="BK378" s="32">
        <v>10.0</v>
      </c>
      <c r="BL378" s="32">
        <v>6.0</v>
      </c>
      <c r="BM378" s="32">
        <v>10.0</v>
      </c>
      <c r="BN378" s="32">
        <v>60.0</v>
      </c>
      <c r="BR378" s="66"/>
      <c r="BS378" s="66"/>
      <c r="BT378" s="32">
        <v>4.17</v>
      </c>
      <c r="BU378" s="32">
        <v>50.0</v>
      </c>
      <c r="BZ378" s="32" t="s">
        <v>461</v>
      </c>
      <c r="CG378" s="66"/>
      <c r="CH378" s="66"/>
      <c r="CL378" s="32" t="s">
        <v>460</v>
      </c>
      <c r="CM378" s="65" t="s">
        <v>19</v>
      </c>
      <c r="CN378" s="65" t="s">
        <v>19</v>
      </c>
      <c r="CO378" s="66"/>
      <c r="CP378" s="66"/>
      <c r="CW378" s="32" t="s">
        <v>462</v>
      </c>
      <c r="CX378" s="66"/>
    </row>
    <row r="379">
      <c r="A379" s="32" t="s">
        <v>203</v>
      </c>
      <c r="B379" s="32" t="s">
        <v>1035</v>
      </c>
      <c r="C379" s="32" t="s">
        <v>1044</v>
      </c>
      <c r="D379" s="32" t="s">
        <v>1045</v>
      </c>
      <c r="E379" s="65" t="s">
        <v>19</v>
      </c>
      <c r="F379" s="65" t="s">
        <v>209</v>
      </c>
      <c r="G379" s="65" t="s">
        <v>209</v>
      </c>
      <c r="H379" s="15" t="s">
        <v>465</v>
      </c>
      <c r="I379" s="65" t="s">
        <v>209</v>
      </c>
      <c r="J379" s="65" t="s">
        <v>209</v>
      </c>
      <c r="K379" s="32" t="s">
        <v>459</v>
      </c>
      <c r="L379" s="32" t="s">
        <v>459</v>
      </c>
      <c r="M379" s="32" t="s">
        <v>459</v>
      </c>
      <c r="N379" s="32" t="s">
        <v>459</v>
      </c>
      <c r="O379" s="67"/>
      <c r="P379" s="67"/>
      <c r="Q379" s="67"/>
      <c r="R379" s="67"/>
      <c r="S379" s="67"/>
      <c r="T379" s="67"/>
      <c r="U379" s="67"/>
      <c r="V379" s="67"/>
      <c r="W379" s="67"/>
      <c r="X379" s="67"/>
      <c r="Y379" s="67"/>
      <c r="Z379" s="66"/>
      <c r="AA379" s="66"/>
      <c r="AB379" s="67"/>
      <c r="AC379" s="67"/>
      <c r="AD379" s="67"/>
      <c r="AE379" s="67"/>
      <c r="AF379" s="67"/>
      <c r="AG379" s="67"/>
      <c r="AH379" s="67"/>
      <c r="AI379" s="67"/>
      <c r="AJ379" s="67"/>
      <c r="AK379" s="67"/>
      <c r="AL379" s="67"/>
      <c r="AM379" s="67"/>
      <c r="AN379" s="67"/>
      <c r="AO379" s="66"/>
      <c r="AP379" s="66"/>
      <c r="AQ379" s="67"/>
      <c r="AR379" s="67"/>
      <c r="AS379" s="67"/>
      <c r="AT379" s="67"/>
      <c r="AU379" s="67"/>
      <c r="AV379" s="67"/>
      <c r="AW379" s="67"/>
      <c r="AX379" s="67"/>
      <c r="AY379" s="67"/>
      <c r="AZ379" s="66"/>
      <c r="BA379" s="66"/>
      <c r="BB379" s="67"/>
      <c r="BC379" s="67"/>
      <c r="BD379" s="67"/>
      <c r="BE379" s="67"/>
      <c r="BF379" s="67"/>
      <c r="BG379" s="66"/>
      <c r="BH379" s="66"/>
      <c r="BI379" s="67"/>
      <c r="BJ379" s="67"/>
      <c r="BK379" s="67"/>
      <c r="BL379" s="67"/>
      <c r="BM379" s="67"/>
      <c r="BN379" s="67"/>
      <c r="BO379" s="67"/>
      <c r="BP379" s="67"/>
      <c r="BQ379" s="67"/>
      <c r="BR379" s="66"/>
      <c r="BS379" s="66"/>
      <c r="BT379" s="67"/>
      <c r="BU379" s="67"/>
      <c r="BV379" s="67"/>
      <c r="BW379" s="67"/>
      <c r="BX379" s="67"/>
      <c r="BY379" s="67"/>
      <c r="BZ379" s="32" t="s">
        <v>461</v>
      </c>
      <c r="CG379" s="66"/>
      <c r="CH379" s="66"/>
      <c r="CL379" s="32" t="s">
        <v>459</v>
      </c>
      <c r="CM379" s="66"/>
      <c r="CN379" s="66"/>
      <c r="CO379" s="66"/>
      <c r="CP379" s="66"/>
      <c r="CQ379" s="67"/>
      <c r="CR379" s="67"/>
      <c r="CS379" s="67"/>
      <c r="CT379" s="67"/>
      <c r="CU379" s="67"/>
      <c r="CV379" s="67"/>
      <c r="CW379" s="32" t="s">
        <v>462</v>
      </c>
      <c r="CX379" s="65" t="s">
        <v>19</v>
      </c>
      <c r="CZ379" s="32">
        <v>10.0</v>
      </c>
    </row>
    <row r="380">
      <c r="A380" s="32" t="s">
        <v>203</v>
      </c>
      <c r="B380" s="32" t="s">
        <v>1035</v>
      </c>
      <c r="C380" s="32" t="s">
        <v>730</v>
      </c>
      <c r="D380" s="32" t="s">
        <v>532</v>
      </c>
      <c r="E380" s="65" t="s">
        <v>19</v>
      </c>
      <c r="F380" s="65" t="s">
        <v>209</v>
      </c>
      <c r="G380" s="65" t="s">
        <v>209</v>
      </c>
      <c r="H380" s="15" t="s">
        <v>491</v>
      </c>
      <c r="I380" s="65" t="s">
        <v>209</v>
      </c>
      <c r="J380" s="65" t="s">
        <v>209</v>
      </c>
      <c r="K380" s="32" t="s">
        <v>460</v>
      </c>
      <c r="L380" s="32" t="s">
        <v>460</v>
      </c>
      <c r="M380" s="32" t="s">
        <v>460</v>
      </c>
      <c r="N380" s="32" t="s">
        <v>460</v>
      </c>
      <c r="O380" s="32">
        <v>0.17</v>
      </c>
      <c r="P380" s="32">
        <v>15.0</v>
      </c>
      <c r="Q380" s="32">
        <v>10.0</v>
      </c>
      <c r="R380" s="32">
        <v>15.0</v>
      </c>
      <c r="S380" s="32">
        <v>40.0</v>
      </c>
      <c r="U380" s="32">
        <v>2.0</v>
      </c>
      <c r="V380" s="32">
        <v>2.92</v>
      </c>
      <c r="W380" s="32">
        <v>35.0</v>
      </c>
      <c r="Z380" s="66"/>
      <c r="AA380" s="66"/>
      <c r="AI380" s="32">
        <v>2.0</v>
      </c>
      <c r="AJ380" s="32">
        <v>2.0</v>
      </c>
      <c r="AO380" s="66"/>
      <c r="AP380" s="66"/>
      <c r="AZ380" s="66"/>
      <c r="BA380" s="66"/>
      <c r="BG380" s="66"/>
      <c r="BH380" s="66"/>
      <c r="BR380" s="66"/>
      <c r="BS380" s="66"/>
      <c r="BZ380" s="32" t="s">
        <v>461</v>
      </c>
      <c r="CG380" s="66"/>
      <c r="CH380" s="66"/>
      <c r="CL380" s="32" t="s">
        <v>460</v>
      </c>
      <c r="CM380" s="65" t="s">
        <v>19</v>
      </c>
      <c r="CN380" s="65" t="s">
        <v>19</v>
      </c>
      <c r="CO380" s="66"/>
      <c r="CP380" s="66"/>
      <c r="CW380" s="32" t="s">
        <v>462</v>
      </c>
      <c r="CX380" s="66"/>
    </row>
    <row r="381">
      <c r="A381" s="32" t="s">
        <v>203</v>
      </c>
      <c r="B381" s="32" t="s">
        <v>1035</v>
      </c>
      <c r="C381" s="32" t="s">
        <v>734</v>
      </c>
      <c r="D381" s="32" t="s">
        <v>486</v>
      </c>
      <c r="E381" s="65" t="s">
        <v>19</v>
      </c>
      <c r="F381" s="65" t="s">
        <v>209</v>
      </c>
      <c r="G381" s="65" t="s">
        <v>209</v>
      </c>
      <c r="H381" s="15" t="s">
        <v>491</v>
      </c>
      <c r="I381" s="65" t="s">
        <v>209</v>
      </c>
      <c r="J381" s="65" t="s">
        <v>209</v>
      </c>
      <c r="K381" s="32" t="s">
        <v>459</v>
      </c>
      <c r="L381" s="32" t="s">
        <v>459</v>
      </c>
      <c r="M381" s="32" t="s">
        <v>459</v>
      </c>
      <c r="N381" s="32" t="s">
        <v>459</v>
      </c>
      <c r="O381" s="67"/>
      <c r="P381" s="67"/>
      <c r="Q381" s="67"/>
      <c r="R381" s="67"/>
      <c r="S381" s="67"/>
      <c r="T381" s="67"/>
      <c r="U381" s="67"/>
      <c r="V381" s="67"/>
      <c r="W381" s="67"/>
      <c r="X381" s="67"/>
      <c r="Y381" s="67"/>
      <c r="Z381" s="66"/>
      <c r="AA381" s="66"/>
      <c r="AB381" s="67"/>
      <c r="AC381" s="67"/>
      <c r="AD381" s="67"/>
      <c r="AE381" s="67"/>
      <c r="AF381" s="67"/>
      <c r="AG381" s="67"/>
      <c r="AH381" s="67"/>
      <c r="AI381" s="67"/>
      <c r="AJ381" s="67"/>
      <c r="AK381" s="67"/>
      <c r="AL381" s="67"/>
      <c r="AM381" s="67"/>
      <c r="AN381" s="67"/>
      <c r="AO381" s="66"/>
      <c r="AP381" s="66"/>
      <c r="AQ381" s="67"/>
      <c r="AR381" s="67"/>
      <c r="AS381" s="67"/>
      <c r="AT381" s="67"/>
      <c r="AU381" s="67"/>
      <c r="AV381" s="67"/>
      <c r="AW381" s="67"/>
      <c r="AX381" s="67"/>
      <c r="AY381" s="67"/>
      <c r="AZ381" s="66"/>
      <c r="BA381" s="66"/>
      <c r="BB381" s="67"/>
      <c r="BC381" s="67"/>
      <c r="BD381" s="67"/>
      <c r="BE381" s="67"/>
      <c r="BF381" s="67"/>
      <c r="BG381" s="66"/>
      <c r="BH381" s="66"/>
      <c r="BI381" s="67"/>
      <c r="BJ381" s="67"/>
      <c r="BK381" s="67"/>
      <c r="BL381" s="67"/>
      <c r="BM381" s="67"/>
      <c r="BN381" s="67"/>
      <c r="BO381" s="67"/>
      <c r="BP381" s="67"/>
      <c r="BQ381" s="67"/>
      <c r="BR381" s="66"/>
      <c r="BS381" s="66"/>
      <c r="BT381" s="67"/>
      <c r="BU381" s="67"/>
      <c r="BV381" s="67"/>
      <c r="BW381" s="67"/>
      <c r="BX381" s="67"/>
      <c r="BY381" s="67"/>
      <c r="BZ381" s="32" t="s">
        <v>461</v>
      </c>
      <c r="CG381" s="66"/>
      <c r="CH381" s="66"/>
      <c r="CL381" s="32" t="s">
        <v>460</v>
      </c>
      <c r="CM381" s="65" t="s">
        <v>19</v>
      </c>
      <c r="CN381" s="65" t="s">
        <v>19</v>
      </c>
      <c r="CO381" s="66"/>
      <c r="CP381" s="66"/>
      <c r="CW381" s="32" t="s">
        <v>462</v>
      </c>
      <c r="CX381" s="66"/>
    </row>
    <row r="382">
      <c r="A382" s="32" t="s">
        <v>203</v>
      </c>
      <c r="B382" s="32" t="s">
        <v>1035</v>
      </c>
      <c r="C382" s="32" t="s">
        <v>736</v>
      </c>
      <c r="D382" s="32" t="s">
        <v>737</v>
      </c>
      <c r="E382" s="65" t="s">
        <v>19</v>
      </c>
      <c r="F382" s="65" t="s">
        <v>209</v>
      </c>
      <c r="G382" s="65" t="s">
        <v>209</v>
      </c>
      <c r="H382" s="15" t="s">
        <v>491</v>
      </c>
      <c r="I382" s="65" t="s">
        <v>209</v>
      </c>
      <c r="J382" s="65" t="s">
        <v>209</v>
      </c>
      <c r="K382" s="32" t="s">
        <v>459</v>
      </c>
      <c r="L382" s="32" t="s">
        <v>459</v>
      </c>
      <c r="M382" s="32" t="s">
        <v>459</v>
      </c>
      <c r="N382" s="32" t="s">
        <v>459</v>
      </c>
      <c r="O382" s="67"/>
      <c r="P382" s="67"/>
      <c r="Q382" s="67"/>
      <c r="R382" s="67"/>
      <c r="S382" s="67"/>
      <c r="T382" s="67"/>
      <c r="U382" s="67"/>
      <c r="V382" s="67"/>
      <c r="W382" s="67"/>
      <c r="X382" s="67"/>
      <c r="Y382" s="67"/>
      <c r="Z382" s="66"/>
      <c r="AA382" s="66"/>
      <c r="AB382" s="67"/>
      <c r="AC382" s="67"/>
      <c r="AD382" s="67"/>
      <c r="AE382" s="67"/>
      <c r="AF382" s="67"/>
      <c r="AG382" s="67"/>
      <c r="AH382" s="67"/>
      <c r="AI382" s="67"/>
      <c r="AJ382" s="67"/>
      <c r="AK382" s="67"/>
      <c r="AL382" s="67"/>
      <c r="AM382" s="67"/>
      <c r="AN382" s="67"/>
      <c r="AO382" s="66"/>
      <c r="AP382" s="66"/>
      <c r="AQ382" s="67"/>
      <c r="AR382" s="67"/>
      <c r="AS382" s="67"/>
      <c r="AT382" s="67"/>
      <c r="AU382" s="67"/>
      <c r="AV382" s="67"/>
      <c r="AW382" s="67"/>
      <c r="AX382" s="67"/>
      <c r="AY382" s="67"/>
      <c r="AZ382" s="66"/>
      <c r="BA382" s="66"/>
      <c r="BB382" s="67"/>
      <c r="BC382" s="67"/>
      <c r="BD382" s="67"/>
      <c r="BE382" s="67"/>
      <c r="BF382" s="67"/>
      <c r="BG382" s="66"/>
      <c r="BH382" s="66"/>
      <c r="BI382" s="67"/>
      <c r="BJ382" s="67"/>
      <c r="BK382" s="67"/>
      <c r="BL382" s="67"/>
      <c r="BM382" s="67"/>
      <c r="BN382" s="67"/>
      <c r="BO382" s="67"/>
      <c r="BP382" s="67"/>
      <c r="BQ382" s="67"/>
      <c r="BR382" s="66"/>
      <c r="BS382" s="66"/>
      <c r="BT382" s="67"/>
      <c r="BU382" s="67"/>
      <c r="BV382" s="67"/>
      <c r="BW382" s="67"/>
      <c r="BX382" s="67"/>
      <c r="BY382" s="67"/>
      <c r="BZ382" s="32" t="s">
        <v>461</v>
      </c>
      <c r="CG382" s="66"/>
      <c r="CH382" s="66"/>
      <c r="CL382" s="32" t="s">
        <v>460</v>
      </c>
      <c r="CM382" s="65" t="s">
        <v>19</v>
      </c>
      <c r="CN382" s="65" t="s">
        <v>19</v>
      </c>
      <c r="CO382" s="66"/>
      <c r="CP382" s="66"/>
      <c r="CW382" s="32" t="s">
        <v>462</v>
      </c>
      <c r="CX382" s="66"/>
    </row>
    <row r="383">
      <c r="A383" s="32" t="s">
        <v>203</v>
      </c>
      <c r="B383" s="32" t="s">
        <v>1035</v>
      </c>
      <c r="C383" s="32" t="s">
        <v>1046</v>
      </c>
      <c r="D383" s="32" t="s">
        <v>1047</v>
      </c>
      <c r="E383" s="65" t="s">
        <v>19</v>
      </c>
      <c r="F383" s="65" t="s">
        <v>209</v>
      </c>
      <c r="G383" s="65" t="s">
        <v>209</v>
      </c>
      <c r="H383" s="15" t="s">
        <v>491</v>
      </c>
      <c r="I383" s="65" t="s">
        <v>209</v>
      </c>
      <c r="J383" s="65" t="s">
        <v>209</v>
      </c>
      <c r="K383" s="32" t="s">
        <v>459</v>
      </c>
      <c r="L383" s="32" t="s">
        <v>459</v>
      </c>
      <c r="M383" s="32" t="s">
        <v>460</v>
      </c>
      <c r="N383" s="32" t="s">
        <v>460</v>
      </c>
      <c r="O383" s="67"/>
      <c r="P383" s="67"/>
      <c r="Q383" s="67"/>
      <c r="R383" s="67"/>
      <c r="S383" s="67"/>
      <c r="T383" s="67"/>
      <c r="U383" s="67"/>
      <c r="V383" s="67"/>
      <c r="W383" s="67"/>
      <c r="X383" s="67"/>
      <c r="Y383" s="67"/>
      <c r="Z383" s="66"/>
      <c r="AA383" s="66"/>
      <c r="AB383" s="67"/>
      <c r="AC383" s="67"/>
      <c r="AD383" s="67"/>
      <c r="AE383" s="67"/>
      <c r="AF383" s="67"/>
      <c r="AG383" s="67"/>
      <c r="AH383" s="67"/>
      <c r="AI383" s="67"/>
      <c r="AJ383" s="67"/>
      <c r="AK383" s="67"/>
      <c r="AL383" s="67"/>
      <c r="AM383" s="67"/>
      <c r="AN383" s="67"/>
      <c r="AO383" s="66"/>
      <c r="AP383" s="66"/>
      <c r="AQ383" s="32">
        <v>0.17</v>
      </c>
      <c r="AS383" s="32">
        <v>25.0</v>
      </c>
      <c r="AT383" s="32">
        <v>15.0</v>
      </c>
      <c r="AV383" s="32">
        <v>60.0</v>
      </c>
      <c r="AZ383" s="66"/>
      <c r="BA383" s="66"/>
      <c r="BG383" s="66"/>
      <c r="BH383" s="66"/>
      <c r="BR383" s="66"/>
      <c r="BS383" s="66"/>
      <c r="BZ383" s="32" t="s">
        <v>461</v>
      </c>
      <c r="CG383" s="66"/>
      <c r="CH383" s="66"/>
      <c r="CL383" s="32" t="s">
        <v>460</v>
      </c>
      <c r="CM383" s="65" t="s">
        <v>19</v>
      </c>
      <c r="CN383" s="65" t="s">
        <v>19</v>
      </c>
      <c r="CO383" s="66"/>
      <c r="CP383" s="66"/>
      <c r="CW383" s="32" t="s">
        <v>462</v>
      </c>
      <c r="CX383" s="66"/>
    </row>
    <row r="384">
      <c r="A384" s="32" t="s">
        <v>203</v>
      </c>
      <c r="B384" s="32" t="s">
        <v>1035</v>
      </c>
      <c r="C384" s="32" t="s">
        <v>1048</v>
      </c>
      <c r="D384" s="32" t="s">
        <v>1049</v>
      </c>
      <c r="E384" s="65" t="s">
        <v>19</v>
      </c>
      <c r="F384" s="65" t="s">
        <v>209</v>
      </c>
      <c r="G384" s="65" t="s">
        <v>209</v>
      </c>
      <c r="H384" s="15" t="s">
        <v>491</v>
      </c>
      <c r="I384" s="65" t="s">
        <v>209</v>
      </c>
      <c r="J384" s="65" t="s">
        <v>209</v>
      </c>
      <c r="K384" s="32" t="s">
        <v>460</v>
      </c>
      <c r="L384" s="32" t="s">
        <v>460</v>
      </c>
      <c r="M384" s="32" t="s">
        <v>460</v>
      </c>
      <c r="N384" s="32" t="s">
        <v>460</v>
      </c>
      <c r="O384" s="32">
        <v>0.17</v>
      </c>
      <c r="P384" s="32">
        <v>15.0</v>
      </c>
      <c r="Q384" s="32">
        <v>10.0</v>
      </c>
      <c r="S384" s="32">
        <v>60.0</v>
      </c>
      <c r="U384" s="32">
        <v>2.0</v>
      </c>
      <c r="V384" s="32">
        <v>4.58</v>
      </c>
      <c r="W384" s="32">
        <v>55.0</v>
      </c>
      <c r="Z384" s="66"/>
      <c r="AA384" s="66"/>
      <c r="AI384" s="32">
        <v>2.0</v>
      </c>
      <c r="AJ384" s="32">
        <v>2.0</v>
      </c>
      <c r="AO384" s="66"/>
      <c r="AP384" s="66"/>
      <c r="AZ384" s="66"/>
      <c r="BA384" s="66"/>
      <c r="BG384" s="66"/>
      <c r="BH384" s="66"/>
      <c r="BR384" s="66"/>
      <c r="BS384" s="66"/>
      <c r="BZ384" s="32" t="s">
        <v>461</v>
      </c>
      <c r="CG384" s="66"/>
      <c r="CH384" s="66"/>
      <c r="CL384" s="32" t="s">
        <v>460</v>
      </c>
      <c r="CM384" s="65" t="s">
        <v>19</v>
      </c>
      <c r="CN384" s="65" t="s">
        <v>19</v>
      </c>
      <c r="CO384" s="66"/>
      <c r="CP384" s="66"/>
      <c r="CW384" s="32" t="s">
        <v>462</v>
      </c>
      <c r="CX384" s="66"/>
      <c r="DB384" s="32" t="s">
        <v>1050</v>
      </c>
    </row>
    <row r="385">
      <c r="A385" s="32" t="s">
        <v>203</v>
      </c>
      <c r="B385" s="32" t="s">
        <v>1035</v>
      </c>
      <c r="C385" s="32" t="s">
        <v>583</v>
      </c>
      <c r="D385" s="32" t="s">
        <v>1051</v>
      </c>
      <c r="E385" s="65" t="s">
        <v>19</v>
      </c>
      <c r="F385" s="65" t="s">
        <v>209</v>
      </c>
      <c r="G385" s="65" t="s">
        <v>209</v>
      </c>
      <c r="H385" s="15" t="s">
        <v>458</v>
      </c>
      <c r="I385" s="65" t="s">
        <v>209</v>
      </c>
      <c r="J385" s="65" t="s">
        <v>209</v>
      </c>
      <c r="K385" s="32" t="s">
        <v>460</v>
      </c>
      <c r="L385" s="32" t="s">
        <v>460</v>
      </c>
      <c r="M385" s="32" t="s">
        <v>460</v>
      </c>
      <c r="N385" s="32" t="s">
        <v>460</v>
      </c>
      <c r="O385" s="32">
        <v>0.17</v>
      </c>
      <c r="Q385" s="32">
        <v>5.0</v>
      </c>
      <c r="R385" s="32">
        <v>10.0</v>
      </c>
      <c r="S385" s="32">
        <v>65.0</v>
      </c>
      <c r="U385" s="32">
        <v>2.0</v>
      </c>
      <c r="V385" s="32">
        <v>5.42</v>
      </c>
      <c r="W385" s="32">
        <v>65.0</v>
      </c>
      <c r="Z385" s="66"/>
      <c r="AA385" s="66"/>
      <c r="AB385" s="32">
        <v>0.17</v>
      </c>
      <c r="AE385" s="32">
        <v>5.0</v>
      </c>
      <c r="AF385" s="32">
        <v>10.0</v>
      </c>
      <c r="AG385" s="32">
        <v>65.0</v>
      </c>
      <c r="AI385" s="32">
        <v>2.0</v>
      </c>
      <c r="AJ385" s="32">
        <v>2.0</v>
      </c>
      <c r="AK385" s="32">
        <v>5.4</v>
      </c>
      <c r="AL385" s="32">
        <v>65.0</v>
      </c>
      <c r="AO385" s="65" t="s">
        <v>209</v>
      </c>
      <c r="AP385" s="65" t="s">
        <v>209</v>
      </c>
      <c r="AQ385" s="32">
        <v>0.17</v>
      </c>
      <c r="AT385" s="32">
        <v>5.0</v>
      </c>
      <c r="AU385" s="32">
        <v>10.0</v>
      </c>
      <c r="AV385" s="32">
        <v>65.0</v>
      </c>
      <c r="AX385" s="32">
        <v>1.5</v>
      </c>
      <c r="AY385" s="32">
        <v>1.5</v>
      </c>
      <c r="AZ385" s="65" t="s">
        <v>209</v>
      </c>
      <c r="BA385" s="65" t="s">
        <v>209</v>
      </c>
      <c r="BB385" s="32">
        <v>5.4</v>
      </c>
      <c r="BC385" s="32">
        <v>65.0</v>
      </c>
      <c r="BG385" s="65" t="s">
        <v>209</v>
      </c>
      <c r="BH385" s="65" t="s">
        <v>209</v>
      </c>
      <c r="BI385" s="32">
        <v>0.17</v>
      </c>
      <c r="BL385" s="32">
        <v>5.0</v>
      </c>
      <c r="BM385" s="32">
        <v>10.0</v>
      </c>
      <c r="BN385" s="32">
        <v>65.0</v>
      </c>
      <c r="BP385" s="32">
        <v>1.5</v>
      </c>
      <c r="BQ385" s="32">
        <v>1.5</v>
      </c>
      <c r="BR385" s="65" t="s">
        <v>209</v>
      </c>
      <c r="BS385" s="65" t="s">
        <v>209</v>
      </c>
      <c r="BT385" s="32">
        <v>5.4</v>
      </c>
      <c r="BU385" s="32">
        <v>65.0</v>
      </c>
      <c r="BZ385" s="32" t="s">
        <v>461</v>
      </c>
      <c r="CG385" s="66"/>
      <c r="CH385" s="66"/>
      <c r="CL385" s="32" t="s">
        <v>460</v>
      </c>
      <c r="CM385" s="65" t="s">
        <v>19</v>
      </c>
      <c r="CN385" s="65" t="s">
        <v>19</v>
      </c>
      <c r="CO385" s="66"/>
      <c r="CP385" s="66"/>
      <c r="CW385" s="32" t="s">
        <v>462</v>
      </c>
      <c r="CX385" s="66"/>
    </row>
    <row r="386">
      <c r="A386" s="32" t="s">
        <v>203</v>
      </c>
      <c r="B386" s="32" t="s">
        <v>1035</v>
      </c>
      <c r="C386" s="32" t="s">
        <v>639</v>
      </c>
      <c r="D386" s="32" t="s">
        <v>1052</v>
      </c>
      <c r="E386" s="65" t="s">
        <v>19</v>
      </c>
      <c r="F386" s="65" t="s">
        <v>209</v>
      </c>
      <c r="G386" s="65" t="s">
        <v>209</v>
      </c>
      <c r="H386" s="15" t="s">
        <v>458</v>
      </c>
      <c r="I386" s="65" t="s">
        <v>209</v>
      </c>
      <c r="J386" s="65" t="s">
        <v>209</v>
      </c>
      <c r="K386" s="32" t="s">
        <v>460</v>
      </c>
      <c r="L386" s="32" t="s">
        <v>460</v>
      </c>
      <c r="M386" s="32" t="s">
        <v>460</v>
      </c>
      <c r="N386" s="32" t="s">
        <v>460</v>
      </c>
      <c r="O386" s="32">
        <v>0.17</v>
      </c>
      <c r="Q386" s="32">
        <v>5.0</v>
      </c>
      <c r="R386" s="32">
        <v>10.0</v>
      </c>
      <c r="S386" s="32">
        <v>65.0</v>
      </c>
      <c r="U386" s="32">
        <v>2.0</v>
      </c>
      <c r="V386" s="32">
        <v>5.42</v>
      </c>
      <c r="W386" s="32">
        <v>65.0</v>
      </c>
      <c r="Z386" s="66"/>
      <c r="AA386" s="66"/>
      <c r="AB386" s="32">
        <v>0.17</v>
      </c>
      <c r="AE386" s="32">
        <v>5.0</v>
      </c>
      <c r="AF386" s="32">
        <v>10.0</v>
      </c>
      <c r="AG386" s="32">
        <v>65.0</v>
      </c>
      <c r="AI386" s="32">
        <v>2.0</v>
      </c>
      <c r="AJ386" s="32">
        <v>2.0</v>
      </c>
      <c r="AK386" s="32">
        <v>5.4</v>
      </c>
      <c r="AL386" s="32">
        <v>65.0</v>
      </c>
      <c r="AO386" s="65" t="s">
        <v>209</v>
      </c>
      <c r="AP386" s="65" t="s">
        <v>209</v>
      </c>
      <c r="AQ386" s="32">
        <v>0.17</v>
      </c>
      <c r="AT386" s="32">
        <v>5.0</v>
      </c>
      <c r="AU386" s="32">
        <v>10.0</v>
      </c>
      <c r="AV386" s="32">
        <v>65.0</v>
      </c>
      <c r="AX386" s="32">
        <v>1.5</v>
      </c>
      <c r="AY386" s="32">
        <v>1.5</v>
      </c>
      <c r="AZ386" s="65" t="s">
        <v>209</v>
      </c>
      <c r="BA386" s="65" t="s">
        <v>209</v>
      </c>
      <c r="BB386" s="32">
        <v>5.4</v>
      </c>
      <c r="BC386" s="32">
        <v>65.0</v>
      </c>
      <c r="BG386" s="65" t="s">
        <v>209</v>
      </c>
      <c r="BH386" s="65" t="s">
        <v>209</v>
      </c>
      <c r="BI386" s="32">
        <v>0.17</v>
      </c>
      <c r="BL386" s="32">
        <v>5.0</v>
      </c>
      <c r="BM386" s="32">
        <v>10.0</v>
      </c>
      <c r="BN386" s="32">
        <v>65.0</v>
      </c>
      <c r="BP386" s="32">
        <v>1.5</v>
      </c>
      <c r="BQ386" s="32">
        <v>1.5</v>
      </c>
      <c r="BR386" s="65" t="s">
        <v>209</v>
      </c>
      <c r="BS386" s="65" t="s">
        <v>209</v>
      </c>
      <c r="BT386" s="32">
        <v>5.4</v>
      </c>
      <c r="BU386" s="32">
        <v>65.0</v>
      </c>
      <c r="BZ386" s="32" t="s">
        <v>461</v>
      </c>
      <c r="CG386" s="66"/>
      <c r="CH386" s="66"/>
      <c r="CL386" s="32" t="s">
        <v>460</v>
      </c>
      <c r="CM386" s="65" t="s">
        <v>19</v>
      </c>
      <c r="CN386" s="65" t="s">
        <v>19</v>
      </c>
      <c r="CO386" s="66"/>
      <c r="CP386" s="66"/>
      <c r="CW386" s="32" t="s">
        <v>462</v>
      </c>
      <c r="CX386" s="66"/>
    </row>
    <row r="387">
      <c r="A387" s="32" t="s">
        <v>203</v>
      </c>
      <c r="B387" s="32" t="s">
        <v>1035</v>
      </c>
      <c r="C387" s="32" t="s">
        <v>494</v>
      </c>
      <c r="D387" s="32" t="s">
        <v>1053</v>
      </c>
      <c r="E387" s="65" t="s">
        <v>19</v>
      </c>
      <c r="F387" s="65" t="s">
        <v>209</v>
      </c>
      <c r="G387" s="65" t="s">
        <v>209</v>
      </c>
      <c r="H387" s="15" t="s">
        <v>491</v>
      </c>
      <c r="I387" s="65" t="s">
        <v>209</v>
      </c>
      <c r="J387" s="65" t="s">
        <v>209</v>
      </c>
      <c r="K387" s="32" t="s">
        <v>459</v>
      </c>
      <c r="L387" s="32" t="s">
        <v>459</v>
      </c>
      <c r="M387" s="32" t="s">
        <v>459</v>
      </c>
      <c r="N387" s="32" t="s">
        <v>459</v>
      </c>
      <c r="O387" s="67"/>
      <c r="P387" s="67"/>
      <c r="Q387" s="67"/>
      <c r="R387" s="67"/>
      <c r="S387" s="67"/>
      <c r="T387" s="67"/>
      <c r="U387" s="67"/>
      <c r="V387" s="67"/>
      <c r="W387" s="67"/>
      <c r="X387" s="67"/>
      <c r="Y387" s="67"/>
      <c r="Z387" s="66"/>
      <c r="AA387" s="66"/>
      <c r="AB387" s="67"/>
      <c r="AC387" s="67"/>
      <c r="AD387" s="67"/>
      <c r="AE387" s="67"/>
      <c r="AF387" s="67"/>
      <c r="AG387" s="67"/>
      <c r="AH387" s="67"/>
      <c r="AI387" s="67"/>
      <c r="AJ387" s="67"/>
      <c r="AK387" s="67"/>
      <c r="AL387" s="67"/>
      <c r="AM387" s="67"/>
      <c r="AN387" s="67"/>
      <c r="AO387" s="66"/>
      <c r="AP387" s="66"/>
      <c r="AQ387" s="67"/>
      <c r="AR387" s="67"/>
      <c r="AS387" s="67"/>
      <c r="AT387" s="67"/>
      <c r="AU387" s="67"/>
      <c r="AV387" s="67"/>
      <c r="AW387" s="67"/>
      <c r="AX387" s="67"/>
      <c r="AY387" s="67"/>
      <c r="AZ387" s="66"/>
      <c r="BA387" s="66"/>
      <c r="BB387" s="67"/>
      <c r="BC387" s="67"/>
      <c r="BD387" s="67"/>
      <c r="BE387" s="67"/>
      <c r="BF387" s="67"/>
      <c r="BG387" s="66"/>
      <c r="BH387" s="66"/>
      <c r="BI387" s="67"/>
      <c r="BJ387" s="67"/>
      <c r="BK387" s="67"/>
      <c r="BL387" s="67"/>
      <c r="BM387" s="67"/>
      <c r="BN387" s="67"/>
      <c r="BO387" s="67"/>
      <c r="BP387" s="67"/>
      <c r="BQ387" s="67"/>
      <c r="BR387" s="66"/>
      <c r="BS387" s="66"/>
      <c r="BT387" s="67"/>
      <c r="BU387" s="67"/>
      <c r="BV387" s="67"/>
      <c r="BW387" s="67"/>
      <c r="BX387" s="67"/>
      <c r="BY387" s="67"/>
      <c r="BZ387" s="32" t="s">
        <v>461</v>
      </c>
      <c r="CG387" s="66"/>
      <c r="CH387" s="66"/>
      <c r="CL387" s="32" t="s">
        <v>460</v>
      </c>
      <c r="CM387" s="65" t="s">
        <v>19</v>
      </c>
      <c r="CN387" s="65" t="s">
        <v>19</v>
      </c>
      <c r="CO387" s="66"/>
      <c r="CP387" s="66"/>
      <c r="CW387" s="67"/>
      <c r="CX387" s="66"/>
    </row>
    <row r="388">
      <c r="A388" s="32" t="s">
        <v>203</v>
      </c>
      <c r="B388" s="32" t="s">
        <v>1035</v>
      </c>
      <c r="C388" s="32" t="s">
        <v>1054</v>
      </c>
      <c r="D388" s="32" t="s">
        <v>954</v>
      </c>
      <c r="E388" s="65" t="s">
        <v>19</v>
      </c>
      <c r="F388" s="65" t="s">
        <v>209</v>
      </c>
      <c r="G388" s="65" t="s">
        <v>209</v>
      </c>
      <c r="H388" s="15" t="s">
        <v>491</v>
      </c>
      <c r="I388" s="65" t="s">
        <v>209</v>
      </c>
      <c r="J388" s="65" t="s">
        <v>209</v>
      </c>
      <c r="K388" s="32" t="s">
        <v>459</v>
      </c>
      <c r="L388" s="32" t="s">
        <v>459</v>
      </c>
      <c r="M388" s="32" t="s">
        <v>459</v>
      </c>
      <c r="N388" s="32" t="s">
        <v>459</v>
      </c>
      <c r="O388" s="67"/>
      <c r="P388" s="67"/>
      <c r="Q388" s="67"/>
      <c r="R388" s="67"/>
      <c r="S388" s="67"/>
      <c r="T388" s="67"/>
      <c r="U388" s="67"/>
      <c r="V388" s="67"/>
      <c r="W388" s="67"/>
      <c r="X388" s="67"/>
      <c r="Y388" s="67"/>
      <c r="Z388" s="66"/>
      <c r="AA388" s="66"/>
      <c r="AB388" s="67"/>
      <c r="AC388" s="67"/>
      <c r="AD388" s="67"/>
      <c r="AE388" s="67"/>
      <c r="AF388" s="67"/>
      <c r="AG388" s="67"/>
      <c r="AH388" s="67"/>
      <c r="AI388" s="67"/>
      <c r="AJ388" s="67"/>
      <c r="AK388" s="67"/>
      <c r="AL388" s="67"/>
      <c r="AM388" s="67"/>
      <c r="AN388" s="67"/>
      <c r="AO388" s="66"/>
      <c r="AP388" s="66"/>
      <c r="AQ388" s="67"/>
      <c r="AR388" s="67"/>
      <c r="AS388" s="67"/>
      <c r="AT388" s="67"/>
      <c r="AU388" s="67"/>
      <c r="AV388" s="67"/>
      <c r="AW388" s="67"/>
      <c r="AX388" s="67"/>
      <c r="AY388" s="67"/>
      <c r="AZ388" s="66"/>
      <c r="BA388" s="66"/>
      <c r="BB388" s="67"/>
      <c r="BC388" s="67"/>
      <c r="BD388" s="67"/>
      <c r="BE388" s="67"/>
      <c r="BF388" s="67"/>
      <c r="BG388" s="66"/>
      <c r="BH388" s="66"/>
      <c r="BI388" s="67"/>
      <c r="BJ388" s="67"/>
      <c r="BK388" s="67"/>
      <c r="BL388" s="67"/>
      <c r="BM388" s="67"/>
      <c r="BN388" s="67"/>
      <c r="BO388" s="67"/>
      <c r="BP388" s="67"/>
      <c r="BQ388" s="67"/>
      <c r="BR388" s="66"/>
      <c r="BS388" s="66"/>
      <c r="BT388" s="67"/>
      <c r="BU388" s="67"/>
      <c r="BV388" s="67"/>
      <c r="BW388" s="67"/>
      <c r="BX388" s="67"/>
      <c r="BY388" s="67"/>
      <c r="BZ388" s="32" t="s">
        <v>461</v>
      </c>
      <c r="CG388" s="66"/>
      <c r="CH388" s="66"/>
      <c r="CL388" s="32" t="s">
        <v>459</v>
      </c>
      <c r="CM388" s="66"/>
      <c r="CN388" s="66"/>
      <c r="CO388" s="66"/>
      <c r="CP388" s="66"/>
      <c r="CQ388" s="67"/>
      <c r="CR388" s="67"/>
      <c r="CS388" s="67"/>
      <c r="CT388" s="67"/>
      <c r="CU388" s="67"/>
      <c r="CV388" s="67"/>
      <c r="CW388" s="67"/>
      <c r="CX388" s="66"/>
    </row>
    <row r="389">
      <c r="A389" s="32" t="s">
        <v>203</v>
      </c>
      <c r="B389" s="32" t="s">
        <v>1035</v>
      </c>
      <c r="C389" s="32" t="s">
        <v>498</v>
      </c>
      <c r="D389" s="32" t="s">
        <v>499</v>
      </c>
      <c r="E389" s="65" t="s">
        <v>19</v>
      </c>
      <c r="F389" s="65" t="s">
        <v>209</v>
      </c>
      <c r="G389" s="65" t="s">
        <v>209</v>
      </c>
      <c r="H389" s="15" t="s">
        <v>458</v>
      </c>
      <c r="I389" s="65" t="s">
        <v>209</v>
      </c>
      <c r="J389" s="65" t="s">
        <v>209</v>
      </c>
      <c r="K389" s="67"/>
      <c r="L389" s="67"/>
      <c r="M389" s="67"/>
      <c r="N389" s="67"/>
      <c r="Z389" s="66"/>
      <c r="AA389" s="66"/>
      <c r="AO389" s="66"/>
      <c r="AP389" s="66"/>
      <c r="AZ389" s="66"/>
      <c r="BA389" s="66"/>
      <c r="BG389" s="66"/>
      <c r="BH389" s="66"/>
      <c r="BR389" s="66"/>
      <c r="BS389" s="66"/>
      <c r="BZ389" s="32" t="s">
        <v>461</v>
      </c>
      <c r="CG389" s="66"/>
      <c r="CH389" s="66"/>
      <c r="CL389" s="67"/>
      <c r="CM389" s="66"/>
      <c r="CN389" s="66"/>
      <c r="CO389" s="66"/>
      <c r="CP389" s="66"/>
      <c r="CW389" s="32" t="s">
        <v>460</v>
      </c>
      <c r="CX389" s="66"/>
      <c r="DB389" s="23" t="s">
        <v>500</v>
      </c>
      <c r="DC389" s="23" t="s">
        <v>500</v>
      </c>
    </row>
    <row r="390">
      <c r="A390" s="32" t="s">
        <v>203</v>
      </c>
      <c r="B390" s="32" t="s">
        <v>1035</v>
      </c>
      <c r="C390" s="32" t="s">
        <v>1055</v>
      </c>
      <c r="D390" s="32" t="s">
        <v>1056</v>
      </c>
      <c r="E390" s="65" t="s">
        <v>19</v>
      </c>
      <c r="F390" s="65" t="s">
        <v>209</v>
      </c>
      <c r="G390" s="65" t="s">
        <v>209</v>
      </c>
      <c r="H390" s="15" t="s">
        <v>491</v>
      </c>
      <c r="I390" s="65" t="s">
        <v>209</v>
      </c>
      <c r="J390" s="65" t="s">
        <v>209</v>
      </c>
      <c r="K390" s="67"/>
      <c r="L390" s="67"/>
      <c r="M390" s="67"/>
      <c r="N390" s="67"/>
      <c r="Z390" s="66"/>
      <c r="AA390" s="66"/>
      <c r="AO390" s="66"/>
      <c r="AP390" s="66"/>
      <c r="AZ390" s="66"/>
      <c r="BA390" s="66"/>
      <c r="BG390" s="66"/>
      <c r="BH390" s="66"/>
      <c r="BR390" s="66"/>
      <c r="BS390" s="66"/>
      <c r="BZ390" s="67"/>
      <c r="CG390" s="66"/>
      <c r="CH390" s="66"/>
      <c r="CL390" s="67"/>
      <c r="CM390" s="66"/>
      <c r="CN390" s="66"/>
      <c r="CO390" s="66"/>
      <c r="CP390" s="66"/>
      <c r="CW390" s="67"/>
      <c r="CX390" s="66"/>
      <c r="DB390" s="32" t="s">
        <v>1057</v>
      </c>
      <c r="DC390" s="32" t="s">
        <v>1057</v>
      </c>
    </row>
    <row r="391">
      <c r="A391" s="32" t="s">
        <v>203</v>
      </c>
      <c r="B391" s="32" t="s">
        <v>1035</v>
      </c>
      <c r="C391" s="32" t="s">
        <v>779</v>
      </c>
      <c r="D391" s="32" t="s">
        <v>739</v>
      </c>
      <c r="E391" s="65" t="s">
        <v>19</v>
      </c>
      <c r="F391" s="65" t="s">
        <v>209</v>
      </c>
      <c r="G391" s="65" t="s">
        <v>209</v>
      </c>
      <c r="H391" s="15" t="s">
        <v>491</v>
      </c>
      <c r="I391" s="65" t="s">
        <v>209</v>
      </c>
      <c r="J391" s="65" t="s">
        <v>209</v>
      </c>
      <c r="K391" s="32" t="s">
        <v>459</v>
      </c>
      <c r="L391" s="32" t="s">
        <v>459</v>
      </c>
      <c r="M391" s="32" t="s">
        <v>459</v>
      </c>
      <c r="N391" s="32" t="s">
        <v>459</v>
      </c>
      <c r="O391" s="67"/>
      <c r="P391" s="67"/>
      <c r="Q391" s="67"/>
      <c r="R391" s="67"/>
      <c r="S391" s="67"/>
      <c r="T391" s="67"/>
      <c r="U391" s="67"/>
      <c r="V391" s="67"/>
      <c r="W391" s="67"/>
      <c r="X391" s="67"/>
      <c r="Y391" s="67"/>
      <c r="Z391" s="66"/>
      <c r="AA391" s="66"/>
      <c r="AB391" s="67"/>
      <c r="AC391" s="67"/>
      <c r="AD391" s="67"/>
      <c r="AE391" s="67"/>
      <c r="AF391" s="67"/>
      <c r="AG391" s="67"/>
      <c r="AH391" s="67"/>
      <c r="AI391" s="67"/>
      <c r="AJ391" s="67"/>
      <c r="AK391" s="67"/>
      <c r="AL391" s="67"/>
      <c r="AM391" s="67"/>
      <c r="AN391" s="67"/>
      <c r="AO391" s="66"/>
      <c r="AP391" s="66"/>
      <c r="AQ391" s="67"/>
      <c r="AR391" s="67"/>
      <c r="AS391" s="67"/>
      <c r="AT391" s="67"/>
      <c r="AU391" s="67"/>
      <c r="AV391" s="67"/>
      <c r="AW391" s="67"/>
      <c r="AX391" s="67"/>
      <c r="AY391" s="67"/>
      <c r="AZ391" s="66"/>
      <c r="BA391" s="66"/>
      <c r="BB391" s="67"/>
      <c r="BC391" s="67"/>
      <c r="BD391" s="67"/>
      <c r="BE391" s="67"/>
      <c r="BF391" s="67"/>
      <c r="BG391" s="66"/>
      <c r="BH391" s="66"/>
      <c r="BI391" s="67"/>
      <c r="BJ391" s="67"/>
      <c r="BK391" s="67"/>
      <c r="BL391" s="67"/>
      <c r="BM391" s="67"/>
      <c r="BN391" s="67"/>
      <c r="BO391" s="67"/>
      <c r="BP391" s="67"/>
      <c r="BQ391" s="67"/>
      <c r="BR391" s="66"/>
      <c r="BS391" s="66"/>
      <c r="BT391" s="67"/>
      <c r="BU391" s="67"/>
      <c r="BV391" s="67"/>
      <c r="BW391" s="67"/>
      <c r="BX391" s="67"/>
      <c r="BY391" s="67"/>
      <c r="BZ391" s="32" t="s">
        <v>461</v>
      </c>
      <c r="CG391" s="66"/>
      <c r="CH391" s="66"/>
      <c r="CL391" s="32" t="s">
        <v>459</v>
      </c>
      <c r="CM391" s="66"/>
      <c r="CN391" s="66"/>
      <c r="CO391" s="66"/>
      <c r="CP391" s="66"/>
      <c r="CQ391" s="67"/>
      <c r="CR391" s="67"/>
      <c r="CS391" s="67"/>
      <c r="CT391" s="67"/>
      <c r="CU391" s="67"/>
      <c r="CV391" s="67"/>
      <c r="CW391" s="32" t="s">
        <v>462</v>
      </c>
      <c r="CX391" s="66"/>
    </row>
    <row r="392">
      <c r="A392" s="32" t="s">
        <v>203</v>
      </c>
      <c r="B392" s="32" t="s">
        <v>1035</v>
      </c>
      <c r="C392" s="32" t="s">
        <v>782</v>
      </c>
      <c r="D392" s="32" t="s">
        <v>783</v>
      </c>
      <c r="E392" s="65" t="s">
        <v>19</v>
      </c>
      <c r="F392" s="65" t="s">
        <v>209</v>
      </c>
      <c r="G392" s="65" t="s">
        <v>209</v>
      </c>
      <c r="H392" s="15" t="s">
        <v>491</v>
      </c>
      <c r="I392" s="65" t="s">
        <v>209</v>
      </c>
      <c r="J392" s="65" t="s">
        <v>209</v>
      </c>
      <c r="K392" s="32" t="s">
        <v>459</v>
      </c>
      <c r="L392" s="32" t="s">
        <v>459</v>
      </c>
      <c r="M392" s="32" t="s">
        <v>459</v>
      </c>
      <c r="N392" s="32" t="s">
        <v>459</v>
      </c>
      <c r="O392" s="67"/>
      <c r="P392" s="67"/>
      <c r="Q392" s="67"/>
      <c r="R392" s="67"/>
      <c r="S392" s="67"/>
      <c r="T392" s="67"/>
      <c r="U392" s="67"/>
      <c r="V392" s="67"/>
      <c r="W392" s="67"/>
      <c r="X392" s="67"/>
      <c r="Y392" s="67"/>
      <c r="Z392" s="66"/>
      <c r="AA392" s="66"/>
      <c r="AB392" s="67"/>
      <c r="AC392" s="67"/>
      <c r="AD392" s="67"/>
      <c r="AE392" s="67"/>
      <c r="AF392" s="67"/>
      <c r="AG392" s="67"/>
      <c r="AH392" s="67"/>
      <c r="AI392" s="67"/>
      <c r="AJ392" s="67"/>
      <c r="AK392" s="67"/>
      <c r="AL392" s="67"/>
      <c r="AM392" s="67"/>
      <c r="AN392" s="67"/>
      <c r="AO392" s="66"/>
      <c r="AP392" s="66"/>
      <c r="AQ392" s="67"/>
      <c r="AR392" s="67"/>
      <c r="AS392" s="67"/>
      <c r="AT392" s="67"/>
      <c r="AU392" s="67"/>
      <c r="AV392" s="67"/>
      <c r="AW392" s="67"/>
      <c r="AX392" s="67"/>
      <c r="AY392" s="67"/>
      <c r="AZ392" s="66"/>
      <c r="BA392" s="66"/>
      <c r="BB392" s="67"/>
      <c r="BC392" s="67"/>
      <c r="BD392" s="67"/>
      <c r="BE392" s="67"/>
      <c r="BF392" s="67"/>
      <c r="BG392" s="66"/>
      <c r="BH392" s="66"/>
      <c r="BI392" s="67"/>
      <c r="BJ392" s="67"/>
      <c r="BK392" s="67"/>
      <c r="BL392" s="67"/>
      <c r="BM392" s="67"/>
      <c r="BN392" s="67"/>
      <c r="BO392" s="67"/>
      <c r="BP392" s="67"/>
      <c r="BQ392" s="67"/>
      <c r="BR392" s="66"/>
      <c r="BS392" s="66"/>
      <c r="BT392" s="67"/>
      <c r="BU392" s="67"/>
      <c r="BV392" s="67"/>
      <c r="BW392" s="67"/>
      <c r="BX392" s="67"/>
      <c r="BY392" s="67"/>
      <c r="BZ392" s="32" t="s">
        <v>461</v>
      </c>
      <c r="CG392" s="66"/>
      <c r="CH392" s="66"/>
      <c r="CL392" s="32" t="s">
        <v>459</v>
      </c>
      <c r="CM392" s="66"/>
      <c r="CN392" s="66"/>
      <c r="CO392" s="66"/>
      <c r="CP392" s="66"/>
      <c r="CQ392" s="67"/>
      <c r="CR392" s="67"/>
      <c r="CS392" s="67"/>
      <c r="CT392" s="67"/>
      <c r="CU392" s="67"/>
      <c r="CV392" s="67"/>
      <c r="CW392" s="32" t="s">
        <v>462</v>
      </c>
      <c r="CX392" s="66"/>
    </row>
    <row r="393">
      <c r="A393" s="32" t="s">
        <v>203</v>
      </c>
      <c r="B393" s="32" t="s">
        <v>1035</v>
      </c>
      <c r="C393" s="32" t="s">
        <v>1058</v>
      </c>
      <c r="D393" s="32" t="s">
        <v>1059</v>
      </c>
      <c r="E393" s="65" t="s">
        <v>209</v>
      </c>
      <c r="F393" s="65" t="s">
        <v>209</v>
      </c>
      <c r="G393" s="65" t="s">
        <v>19</v>
      </c>
      <c r="H393" s="15" t="s">
        <v>465</v>
      </c>
      <c r="I393" s="65" t="s">
        <v>209</v>
      </c>
      <c r="J393" s="65" t="s">
        <v>209</v>
      </c>
      <c r="K393" s="67"/>
      <c r="L393" s="67"/>
      <c r="M393" s="67"/>
      <c r="N393" s="67"/>
      <c r="Z393" s="66"/>
      <c r="AA393" s="66"/>
      <c r="AO393" s="66"/>
      <c r="AP393" s="66"/>
      <c r="AZ393" s="66"/>
      <c r="BA393" s="66"/>
      <c r="BG393" s="66"/>
      <c r="BH393" s="66"/>
      <c r="BR393" s="66"/>
      <c r="BS393" s="66"/>
      <c r="BZ393" s="67"/>
      <c r="CG393" s="66"/>
      <c r="CH393" s="66"/>
      <c r="CL393" s="67"/>
      <c r="CM393" s="66"/>
      <c r="CN393" s="66"/>
      <c r="CO393" s="66"/>
      <c r="CP393" s="66"/>
      <c r="CW393" s="67"/>
      <c r="CX393" s="66"/>
    </row>
    <row r="394">
      <c r="A394" s="32" t="s">
        <v>203</v>
      </c>
      <c r="B394" s="32" t="s">
        <v>1035</v>
      </c>
      <c r="C394" s="32" t="s">
        <v>1060</v>
      </c>
      <c r="D394" s="32" t="s">
        <v>1061</v>
      </c>
      <c r="E394" s="65" t="s">
        <v>209</v>
      </c>
      <c r="F394" s="65" t="s">
        <v>209</v>
      </c>
      <c r="G394" s="65" t="s">
        <v>19</v>
      </c>
      <c r="H394" s="15" t="s">
        <v>491</v>
      </c>
      <c r="I394" s="65" t="s">
        <v>209</v>
      </c>
      <c r="J394" s="65" t="s">
        <v>209</v>
      </c>
      <c r="K394" s="32" t="s">
        <v>459</v>
      </c>
      <c r="L394" s="32" t="s">
        <v>459</v>
      </c>
      <c r="M394" s="32" t="s">
        <v>459</v>
      </c>
      <c r="N394" s="32" t="s">
        <v>459</v>
      </c>
      <c r="O394" s="67"/>
      <c r="P394" s="67"/>
      <c r="Q394" s="67"/>
      <c r="R394" s="67"/>
      <c r="S394" s="67"/>
      <c r="T394" s="67"/>
      <c r="U394" s="67"/>
      <c r="V394" s="67"/>
      <c r="W394" s="67"/>
      <c r="X394" s="67"/>
      <c r="Y394" s="67"/>
      <c r="Z394" s="66"/>
      <c r="AA394" s="66"/>
      <c r="AB394" s="67"/>
      <c r="AC394" s="67"/>
      <c r="AD394" s="67"/>
      <c r="AE394" s="67"/>
      <c r="AF394" s="67"/>
      <c r="AG394" s="67"/>
      <c r="AH394" s="67"/>
      <c r="AI394" s="67"/>
      <c r="AJ394" s="67"/>
      <c r="AK394" s="67"/>
      <c r="AL394" s="67"/>
      <c r="AM394" s="67"/>
      <c r="AN394" s="67"/>
      <c r="AO394" s="66"/>
      <c r="AP394" s="66"/>
      <c r="AQ394" s="67"/>
      <c r="AR394" s="67"/>
      <c r="AS394" s="67"/>
      <c r="AT394" s="67"/>
      <c r="AU394" s="67"/>
      <c r="AV394" s="67"/>
      <c r="AW394" s="67"/>
      <c r="AX394" s="67"/>
      <c r="AY394" s="67"/>
      <c r="AZ394" s="66"/>
      <c r="BA394" s="66"/>
      <c r="BB394" s="67"/>
      <c r="BC394" s="67"/>
      <c r="BD394" s="67"/>
      <c r="BE394" s="67"/>
      <c r="BF394" s="67"/>
      <c r="BG394" s="66"/>
      <c r="BH394" s="66"/>
      <c r="BI394" s="67"/>
      <c r="BJ394" s="67"/>
      <c r="BK394" s="67"/>
      <c r="BL394" s="67"/>
      <c r="BM394" s="67"/>
      <c r="BN394" s="67"/>
      <c r="BO394" s="67"/>
      <c r="BP394" s="67"/>
      <c r="BQ394" s="67"/>
      <c r="BR394" s="66"/>
      <c r="BS394" s="66"/>
      <c r="BT394" s="67"/>
      <c r="BU394" s="67"/>
      <c r="BV394" s="67"/>
      <c r="BW394" s="67"/>
      <c r="BX394" s="67"/>
      <c r="BY394" s="67"/>
      <c r="BZ394" s="32" t="s">
        <v>461</v>
      </c>
      <c r="CG394" s="66"/>
      <c r="CH394" s="66"/>
      <c r="CL394" s="32" t="s">
        <v>459</v>
      </c>
      <c r="CM394" s="66"/>
      <c r="CN394" s="66"/>
      <c r="CO394" s="66"/>
      <c r="CP394" s="66"/>
      <c r="CQ394" s="67"/>
      <c r="CR394" s="67"/>
      <c r="CS394" s="67"/>
      <c r="CT394" s="67"/>
      <c r="CU394" s="67"/>
      <c r="CV394" s="67"/>
      <c r="CW394" s="67"/>
      <c r="CX394" s="66"/>
    </row>
    <row r="395">
      <c r="A395" s="32" t="s">
        <v>203</v>
      </c>
      <c r="B395" s="32" t="s">
        <v>1035</v>
      </c>
      <c r="C395" s="32" t="s">
        <v>1062</v>
      </c>
      <c r="D395" s="32" t="s">
        <v>1063</v>
      </c>
      <c r="E395" s="65" t="s">
        <v>209</v>
      </c>
      <c r="F395" s="65" t="s">
        <v>209</v>
      </c>
      <c r="G395" s="65" t="s">
        <v>19</v>
      </c>
      <c r="H395" s="15" t="s">
        <v>458</v>
      </c>
      <c r="I395" s="65" t="s">
        <v>209</v>
      </c>
      <c r="J395" s="65" t="s">
        <v>209</v>
      </c>
      <c r="K395" s="67"/>
      <c r="L395" s="67"/>
      <c r="M395" s="67"/>
      <c r="N395" s="67"/>
      <c r="Z395" s="66"/>
      <c r="AA395" s="66"/>
      <c r="AO395" s="66"/>
      <c r="AP395" s="66"/>
      <c r="AZ395" s="66"/>
      <c r="BA395" s="66"/>
      <c r="BG395" s="66"/>
      <c r="BH395" s="66"/>
      <c r="BR395" s="66"/>
      <c r="BS395" s="66"/>
      <c r="BZ395" s="67"/>
      <c r="CG395" s="66"/>
      <c r="CH395" s="66"/>
      <c r="CL395" s="67"/>
      <c r="CM395" s="66"/>
      <c r="CN395" s="66"/>
      <c r="CO395" s="66"/>
      <c r="CP395" s="66"/>
      <c r="CW395" s="67"/>
      <c r="CX395" s="66"/>
    </row>
    <row r="396">
      <c r="A396" s="32" t="s">
        <v>203</v>
      </c>
      <c r="B396" s="32" t="s">
        <v>1035</v>
      </c>
      <c r="C396" s="32" t="s">
        <v>1064</v>
      </c>
      <c r="D396" s="32" t="s">
        <v>1065</v>
      </c>
      <c r="E396" s="65" t="s">
        <v>19</v>
      </c>
      <c r="F396" s="65" t="s">
        <v>209</v>
      </c>
      <c r="G396" s="65" t="s">
        <v>19</v>
      </c>
      <c r="H396" s="15" t="s">
        <v>491</v>
      </c>
      <c r="I396" s="65" t="s">
        <v>209</v>
      </c>
      <c r="J396" s="65" t="s">
        <v>209</v>
      </c>
      <c r="K396" s="67"/>
      <c r="L396" s="67"/>
      <c r="M396" s="67"/>
      <c r="N396" s="67"/>
      <c r="Z396" s="66"/>
      <c r="AA396" s="66"/>
      <c r="AO396" s="66"/>
      <c r="AP396" s="66"/>
      <c r="AZ396" s="66"/>
      <c r="BA396" s="66"/>
      <c r="BG396" s="66"/>
      <c r="BH396" s="66"/>
      <c r="BR396" s="66"/>
      <c r="BS396" s="66"/>
      <c r="BZ396" s="67"/>
      <c r="CG396" s="66"/>
      <c r="CH396" s="66"/>
      <c r="CL396" s="67"/>
      <c r="CM396" s="66"/>
      <c r="CN396" s="66"/>
      <c r="CO396" s="66"/>
      <c r="CP396" s="66"/>
      <c r="CW396" s="67"/>
      <c r="CX396" s="66"/>
    </row>
    <row r="397">
      <c r="A397" s="32" t="s">
        <v>211</v>
      </c>
      <c r="B397" s="32" t="s">
        <v>1035</v>
      </c>
      <c r="C397" s="32" t="s">
        <v>1066</v>
      </c>
      <c r="D397" s="32" t="s">
        <v>662</v>
      </c>
      <c r="E397" s="65" t="s">
        <v>19</v>
      </c>
      <c r="F397" s="65" t="s">
        <v>209</v>
      </c>
      <c r="G397" s="65" t="s">
        <v>209</v>
      </c>
      <c r="H397" s="15" t="s">
        <v>465</v>
      </c>
      <c r="I397" s="65" t="s">
        <v>209</v>
      </c>
      <c r="J397" s="65" t="s">
        <v>209</v>
      </c>
      <c r="K397" s="32" t="s">
        <v>460</v>
      </c>
      <c r="L397" s="32" t="s">
        <v>459</v>
      </c>
      <c r="M397" s="32" t="s">
        <v>459</v>
      </c>
      <c r="N397" s="32" t="s">
        <v>459</v>
      </c>
      <c r="Z397" s="66"/>
      <c r="AA397" s="66"/>
      <c r="AB397" s="67"/>
      <c r="AC397" s="67"/>
      <c r="AD397" s="67"/>
      <c r="AE397" s="67"/>
      <c r="AF397" s="67"/>
      <c r="AG397" s="67"/>
      <c r="AH397" s="67"/>
      <c r="AI397" s="67"/>
      <c r="AJ397" s="67"/>
      <c r="AK397" s="67"/>
      <c r="AL397" s="67"/>
      <c r="AM397" s="67"/>
      <c r="AN397" s="67"/>
      <c r="AO397" s="66"/>
      <c r="AP397" s="66"/>
      <c r="AQ397" s="67"/>
      <c r="AR397" s="67"/>
      <c r="AS397" s="67"/>
      <c r="AT397" s="67"/>
      <c r="AU397" s="67"/>
      <c r="AV397" s="67"/>
      <c r="AW397" s="67"/>
      <c r="AX397" s="67"/>
      <c r="AY397" s="67"/>
      <c r="AZ397" s="66"/>
      <c r="BA397" s="66"/>
      <c r="BB397" s="67"/>
      <c r="BC397" s="67"/>
      <c r="BD397" s="67"/>
      <c r="BE397" s="67"/>
      <c r="BF397" s="67"/>
      <c r="BG397" s="66"/>
      <c r="BH397" s="66"/>
      <c r="BI397" s="67"/>
      <c r="BJ397" s="67"/>
      <c r="BK397" s="67"/>
      <c r="BL397" s="67"/>
      <c r="BM397" s="67"/>
      <c r="BN397" s="67"/>
      <c r="BO397" s="67"/>
      <c r="BP397" s="67"/>
      <c r="BQ397" s="67"/>
      <c r="BR397" s="66"/>
      <c r="BS397" s="66"/>
      <c r="BT397" s="67"/>
      <c r="BU397" s="67"/>
      <c r="BV397" s="67"/>
      <c r="BW397" s="67"/>
      <c r="BX397" s="67"/>
      <c r="BY397" s="67"/>
      <c r="BZ397" s="67"/>
      <c r="CG397" s="66"/>
      <c r="CH397" s="66"/>
      <c r="CL397" s="67"/>
      <c r="CM397" s="66"/>
      <c r="CN397" s="66"/>
      <c r="CO397" s="66"/>
      <c r="CP397" s="66"/>
      <c r="CW397" s="67"/>
      <c r="CX397" s="66"/>
    </row>
    <row r="398">
      <c r="A398" s="32" t="s">
        <v>211</v>
      </c>
      <c r="B398" s="32" t="s">
        <v>1035</v>
      </c>
      <c r="C398" s="32" t="s">
        <v>1067</v>
      </c>
      <c r="D398" s="32" t="s">
        <v>1068</v>
      </c>
      <c r="E398" s="65" t="s">
        <v>19</v>
      </c>
      <c r="F398" s="65" t="s">
        <v>209</v>
      </c>
      <c r="G398" s="65" t="s">
        <v>209</v>
      </c>
      <c r="H398" s="15" t="s">
        <v>465</v>
      </c>
      <c r="I398" s="65" t="s">
        <v>209</v>
      </c>
      <c r="J398" s="65" t="s">
        <v>209</v>
      </c>
      <c r="K398" s="32" t="s">
        <v>460</v>
      </c>
      <c r="L398" s="32" t="s">
        <v>460</v>
      </c>
      <c r="M398" s="32" t="s">
        <v>460</v>
      </c>
      <c r="N398" s="32" t="s">
        <v>460</v>
      </c>
      <c r="Z398" s="66"/>
      <c r="AA398" s="66"/>
      <c r="AO398" s="66"/>
      <c r="AP398" s="66"/>
      <c r="AZ398" s="66"/>
      <c r="BA398" s="66"/>
      <c r="BG398" s="66"/>
      <c r="BH398" s="66"/>
      <c r="BR398" s="66"/>
      <c r="BS398" s="66"/>
      <c r="BZ398" s="67"/>
      <c r="CG398" s="66"/>
      <c r="CH398" s="66"/>
      <c r="CL398" s="67"/>
      <c r="CM398" s="66"/>
      <c r="CN398" s="66"/>
      <c r="CO398" s="66"/>
      <c r="CP398" s="66"/>
      <c r="CW398" s="67"/>
      <c r="CX398" s="66"/>
    </row>
    <row r="399">
      <c r="A399" s="32" t="s">
        <v>211</v>
      </c>
      <c r="B399" s="32" t="s">
        <v>1035</v>
      </c>
      <c r="C399" s="32" t="s">
        <v>1069</v>
      </c>
      <c r="D399" s="32" t="s">
        <v>762</v>
      </c>
      <c r="E399" s="65" t="s">
        <v>19</v>
      </c>
      <c r="F399" s="65" t="s">
        <v>209</v>
      </c>
      <c r="G399" s="65" t="s">
        <v>209</v>
      </c>
      <c r="H399" s="15" t="s">
        <v>491</v>
      </c>
      <c r="I399" s="65" t="s">
        <v>209</v>
      </c>
      <c r="J399" s="65" t="s">
        <v>209</v>
      </c>
      <c r="K399" s="32" t="s">
        <v>460</v>
      </c>
      <c r="L399" s="32" t="s">
        <v>460</v>
      </c>
      <c r="M399" s="32" t="s">
        <v>460</v>
      </c>
      <c r="N399" s="32" t="s">
        <v>460</v>
      </c>
      <c r="Z399" s="66"/>
      <c r="AA399" s="66"/>
      <c r="AO399" s="66"/>
      <c r="AP399" s="66"/>
      <c r="AZ399" s="66"/>
      <c r="BA399" s="66"/>
      <c r="BG399" s="66"/>
      <c r="BH399" s="66"/>
      <c r="BR399" s="66"/>
      <c r="BS399" s="66"/>
      <c r="BZ399" s="67"/>
      <c r="CG399" s="66"/>
      <c r="CH399" s="66"/>
      <c r="CL399" s="67"/>
      <c r="CM399" s="66"/>
      <c r="CN399" s="66"/>
      <c r="CO399" s="66"/>
      <c r="CP399" s="66"/>
      <c r="CW399" s="67"/>
      <c r="CX399" s="66"/>
    </row>
    <row r="400">
      <c r="A400" s="32" t="s">
        <v>211</v>
      </c>
      <c r="B400" s="32" t="s">
        <v>1035</v>
      </c>
      <c r="C400" s="32" t="s">
        <v>1070</v>
      </c>
      <c r="D400" s="32" t="s">
        <v>1071</v>
      </c>
      <c r="E400" s="65" t="s">
        <v>209</v>
      </c>
      <c r="F400" s="65" t="s">
        <v>209</v>
      </c>
      <c r="G400" s="65" t="s">
        <v>209</v>
      </c>
      <c r="H400" s="15" t="s">
        <v>491</v>
      </c>
      <c r="I400" s="65" t="s">
        <v>209</v>
      </c>
      <c r="J400" s="65" t="s">
        <v>209</v>
      </c>
      <c r="K400" s="67"/>
      <c r="L400" s="67"/>
      <c r="M400" s="67"/>
      <c r="N400" s="67"/>
      <c r="Z400" s="66"/>
      <c r="AA400" s="66"/>
      <c r="AO400" s="66"/>
      <c r="AP400" s="66"/>
      <c r="AZ400" s="66"/>
      <c r="BA400" s="66"/>
      <c r="BG400" s="66"/>
      <c r="BH400" s="66"/>
      <c r="BR400" s="66"/>
      <c r="BS400" s="66"/>
      <c r="BZ400" s="67"/>
      <c r="CG400" s="66"/>
      <c r="CH400" s="66"/>
      <c r="CL400" s="67"/>
      <c r="CM400" s="66"/>
      <c r="CN400" s="66"/>
      <c r="CO400" s="66"/>
      <c r="CP400" s="66"/>
      <c r="CW400" s="67"/>
      <c r="CX400" s="66"/>
    </row>
    <row r="401">
      <c r="A401" s="15" t="s">
        <v>195</v>
      </c>
      <c r="B401" s="32" t="s">
        <v>1035</v>
      </c>
      <c r="C401" s="32" t="s">
        <v>1072</v>
      </c>
      <c r="D401" s="32" t="s">
        <v>1073</v>
      </c>
      <c r="E401" s="65" t="s">
        <v>19</v>
      </c>
      <c r="F401" s="65" t="s">
        <v>209</v>
      </c>
      <c r="G401" s="65" t="s">
        <v>209</v>
      </c>
      <c r="H401" s="15" t="s">
        <v>465</v>
      </c>
      <c r="I401" s="65" t="s">
        <v>209</v>
      </c>
      <c r="J401" s="65" t="s">
        <v>209</v>
      </c>
      <c r="K401" s="32" t="s">
        <v>460</v>
      </c>
      <c r="L401" s="32" t="s">
        <v>462</v>
      </c>
      <c r="M401" s="32" t="s">
        <v>459</v>
      </c>
      <c r="N401" s="32" t="s">
        <v>459</v>
      </c>
      <c r="O401" s="32">
        <v>5.0</v>
      </c>
      <c r="P401" s="32">
        <v>30.0</v>
      </c>
      <c r="Q401" s="32">
        <v>6.0</v>
      </c>
      <c r="R401" s="32">
        <v>10.0</v>
      </c>
      <c r="S401" s="32">
        <v>35.0</v>
      </c>
      <c r="U401" s="32">
        <v>1.0</v>
      </c>
      <c r="Z401" s="65" t="s">
        <v>209</v>
      </c>
      <c r="AA401" s="65" t="s">
        <v>209</v>
      </c>
      <c r="AB401" s="32">
        <v>5.0</v>
      </c>
      <c r="AD401" s="32">
        <v>30.0</v>
      </c>
      <c r="AE401" s="32">
        <v>6.0</v>
      </c>
      <c r="AF401" s="32">
        <v>10.0</v>
      </c>
      <c r="AG401" s="32">
        <v>35.0</v>
      </c>
      <c r="AI401" s="32">
        <v>1.0</v>
      </c>
      <c r="AJ401" s="32">
        <v>1.0</v>
      </c>
      <c r="AO401" s="66"/>
      <c r="AP401" s="66"/>
      <c r="AQ401" s="67"/>
      <c r="AR401" s="67"/>
      <c r="AS401" s="67"/>
      <c r="AT401" s="67"/>
      <c r="AU401" s="67"/>
      <c r="AV401" s="67"/>
      <c r="AW401" s="67"/>
      <c r="AX401" s="67"/>
      <c r="AY401" s="67"/>
      <c r="AZ401" s="66"/>
      <c r="BA401" s="66"/>
      <c r="BB401" s="67"/>
      <c r="BC401" s="67"/>
      <c r="BD401" s="67"/>
      <c r="BE401" s="67"/>
      <c r="BF401" s="67"/>
      <c r="BG401" s="66"/>
      <c r="BH401" s="66"/>
      <c r="BI401" s="67"/>
      <c r="BJ401" s="67"/>
      <c r="BK401" s="67"/>
      <c r="BL401" s="67"/>
      <c r="BM401" s="67"/>
      <c r="BN401" s="67"/>
      <c r="BO401" s="67"/>
      <c r="BP401" s="67"/>
      <c r="BQ401" s="67"/>
      <c r="BR401" s="66"/>
      <c r="BS401" s="66"/>
      <c r="BT401" s="67"/>
      <c r="BU401" s="67"/>
      <c r="BV401" s="67"/>
      <c r="BW401" s="67"/>
      <c r="BX401" s="67"/>
      <c r="BY401" s="67"/>
      <c r="BZ401" s="32" t="s">
        <v>461</v>
      </c>
      <c r="CG401" s="66"/>
      <c r="CH401" s="66"/>
      <c r="CL401" s="32" t="s">
        <v>462</v>
      </c>
      <c r="CM401" s="66"/>
      <c r="CN401" s="66"/>
      <c r="CO401" s="66"/>
      <c r="CP401" s="66"/>
      <c r="CR401" s="32">
        <v>1.0</v>
      </c>
      <c r="CW401" s="32" t="s">
        <v>462</v>
      </c>
      <c r="CX401" s="66"/>
    </row>
    <row r="402">
      <c r="A402" s="15" t="s">
        <v>195</v>
      </c>
      <c r="B402" s="32" t="s">
        <v>1035</v>
      </c>
      <c r="C402" s="32" t="s">
        <v>1074</v>
      </c>
      <c r="D402" s="32" t="s">
        <v>1075</v>
      </c>
      <c r="E402" s="65" t="s">
        <v>19</v>
      </c>
      <c r="F402" s="65" t="s">
        <v>209</v>
      </c>
      <c r="G402" s="65" t="s">
        <v>209</v>
      </c>
      <c r="H402" s="15" t="s">
        <v>465</v>
      </c>
      <c r="I402" s="65" t="s">
        <v>209</v>
      </c>
      <c r="J402" s="65" t="s">
        <v>209</v>
      </c>
      <c r="K402" s="32" t="s">
        <v>460</v>
      </c>
      <c r="L402" s="32" t="s">
        <v>462</v>
      </c>
      <c r="M402" s="32" t="s">
        <v>459</v>
      </c>
      <c r="N402" s="32" t="s">
        <v>459</v>
      </c>
      <c r="O402" s="32">
        <v>1.0</v>
      </c>
      <c r="P402" s="32">
        <v>30.0</v>
      </c>
      <c r="Q402" s="32">
        <v>6.0</v>
      </c>
      <c r="R402" s="32">
        <v>10.0</v>
      </c>
      <c r="S402" s="32">
        <v>35.0</v>
      </c>
      <c r="U402" s="32">
        <v>1.0</v>
      </c>
      <c r="Z402" s="65" t="s">
        <v>209</v>
      </c>
      <c r="AA402" s="65" t="s">
        <v>209</v>
      </c>
      <c r="AB402" s="32">
        <v>1.0</v>
      </c>
      <c r="AD402" s="32">
        <v>30.0</v>
      </c>
      <c r="AE402" s="32">
        <v>6.0</v>
      </c>
      <c r="AF402" s="32">
        <v>10.0</v>
      </c>
      <c r="AG402" s="32">
        <v>35.0</v>
      </c>
      <c r="AI402" s="32">
        <v>1.0</v>
      </c>
      <c r="AJ402" s="32">
        <v>1.0</v>
      </c>
      <c r="AO402" s="66"/>
      <c r="AP402" s="66"/>
      <c r="AQ402" s="67"/>
      <c r="AR402" s="67"/>
      <c r="AS402" s="67"/>
      <c r="AT402" s="67"/>
      <c r="AU402" s="67"/>
      <c r="AV402" s="67"/>
      <c r="AW402" s="67"/>
      <c r="AX402" s="67"/>
      <c r="AY402" s="67"/>
      <c r="AZ402" s="66"/>
      <c r="BA402" s="66"/>
      <c r="BB402" s="67"/>
      <c r="BC402" s="67"/>
      <c r="BD402" s="67"/>
      <c r="BE402" s="67"/>
      <c r="BF402" s="67"/>
      <c r="BG402" s="66"/>
      <c r="BH402" s="66"/>
      <c r="BI402" s="67"/>
      <c r="BJ402" s="67"/>
      <c r="BK402" s="67"/>
      <c r="BL402" s="67"/>
      <c r="BM402" s="67"/>
      <c r="BN402" s="67"/>
      <c r="BO402" s="67"/>
      <c r="BP402" s="67"/>
      <c r="BQ402" s="67"/>
      <c r="BR402" s="66"/>
      <c r="BS402" s="66"/>
      <c r="BT402" s="67"/>
      <c r="BU402" s="67"/>
      <c r="BV402" s="67"/>
      <c r="BW402" s="67"/>
      <c r="BX402" s="67"/>
      <c r="BY402" s="67"/>
      <c r="BZ402" s="32" t="s">
        <v>461</v>
      </c>
      <c r="CG402" s="66"/>
      <c r="CH402" s="66"/>
      <c r="CL402" s="32" t="s">
        <v>462</v>
      </c>
      <c r="CM402" s="66"/>
      <c r="CN402" s="66"/>
      <c r="CO402" s="66"/>
      <c r="CP402" s="66"/>
      <c r="CR402" s="32">
        <v>1.0</v>
      </c>
      <c r="CW402" s="32" t="s">
        <v>462</v>
      </c>
      <c r="CX402" s="66"/>
    </row>
    <row r="403">
      <c r="A403" s="15" t="s">
        <v>195</v>
      </c>
      <c r="B403" s="32" t="s">
        <v>1035</v>
      </c>
      <c r="C403" s="32" t="s">
        <v>1076</v>
      </c>
      <c r="D403" s="32" t="s">
        <v>1077</v>
      </c>
      <c r="E403" s="65" t="s">
        <v>19</v>
      </c>
      <c r="F403" s="65" t="s">
        <v>209</v>
      </c>
      <c r="G403" s="65" t="s">
        <v>209</v>
      </c>
      <c r="H403" s="15" t="s">
        <v>465</v>
      </c>
      <c r="I403" s="65" t="s">
        <v>209</v>
      </c>
      <c r="J403" s="65" t="s">
        <v>209</v>
      </c>
      <c r="K403" s="32" t="s">
        <v>460</v>
      </c>
      <c r="L403" s="32" t="s">
        <v>462</v>
      </c>
      <c r="M403" s="32" t="s">
        <v>459</v>
      </c>
      <c r="N403" s="32" t="s">
        <v>459</v>
      </c>
      <c r="O403" s="32">
        <v>2.0</v>
      </c>
      <c r="P403" s="32">
        <v>30.0</v>
      </c>
      <c r="Q403" s="32">
        <v>6.0</v>
      </c>
      <c r="R403" s="32">
        <v>10.0</v>
      </c>
      <c r="S403" s="32">
        <v>35.0</v>
      </c>
      <c r="U403" s="32">
        <v>1.0</v>
      </c>
      <c r="Z403" s="65" t="s">
        <v>209</v>
      </c>
      <c r="AA403" s="65" t="s">
        <v>209</v>
      </c>
      <c r="AB403" s="32">
        <v>2.0</v>
      </c>
      <c r="AD403" s="32">
        <v>30.0</v>
      </c>
      <c r="AE403" s="32">
        <v>6.0</v>
      </c>
      <c r="AF403" s="32">
        <v>10.0</v>
      </c>
      <c r="AG403" s="32">
        <v>35.0</v>
      </c>
      <c r="AI403" s="32">
        <v>1.0</v>
      </c>
      <c r="AJ403" s="32">
        <v>1.0</v>
      </c>
      <c r="AO403" s="66"/>
      <c r="AP403" s="66"/>
      <c r="AQ403" s="67"/>
      <c r="AR403" s="67"/>
      <c r="AS403" s="67"/>
      <c r="AT403" s="67"/>
      <c r="AU403" s="67"/>
      <c r="AV403" s="67"/>
      <c r="AW403" s="67"/>
      <c r="AX403" s="67"/>
      <c r="AY403" s="67"/>
      <c r="AZ403" s="66"/>
      <c r="BA403" s="66"/>
      <c r="BB403" s="67"/>
      <c r="BC403" s="67"/>
      <c r="BD403" s="67"/>
      <c r="BE403" s="67"/>
      <c r="BF403" s="67"/>
      <c r="BG403" s="66"/>
      <c r="BH403" s="66"/>
      <c r="BI403" s="67"/>
      <c r="BJ403" s="67"/>
      <c r="BK403" s="67"/>
      <c r="BL403" s="67"/>
      <c r="BM403" s="67"/>
      <c r="BN403" s="67"/>
      <c r="BO403" s="67"/>
      <c r="BP403" s="67"/>
      <c r="BQ403" s="67"/>
      <c r="BR403" s="66"/>
      <c r="BS403" s="66"/>
      <c r="BT403" s="67"/>
      <c r="BU403" s="67"/>
      <c r="BV403" s="67"/>
      <c r="BW403" s="67"/>
      <c r="BX403" s="67"/>
      <c r="BY403" s="67"/>
      <c r="BZ403" s="32" t="s">
        <v>461</v>
      </c>
      <c r="CG403" s="66"/>
      <c r="CH403" s="66"/>
      <c r="CL403" s="32" t="s">
        <v>462</v>
      </c>
      <c r="CM403" s="66"/>
      <c r="CN403" s="66"/>
      <c r="CO403" s="66"/>
      <c r="CP403" s="66"/>
      <c r="CR403" s="32">
        <v>1.0</v>
      </c>
      <c r="CW403" s="32" t="s">
        <v>462</v>
      </c>
      <c r="CX403" s="66"/>
    </row>
    <row r="404">
      <c r="A404" s="15" t="s">
        <v>195</v>
      </c>
      <c r="B404" s="32" t="s">
        <v>1035</v>
      </c>
      <c r="C404" s="32" t="s">
        <v>514</v>
      </c>
      <c r="D404" s="32" t="s">
        <v>883</v>
      </c>
      <c r="E404" s="65" t="s">
        <v>19</v>
      </c>
      <c r="F404" s="65" t="s">
        <v>209</v>
      </c>
      <c r="G404" s="65" t="s">
        <v>209</v>
      </c>
      <c r="H404" s="15" t="s">
        <v>465</v>
      </c>
      <c r="I404" s="65" t="s">
        <v>209</v>
      </c>
      <c r="J404" s="65" t="s">
        <v>209</v>
      </c>
      <c r="K404" s="32" t="s">
        <v>460</v>
      </c>
      <c r="L404" s="32" t="s">
        <v>460</v>
      </c>
      <c r="M404" s="32" t="s">
        <v>460</v>
      </c>
      <c r="N404" s="32" t="s">
        <v>460</v>
      </c>
      <c r="O404" s="32">
        <v>0.17</v>
      </c>
      <c r="P404" s="32">
        <v>20.0</v>
      </c>
      <c r="Q404" s="32">
        <v>6.0</v>
      </c>
      <c r="R404" s="32">
        <v>10.0</v>
      </c>
      <c r="S404" s="32">
        <v>50.0</v>
      </c>
      <c r="U404" s="32">
        <v>1.0</v>
      </c>
      <c r="Z404" s="65" t="s">
        <v>209</v>
      </c>
      <c r="AA404" s="65" t="s">
        <v>209</v>
      </c>
      <c r="AB404" s="32">
        <v>0.17</v>
      </c>
      <c r="AD404" s="32">
        <v>20.0</v>
      </c>
      <c r="AE404" s="32">
        <v>6.0</v>
      </c>
      <c r="AF404" s="32">
        <v>10.0</v>
      </c>
      <c r="AG404" s="32">
        <v>50.0</v>
      </c>
      <c r="AI404" s="32">
        <v>1.0</v>
      </c>
      <c r="AJ404" s="32">
        <v>1.0</v>
      </c>
      <c r="AO404" s="65" t="s">
        <v>209</v>
      </c>
      <c r="AP404" s="65" t="s">
        <v>209</v>
      </c>
      <c r="AQ404" s="32">
        <v>0.17</v>
      </c>
      <c r="AS404" s="32">
        <v>20.0</v>
      </c>
      <c r="AT404" s="32">
        <v>6.0</v>
      </c>
      <c r="AU404" s="32">
        <v>10.0</v>
      </c>
      <c r="AV404" s="32">
        <v>50.0</v>
      </c>
      <c r="AX404" s="32">
        <v>1.0</v>
      </c>
      <c r="AY404" s="32">
        <v>1.0</v>
      </c>
      <c r="AZ404" s="66"/>
      <c r="BA404" s="66"/>
      <c r="BG404" s="65" t="s">
        <v>209</v>
      </c>
      <c r="BH404" s="65" t="s">
        <v>209</v>
      </c>
      <c r="BI404" s="32">
        <v>0.17</v>
      </c>
      <c r="BK404" s="32">
        <v>20.0</v>
      </c>
      <c r="BL404" s="32">
        <v>6.0</v>
      </c>
      <c r="BM404" s="32">
        <v>10.0</v>
      </c>
      <c r="BN404" s="32">
        <v>50.0</v>
      </c>
      <c r="BP404" s="32">
        <v>1.0</v>
      </c>
      <c r="BQ404" s="32">
        <v>1.0</v>
      </c>
      <c r="BR404" s="66"/>
      <c r="BS404" s="66"/>
      <c r="BZ404" s="32" t="s">
        <v>461</v>
      </c>
      <c r="CG404" s="66"/>
      <c r="CH404" s="66"/>
      <c r="CL404" s="32" t="s">
        <v>460</v>
      </c>
      <c r="CM404" s="66"/>
      <c r="CN404" s="66"/>
      <c r="CO404" s="66"/>
      <c r="CP404" s="66"/>
      <c r="CR404" s="32">
        <v>1.0</v>
      </c>
      <c r="CW404" s="32" t="s">
        <v>462</v>
      </c>
      <c r="CX404" s="66"/>
    </row>
    <row r="405">
      <c r="A405" s="15" t="s">
        <v>195</v>
      </c>
      <c r="B405" s="32" t="s">
        <v>1035</v>
      </c>
      <c r="C405" s="32" t="s">
        <v>554</v>
      </c>
      <c r="D405" s="32" t="s">
        <v>1078</v>
      </c>
      <c r="E405" s="65" t="s">
        <v>19</v>
      </c>
      <c r="F405" s="65" t="s">
        <v>209</v>
      </c>
      <c r="G405" s="65" t="s">
        <v>209</v>
      </c>
      <c r="H405" s="15" t="s">
        <v>458</v>
      </c>
      <c r="I405" s="65" t="s">
        <v>209</v>
      </c>
      <c r="J405" s="65" t="s">
        <v>209</v>
      </c>
      <c r="K405" s="32" t="s">
        <v>460</v>
      </c>
      <c r="L405" s="32" t="s">
        <v>462</v>
      </c>
      <c r="M405" s="32" t="s">
        <v>462</v>
      </c>
      <c r="N405" s="32" t="s">
        <v>462</v>
      </c>
      <c r="O405" s="32">
        <v>0.15</v>
      </c>
      <c r="P405" s="32">
        <v>15.0</v>
      </c>
      <c r="Q405" s="32">
        <v>6.0</v>
      </c>
      <c r="R405" s="32">
        <v>10.0</v>
      </c>
      <c r="U405" s="32">
        <v>1.0</v>
      </c>
      <c r="Z405" s="65" t="s">
        <v>209</v>
      </c>
      <c r="AA405" s="65" t="s">
        <v>209</v>
      </c>
      <c r="AB405" s="32">
        <v>0.15</v>
      </c>
      <c r="AD405" s="32">
        <v>15.0</v>
      </c>
      <c r="AE405" s="32">
        <v>6.0</v>
      </c>
      <c r="AF405" s="32">
        <v>10.0</v>
      </c>
      <c r="AI405" s="32">
        <v>1.0</v>
      </c>
      <c r="AJ405" s="32">
        <v>1.0</v>
      </c>
      <c r="AO405" s="65" t="s">
        <v>209</v>
      </c>
      <c r="AP405" s="65" t="s">
        <v>209</v>
      </c>
      <c r="AQ405" s="32">
        <v>0.15</v>
      </c>
      <c r="AS405" s="32">
        <v>15.0</v>
      </c>
      <c r="AT405" s="32">
        <v>6.0</v>
      </c>
      <c r="AU405" s="32">
        <v>10.0</v>
      </c>
      <c r="AX405" s="32">
        <v>1.0</v>
      </c>
      <c r="AY405" s="32">
        <v>1.0</v>
      </c>
      <c r="AZ405" s="66"/>
      <c r="BA405" s="66"/>
      <c r="BG405" s="65" t="s">
        <v>209</v>
      </c>
      <c r="BH405" s="65" t="s">
        <v>209</v>
      </c>
      <c r="BI405" s="32">
        <v>0.15</v>
      </c>
      <c r="BK405" s="32">
        <v>15.0</v>
      </c>
      <c r="BL405" s="32">
        <v>6.0</v>
      </c>
      <c r="BM405" s="32">
        <v>10.0</v>
      </c>
      <c r="BP405" s="32">
        <v>1.0</v>
      </c>
      <c r="BQ405" s="32">
        <v>1.0</v>
      </c>
      <c r="BR405" s="66"/>
      <c r="BS405" s="66"/>
      <c r="BZ405" s="32" t="s">
        <v>461</v>
      </c>
      <c r="CG405" s="66"/>
      <c r="CH405" s="66"/>
      <c r="CL405" s="32" t="s">
        <v>459</v>
      </c>
      <c r="CM405" s="66"/>
      <c r="CN405" s="66"/>
      <c r="CO405" s="66"/>
      <c r="CP405" s="66"/>
      <c r="CQ405" s="67"/>
      <c r="CR405" s="67"/>
      <c r="CS405" s="67"/>
      <c r="CT405" s="67"/>
      <c r="CU405" s="67"/>
      <c r="CV405" s="67"/>
      <c r="CW405" s="32" t="s">
        <v>462</v>
      </c>
      <c r="CX405" s="65" t="s">
        <v>19</v>
      </c>
    </row>
    <row r="406">
      <c r="A406" s="15" t="s">
        <v>195</v>
      </c>
      <c r="B406" s="32" t="s">
        <v>1035</v>
      </c>
      <c r="C406" s="32" t="s">
        <v>1079</v>
      </c>
      <c r="D406" s="32" t="s">
        <v>1080</v>
      </c>
      <c r="E406" s="65" t="s">
        <v>19</v>
      </c>
      <c r="F406" s="65" t="s">
        <v>209</v>
      </c>
      <c r="G406" s="65" t="s">
        <v>209</v>
      </c>
      <c r="H406" s="15" t="s">
        <v>458</v>
      </c>
      <c r="I406" s="65" t="s">
        <v>209</v>
      </c>
      <c r="J406" s="65" t="s">
        <v>209</v>
      </c>
      <c r="K406" s="32" t="s">
        <v>460</v>
      </c>
      <c r="L406" s="32" t="s">
        <v>460</v>
      </c>
      <c r="M406" s="32" t="s">
        <v>459</v>
      </c>
      <c r="N406" s="32" t="s">
        <v>459</v>
      </c>
      <c r="O406" s="32">
        <v>20.0</v>
      </c>
      <c r="P406" s="32">
        <v>30.0</v>
      </c>
      <c r="Q406" s="32">
        <v>6.0</v>
      </c>
      <c r="R406" s="32">
        <v>10.0</v>
      </c>
      <c r="S406" s="32">
        <v>10.0</v>
      </c>
      <c r="U406" s="32">
        <v>1.0</v>
      </c>
      <c r="Z406" s="65" t="s">
        <v>209</v>
      </c>
      <c r="AA406" s="65" t="s">
        <v>209</v>
      </c>
      <c r="AB406" s="32">
        <v>20.0</v>
      </c>
      <c r="AD406" s="32">
        <v>30.0</v>
      </c>
      <c r="AE406" s="32">
        <v>6.0</v>
      </c>
      <c r="AF406" s="32">
        <v>10.0</v>
      </c>
      <c r="AG406" s="32">
        <v>10.0</v>
      </c>
      <c r="AI406" s="32">
        <v>1.0</v>
      </c>
      <c r="AJ406" s="32">
        <v>1.0</v>
      </c>
      <c r="AO406" s="66"/>
      <c r="AP406" s="66"/>
      <c r="AQ406" s="67"/>
      <c r="AR406" s="67"/>
      <c r="AS406" s="67"/>
      <c r="AT406" s="67"/>
      <c r="AU406" s="67"/>
      <c r="AV406" s="67"/>
      <c r="AW406" s="67"/>
      <c r="AX406" s="67"/>
      <c r="AY406" s="67"/>
      <c r="AZ406" s="66"/>
      <c r="BA406" s="66"/>
      <c r="BB406" s="67"/>
      <c r="BC406" s="67"/>
      <c r="BD406" s="67"/>
      <c r="BE406" s="67"/>
      <c r="BF406" s="67"/>
      <c r="BG406" s="66"/>
      <c r="BH406" s="66"/>
      <c r="BI406" s="67"/>
      <c r="BJ406" s="67"/>
      <c r="BK406" s="67"/>
      <c r="BL406" s="67"/>
      <c r="BM406" s="67"/>
      <c r="BN406" s="67"/>
      <c r="BO406" s="67"/>
      <c r="BP406" s="67"/>
      <c r="BQ406" s="67"/>
      <c r="BR406" s="66"/>
      <c r="BS406" s="66"/>
      <c r="BT406" s="67"/>
      <c r="BU406" s="67"/>
      <c r="BV406" s="67"/>
      <c r="BW406" s="67"/>
      <c r="BX406" s="67"/>
      <c r="BY406" s="67"/>
      <c r="BZ406" s="32" t="s">
        <v>461</v>
      </c>
      <c r="CG406" s="66"/>
      <c r="CH406" s="66"/>
      <c r="CL406" s="32" t="s">
        <v>460</v>
      </c>
      <c r="CM406" s="65" t="s">
        <v>19</v>
      </c>
      <c r="CN406" s="65" t="s">
        <v>19</v>
      </c>
      <c r="CO406" s="65" t="s">
        <v>19</v>
      </c>
      <c r="CP406" s="66"/>
      <c r="CR406" s="32">
        <v>1.0</v>
      </c>
      <c r="CW406" s="32" t="s">
        <v>462</v>
      </c>
      <c r="CX406" s="65" t="s">
        <v>19</v>
      </c>
      <c r="DB406" s="32" t="s">
        <v>1081</v>
      </c>
      <c r="DC406" s="32" t="s">
        <v>1081</v>
      </c>
    </row>
    <row r="407">
      <c r="A407" s="15" t="s">
        <v>195</v>
      </c>
      <c r="B407" s="32" t="s">
        <v>1035</v>
      </c>
      <c r="C407" s="32" t="s">
        <v>501</v>
      </c>
      <c r="D407" s="32" t="s">
        <v>743</v>
      </c>
      <c r="E407" s="65" t="s">
        <v>19</v>
      </c>
      <c r="F407" s="65" t="s">
        <v>209</v>
      </c>
      <c r="G407" s="65" t="s">
        <v>209</v>
      </c>
      <c r="H407" s="15" t="s">
        <v>458</v>
      </c>
      <c r="I407" s="65" t="s">
        <v>209</v>
      </c>
      <c r="J407" s="65" t="s">
        <v>209</v>
      </c>
      <c r="K407" s="32" t="s">
        <v>460</v>
      </c>
      <c r="L407" s="32" t="s">
        <v>460</v>
      </c>
      <c r="M407" s="32" t="s">
        <v>459</v>
      </c>
      <c r="N407" s="32" t="s">
        <v>459</v>
      </c>
      <c r="O407" s="32">
        <v>40.0</v>
      </c>
      <c r="P407" s="32">
        <v>30.0</v>
      </c>
      <c r="Q407" s="32">
        <v>6.0</v>
      </c>
      <c r="R407" s="32">
        <v>10.0</v>
      </c>
      <c r="S407" s="32">
        <v>40.0</v>
      </c>
      <c r="U407" s="32">
        <v>1.0</v>
      </c>
      <c r="Z407" s="65" t="s">
        <v>209</v>
      </c>
      <c r="AA407" s="65" t="s">
        <v>209</v>
      </c>
      <c r="AB407" s="32">
        <v>40.0</v>
      </c>
      <c r="AD407" s="32">
        <v>30.0</v>
      </c>
      <c r="AE407" s="32">
        <v>6.0</v>
      </c>
      <c r="AF407" s="32">
        <v>10.0</v>
      </c>
      <c r="AG407" s="32">
        <v>40.0</v>
      </c>
      <c r="AI407" s="32">
        <v>1.0</v>
      </c>
      <c r="AJ407" s="32">
        <v>1.0</v>
      </c>
      <c r="AO407" s="66"/>
      <c r="AP407" s="66"/>
      <c r="AQ407" s="67"/>
      <c r="AR407" s="67"/>
      <c r="AS407" s="67"/>
      <c r="AT407" s="67"/>
      <c r="AU407" s="67"/>
      <c r="AV407" s="67"/>
      <c r="AW407" s="67"/>
      <c r="AX407" s="67"/>
      <c r="AY407" s="67"/>
      <c r="AZ407" s="66"/>
      <c r="BA407" s="66"/>
      <c r="BB407" s="67"/>
      <c r="BC407" s="67"/>
      <c r="BD407" s="67"/>
      <c r="BE407" s="67"/>
      <c r="BF407" s="67"/>
      <c r="BG407" s="66"/>
      <c r="BH407" s="66"/>
      <c r="BI407" s="67"/>
      <c r="BJ407" s="67"/>
      <c r="BK407" s="67"/>
      <c r="BL407" s="67"/>
      <c r="BM407" s="67"/>
      <c r="BN407" s="67"/>
      <c r="BO407" s="67"/>
      <c r="BP407" s="67"/>
      <c r="BQ407" s="67"/>
      <c r="BR407" s="66"/>
      <c r="BS407" s="66"/>
      <c r="BT407" s="67"/>
      <c r="BU407" s="67"/>
      <c r="BV407" s="67"/>
      <c r="BW407" s="67"/>
      <c r="BX407" s="67"/>
      <c r="BY407" s="67"/>
      <c r="BZ407" s="32" t="s">
        <v>461</v>
      </c>
      <c r="CG407" s="66"/>
      <c r="CH407" s="66"/>
      <c r="CL407" s="32" t="s">
        <v>460</v>
      </c>
      <c r="CM407" s="65" t="s">
        <v>19</v>
      </c>
      <c r="CN407" s="65" t="s">
        <v>19</v>
      </c>
      <c r="CO407" s="65" t="s">
        <v>19</v>
      </c>
      <c r="CP407" s="66"/>
      <c r="CR407" s="32">
        <v>1.0</v>
      </c>
      <c r="CW407" s="32" t="s">
        <v>462</v>
      </c>
      <c r="CX407" s="65" t="s">
        <v>19</v>
      </c>
      <c r="DB407" s="32" t="s">
        <v>1081</v>
      </c>
      <c r="DC407" s="32" t="s">
        <v>1081</v>
      </c>
    </row>
    <row r="408">
      <c r="A408" s="15" t="s">
        <v>195</v>
      </c>
      <c r="B408" s="32" t="s">
        <v>1035</v>
      </c>
      <c r="C408" s="32" t="s">
        <v>900</v>
      </c>
      <c r="D408" s="32" t="s">
        <v>1082</v>
      </c>
      <c r="E408" s="65" t="s">
        <v>19</v>
      </c>
      <c r="F408" s="65" t="s">
        <v>209</v>
      </c>
      <c r="G408" s="65" t="s">
        <v>209</v>
      </c>
      <c r="H408" s="15" t="s">
        <v>465</v>
      </c>
      <c r="I408" s="65" t="s">
        <v>209</v>
      </c>
      <c r="J408" s="65" t="s">
        <v>209</v>
      </c>
      <c r="K408" s="32" t="s">
        <v>460</v>
      </c>
      <c r="L408" s="32" t="s">
        <v>459</v>
      </c>
      <c r="M408" s="32" t="s">
        <v>459</v>
      </c>
      <c r="N408" s="32" t="s">
        <v>459</v>
      </c>
      <c r="O408" s="32">
        <v>0.08</v>
      </c>
      <c r="P408" s="32">
        <v>10.0</v>
      </c>
      <c r="Q408" s="32">
        <v>15.0</v>
      </c>
      <c r="R408" s="32">
        <v>10.0</v>
      </c>
      <c r="S408" s="32">
        <v>30.0</v>
      </c>
      <c r="U408" s="32">
        <v>1.0</v>
      </c>
      <c r="Z408" s="66"/>
      <c r="AA408" s="66"/>
      <c r="AB408" s="67"/>
      <c r="AC408" s="67"/>
      <c r="AD408" s="67"/>
      <c r="AE408" s="67"/>
      <c r="AF408" s="67"/>
      <c r="AG408" s="67"/>
      <c r="AH408" s="67"/>
      <c r="AI408" s="67"/>
      <c r="AJ408" s="67"/>
      <c r="AK408" s="67"/>
      <c r="AL408" s="67"/>
      <c r="AM408" s="67"/>
      <c r="AN408" s="67"/>
      <c r="AO408" s="66"/>
      <c r="AP408" s="66"/>
      <c r="AQ408" s="67"/>
      <c r="AR408" s="67"/>
      <c r="AS408" s="67"/>
      <c r="AT408" s="67"/>
      <c r="AU408" s="67"/>
      <c r="AV408" s="67"/>
      <c r="AW408" s="67"/>
      <c r="AX408" s="67"/>
      <c r="AY408" s="67"/>
      <c r="AZ408" s="66"/>
      <c r="BA408" s="66"/>
      <c r="BB408" s="67"/>
      <c r="BC408" s="67"/>
      <c r="BD408" s="67"/>
      <c r="BE408" s="67"/>
      <c r="BF408" s="67"/>
      <c r="BG408" s="66"/>
      <c r="BH408" s="66"/>
      <c r="BI408" s="67"/>
      <c r="BJ408" s="67"/>
      <c r="BK408" s="67"/>
      <c r="BL408" s="67"/>
      <c r="BM408" s="67"/>
      <c r="BN408" s="67"/>
      <c r="BO408" s="67"/>
      <c r="BP408" s="67"/>
      <c r="BQ408" s="67"/>
      <c r="BR408" s="66"/>
      <c r="BS408" s="66"/>
      <c r="BT408" s="67"/>
      <c r="BU408" s="67"/>
      <c r="BV408" s="67"/>
      <c r="BW408" s="67"/>
      <c r="BX408" s="67"/>
      <c r="BY408" s="67"/>
      <c r="BZ408" s="32" t="s">
        <v>461</v>
      </c>
      <c r="CG408" s="66"/>
      <c r="CH408" s="66"/>
      <c r="CL408" s="67"/>
      <c r="CM408" s="66"/>
      <c r="CN408" s="66"/>
      <c r="CO408" s="66"/>
      <c r="CP408" s="66"/>
      <c r="CW408" s="32" t="s">
        <v>462</v>
      </c>
      <c r="CX408" s="65" t="s">
        <v>19</v>
      </c>
      <c r="DB408" s="32" t="s">
        <v>1083</v>
      </c>
    </row>
    <row r="409">
      <c r="A409" s="15" t="s">
        <v>195</v>
      </c>
      <c r="B409" s="32" t="s">
        <v>1035</v>
      </c>
      <c r="C409" s="32" t="s">
        <v>1084</v>
      </c>
      <c r="D409" s="32" t="s">
        <v>1085</v>
      </c>
      <c r="E409" s="65" t="s">
        <v>19</v>
      </c>
      <c r="F409" s="65" t="s">
        <v>209</v>
      </c>
      <c r="G409" s="65" t="s">
        <v>209</v>
      </c>
      <c r="H409" s="15" t="s">
        <v>491</v>
      </c>
      <c r="I409" s="65" t="s">
        <v>209</v>
      </c>
      <c r="J409" s="65" t="s">
        <v>209</v>
      </c>
      <c r="K409" s="32" t="s">
        <v>459</v>
      </c>
      <c r="L409" s="32" t="s">
        <v>459</v>
      </c>
      <c r="M409" s="32" t="s">
        <v>459</v>
      </c>
      <c r="N409" s="32" t="s">
        <v>459</v>
      </c>
      <c r="O409" s="67"/>
      <c r="P409" s="67"/>
      <c r="Q409" s="67"/>
      <c r="R409" s="67"/>
      <c r="S409" s="67"/>
      <c r="T409" s="67"/>
      <c r="U409" s="67"/>
      <c r="V409" s="67"/>
      <c r="W409" s="67"/>
      <c r="X409" s="67"/>
      <c r="Y409" s="67"/>
      <c r="Z409" s="66"/>
      <c r="AA409" s="66"/>
      <c r="AB409" s="67"/>
      <c r="AC409" s="67"/>
      <c r="AD409" s="67"/>
      <c r="AE409" s="67"/>
      <c r="AF409" s="67"/>
      <c r="AG409" s="67"/>
      <c r="AH409" s="67"/>
      <c r="AI409" s="67"/>
      <c r="AJ409" s="67"/>
      <c r="AK409" s="67"/>
      <c r="AL409" s="67"/>
      <c r="AM409" s="67"/>
      <c r="AN409" s="67"/>
      <c r="AO409" s="66"/>
      <c r="AP409" s="66"/>
      <c r="AQ409" s="67"/>
      <c r="AR409" s="67"/>
      <c r="AS409" s="67"/>
      <c r="AT409" s="67"/>
      <c r="AU409" s="67"/>
      <c r="AV409" s="67"/>
      <c r="AW409" s="67"/>
      <c r="AX409" s="67"/>
      <c r="AY409" s="67"/>
      <c r="AZ409" s="66"/>
      <c r="BA409" s="66"/>
      <c r="BB409" s="67"/>
      <c r="BC409" s="67"/>
      <c r="BD409" s="67"/>
      <c r="BE409" s="67"/>
      <c r="BF409" s="67"/>
      <c r="BG409" s="66"/>
      <c r="BH409" s="66"/>
      <c r="BI409" s="67"/>
      <c r="BJ409" s="67"/>
      <c r="BK409" s="67"/>
      <c r="BL409" s="67"/>
      <c r="BM409" s="67"/>
      <c r="BN409" s="67"/>
      <c r="BO409" s="67"/>
      <c r="BP409" s="67"/>
      <c r="BQ409" s="67"/>
      <c r="BR409" s="66"/>
      <c r="BS409" s="66"/>
      <c r="BT409" s="67"/>
      <c r="BU409" s="67"/>
      <c r="BV409" s="67"/>
      <c r="BW409" s="67"/>
      <c r="BX409" s="67"/>
      <c r="BY409" s="67"/>
      <c r="BZ409" s="32" t="s">
        <v>461</v>
      </c>
      <c r="CG409" s="66"/>
      <c r="CH409" s="66"/>
      <c r="CL409" s="67"/>
      <c r="CM409" s="66"/>
      <c r="CN409" s="66"/>
      <c r="CO409" s="66"/>
      <c r="CP409" s="66"/>
      <c r="CW409" s="32" t="s">
        <v>462</v>
      </c>
      <c r="CX409" s="66"/>
    </row>
    <row r="410">
      <c r="A410" s="15" t="s">
        <v>195</v>
      </c>
      <c r="B410" s="32" t="s">
        <v>1035</v>
      </c>
      <c r="C410" s="32" t="s">
        <v>506</v>
      </c>
      <c r="D410" s="32" t="s">
        <v>533</v>
      </c>
      <c r="E410" s="65" t="s">
        <v>19</v>
      </c>
      <c r="F410" s="65" t="s">
        <v>209</v>
      </c>
      <c r="G410" s="65" t="s">
        <v>209</v>
      </c>
      <c r="H410" s="15" t="s">
        <v>491</v>
      </c>
      <c r="I410" s="65" t="s">
        <v>209</v>
      </c>
      <c r="J410" s="65" t="s">
        <v>209</v>
      </c>
      <c r="K410" s="32" t="s">
        <v>459</v>
      </c>
      <c r="L410" s="32" t="s">
        <v>459</v>
      </c>
      <c r="M410" s="32" t="s">
        <v>459</v>
      </c>
      <c r="N410" s="32" t="s">
        <v>459</v>
      </c>
      <c r="O410" s="67"/>
      <c r="P410" s="67"/>
      <c r="Q410" s="67"/>
      <c r="R410" s="67"/>
      <c r="S410" s="67"/>
      <c r="T410" s="67"/>
      <c r="U410" s="67"/>
      <c r="V410" s="67"/>
      <c r="W410" s="67"/>
      <c r="X410" s="67"/>
      <c r="Y410" s="67"/>
      <c r="Z410" s="66"/>
      <c r="AA410" s="66"/>
      <c r="AB410" s="67"/>
      <c r="AC410" s="67"/>
      <c r="AD410" s="67"/>
      <c r="AE410" s="67"/>
      <c r="AF410" s="67"/>
      <c r="AG410" s="67"/>
      <c r="AH410" s="67"/>
      <c r="AI410" s="67"/>
      <c r="AJ410" s="67"/>
      <c r="AK410" s="67"/>
      <c r="AL410" s="67"/>
      <c r="AM410" s="67"/>
      <c r="AN410" s="67"/>
      <c r="AO410" s="66"/>
      <c r="AP410" s="66"/>
      <c r="AQ410" s="67"/>
      <c r="AR410" s="67"/>
      <c r="AS410" s="67"/>
      <c r="AT410" s="67"/>
      <c r="AU410" s="67"/>
      <c r="AV410" s="67"/>
      <c r="AW410" s="67"/>
      <c r="AX410" s="67"/>
      <c r="AY410" s="67"/>
      <c r="AZ410" s="66"/>
      <c r="BA410" s="66"/>
      <c r="BB410" s="67"/>
      <c r="BC410" s="67"/>
      <c r="BD410" s="67"/>
      <c r="BE410" s="67"/>
      <c r="BF410" s="67"/>
      <c r="BG410" s="66"/>
      <c r="BH410" s="66"/>
      <c r="BI410" s="67"/>
      <c r="BJ410" s="67"/>
      <c r="BK410" s="67"/>
      <c r="BL410" s="67"/>
      <c r="BM410" s="67"/>
      <c r="BN410" s="67"/>
      <c r="BO410" s="67"/>
      <c r="BP410" s="67"/>
      <c r="BQ410" s="67"/>
      <c r="BR410" s="66"/>
      <c r="BS410" s="66"/>
      <c r="BT410" s="67"/>
      <c r="BU410" s="67"/>
      <c r="BV410" s="67"/>
      <c r="BW410" s="67"/>
      <c r="BX410" s="67"/>
      <c r="BY410" s="67"/>
      <c r="BZ410" s="32" t="s">
        <v>461</v>
      </c>
      <c r="CG410" s="66"/>
      <c r="CH410" s="66"/>
      <c r="CL410" s="32" t="s">
        <v>462</v>
      </c>
      <c r="CM410" s="66"/>
      <c r="CN410" s="66"/>
      <c r="CO410" s="66"/>
      <c r="CP410" s="66"/>
      <c r="CR410" s="32">
        <v>1.0</v>
      </c>
      <c r="CW410" s="32" t="s">
        <v>462</v>
      </c>
      <c r="CX410" s="66"/>
      <c r="DB410" s="32" t="s">
        <v>1086</v>
      </c>
      <c r="DC410" s="32" t="s">
        <v>1086</v>
      </c>
    </row>
    <row r="411">
      <c r="A411" s="15" t="s">
        <v>195</v>
      </c>
      <c r="B411" s="32" t="s">
        <v>1035</v>
      </c>
      <c r="C411" s="32" t="s">
        <v>779</v>
      </c>
      <c r="D411" s="32" t="s">
        <v>739</v>
      </c>
      <c r="E411" s="65" t="s">
        <v>19</v>
      </c>
      <c r="F411" s="65" t="s">
        <v>209</v>
      </c>
      <c r="G411" s="65" t="s">
        <v>209</v>
      </c>
      <c r="H411" s="15" t="s">
        <v>491</v>
      </c>
      <c r="I411" s="65" t="s">
        <v>209</v>
      </c>
      <c r="J411" s="65" t="s">
        <v>209</v>
      </c>
      <c r="K411" s="32" t="s">
        <v>459</v>
      </c>
      <c r="L411" s="32" t="s">
        <v>459</v>
      </c>
      <c r="M411" s="32" t="s">
        <v>459</v>
      </c>
      <c r="N411" s="32" t="s">
        <v>459</v>
      </c>
      <c r="O411" s="67"/>
      <c r="P411" s="67"/>
      <c r="Q411" s="67"/>
      <c r="R411" s="67"/>
      <c r="S411" s="67"/>
      <c r="T411" s="67"/>
      <c r="U411" s="67"/>
      <c r="V411" s="67"/>
      <c r="W411" s="67"/>
      <c r="X411" s="67"/>
      <c r="Y411" s="67"/>
      <c r="Z411" s="66"/>
      <c r="AA411" s="66"/>
      <c r="AB411" s="67"/>
      <c r="AC411" s="67"/>
      <c r="AD411" s="67"/>
      <c r="AE411" s="67"/>
      <c r="AF411" s="67"/>
      <c r="AG411" s="67"/>
      <c r="AH411" s="67"/>
      <c r="AI411" s="67"/>
      <c r="AJ411" s="67"/>
      <c r="AK411" s="67"/>
      <c r="AL411" s="67"/>
      <c r="AM411" s="67"/>
      <c r="AN411" s="67"/>
      <c r="AO411" s="66"/>
      <c r="AP411" s="66"/>
      <c r="AQ411" s="67"/>
      <c r="AR411" s="67"/>
      <c r="AS411" s="67"/>
      <c r="AT411" s="67"/>
      <c r="AU411" s="67"/>
      <c r="AV411" s="67"/>
      <c r="AW411" s="67"/>
      <c r="AX411" s="67"/>
      <c r="AY411" s="67"/>
      <c r="AZ411" s="66"/>
      <c r="BA411" s="66"/>
      <c r="BB411" s="67"/>
      <c r="BC411" s="67"/>
      <c r="BD411" s="67"/>
      <c r="BE411" s="67"/>
      <c r="BF411" s="67"/>
      <c r="BG411" s="66"/>
      <c r="BH411" s="66"/>
      <c r="BI411" s="67"/>
      <c r="BJ411" s="67"/>
      <c r="BK411" s="67"/>
      <c r="BL411" s="67"/>
      <c r="BM411" s="67"/>
      <c r="BN411" s="67"/>
      <c r="BO411" s="67"/>
      <c r="BP411" s="67"/>
      <c r="BQ411" s="67"/>
      <c r="BR411" s="66"/>
      <c r="BS411" s="66"/>
      <c r="BT411" s="67"/>
      <c r="BU411" s="67"/>
      <c r="BV411" s="67"/>
      <c r="BW411" s="67"/>
      <c r="BX411" s="67"/>
      <c r="BY411" s="67"/>
      <c r="BZ411" s="32" t="s">
        <v>461</v>
      </c>
      <c r="CG411" s="66"/>
      <c r="CH411" s="66"/>
      <c r="CL411" s="32" t="s">
        <v>462</v>
      </c>
      <c r="CM411" s="66"/>
      <c r="CN411" s="66"/>
      <c r="CO411" s="66"/>
      <c r="CP411" s="66"/>
      <c r="CR411" s="32">
        <v>1.0</v>
      </c>
      <c r="CW411" s="32" t="s">
        <v>462</v>
      </c>
      <c r="CX411" s="66"/>
      <c r="DB411" s="32" t="s">
        <v>1086</v>
      </c>
      <c r="DC411" s="32" t="s">
        <v>1086</v>
      </c>
    </row>
    <row r="412">
      <c r="A412" s="15" t="s">
        <v>195</v>
      </c>
      <c r="B412" s="32" t="s">
        <v>1035</v>
      </c>
      <c r="C412" s="32" t="s">
        <v>782</v>
      </c>
      <c r="D412" s="32" t="s">
        <v>783</v>
      </c>
      <c r="E412" s="65" t="s">
        <v>19</v>
      </c>
      <c r="F412" s="65" t="s">
        <v>209</v>
      </c>
      <c r="G412" s="65" t="s">
        <v>209</v>
      </c>
      <c r="H412" s="15" t="s">
        <v>491</v>
      </c>
      <c r="I412" s="65" t="s">
        <v>209</v>
      </c>
      <c r="J412" s="65" t="s">
        <v>209</v>
      </c>
      <c r="K412" s="32" t="s">
        <v>459</v>
      </c>
      <c r="L412" s="32" t="s">
        <v>459</v>
      </c>
      <c r="M412" s="32" t="s">
        <v>459</v>
      </c>
      <c r="N412" s="32" t="s">
        <v>459</v>
      </c>
      <c r="O412" s="67"/>
      <c r="P412" s="67"/>
      <c r="Q412" s="67"/>
      <c r="R412" s="67"/>
      <c r="S412" s="67"/>
      <c r="T412" s="67"/>
      <c r="U412" s="67"/>
      <c r="V412" s="67"/>
      <c r="W412" s="67"/>
      <c r="X412" s="67"/>
      <c r="Y412" s="67"/>
      <c r="Z412" s="66"/>
      <c r="AA412" s="66"/>
      <c r="AB412" s="67"/>
      <c r="AC412" s="67"/>
      <c r="AD412" s="67"/>
      <c r="AE412" s="67"/>
      <c r="AF412" s="67"/>
      <c r="AG412" s="67"/>
      <c r="AH412" s="67"/>
      <c r="AI412" s="67"/>
      <c r="AJ412" s="67"/>
      <c r="AK412" s="67"/>
      <c r="AL412" s="67"/>
      <c r="AM412" s="67"/>
      <c r="AN412" s="67"/>
      <c r="AO412" s="66"/>
      <c r="AP412" s="66"/>
      <c r="AQ412" s="67"/>
      <c r="AR412" s="67"/>
      <c r="AS412" s="67"/>
      <c r="AT412" s="67"/>
      <c r="AU412" s="67"/>
      <c r="AV412" s="67"/>
      <c r="AW412" s="67"/>
      <c r="AX412" s="67"/>
      <c r="AY412" s="67"/>
      <c r="AZ412" s="66"/>
      <c r="BA412" s="66"/>
      <c r="BB412" s="67"/>
      <c r="BC412" s="67"/>
      <c r="BD412" s="67"/>
      <c r="BE412" s="67"/>
      <c r="BF412" s="67"/>
      <c r="BG412" s="66"/>
      <c r="BH412" s="66"/>
      <c r="BI412" s="67"/>
      <c r="BJ412" s="67"/>
      <c r="BK412" s="67"/>
      <c r="BL412" s="67"/>
      <c r="BM412" s="67"/>
      <c r="BN412" s="67"/>
      <c r="BO412" s="67"/>
      <c r="BP412" s="67"/>
      <c r="BQ412" s="67"/>
      <c r="BR412" s="66"/>
      <c r="BS412" s="66"/>
      <c r="BT412" s="67"/>
      <c r="BU412" s="67"/>
      <c r="BV412" s="67"/>
      <c r="BW412" s="67"/>
      <c r="BX412" s="67"/>
      <c r="BY412" s="67"/>
      <c r="BZ412" s="32" t="s">
        <v>461</v>
      </c>
      <c r="CG412" s="66"/>
      <c r="CH412" s="66"/>
      <c r="CL412" s="32" t="s">
        <v>462</v>
      </c>
      <c r="CM412" s="66"/>
      <c r="CN412" s="66"/>
      <c r="CO412" s="66"/>
      <c r="CP412" s="66"/>
      <c r="CR412" s="32">
        <v>1.0</v>
      </c>
      <c r="CW412" s="32" t="s">
        <v>462</v>
      </c>
      <c r="CX412" s="66"/>
      <c r="DB412" s="32" t="s">
        <v>1086</v>
      </c>
      <c r="DC412" s="32" t="s">
        <v>1086</v>
      </c>
    </row>
    <row r="413">
      <c r="A413" s="15" t="s">
        <v>195</v>
      </c>
      <c r="B413" s="32" t="s">
        <v>1035</v>
      </c>
      <c r="C413" s="32" t="s">
        <v>1087</v>
      </c>
      <c r="D413" s="32" t="s">
        <v>1088</v>
      </c>
      <c r="E413" s="65" t="s">
        <v>209</v>
      </c>
      <c r="F413" s="65" t="s">
        <v>209</v>
      </c>
      <c r="G413" s="65" t="s">
        <v>19</v>
      </c>
      <c r="H413" s="15" t="s">
        <v>458</v>
      </c>
      <c r="I413" s="65" t="s">
        <v>209</v>
      </c>
      <c r="J413" s="65" t="s">
        <v>209</v>
      </c>
      <c r="K413" s="67"/>
      <c r="L413" s="67"/>
      <c r="M413" s="67"/>
      <c r="N413" s="67"/>
      <c r="Z413" s="66"/>
      <c r="AA413" s="66"/>
      <c r="AO413" s="66"/>
      <c r="AP413" s="66"/>
      <c r="AZ413" s="66"/>
      <c r="BA413" s="66"/>
      <c r="BG413" s="66"/>
      <c r="BH413" s="66"/>
      <c r="BR413" s="66"/>
      <c r="BS413" s="66"/>
      <c r="BZ413" s="67"/>
      <c r="CG413" s="66"/>
      <c r="CH413" s="66"/>
      <c r="CL413" s="67"/>
      <c r="CM413" s="66"/>
      <c r="CN413" s="66"/>
      <c r="CO413" s="66"/>
      <c r="CP413" s="66"/>
      <c r="CW413" s="67"/>
      <c r="CX413" s="66"/>
      <c r="DB413" s="32" t="s">
        <v>1089</v>
      </c>
      <c r="DC413" s="32" t="s">
        <v>1089</v>
      </c>
    </row>
    <row r="414">
      <c r="A414" s="15" t="s">
        <v>195</v>
      </c>
      <c r="B414" s="32" t="s">
        <v>1035</v>
      </c>
      <c r="C414" s="32" t="s">
        <v>1090</v>
      </c>
      <c r="D414" s="32" t="s">
        <v>1091</v>
      </c>
      <c r="E414" s="65" t="s">
        <v>19</v>
      </c>
      <c r="F414" s="65" t="s">
        <v>209</v>
      </c>
      <c r="G414" s="65" t="s">
        <v>19</v>
      </c>
      <c r="H414" s="15" t="s">
        <v>458</v>
      </c>
      <c r="I414" s="65" t="s">
        <v>209</v>
      </c>
      <c r="J414" s="65" t="s">
        <v>209</v>
      </c>
      <c r="K414" s="32" t="s">
        <v>460</v>
      </c>
      <c r="L414" s="32" t="s">
        <v>462</v>
      </c>
      <c r="M414" s="32" t="s">
        <v>459</v>
      </c>
      <c r="N414" s="32" t="s">
        <v>459</v>
      </c>
      <c r="O414" s="32">
        <v>2.0</v>
      </c>
      <c r="P414" s="32">
        <v>30.0</v>
      </c>
      <c r="Q414" s="32">
        <v>6.0</v>
      </c>
      <c r="R414" s="32">
        <v>10.0</v>
      </c>
      <c r="S414" s="32">
        <v>35.0</v>
      </c>
      <c r="U414" s="32">
        <v>1.0</v>
      </c>
      <c r="Z414" s="65" t="s">
        <v>209</v>
      </c>
      <c r="AA414" s="65" t="s">
        <v>209</v>
      </c>
      <c r="AB414" s="32">
        <v>2.0</v>
      </c>
      <c r="AD414" s="32">
        <v>30.0</v>
      </c>
      <c r="AE414" s="32">
        <v>6.0</v>
      </c>
      <c r="AF414" s="32">
        <v>10.0</v>
      </c>
      <c r="AG414" s="32">
        <v>35.0</v>
      </c>
      <c r="AI414" s="32">
        <v>1.0</v>
      </c>
      <c r="AJ414" s="32">
        <v>1.0</v>
      </c>
      <c r="AO414" s="66"/>
      <c r="AP414" s="66"/>
      <c r="AQ414" s="67"/>
      <c r="AR414" s="67"/>
      <c r="AS414" s="67"/>
      <c r="AT414" s="67"/>
      <c r="AU414" s="67"/>
      <c r="AV414" s="67"/>
      <c r="AW414" s="67"/>
      <c r="AX414" s="67"/>
      <c r="AY414" s="67"/>
      <c r="AZ414" s="66"/>
      <c r="BA414" s="66"/>
      <c r="BB414" s="67"/>
      <c r="BC414" s="67"/>
      <c r="BD414" s="67"/>
      <c r="BE414" s="67"/>
      <c r="BF414" s="67"/>
      <c r="BG414" s="66"/>
      <c r="BH414" s="66"/>
      <c r="BI414" s="67"/>
      <c r="BJ414" s="67"/>
      <c r="BK414" s="67"/>
      <c r="BL414" s="67"/>
      <c r="BM414" s="67"/>
      <c r="BN414" s="67"/>
      <c r="BO414" s="67"/>
      <c r="BP414" s="67"/>
      <c r="BQ414" s="67"/>
      <c r="BR414" s="66"/>
      <c r="BS414" s="66"/>
      <c r="BT414" s="67"/>
      <c r="BU414" s="67"/>
      <c r="BV414" s="67"/>
      <c r="BW414" s="67"/>
      <c r="BX414" s="67"/>
      <c r="BY414" s="67"/>
      <c r="BZ414" s="67"/>
      <c r="CG414" s="66"/>
      <c r="CH414" s="66"/>
      <c r="CL414" s="67"/>
      <c r="CM414" s="66"/>
      <c r="CN414" s="66"/>
      <c r="CO414" s="66"/>
      <c r="CP414" s="66"/>
      <c r="CW414" s="67"/>
      <c r="CX414" s="66"/>
    </row>
    <row r="415">
      <c r="A415" s="16" t="s">
        <v>1092</v>
      </c>
      <c r="B415" s="16" t="s">
        <v>56</v>
      </c>
      <c r="C415" s="32" t="s">
        <v>570</v>
      </c>
      <c r="D415" s="32" t="s">
        <v>1093</v>
      </c>
      <c r="E415" s="65" t="s">
        <v>19</v>
      </c>
      <c r="F415" s="65" t="s">
        <v>209</v>
      </c>
      <c r="G415" s="65" t="s">
        <v>209</v>
      </c>
      <c r="H415" s="15" t="s">
        <v>491</v>
      </c>
      <c r="I415" s="65" t="s">
        <v>209</v>
      </c>
      <c r="J415" s="65" t="s">
        <v>209</v>
      </c>
      <c r="K415" s="32" t="s">
        <v>460</v>
      </c>
      <c r="L415" s="32" t="s">
        <v>459</v>
      </c>
      <c r="M415" s="32" t="s">
        <v>459</v>
      </c>
      <c r="N415" s="32" t="s">
        <v>459</v>
      </c>
      <c r="Q415" s="32">
        <v>25.0</v>
      </c>
      <c r="R415" s="32">
        <v>25.0</v>
      </c>
      <c r="S415" s="32">
        <v>25.0</v>
      </c>
      <c r="U415" s="32">
        <v>1.0</v>
      </c>
      <c r="Z415" s="65"/>
      <c r="AA415" s="65"/>
      <c r="AB415" s="67"/>
      <c r="AC415" s="67"/>
      <c r="AD415" s="67"/>
      <c r="AE415" s="67"/>
      <c r="AF415" s="67"/>
      <c r="AG415" s="67"/>
      <c r="AH415" s="67"/>
      <c r="AI415" s="67"/>
      <c r="AJ415" s="67"/>
      <c r="AK415" s="67"/>
      <c r="AL415" s="67"/>
      <c r="AM415" s="67"/>
      <c r="AN415" s="67"/>
      <c r="AO415" s="66"/>
      <c r="AP415" s="66"/>
      <c r="AQ415" s="67"/>
      <c r="AR415" s="67"/>
      <c r="AS415" s="67"/>
      <c r="AT415" s="67"/>
      <c r="AU415" s="67"/>
      <c r="AV415" s="67"/>
      <c r="AW415" s="67"/>
      <c r="AX415" s="67"/>
      <c r="AY415" s="67"/>
      <c r="AZ415" s="66"/>
      <c r="BA415" s="66"/>
      <c r="BB415" s="67"/>
      <c r="BC415" s="67"/>
      <c r="BD415" s="67"/>
      <c r="BE415" s="67"/>
      <c r="BF415" s="67"/>
      <c r="BG415" s="66"/>
      <c r="BH415" s="66"/>
      <c r="BI415" s="67"/>
      <c r="BJ415" s="67"/>
      <c r="BK415" s="67"/>
      <c r="BL415" s="67"/>
      <c r="BM415" s="67"/>
      <c r="BN415" s="67"/>
      <c r="BO415" s="67"/>
      <c r="BP415" s="67"/>
      <c r="BQ415" s="67"/>
      <c r="BR415" s="66"/>
      <c r="BS415" s="66"/>
      <c r="BT415" s="67"/>
      <c r="BU415" s="67"/>
      <c r="BV415" s="67"/>
      <c r="BW415" s="67"/>
      <c r="BX415" s="67"/>
      <c r="BY415" s="67"/>
      <c r="BZ415" s="32" t="s">
        <v>461</v>
      </c>
      <c r="CG415" s="66"/>
      <c r="CH415" s="66"/>
      <c r="CL415" s="32" t="s">
        <v>460</v>
      </c>
      <c r="CM415" s="65" t="s">
        <v>209</v>
      </c>
      <c r="CN415" s="65" t="s">
        <v>209</v>
      </c>
      <c r="CO415" s="65" t="s">
        <v>209</v>
      </c>
      <c r="CP415" s="65" t="s">
        <v>209</v>
      </c>
      <c r="CQ415" s="32">
        <v>0.0</v>
      </c>
      <c r="CR415" s="32">
        <v>0.0</v>
      </c>
      <c r="CS415" s="65" t="s">
        <v>209</v>
      </c>
      <c r="CT415" s="32">
        <v>1.0</v>
      </c>
      <c r="CU415" s="32">
        <v>980.0</v>
      </c>
      <c r="CW415" s="32" t="s">
        <v>461</v>
      </c>
      <c r="CX415" s="66"/>
    </row>
    <row r="416">
      <c r="A416" s="16" t="s">
        <v>1092</v>
      </c>
      <c r="B416" s="16" t="s">
        <v>56</v>
      </c>
      <c r="C416" s="32" t="s">
        <v>1094</v>
      </c>
      <c r="D416" s="32" t="s">
        <v>1095</v>
      </c>
      <c r="E416" s="65" t="s">
        <v>19</v>
      </c>
      <c r="F416" s="65" t="s">
        <v>209</v>
      </c>
      <c r="G416" s="65" t="s">
        <v>209</v>
      </c>
      <c r="H416" s="15" t="s">
        <v>458</v>
      </c>
      <c r="I416" s="65" t="s">
        <v>209</v>
      </c>
      <c r="J416" s="65" t="s">
        <v>209</v>
      </c>
      <c r="K416" s="32" t="s">
        <v>460</v>
      </c>
      <c r="L416" s="32" t="s">
        <v>460</v>
      </c>
      <c r="M416" s="32" t="s">
        <v>459</v>
      </c>
      <c r="N416" s="32" t="s">
        <v>459</v>
      </c>
      <c r="O416" s="32">
        <v>40.0</v>
      </c>
      <c r="P416" s="32">
        <v>25.0</v>
      </c>
      <c r="Q416" s="32">
        <v>25.0</v>
      </c>
      <c r="R416" s="32">
        <v>15.0</v>
      </c>
      <c r="S416" s="32">
        <v>35.0</v>
      </c>
      <c r="U416" s="32">
        <v>1.0</v>
      </c>
      <c r="Z416" s="65" t="s">
        <v>209</v>
      </c>
      <c r="AA416" s="65" t="s">
        <v>209</v>
      </c>
      <c r="AB416" s="32">
        <v>80.0</v>
      </c>
      <c r="AC416" s="32">
        <v>0.025</v>
      </c>
      <c r="AD416" s="32">
        <v>25.0</v>
      </c>
      <c r="AE416" s="32">
        <v>25.0</v>
      </c>
      <c r="AF416" s="32">
        <v>15.0</v>
      </c>
      <c r="AG416" s="32">
        <v>35.0</v>
      </c>
      <c r="AI416" s="32">
        <v>1.0</v>
      </c>
      <c r="AJ416" s="32">
        <v>1.0</v>
      </c>
      <c r="AK416" s="32">
        <v>0.0</v>
      </c>
      <c r="AL416" s="32">
        <v>0.0</v>
      </c>
      <c r="AM416" s="32">
        <v>0.0</v>
      </c>
      <c r="AN416" s="32">
        <v>0.0</v>
      </c>
      <c r="AO416" s="66"/>
      <c r="AP416" s="66"/>
      <c r="AQ416" s="67"/>
      <c r="AR416" s="67"/>
      <c r="AS416" s="67"/>
      <c r="AT416" s="67"/>
      <c r="AU416" s="67"/>
      <c r="AV416" s="67"/>
      <c r="AW416" s="67"/>
      <c r="AX416" s="67"/>
      <c r="AY416" s="67"/>
      <c r="AZ416" s="66"/>
      <c r="BA416" s="66"/>
      <c r="BB416" s="67"/>
      <c r="BC416" s="67"/>
      <c r="BD416" s="67"/>
      <c r="BE416" s="67"/>
      <c r="BF416" s="67"/>
      <c r="BG416" s="66"/>
      <c r="BH416" s="66"/>
      <c r="BI416" s="67"/>
      <c r="BJ416" s="67"/>
      <c r="BK416" s="67"/>
      <c r="BL416" s="67"/>
      <c r="BM416" s="67"/>
      <c r="BN416" s="67"/>
      <c r="BO416" s="67"/>
      <c r="BP416" s="67"/>
      <c r="BQ416" s="67"/>
      <c r="BR416" s="66"/>
      <c r="BS416" s="66"/>
      <c r="BT416" s="67"/>
      <c r="BU416" s="67"/>
      <c r="BV416" s="67"/>
      <c r="BW416" s="67"/>
      <c r="BX416" s="67"/>
      <c r="BY416" s="67"/>
      <c r="BZ416" s="32" t="s">
        <v>461</v>
      </c>
      <c r="CG416" s="66"/>
      <c r="CH416" s="66"/>
      <c r="CL416" s="32" t="s">
        <v>460</v>
      </c>
      <c r="CM416" s="65" t="s">
        <v>209</v>
      </c>
      <c r="CN416" s="65" t="s">
        <v>209</v>
      </c>
      <c r="CO416" s="65" t="s">
        <v>209</v>
      </c>
      <c r="CP416" s="65" t="s">
        <v>209</v>
      </c>
      <c r="CQ416" s="32">
        <v>40.0</v>
      </c>
      <c r="CR416" s="32">
        <v>0.0</v>
      </c>
      <c r="CS416" s="65" t="s">
        <v>209</v>
      </c>
      <c r="CT416" s="32">
        <v>1.0</v>
      </c>
      <c r="CU416" s="32">
        <v>980.0</v>
      </c>
      <c r="CW416" s="32" t="s">
        <v>461</v>
      </c>
      <c r="CX416" s="66"/>
    </row>
    <row r="417">
      <c r="A417" s="16" t="s">
        <v>1092</v>
      </c>
      <c r="B417" s="16" t="s">
        <v>56</v>
      </c>
      <c r="C417" s="32" t="s">
        <v>1096</v>
      </c>
      <c r="D417" s="32" t="s">
        <v>1097</v>
      </c>
      <c r="E417" s="65" t="s">
        <v>209</v>
      </c>
      <c r="F417" s="65" t="s">
        <v>209</v>
      </c>
      <c r="G417" s="65" t="s">
        <v>209</v>
      </c>
      <c r="H417" s="15" t="s">
        <v>458</v>
      </c>
      <c r="I417" s="65" t="s">
        <v>209</v>
      </c>
      <c r="J417" s="65" t="s">
        <v>209</v>
      </c>
      <c r="K417" s="32" t="s">
        <v>460</v>
      </c>
      <c r="L417" s="32" t="s">
        <v>460</v>
      </c>
      <c r="M417" s="32" t="s">
        <v>459</v>
      </c>
      <c r="N417" s="32" t="s">
        <v>459</v>
      </c>
      <c r="O417" s="32">
        <v>160.0</v>
      </c>
      <c r="P417" s="32">
        <v>25.0</v>
      </c>
      <c r="Q417" s="32">
        <v>25.0</v>
      </c>
      <c r="R417" s="32">
        <v>15.0</v>
      </c>
      <c r="S417" s="32">
        <v>40.0</v>
      </c>
      <c r="U417" s="32">
        <v>1.0</v>
      </c>
      <c r="Z417" s="65" t="s">
        <v>209</v>
      </c>
      <c r="AA417" s="65" t="s">
        <v>209</v>
      </c>
      <c r="AB417" s="32">
        <v>320.0</v>
      </c>
      <c r="AC417" s="32">
        <v>0.0625</v>
      </c>
      <c r="AD417" s="32">
        <v>25.0</v>
      </c>
      <c r="AE417" s="32">
        <v>25.0</v>
      </c>
      <c r="AF417" s="32">
        <v>15.0</v>
      </c>
      <c r="AG417" s="32">
        <v>40.0</v>
      </c>
      <c r="AI417" s="32">
        <v>1.0</v>
      </c>
      <c r="AJ417" s="32">
        <v>1.0</v>
      </c>
      <c r="AK417" s="32">
        <v>0.0</v>
      </c>
      <c r="AL417" s="32">
        <v>0.0</v>
      </c>
      <c r="AM417" s="32">
        <v>0.0</v>
      </c>
      <c r="AN417" s="32">
        <v>0.0</v>
      </c>
      <c r="AO417" s="66"/>
      <c r="AP417" s="66"/>
      <c r="AQ417" s="67"/>
      <c r="AR417" s="67"/>
      <c r="AS417" s="67"/>
      <c r="AT417" s="67"/>
      <c r="AU417" s="67"/>
      <c r="AV417" s="67"/>
      <c r="AW417" s="67"/>
      <c r="AX417" s="67"/>
      <c r="AY417" s="67"/>
      <c r="AZ417" s="66"/>
      <c r="BA417" s="66"/>
      <c r="BB417" s="67"/>
      <c r="BC417" s="67"/>
      <c r="BD417" s="67"/>
      <c r="BE417" s="67"/>
      <c r="BF417" s="67"/>
      <c r="BG417" s="66"/>
      <c r="BH417" s="66"/>
      <c r="BI417" s="67"/>
      <c r="BJ417" s="67"/>
      <c r="BK417" s="67"/>
      <c r="BL417" s="67"/>
      <c r="BM417" s="67"/>
      <c r="BN417" s="67"/>
      <c r="BO417" s="67"/>
      <c r="BP417" s="67"/>
      <c r="BQ417" s="67"/>
      <c r="BR417" s="66"/>
      <c r="BS417" s="66"/>
      <c r="BT417" s="67"/>
      <c r="BU417" s="67"/>
      <c r="BV417" s="67"/>
      <c r="BW417" s="67"/>
      <c r="BX417" s="67"/>
      <c r="BY417" s="67"/>
      <c r="BZ417" s="32" t="s">
        <v>461</v>
      </c>
      <c r="CG417" s="66"/>
      <c r="CH417" s="66"/>
      <c r="CL417" s="32" t="s">
        <v>460</v>
      </c>
      <c r="CM417" s="65" t="s">
        <v>209</v>
      </c>
      <c r="CN417" s="65" t="s">
        <v>209</v>
      </c>
      <c r="CO417" s="65" t="s">
        <v>209</v>
      </c>
      <c r="CP417" s="65" t="s">
        <v>209</v>
      </c>
      <c r="CQ417" s="32">
        <v>160.0</v>
      </c>
      <c r="CR417" s="32">
        <v>0.0</v>
      </c>
      <c r="CS417" s="65" t="s">
        <v>209</v>
      </c>
      <c r="CT417" s="32">
        <v>1.0</v>
      </c>
      <c r="CU417" s="32">
        <v>980.0</v>
      </c>
      <c r="CW417" s="32" t="s">
        <v>461</v>
      </c>
      <c r="CX417" s="66"/>
    </row>
    <row r="418">
      <c r="A418" s="16" t="s">
        <v>1092</v>
      </c>
      <c r="B418" s="16" t="s">
        <v>56</v>
      </c>
      <c r="C418" s="32" t="s">
        <v>1098</v>
      </c>
      <c r="D418" s="32" t="s">
        <v>1099</v>
      </c>
      <c r="E418" s="65" t="s">
        <v>19</v>
      </c>
      <c r="F418" s="65" t="s">
        <v>209</v>
      </c>
      <c r="G418" s="65" t="s">
        <v>209</v>
      </c>
      <c r="H418" s="15" t="s">
        <v>458</v>
      </c>
      <c r="I418" s="65" t="s">
        <v>209</v>
      </c>
      <c r="J418" s="65" t="s">
        <v>209</v>
      </c>
      <c r="K418" s="32" t="s">
        <v>460</v>
      </c>
      <c r="L418" s="32" t="s">
        <v>460</v>
      </c>
      <c r="M418" s="32" t="s">
        <v>459</v>
      </c>
      <c r="N418" s="32" t="s">
        <v>459</v>
      </c>
      <c r="O418" s="32">
        <v>80.0</v>
      </c>
      <c r="P418" s="32">
        <v>25.0</v>
      </c>
      <c r="Q418" s="32">
        <v>25.0</v>
      </c>
      <c r="R418" s="32">
        <v>15.0</v>
      </c>
      <c r="S418" s="32">
        <v>40.0</v>
      </c>
      <c r="U418" s="32">
        <v>1.0</v>
      </c>
      <c r="Z418" s="65" t="s">
        <v>209</v>
      </c>
      <c r="AA418" s="65" t="s">
        <v>209</v>
      </c>
      <c r="AB418" s="32">
        <v>160.0</v>
      </c>
      <c r="AC418" s="32">
        <v>0.0125</v>
      </c>
      <c r="AD418" s="32">
        <v>25.0</v>
      </c>
      <c r="AE418" s="32">
        <v>25.0</v>
      </c>
      <c r="AF418" s="32">
        <v>15.0</v>
      </c>
      <c r="AG418" s="32">
        <v>40.0</v>
      </c>
      <c r="AI418" s="32">
        <v>1.0</v>
      </c>
      <c r="AJ418" s="32">
        <v>1.0</v>
      </c>
      <c r="AK418" s="32">
        <v>0.0</v>
      </c>
      <c r="AL418" s="32">
        <v>0.0</v>
      </c>
      <c r="AM418" s="32">
        <v>0.0</v>
      </c>
      <c r="AN418" s="32">
        <v>0.0</v>
      </c>
      <c r="AO418" s="66"/>
      <c r="AP418" s="66"/>
      <c r="AQ418" s="67"/>
      <c r="AR418" s="67"/>
      <c r="AS418" s="67"/>
      <c r="AT418" s="67"/>
      <c r="AU418" s="67"/>
      <c r="AV418" s="67"/>
      <c r="AW418" s="67"/>
      <c r="AX418" s="67"/>
      <c r="AY418" s="67"/>
      <c r="AZ418" s="66"/>
      <c r="BA418" s="66"/>
      <c r="BB418" s="67"/>
      <c r="BC418" s="67"/>
      <c r="BD418" s="67"/>
      <c r="BE418" s="67"/>
      <c r="BF418" s="67"/>
      <c r="BG418" s="66"/>
      <c r="BH418" s="66"/>
      <c r="BI418" s="67"/>
      <c r="BJ418" s="67"/>
      <c r="BK418" s="67"/>
      <c r="BL418" s="67"/>
      <c r="BM418" s="67"/>
      <c r="BN418" s="67"/>
      <c r="BO418" s="67"/>
      <c r="BP418" s="67"/>
      <c r="BQ418" s="67"/>
      <c r="BR418" s="66"/>
      <c r="BS418" s="66"/>
      <c r="BT418" s="67"/>
      <c r="BU418" s="67"/>
      <c r="BV418" s="67"/>
      <c r="BW418" s="67"/>
      <c r="BX418" s="67"/>
      <c r="BY418" s="67"/>
      <c r="BZ418" s="32" t="s">
        <v>461</v>
      </c>
      <c r="CG418" s="66"/>
      <c r="CH418" s="66"/>
      <c r="CL418" s="32" t="s">
        <v>460</v>
      </c>
      <c r="CM418" s="65" t="s">
        <v>209</v>
      </c>
      <c r="CN418" s="65" t="s">
        <v>209</v>
      </c>
      <c r="CO418" s="65" t="s">
        <v>209</v>
      </c>
      <c r="CP418" s="65" t="s">
        <v>209</v>
      </c>
      <c r="CQ418" s="32">
        <v>80.0</v>
      </c>
      <c r="CR418" s="32">
        <v>0.0</v>
      </c>
      <c r="CS418" s="65" t="s">
        <v>209</v>
      </c>
      <c r="CT418" s="32">
        <v>1.0</v>
      </c>
      <c r="CU418" s="32">
        <v>980.0</v>
      </c>
      <c r="CW418" s="32" t="s">
        <v>461</v>
      </c>
      <c r="CX418" s="66"/>
    </row>
    <row r="419">
      <c r="A419" s="16" t="s">
        <v>1092</v>
      </c>
      <c r="B419" s="16" t="s">
        <v>56</v>
      </c>
      <c r="C419" s="32" t="s">
        <v>1100</v>
      </c>
      <c r="D419" s="32" t="s">
        <v>1101</v>
      </c>
      <c r="E419" s="65" t="s">
        <v>19</v>
      </c>
      <c r="F419" s="65" t="s">
        <v>209</v>
      </c>
      <c r="G419" s="65" t="s">
        <v>209</v>
      </c>
      <c r="H419" s="15" t="s">
        <v>458</v>
      </c>
      <c r="I419" s="65" t="s">
        <v>209</v>
      </c>
      <c r="J419" s="65" t="s">
        <v>209</v>
      </c>
      <c r="K419" s="32" t="s">
        <v>460</v>
      </c>
      <c r="L419" s="32" t="s">
        <v>460</v>
      </c>
      <c r="M419" s="32" t="s">
        <v>459</v>
      </c>
      <c r="N419" s="32" t="s">
        <v>459</v>
      </c>
      <c r="O419" s="32">
        <v>40.0</v>
      </c>
      <c r="P419" s="32">
        <v>25.0</v>
      </c>
      <c r="Q419" s="32">
        <v>25.0</v>
      </c>
      <c r="R419" s="32">
        <v>15.0</v>
      </c>
      <c r="S419" s="32">
        <v>40.0</v>
      </c>
      <c r="U419" s="32">
        <v>1.0</v>
      </c>
      <c r="Z419" s="65" t="s">
        <v>209</v>
      </c>
      <c r="AA419" s="65" t="s">
        <v>209</v>
      </c>
      <c r="AB419" s="32">
        <v>80.0</v>
      </c>
      <c r="AC419" s="32">
        <v>0.025</v>
      </c>
      <c r="AD419" s="32">
        <v>25.0</v>
      </c>
      <c r="AE419" s="32">
        <v>25.0</v>
      </c>
      <c r="AF419" s="32">
        <v>15.0</v>
      </c>
      <c r="AG419" s="32">
        <v>40.0</v>
      </c>
      <c r="AI419" s="32">
        <v>1.0</v>
      </c>
      <c r="AJ419" s="32">
        <v>1.0</v>
      </c>
      <c r="AK419" s="32">
        <v>0.0</v>
      </c>
      <c r="AL419" s="32">
        <v>0.0</v>
      </c>
      <c r="AO419" s="66"/>
      <c r="AP419" s="66"/>
      <c r="AQ419" s="67"/>
      <c r="AR419" s="67"/>
      <c r="AS419" s="67"/>
      <c r="AT419" s="67"/>
      <c r="AU419" s="67"/>
      <c r="AV419" s="67"/>
      <c r="AW419" s="67"/>
      <c r="AX419" s="67"/>
      <c r="AY419" s="67"/>
      <c r="AZ419" s="66"/>
      <c r="BA419" s="66"/>
      <c r="BB419" s="67"/>
      <c r="BC419" s="67"/>
      <c r="BD419" s="67"/>
      <c r="BE419" s="67"/>
      <c r="BF419" s="67"/>
      <c r="BG419" s="66"/>
      <c r="BH419" s="66"/>
      <c r="BI419" s="67"/>
      <c r="BJ419" s="67"/>
      <c r="BK419" s="67"/>
      <c r="BL419" s="67"/>
      <c r="BM419" s="67"/>
      <c r="BN419" s="67"/>
      <c r="BO419" s="67"/>
      <c r="BP419" s="67"/>
      <c r="BQ419" s="67"/>
      <c r="BR419" s="66"/>
      <c r="BS419" s="66"/>
      <c r="BT419" s="67"/>
      <c r="BU419" s="67"/>
      <c r="BV419" s="67"/>
      <c r="BW419" s="67"/>
      <c r="BX419" s="67"/>
      <c r="BY419" s="67"/>
      <c r="BZ419" s="32" t="s">
        <v>461</v>
      </c>
      <c r="CG419" s="66"/>
      <c r="CH419" s="66"/>
      <c r="CL419" s="32" t="s">
        <v>460</v>
      </c>
      <c r="CM419" s="65" t="s">
        <v>209</v>
      </c>
      <c r="CN419" s="65" t="s">
        <v>209</v>
      </c>
      <c r="CO419" s="65" t="s">
        <v>209</v>
      </c>
      <c r="CP419" s="65" t="s">
        <v>209</v>
      </c>
      <c r="CQ419" s="32">
        <v>40.0</v>
      </c>
      <c r="CR419" s="32">
        <v>0.0</v>
      </c>
      <c r="CS419" s="65" t="s">
        <v>209</v>
      </c>
      <c r="CT419" s="32">
        <v>1.0</v>
      </c>
      <c r="CU419" s="32">
        <v>980.0</v>
      </c>
      <c r="CW419" s="32" t="s">
        <v>461</v>
      </c>
      <c r="CX419" s="66"/>
    </row>
    <row r="420">
      <c r="A420" s="16" t="s">
        <v>1092</v>
      </c>
      <c r="B420" s="16" t="s">
        <v>56</v>
      </c>
      <c r="C420" s="32" t="s">
        <v>1102</v>
      </c>
      <c r="D420" s="32" t="s">
        <v>1103</v>
      </c>
      <c r="E420" s="65" t="s">
        <v>19</v>
      </c>
      <c r="F420" s="65" t="s">
        <v>209</v>
      </c>
      <c r="G420" s="65" t="s">
        <v>209</v>
      </c>
      <c r="H420" s="15" t="s">
        <v>465</v>
      </c>
      <c r="I420" s="65" t="s">
        <v>209</v>
      </c>
      <c r="J420" s="65" t="s">
        <v>209</v>
      </c>
      <c r="K420" s="32" t="s">
        <v>460</v>
      </c>
      <c r="L420" s="32" t="s">
        <v>460</v>
      </c>
      <c r="M420" s="32" t="s">
        <v>459</v>
      </c>
      <c r="N420" s="32" t="s">
        <v>459</v>
      </c>
      <c r="O420" s="32">
        <v>10.0</v>
      </c>
      <c r="P420" s="32">
        <v>25.0</v>
      </c>
      <c r="Q420" s="32">
        <v>15.0</v>
      </c>
      <c r="R420" s="32">
        <v>15.0</v>
      </c>
      <c r="S420" s="32">
        <v>40.0</v>
      </c>
      <c r="U420" s="32">
        <v>1.0</v>
      </c>
      <c r="V420" s="32">
        <v>3.0</v>
      </c>
      <c r="W420" s="32">
        <v>36.0</v>
      </c>
      <c r="Z420" s="65" t="s">
        <v>209</v>
      </c>
      <c r="AA420" s="65" t="s">
        <v>209</v>
      </c>
      <c r="AB420" s="32">
        <v>20.0</v>
      </c>
      <c r="AC420" s="32">
        <v>0.1</v>
      </c>
      <c r="AD420" s="32">
        <v>25.0</v>
      </c>
      <c r="AE420" s="32">
        <v>15.0</v>
      </c>
      <c r="AF420" s="32">
        <v>15.0</v>
      </c>
      <c r="AG420" s="32">
        <v>40.0</v>
      </c>
      <c r="AI420" s="32">
        <v>1.0</v>
      </c>
      <c r="AJ420" s="32">
        <v>1.0</v>
      </c>
      <c r="AK420" s="32">
        <v>3.0</v>
      </c>
      <c r="AL420" s="32">
        <v>36.0</v>
      </c>
      <c r="AO420" s="66"/>
      <c r="AP420" s="66"/>
      <c r="AQ420" s="67"/>
      <c r="AR420" s="67"/>
      <c r="AS420" s="67"/>
      <c r="AT420" s="67"/>
      <c r="AU420" s="67"/>
      <c r="AV420" s="67"/>
      <c r="AW420" s="67"/>
      <c r="AX420" s="67"/>
      <c r="AY420" s="67"/>
      <c r="AZ420" s="66"/>
      <c r="BA420" s="66"/>
      <c r="BB420" s="67"/>
      <c r="BC420" s="67"/>
      <c r="BD420" s="67"/>
      <c r="BE420" s="67"/>
      <c r="BF420" s="67"/>
      <c r="BG420" s="66"/>
      <c r="BH420" s="66"/>
      <c r="BI420" s="67"/>
      <c r="BJ420" s="67"/>
      <c r="BK420" s="67"/>
      <c r="BL420" s="67"/>
      <c r="BM420" s="67"/>
      <c r="BN420" s="67"/>
      <c r="BO420" s="67"/>
      <c r="BP420" s="67"/>
      <c r="BQ420" s="67"/>
      <c r="BR420" s="66"/>
      <c r="BS420" s="66"/>
      <c r="BT420" s="67"/>
      <c r="BU420" s="67"/>
      <c r="BV420" s="67"/>
      <c r="BW420" s="67"/>
      <c r="BX420" s="67"/>
      <c r="BY420" s="67"/>
      <c r="BZ420" s="32" t="s">
        <v>461</v>
      </c>
      <c r="CG420" s="66"/>
      <c r="CH420" s="66"/>
      <c r="CL420" s="32" t="s">
        <v>460</v>
      </c>
      <c r="CM420" s="65" t="s">
        <v>209</v>
      </c>
      <c r="CN420" s="65" t="s">
        <v>209</v>
      </c>
      <c r="CO420" s="65" t="s">
        <v>209</v>
      </c>
      <c r="CP420" s="65" t="s">
        <v>209</v>
      </c>
      <c r="CQ420" s="32">
        <v>10.0</v>
      </c>
      <c r="CR420" s="32">
        <v>0.0</v>
      </c>
      <c r="CS420" s="65" t="s">
        <v>209</v>
      </c>
      <c r="CT420" s="32">
        <v>1.0</v>
      </c>
      <c r="CU420" s="32">
        <v>980.0</v>
      </c>
      <c r="CW420" s="32" t="s">
        <v>461</v>
      </c>
      <c r="CX420" s="66"/>
    </row>
    <row r="421">
      <c r="A421" s="16" t="s">
        <v>1092</v>
      </c>
      <c r="B421" s="16" t="s">
        <v>56</v>
      </c>
      <c r="C421" s="32" t="s">
        <v>1104</v>
      </c>
      <c r="D421" s="32" t="s">
        <v>1103</v>
      </c>
      <c r="E421" s="65" t="s">
        <v>19</v>
      </c>
      <c r="F421" s="65" t="s">
        <v>209</v>
      </c>
      <c r="G421" s="65" t="s">
        <v>209</v>
      </c>
      <c r="H421" s="15" t="s">
        <v>465</v>
      </c>
      <c r="I421" s="65" t="s">
        <v>209</v>
      </c>
      <c r="J421" s="65" t="s">
        <v>209</v>
      </c>
      <c r="K421" s="32" t="s">
        <v>460</v>
      </c>
      <c r="L421" s="32" t="s">
        <v>460</v>
      </c>
      <c r="M421" s="32" t="s">
        <v>459</v>
      </c>
      <c r="N421" s="32" t="s">
        <v>459</v>
      </c>
      <c r="O421" s="32">
        <v>5.0</v>
      </c>
      <c r="P421" s="32">
        <v>25.0</v>
      </c>
      <c r="Q421" s="32">
        <v>15.0</v>
      </c>
      <c r="R421" s="32">
        <v>15.0</v>
      </c>
      <c r="S421" s="32">
        <v>40.0</v>
      </c>
      <c r="U421" s="32">
        <v>1.0</v>
      </c>
      <c r="V421" s="32">
        <v>3.0</v>
      </c>
      <c r="W421" s="32">
        <v>36.0</v>
      </c>
      <c r="Z421" s="65" t="s">
        <v>209</v>
      </c>
      <c r="AA421" s="65" t="s">
        <v>209</v>
      </c>
      <c r="AB421" s="32">
        <v>10.0</v>
      </c>
      <c r="AC421" s="32">
        <v>0.2</v>
      </c>
      <c r="AD421" s="32">
        <v>25.0</v>
      </c>
      <c r="AE421" s="32">
        <v>15.0</v>
      </c>
      <c r="AF421" s="32">
        <v>15.0</v>
      </c>
      <c r="AG421" s="32">
        <v>40.0</v>
      </c>
      <c r="AI421" s="32">
        <v>1.0</v>
      </c>
      <c r="AJ421" s="32">
        <v>1.0</v>
      </c>
      <c r="AK421" s="32">
        <v>3.0</v>
      </c>
      <c r="AL421" s="32">
        <v>36.0</v>
      </c>
      <c r="AO421" s="66"/>
      <c r="AP421" s="66"/>
      <c r="AQ421" s="67"/>
      <c r="AR421" s="67"/>
      <c r="AS421" s="67"/>
      <c r="AT421" s="67"/>
      <c r="AU421" s="67"/>
      <c r="AV421" s="67"/>
      <c r="AW421" s="67"/>
      <c r="AX421" s="67"/>
      <c r="AY421" s="67"/>
      <c r="AZ421" s="66"/>
      <c r="BA421" s="66"/>
      <c r="BB421" s="67"/>
      <c r="BC421" s="67"/>
      <c r="BD421" s="67"/>
      <c r="BE421" s="67"/>
      <c r="BF421" s="67"/>
      <c r="BG421" s="66"/>
      <c r="BH421" s="66"/>
      <c r="BI421" s="67"/>
      <c r="BJ421" s="67"/>
      <c r="BK421" s="67"/>
      <c r="BL421" s="67"/>
      <c r="BM421" s="67"/>
      <c r="BN421" s="67"/>
      <c r="BO421" s="67"/>
      <c r="BP421" s="67"/>
      <c r="BQ421" s="67"/>
      <c r="BR421" s="66"/>
      <c r="BS421" s="66"/>
      <c r="BT421" s="67"/>
      <c r="BU421" s="67"/>
      <c r="BV421" s="67"/>
      <c r="BW421" s="67"/>
      <c r="BX421" s="67"/>
      <c r="BY421" s="67"/>
      <c r="BZ421" s="32" t="s">
        <v>461</v>
      </c>
      <c r="CG421" s="66"/>
      <c r="CH421" s="66"/>
      <c r="CL421" s="32" t="s">
        <v>460</v>
      </c>
      <c r="CM421" s="65" t="s">
        <v>209</v>
      </c>
      <c r="CN421" s="65" t="s">
        <v>209</v>
      </c>
      <c r="CO421" s="65" t="s">
        <v>209</v>
      </c>
      <c r="CP421" s="65" t="s">
        <v>209</v>
      </c>
      <c r="CQ421" s="32">
        <v>5.0</v>
      </c>
      <c r="CR421" s="32">
        <v>0.0</v>
      </c>
      <c r="CS421" s="65" t="s">
        <v>209</v>
      </c>
      <c r="CT421" s="32">
        <v>1.0</v>
      </c>
      <c r="CU421" s="32">
        <v>980.0</v>
      </c>
      <c r="CW421" s="32" t="s">
        <v>461</v>
      </c>
      <c r="CX421" s="66"/>
    </row>
    <row r="422">
      <c r="A422" s="16" t="s">
        <v>1092</v>
      </c>
      <c r="B422" s="16" t="s">
        <v>56</v>
      </c>
      <c r="C422" s="32" t="s">
        <v>1105</v>
      </c>
      <c r="D422" s="32" t="s">
        <v>1103</v>
      </c>
      <c r="E422" s="65" t="s">
        <v>19</v>
      </c>
      <c r="F422" s="65" t="s">
        <v>209</v>
      </c>
      <c r="G422" s="65" t="s">
        <v>209</v>
      </c>
      <c r="H422" s="15" t="s">
        <v>465</v>
      </c>
      <c r="I422" s="65" t="s">
        <v>209</v>
      </c>
      <c r="J422" s="65" t="s">
        <v>209</v>
      </c>
      <c r="K422" s="32" t="s">
        <v>460</v>
      </c>
      <c r="L422" s="32" t="s">
        <v>460</v>
      </c>
      <c r="M422" s="32" t="s">
        <v>459</v>
      </c>
      <c r="N422" s="32" t="s">
        <v>459</v>
      </c>
      <c r="O422" s="32">
        <v>2.0</v>
      </c>
      <c r="P422" s="32">
        <v>25.0</v>
      </c>
      <c r="Q422" s="32">
        <v>15.0</v>
      </c>
      <c r="R422" s="32">
        <v>15.0</v>
      </c>
      <c r="S422" s="32">
        <v>50.0</v>
      </c>
      <c r="U422" s="32">
        <v>1.0</v>
      </c>
      <c r="V422" s="32">
        <v>3.0</v>
      </c>
      <c r="W422" s="32">
        <v>36.0</v>
      </c>
      <c r="Z422" s="65" t="s">
        <v>209</v>
      </c>
      <c r="AA422" s="65" t="s">
        <v>209</v>
      </c>
      <c r="AB422" s="32">
        <v>4.0</v>
      </c>
      <c r="AC422" s="32">
        <v>0.5</v>
      </c>
      <c r="AD422" s="32">
        <v>25.0</v>
      </c>
      <c r="AE422" s="32">
        <v>15.0</v>
      </c>
      <c r="AF422" s="32">
        <v>15.0</v>
      </c>
      <c r="AG422" s="32">
        <v>50.0</v>
      </c>
      <c r="AI422" s="32">
        <v>1.0</v>
      </c>
      <c r="AJ422" s="32">
        <v>1.0</v>
      </c>
      <c r="AK422" s="32">
        <v>3.0</v>
      </c>
      <c r="AL422" s="32">
        <v>36.0</v>
      </c>
      <c r="AO422" s="66"/>
      <c r="AP422" s="66"/>
      <c r="AQ422" s="67"/>
      <c r="AR422" s="67"/>
      <c r="AS422" s="67"/>
      <c r="AT422" s="67"/>
      <c r="AU422" s="67"/>
      <c r="AV422" s="67"/>
      <c r="AW422" s="67"/>
      <c r="AX422" s="67"/>
      <c r="AY422" s="67"/>
      <c r="AZ422" s="66"/>
      <c r="BA422" s="66"/>
      <c r="BB422" s="67"/>
      <c r="BC422" s="67"/>
      <c r="BD422" s="67"/>
      <c r="BE422" s="67"/>
      <c r="BF422" s="67"/>
      <c r="BG422" s="66"/>
      <c r="BH422" s="66"/>
      <c r="BI422" s="67"/>
      <c r="BJ422" s="67"/>
      <c r="BK422" s="67"/>
      <c r="BL422" s="67"/>
      <c r="BM422" s="67"/>
      <c r="BN422" s="67"/>
      <c r="BO422" s="67"/>
      <c r="BP422" s="67"/>
      <c r="BQ422" s="67"/>
      <c r="BR422" s="66"/>
      <c r="BS422" s="66"/>
      <c r="BT422" s="67"/>
      <c r="BU422" s="67"/>
      <c r="BV422" s="67"/>
      <c r="BW422" s="67"/>
      <c r="BX422" s="67"/>
      <c r="BY422" s="67"/>
      <c r="BZ422" s="32" t="s">
        <v>461</v>
      </c>
      <c r="CG422" s="66"/>
      <c r="CH422" s="66"/>
      <c r="CL422" s="32" t="s">
        <v>460</v>
      </c>
      <c r="CM422" s="65" t="s">
        <v>209</v>
      </c>
      <c r="CN422" s="65" t="s">
        <v>209</v>
      </c>
      <c r="CO422" s="65" t="s">
        <v>209</v>
      </c>
      <c r="CP422" s="65" t="s">
        <v>209</v>
      </c>
      <c r="CQ422" s="32">
        <v>2.0</v>
      </c>
      <c r="CR422" s="32">
        <v>0.0</v>
      </c>
      <c r="CS422" s="65" t="s">
        <v>209</v>
      </c>
      <c r="CT422" s="32">
        <v>1.0</v>
      </c>
      <c r="CU422" s="32">
        <v>980.0</v>
      </c>
      <c r="CW422" s="32" t="s">
        <v>461</v>
      </c>
      <c r="CX422" s="66"/>
    </row>
    <row r="423">
      <c r="A423" s="16" t="s">
        <v>1092</v>
      </c>
      <c r="B423" s="16" t="s">
        <v>56</v>
      </c>
      <c r="C423" s="32" t="s">
        <v>1106</v>
      </c>
      <c r="D423" s="32" t="s">
        <v>1107</v>
      </c>
      <c r="E423" s="65" t="s">
        <v>19</v>
      </c>
      <c r="F423" s="65" t="s">
        <v>209</v>
      </c>
      <c r="G423" s="65" t="s">
        <v>209</v>
      </c>
      <c r="H423" s="15" t="s">
        <v>458</v>
      </c>
      <c r="I423" s="65" t="s">
        <v>209</v>
      </c>
      <c r="J423" s="65" t="s">
        <v>209</v>
      </c>
      <c r="K423" s="32" t="s">
        <v>460</v>
      </c>
      <c r="L423" s="32" t="s">
        <v>460</v>
      </c>
      <c r="M423" s="32" t="s">
        <v>459</v>
      </c>
      <c r="N423" s="32" t="s">
        <v>459</v>
      </c>
      <c r="O423" s="32">
        <v>1.0</v>
      </c>
      <c r="P423" s="32">
        <v>25.0</v>
      </c>
      <c r="Q423" s="32">
        <v>10.0</v>
      </c>
      <c r="R423" s="32">
        <v>25.0</v>
      </c>
      <c r="S423" s="32">
        <v>40.0</v>
      </c>
      <c r="U423" s="32">
        <v>1.0</v>
      </c>
      <c r="V423" s="32">
        <v>3.0</v>
      </c>
      <c r="W423" s="32">
        <v>36.0</v>
      </c>
      <c r="Z423" s="65" t="s">
        <v>209</v>
      </c>
      <c r="AA423" s="65" t="s">
        <v>209</v>
      </c>
      <c r="AB423" s="32">
        <v>2.0</v>
      </c>
      <c r="AC423" s="32">
        <v>1.0</v>
      </c>
      <c r="AD423" s="32">
        <v>25.0</v>
      </c>
      <c r="AE423" s="32">
        <v>10.0</v>
      </c>
      <c r="AF423" s="32">
        <v>25.0</v>
      </c>
      <c r="AG423" s="32">
        <v>50.0</v>
      </c>
      <c r="AI423" s="32">
        <v>1.0</v>
      </c>
      <c r="AJ423" s="32">
        <v>1.0</v>
      </c>
      <c r="AK423" s="32">
        <v>3.0</v>
      </c>
      <c r="AL423" s="32">
        <v>36.0</v>
      </c>
      <c r="AO423" s="66"/>
      <c r="AP423" s="66"/>
      <c r="AQ423" s="67"/>
      <c r="AR423" s="67"/>
      <c r="AS423" s="67"/>
      <c r="AT423" s="67"/>
      <c r="AU423" s="67"/>
      <c r="AV423" s="67"/>
      <c r="AW423" s="67"/>
      <c r="AX423" s="67"/>
      <c r="AY423" s="67"/>
      <c r="AZ423" s="66"/>
      <c r="BA423" s="66"/>
      <c r="BB423" s="67"/>
      <c r="BC423" s="67"/>
      <c r="BD423" s="67"/>
      <c r="BE423" s="67"/>
      <c r="BF423" s="67"/>
      <c r="BG423" s="66"/>
      <c r="BH423" s="66"/>
      <c r="BI423" s="67"/>
      <c r="BJ423" s="67"/>
      <c r="BK423" s="67"/>
      <c r="BL423" s="67"/>
      <c r="BM423" s="67"/>
      <c r="BN423" s="67"/>
      <c r="BO423" s="67"/>
      <c r="BP423" s="67"/>
      <c r="BQ423" s="67"/>
      <c r="BR423" s="66"/>
      <c r="BS423" s="66"/>
      <c r="BT423" s="67"/>
      <c r="BU423" s="67"/>
      <c r="BV423" s="67"/>
      <c r="BW423" s="67"/>
      <c r="BX423" s="67"/>
      <c r="BY423" s="67"/>
      <c r="BZ423" s="32" t="s">
        <v>461</v>
      </c>
      <c r="CG423" s="66"/>
      <c r="CH423" s="66"/>
      <c r="CL423" s="32" t="s">
        <v>460</v>
      </c>
      <c r="CM423" s="65" t="s">
        <v>209</v>
      </c>
      <c r="CN423" s="65" t="s">
        <v>209</v>
      </c>
      <c r="CO423" s="65" t="s">
        <v>209</v>
      </c>
      <c r="CP423" s="65" t="s">
        <v>209</v>
      </c>
      <c r="CQ423" s="32">
        <v>1.0</v>
      </c>
      <c r="CR423" s="32">
        <v>0.0</v>
      </c>
      <c r="CS423" s="65" t="s">
        <v>209</v>
      </c>
      <c r="CT423" s="32">
        <v>1.0</v>
      </c>
      <c r="CU423" s="32">
        <v>980.0</v>
      </c>
      <c r="CW423" s="32" t="s">
        <v>461</v>
      </c>
      <c r="CX423" s="66"/>
    </row>
    <row r="424">
      <c r="A424" s="16" t="s">
        <v>1092</v>
      </c>
      <c r="B424" s="16" t="s">
        <v>56</v>
      </c>
      <c r="C424" s="32" t="s">
        <v>1108</v>
      </c>
      <c r="D424" s="32" t="s">
        <v>1107</v>
      </c>
      <c r="E424" s="65" t="s">
        <v>19</v>
      </c>
      <c r="F424" s="65" t="s">
        <v>209</v>
      </c>
      <c r="G424" s="65" t="s">
        <v>209</v>
      </c>
      <c r="H424" s="15" t="s">
        <v>458</v>
      </c>
      <c r="I424" s="65" t="s">
        <v>209</v>
      </c>
      <c r="J424" s="65" t="s">
        <v>209</v>
      </c>
      <c r="K424" s="32" t="s">
        <v>460</v>
      </c>
      <c r="L424" s="32" t="s">
        <v>460</v>
      </c>
      <c r="M424" s="32" t="s">
        <v>459</v>
      </c>
      <c r="N424" s="32" t="s">
        <v>459</v>
      </c>
      <c r="O424" s="32">
        <v>0.5</v>
      </c>
      <c r="P424" s="32">
        <v>25.0</v>
      </c>
      <c r="Q424" s="32">
        <v>10.0</v>
      </c>
      <c r="R424" s="32">
        <v>25.0</v>
      </c>
      <c r="S424" s="32">
        <v>40.0</v>
      </c>
      <c r="U424" s="32">
        <v>1.0</v>
      </c>
      <c r="V424" s="32">
        <v>3.0</v>
      </c>
      <c r="W424" s="32">
        <v>36.0</v>
      </c>
      <c r="Z424" s="65" t="s">
        <v>209</v>
      </c>
      <c r="AA424" s="65" t="s">
        <v>209</v>
      </c>
      <c r="AB424" s="32">
        <v>1.0</v>
      </c>
      <c r="AC424" s="32">
        <v>2.0</v>
      </c>
      <c r="AD424" s="32">
        <v>25.0</v>
      </c>
      <c r="AE424" s="32">
        <v>10.0</v>
      </c>
      <c r="AF424" s="32">
        <v>25.0</v>
      </c>
      <c r="AG424" s="32">
        <v>50.0</v>
      </c>
      <c r="AI424" s="32">
        <v>1.0</v>
      </c>
      <c r="AJ424" s="32">
        <v>1.0</v>
      </c>
      <c r="AK424" s="32">
        <v>3.0</v>
      </c>
      <c r="AL424" s="32">
        <v>36.0</v>
      </c>
      <c r="AO424" s="66"/>
      <c r="AP424" s="66"/>
      <c r="AQ424" s="67"/>
      <c r="AR424" s="67"/>
      <c r="AS424" s="67"/>
      <c r="AT424" s="67"/>
      <c r="AU424" s="67"/>
      <c r="AV424" s="67"/>
      <c r="AW424" s="67"/>
      <c r="AX424" s="67"/>
      <c r="AY424" s="67"/>
      <c r="AZ424" s="66"/>
      <c r="BA424" s="66"/>
      <c r="BB424" s="67"/>
      <c r="BC424" s="67"/>
      <c r="BD424" s="67"/>
      <c r="BE424" s="67"/>
      <c r="BF424" s="67"/>
      <c r="BG424" s="66"/>
      <c r="BH424" s="66"/>
      <c r="BI424" s="67"/>
      <c r="BJ424" s="67"/>
      <c r="BK424" s="67"/>
      <c r="BL424" s="67"/>
      <c r="BM424" s="67"/>
      <c r="BN424" s="67"/>
      <c r="BO424" s="67"/>
      <c r="BP424" s="67"/>
      <c r="BQ424" s="67"/>
      <c r="BR424" s="66"/>
      <c r="BS424" s="66"/>
      <c r="BT424" s="67"/>
      <c r="BU424" s="67"/>
      <c r="BV424" s="67"/>
      <c r="BW424" s="67"/>
      <c r="BX424" s="67"/>
      <c r="BY424" s="67"/>
      <c r="BZ424" s="32" t="s">
        <v>461</v>
      </c>
      <c r="CG424" s="66"/>
      <c r="CH424" s="66"/>
      <c r="CL424" s="32" t="s">
        <v>460</v>
      </c>
      <c r="CM424" s="65" t="s">
        <v>209</v>
      </c>
      <c r="CN424" s="65" t="s">
        <v>209</v>
      </c>
      <c r="CO424" s="65" t="s">
        <v>209</v>
      </c>
      <c r="CP424" s="65" t="s">
        <v>209</v>
      </c>
      <c r="CQ424" s="32">
        <v>0.5</v>
      </c>
      <c r="CR424" s="32">
        <v>0.0</v>
      </c>
      <c r="CS424" s="65" t="s">
        <v>209</v>
      </c>
      <c r="CT424" s="32">
        <v>1.0</v>
      </c>
      <c r="CU424" s="32">
        <v>980.0</v>
      </c>
      <c r="CW424" s="32" t="s">
        <v>460</v>
      </c>
      <c r="CX424" s="65" t="s">
        <v>19</v>
      </c>
    </row>
    <row r="425">
      <c r="A425" s="16" t="s">
        <v>1092</v>
      </c>
      <c r="B425" s="16" t="s">
        <v>56</v>
      </c>
      <c r="C425" s="32" t="s">
        <v>504</v>
      </c>
      <c r="D425" s="32" t="s">
        <v>662</v>
      </c>
      <c r="E425" s="65" t="s">
        <v>19</v>
      </c>
      <c r="F425" s="65" t="s">
        <v>209</v>
      </c>
      <c r="G425" s="65" t="s">
        <v>209</v>
      </c>
      <c r="H425" s="15" t="s">
        <v>465</v>
      </c>
      <c r="I425" s="65" t="s">
        <v>209</v>
      </c>
      <c r="J425" s="65" t="s">
        <v>209</v>
      </c>
      <c r="K425" s="32" t="s">
        <v>460</v>
      </c>
      <c r="L425" s="32" t="s">
        <v>460</v>
      </c>
      <c r="M425" s="32" t="s">
        <v>460</v>
      </c>
      <c r="N425" s="32" t="s">
        <v>460</v>
      </c>
      <c r="O425" s="32">
        <v>0.11</v>
      </c>
      <c r="P425" s="32">
        <v>20.0</v>
      </c>
      <c r="Q425" s="32">
        <v>5.0</v>
      </c>
      <c r="R425" s="32">
        <v>10.0</v>
      </c>
      <c r="S425" s="32">
        <v>40.0</v>
      </c>
      <c r="U425" s="32">
        <v>1.0</v>
      </c>
      <c r="V425" s="32">
        <v>3.0</v>
      </c>
      <c r="W425" s="32">
        <v>36.0</v>
      </c>
      <c r="Z425" s="65" t="s">
        <v>209</v>
      </c>
      <c r="AA425" s="65" t="s">
        <v>209</v>
      </c>
      <c r="AB425" s="32">
        <v>0.11</v>
      </c>
      <c r="AC425" s="32">
        <v>6.0</v>
      </c>
      <c r="AD425" s="32">
        <v>20.0</v>
      </c>
      <c r="AE425" s="32">
        <v>5.0</v>
      </c>
      <c r="AF425" s="32">
        <v>10.0</v>
      </c>
      <c r="AG425" s="32">
        <v>40.0</v>
      </c>
      <c r="AI425" s="32">
        <v>1.0</v>
      </c>
      <c r="AJ425" s="32">
        <v>1.0</v>
      </c>
      <c r="AK425" s="32">
        <v>3.0</v>
      </c>
      <c r="AL425" s="32">
        <v>36.0</v>
      </c>
      <c r="AO425" s="65" t="s">
        <v>19</v>
      </c>
      <c r="AP425" s="65" t="s">
        <v>209</v>
      </c>
      <c r="AQ425" s="32">
        <v>0.23</v>
      </c>
      <c r="AR425" s="32">
        <v>6.0</v>
      </c>
      <c r="AS425" s="32">
        <v>20.0</v>
      </c>
      <c r="AT425" s="32">
        <v>5.0</v>
      </c>
      <c r="AU425" s="32">
        <v>10.0</v>
      </c>
      <c r="AV425" s="32">
        <v>0.6</v>
      </c>
      <c r="AX425" s="32">
        <v>1.0</v>
      </c>
      <c r="AY425" s="32">
        <v>1.0</v>
      </c>
      <c r="AZ425" s="65" t="s">
        <v>209</v>
      </c>
      <c r="BA425" s="65" t="s">
        <v>209</v>
      </c>
      <c r="BB425" s="32">
        <v>3.0</v>
      </c>
      <c r="BC425" s="32">
        <v>36.0</v>
      </c>
      <c r="BG425" s="65" t="s">
        <v>19</v>
      </c>
      <c r="BH425" s="65" t="s">
        <v>209</v>
      </c>
      <c r="BI425" s="32">
        <v>0.05</v>
      </c>
      <c r="BJ425" s="32">
        <v>6.0</v>
      </c>
      <c r="BK425" s="32">
        <v>20.0</v>
      </c>
      <c r="BL425" s="32">
        <v>5.0</v>
      </c>
      <c r="BM425" s="32">
        <v>10.0</v>
      </c>
      <c r="BN425" s="32">
        <v>70.0</v>
      </c>
      <c r="BP425" s="32">
        <v>1.0</v>
      </c>
      <c r="BQ425" s="32">
        <v>1.0</v>
      </c>
      <c r="BR425" s="65" t="s">
        <v>209</v>
      </c>
      <c r="BS425" s="65" t="s">
        <v>209</v>
      </c>
      <c r="BT425" s="32">
        <v>3.0</v>
      </c>
      <c r="BU425" s="32">
        <v>36.0</v>
      </c>
      <c r="BZ425" s="32" t="s">
        <v>460</v>
      </c>
      <c r="CA425" s="86" t="s">
        <v>1109</v>
      </c>
      <c r="CB425" s="32" t="s">
        <v>209</v>
      </c>
      <c r="CC425" s="32">
        <v>0.23</v>
      </c>
      <c r="CD425" s="32">
        <v>6.0</v>
      </c>
      <c r="CE425" s="32">
        <v>1.0</v>
      </c>
      <c r="CF425" s="32">
        <v>1.0</v>
      </c>
      <c r="CG425" s="65" t="s">
        <v>209</v>
      </c>
      <c r="CH425" s="65" t="s">
        <v>209</v>
      </c>
      <c r="CL425" s="32" t="s">
        <v>460</v>
      </c>
      <c r="CM425" s="65" t="s">
        <v>209</v>
      </c>
      <c r="CN425" s="65" t="s">
        <v>209</v>
      </c>
      <c r="CO425" s="65" t="s">
        <v>209</v>
      </c>
      <c r="CP425" s="65" t="s">
        <v>209</v>
      </c>
      <c r="CQ425" s="32">
        <v>0.11</v>
      </c>
      <c r="CR425" s="32">
        <v>0.0</v>
      </c>
      <c r="CS425" s="65" t="s">
        <v>209</v>
      </c>
      <c r="CT425" s="32">
        <v>1.0</v>
      </c>
      <c r="CU425" s="32">
        <v>980.0</v>
      </c>
      <c r="CW425" s="32" t="s">
        <v>460</v>
      </c>
      <c r="CX425" s="65" t="s">
        <v>19</v>
      </c>
      <c r="DB425" s="32" t="s">
        <v>1110</v>
      </c>
      <c r="DC425" s="32" t="s">
        <v>1110</v>
      </c>
    </row>
    <row r="426">
      <c r="A426" s="16" t="s">
        <v>1092</v>
      </c>
      <c r="B426" s="16" t="s">
        <v>56</v>
      </c>
      <c r="C426" s="32" t="s">
        <v>696</v>
      </c>
      <c r="D426" s="32" t="s">
        <v>1111</v>
      </c>
      <c r="E426" s="65" t="s">
        <v>19</v>
      </c>
      <c r="F426" s="65" t="s">
        <v>209</v>
      </c>
      <c r="G426" s="65" t="s">
        <v>209</v>
      </c>
      <c r="H426" s="15" t="s">
        <v>465</v>
      </c>
      <c r="I426" s="65" t="s">
        <v>209</v>
      </c>
      <c r="J426" s="65" t="s">
        <v>209</v>
      </c>
      <c r="K426" s="32" t="s">
        <v>460</v>
      </c>
      <c r="L426" s="32" t="s">
        <v>460</v>
      </c>
      <c r="M426" s="32" t="s">
        <v>460</v>
      </c>
      <c r="N426" s="32" t="s">
        <v>460</v>
      </c>
      <c r="O426" s="32">
        <v>0.06</v>
      </c>
      <c r="P426" s="32">
        <v>10.0</v>
      </c>
      <c r="Q426" s="32">
        <v>5.0</v>
      </c>
      <c r="R426" s="32">
        <v>10.0</v>
      </c>
      <c r="S426" s="32">
        <v>60.0</v>
      </c>
      <c r="U426" s="32">
        <v>1.0</v>
      </c>
      <c r="V426" s="32">
        <v>3.0</v>
      </c>
      <c r="W426" s="32">
        <v>36.0</v>
      </c>
      <c r="Z426" s="65" t="s">
        <v>209</v>
      </c>
      <c r="AA426" s="65" t="s">
        <v>209</v>
      </c>
      <c r="AB426" s="32">
        <v>0.11</v>
      </c>
      <c r="AC426" s="32">
        <v>11.0</v>
      </c>
      <c r="AD426" s="32">
        <v>10.0</v>
      </c>
      <c r="AE426" s="32">
        <v>5.0</v>
      </c>
      <c r="AF426" s="32">
        <v>10.0</v>
      </c>
      <c r="AG426" s="32">
        <v>60.0</v>
      </c>
      <c r="AI426" s="32">
        <v>1.0</v>
      </c>
      <c r="AJ426" s="32">
        <v>1.0</v>
      </c>
      <c r="AK426" s="32">
        <v>3.0</v>
      </c>
      <c r="AL426" s="32">
        <v>36.0</v>
      </c>
      <c r="AO426" s="65" t="s">
        <v>209</v>
      </c>
      <c r="AP426" s="65" t="s">
        <v>209</v>
      </c>
      <c r="AQ426" s="32">
        <v>0.17</v>
      </c>
      <c r="AR426" s="32">
        <v>11.0</v>
      </c>
      <c r="AS426" s="32">
        <v>10.0</v>
      </c>
      <c r="AT426" s="32">
        <v>5.0</v>
      </c>
      <c r="AU426" s="32">
        <v>10.0</v>
      </c>
      <c r="AV426" s="32">
        <v>0.6</v>
      </c>
      <c r="AX426" s="32">
        <v>1.0</v>
      </c>
      <c r="AY426" s="32">
        <v>1.0</v>
      </c>
      <c r="AZ426" s="65" t="s">
        <v>209</v>
      </c>
      <c r="BA426" s="65" t="s">
        <v>209</v>
      </c>
      <c r="BB426" s="32">
        <v>3.0</v>
      </c>
      <c r="BC426" s="32">
        <v>36.0</v>
      </c>
      <c r="BG426" s="65" t="s">
        <v>19</v>
      </c>
      <c r="BH426" s="65" t="s">
        <v>209</v>
      </c>
      <c r="BI426" s="32">
        <v>0.17</v>
      </c>
      <c r="BJ426" s="32">
        <v>11.0</v>
      </c>
      <c r="BK426" s="32">
        <v>10.0</v>
      </c>
      <c r="BL426" s="32">
        <v>5.0</v>
      </c>
      <c r="BM426" s="32">
        <v>10.0</v>
      </c>
      <c r="BN426" s="32">
        <v>70.0</v>
      </c>
      <c r="BP426" s="32">
        <v>1.0</v>
      </c>
      <c r="BQ426" s="32">
        <v>1.0</v>
      </c>
      <c r="BR426" s="65" t="s">
        <v>209</v>
      </c>
      <c r="BS426" s="65" t="s">
        <v>209</v>
      </c>
      <c r="BT426" s="32">
        <v>3.0</v>
      </c>
      <c r="BU426" s="32">
        <v>36.0</v>
      </c>
      <c r="BZ426" s="32" t="s">
        <v>460</v>
      </c>
      <c r="CA426" s="86" t="s">
        <v>1109</v>
      </c>
      <c r="CB426" s="32" t="s">
        <v>209</v>
      </c>
      <c r="CC426" s="32">
        <v>0.17</v>
      </c>
      <c r="CD426" s="32">
        <v>11.0</v>
      </c>
      <c r="CE426" s="32">
        <v>1.0</v>
      </c>
      <c r="CF426" s="32">
        <v>1.0</v>
      </c>
      <c r="CG426" s="65" t="s">
        <v>209</v>
      </c>
      <c r="CH426" s="65" t="s">
        <v>209</v>
      </c>
      <c r="CL426" s="32" t="s">
        <v>460</v>
      </c>
      <c r="CM426" s="65" t="s">
        <v>209</v>
      </c>
      <c r="CN426" s="65" t="s">
        <v>209</v>
      </c>
      <c r="CO426" s="65" t="s">
        <v>209</v>
      </c>
      <c r="CP426" s="65" t="s">
        <v>209</v>
      </c>
      <c r="CR426" s="32">
        <v>0.0</v>
      </c>
      <c r="CS426" s="65" t="s">
        <v>209</v>
      </c>
      <c r="CT426" s="32">
        <v>1.0</v>
      </c>
      <c r="CU426" s="32">
        <v>980.0</v>
      </c>
      <c r="CW426" s="32" t="s">
        <v>460</v>
      </c>
      <c r="CX426" s="65" t="s">
        <v>19</v>
      </c>
      <c r="DB426" s="32" t="s">
        <v>1110</v>
      </c>
      <c r="DC426" s="32" t="s">
        <v>1110</v>
      </c>
    </row>
    <row r="427">
      <c r="A427" s="16" t="s">
        <v>1092</v>
      </c>
      <c r="B427" s="16" t="s">
        <v>56</v>
      </c>
      <c r="C427" s="32" t="s">
        <v>1112</v>
      </c>
      <c r="D427" s="32" t="s">
        <v>1113</v>
      </c>
      <c r="E427" s="65" t="s">
        <v>19</v>
      </c>
      <c r="F427" s="65" t="s">
        <v>209</v>
      </c>
      <c r="G427" s="65" t="s">
        <v>209</v>
      </c>
      <c r="H427" s="15" t="s">
        <v>465</v>
      </c>
      <c r="I427" s="65" t="s">
        <v>209</v>
      </c>
      <c r="J427" s="65" t="s">
        <v>209</v>
      </c>
      <c r="K427" s="32" t="s">
        <v>460</v>
      </c>
      <c r="L427" s="32" t="s">
        <v>460</v>
      </c>
      <c r="M427" s="32" t="s">
        <v>460</v>
      </c>
      <c r="N427" s="32" t="s">
        <v>460</v>
      </c>
      <c r="O427" s="32">
        <v>0.06</v>
      </c>
      <c r="P427" s="32">
        <v>15.0</v>
      </c>
      <c r="Q427" s="32">
        <v>5.0</v>
      </c>
      <c r="R427" s="32">
        <v>5.0</v>
      </c>
      <c r="S427" s="32">
        <v>60.0</v>
      </c>
      <c r="U427" s="32">
        <v>1.0</v>
      </c>
      <c r="V427" s="32">
        <v>2.0</v>
      </c>
      <c r="W427" s="32">
        <v>36.0</v>
      </c>
      <c r="Z427" s="65" t="s">
        <v>209</v>
      </c>
      <c r="AA427" s="65" t="s">
        <v>209</v>
      </c>
      <c r="AB427" s="32">
        <v>0.11</v>
      </c>
      <c r="AC427" s="32">
        <v>11.0</v>
      </c>
      <c r="AD427" s="32">
        <v>15.0</v>
      </c>
      <c r="AE427" s="32">
        <v>5.0</v>
      </c>
      <c r="AF427" s="32">
        <v>5.0</v>
      </c>
      <c r="AG427" s="32">
        <v>60.0</v>
      </c>
      <c r="AI427" s="32">
        <v>1.0</v>
      </c>
      <c r="AJ427" s="32">
        <v>1.0</v>
      </c>
      <c r="AK427" s="32">
        <v>2.0</v>
      </c>
      <c r="AL427" s="32">
        <v>24.0</v>
      </c>
      <c r="AO427" s="65" t="s">
        <v>19</v>
      </c>
      <c r="AP427" s="65" t="s">
        <v>209</v>
      </c>
      <c r="AQ427" s="32">
        <v>0.11</v>
      </c>
      <c r="AR427" s="32">
        <v>11.0</v>
      </c>
      <c r="AS427" s="32">
        <v>15.0</v>
      </c>
      <c r="AT427" s="32">
        <v>5.0</v>
      </c>
      <c r="AU427" s="32">
        <v>5.0</v>
      </c>
      <c r="AV427" s="32">
        <v>0.6</v>
      </c>
      <c r="AX427" s="32">
        <v>1.0</v>
      </c>
      <c r="AY427" s="32">
        <v>1.0</v>
      </c>
      <c r="AZ427" s="65" t="s">
        <v>209</v>
      </c>
      <c r="BA427" s="65" t="s">
        <v>209</v>
      </c>
      <c r="BB427" s="32">
        <v>2.0</v>
      </c>
      <c r="BC427" s="32">
        <v>24.0</v>
      </c>
      <c r="BG427" s="65" t="s">
        <v>19</v>
      </c>
      <c r="BH427" s="65" t="s">
        <v>209</v>
      </c>
      <c r="BI427" s="32">
        <v>0.11</v>
      </c>
      <c r="BJ427" s="32">
        <v>11.0</v>
      </c>
      <c r="BK427" s="32">
        <v>15.0</v>
      </c>
      <c r="BL427" s="32">
        <v>5.0</v>
      </c>
      <c r="BM427" s="32">
        <v>5.0</v>
      </c>
      <c r="BN427" s="32">
        <v>60.0</v>
      </c>
      <c r="BP427" s="32">
        <v>1.0</v>
      </c>
      <c r="BQ427" s="32">
        <v>1.0</v>
      </c>
      <c r="BR427" s="65" t="s">
        <v>209</v>
      </c>
      <c r="BS427" s="65" t="s">
        <v>209</v>
      </c>
      <c r="BT427" s="32">
        <v>2.0</v>
      </c>
      <c r="BU427" s="32">
        <v>24.0</v>
      </c>
      <c r="BZ427" s="32" t="s">
        <v>460</v>
      </c>
      <c r="CA427" s="86" t="s">
        <v>1109</v>
      </c>
      <c r="CB427" s="32" t="s">
        <v>209</v>
      </c>
      <c r="CC427" s="32">
        <v>0.11</v>
      </c>
      <c r="CD427" s="32">
        <v>11.0</v>
      </c>
      <c r="CG427" s="65" t="s">
        <v>209</v>
      </c>
      <c r="CH427" s="65" t="s">
        <v>209</v>
      </c>
      <c r="CL427" s="32" t="s">
        <v>460</v>
      </c>
      <c r="CM427" s="65" t="s">
        <v>209</v>
      </c>
      <c r="CN427" s="65" t="s">
        <v>209</v>
      </c>
      <c r="CO427" s="65" t="s">
        <v>209</v>
      </c>
      <c r="CP427" s="65" t="s">
        <v>209</v>
      </c>
      <c r="CR427" s="32">
        <v>0.0</v>
      </c>
      <c r="CS427" s="65" t="s">
        <v>209</v>
      </c>
      <c r="CT427" s="32">
        <v>1.0</v>
      </c>
      <c r="CU427" s="32">
        <v>980.0</v>
      </c>
      <c r="CW427" s="32" t="s">
        <v>460</v>
      </c>
      <c r="CX427" s="65" t="s">
        <v>19</v>
      </c>
      <c r="DB427" s="32" t="s">
        <v>1110</v>
      </c>
      <c r="DC427" s="32" t="s">
        <v>1110</v>
      </c>
    </row>
    <row r="428">
      <c r="A428" s="16" t="s">
        <v>1092</v>
      </c>
      <c r="B428" s="16" t="s">
        <v>56</v>
      </c>
      <c r="C428" s="32" t="s">
        <v>534</v>
      </c>
      <c r="D428" s="32" t="s">
        <v>1114</v>
      </c>
      <c r="E428" s="65" t="s">
        <v>19</v>
      </c>
      <c r="F428" s="65" t="s">
        <v>209</v>
      </c>
      <c r="G428" s="65" t="s">
        <v>209</v>
      </c>
      <c r="H428" s="15" t="s">
        <v>458</v>
      </c>
      <c r="I428" s="65" t="s">
        <v>209</v>
      </c>
      <c r="J428" s="65" t="s">
        <v>209</v>
      </c>
      <c r="K428" s="32" t="s">
        <v>460</v>
      </c>
      <c r="L428" s="32" t="s">
        <v>460</v>
      </c>
      <c r="M428" s="32" t="s">
        <v>460</v>
      </c>
      <c r="N428" s="32" t="s">
        <v>460</v>
      </c>
      <c r="O428" s="32">
        <v>0.0</v>
      </c>
      <c r="P428" s="32">
        <v>5.0</v>
      </c>
      <c r="Q428" s="32">
        <v>5.0</v>
      </c>
      <c r="R428" s="32">
        <v>15.0</v>
      </c>
      <c r="S428" s="32">
        <v>60.0</v>
      </c>
      <c r="U428" s="32">
        <v>1.0</v>
      </c>
      <c r="V428" s="32">
        <v>4.0</v>
      </c>
      <c r="W428" s="32">
        <v>60.0</v>
      </c>
      <c r="Z428" s="65" t="s">
        <v>209</v>
      </c>
      <c r="AA428" s="65" t="s">
        <v>209</v>
      </c>
      <c r="AB428" s="32">
        <v>0.0</v>
      </c>
      <c r="AD428" s="32">
        <v>5.0</v>
      </c>
      <c r="AE428" s="32">
        <v>5.0</v>
      </c>
      <c r="AF428" s="32">
        <v>15.0</v>
      </c>
      <c r="AG428" s="32">
        <v>60.0</v>
      </c>
      <c r="AI428" s="32">
        <v>1.0</v>
      </c>
      <c r="AJ428" s="32">
        <v>1.0</v>
      </c>
      <c r="AK428" s="32">
        <v>4.0</v>
      </c>
      <c r="AL428" s="32">
        <v>48.0</v>
      </c>
      <c r="AO428" s="65" t="s">
        <v>209</v>
      </c>
      <c r="AP428" s="65" t="s">
        <v>209</v>
      </c>
      <c r="AS428" s="32">
        <v>5.0</v>
      </c>
      <c r="AT428" s="32">
        <v>5.0</v>
      </c>
      <c r="AU428" s="32">
        <v>15.0</v>
      </c>
      <c r="AV428" s="32">
        <v>0.6</v>
      </c>
      <c r="AX428" s="32">
        <v>1.0</v>
      </c>
      <c r="AY428" s="32">
        <v>1.0</v>
      </c>
      <c r="AZ428" s="65" t="s">
        <v>209</v>
      </c>
      <c r="BA428" s="65" t="s">
        <v>209</v>
      </c>
      <c r="BB428" s="32">
        <v>4.0</v>
      </c>
      <c r="BC428" s="32">
        <v>48.0</v>
      </c>
      <c r="BG428" s="65" t="s">
        <v>209</v>
      </c>
      <c r="BH428" s="65" t="s">
        <v>209</v>
      </c>
      <c r="BK428" s="32">
        <v>5.0</v>
      </c>
      <c r="BL428" s="32">
        <v>5.0</v>
      </c>
      <c r="BM428" s="32">
        <v>15.0</v>
      </c>
      <c r="BN428" s="32">
        <v>60.0</v>
      </c>
      <c r="BP428" s="32">
        <v>1.0</v>
      </c>
      <c r="BQ428" s="32">
        <v>1.0</v>
      </c>
      <c r="BR428" s="65" t="s">
        <v>209</v>
      </c>
      <c r="BS428" s="65" t="s">
        <v>209</v>
      </c>
      <c r="BT428" s="32">
        <v>4.0</v>
      </c>
      <c r="BU428" s="32">
        <v>48.0</v>
      </c>
      <c r="BZ428" s="32" t="s">
        <v>460</v>
      </c>
      <c r="CA428" s="86" t="s">
        <v>1109</v>
      </c>
      <c r="CB428" s="32" t="s">
        <v>209</v>
      </c>
      <c r="CG428" s="65" t="s">
        <v>209</v>
      </c>
      <c r="CH428" s="65" t="s">
        <v>209</v>
      </c>
      <c r="CL428" s="32" t="s">
        <v>460</v>
      </c>
      <c r="CM428" s="65" t="s">
        <v>209</v>
      </c>
      <c r="CN428" s="65" t="s">
        <v>209</v>
      </c>
      <c r="CO428" s="65" t="s">
        <v>209</v>
      </c>
      <c r="CP428" s="65" t="s">
        <v>209</v>
      </c>
      <c r="CR428" s="32">
        <v>0.0</v>
      </c>
      <c r="CS428" s="65" t="s">
        <v>209</v>
      </c>
      <c r="CT428" s="32">
        <v>1.0</v>
      </c>
      <c r="CU428" s="32">
        <v>980.0</v>
      </c>
      <c r="CW428" s="32" t="s">
        <v>460</v>
      </c>
      <c r="CX428" s="65" t="s">
        <v>19</v>
      </c>
      <c r="DB428" s="32" t="s">
        <v>1110</v>
      </c>
      <c r="DC428" s="32" t="s">
        <v>1110</v>
      </c>
    </row>
    <row r="429">
      <c r="A429" s="16" t="s">
        <v>1092</v>
      </c>
      <c r="B429" s="16" t="s">
        <v>56</v>
      </c>
      <c r="C429" s="32" t="s">
        <v>531</v>
      </c>
      <c r="D429" s="32" t="s">
        <v>1115</v>
      </c>
      <c r="E429" s="65" t="s">
        <v>19</v>
      </c>
      <c r="F429" s="65" t="s">
        <v>209</v>
      </c>
      <c r="G429" s="65" t="s">
        <v>209</v>
      </c>
      <c r="H429" s="15" t="s">
        <v>465</v>
      </c>
      <c r="I429" s="65" t="s">
        <v>209</v>
      </c>
      <c r="J429" s="65" t="s">
        <v>209</v>
      </c>
      <c r="K429" s="32" t="s">
        <v>460</v>
      </c>
      <c r="L429" s="32" t="s">
        <v>460</v>
      </c>
      <c r="M429" s="32" t="s">
        <v>460</v>
      </c>
      <c r="N429" s="32" t="s">
        <v>460</v>
      </c>
      <c r="O429" s="32">
        <v>0.0</v>
      </c>
      <c r="P429" s="32">
        <v>0.0</v>
      </c>
      <c r="Q429" s="32">
        <v>0.0</v>
      </c>
      <c r="R429" s="32">
        <v>0.0</v>
      </c>
      <c r="S429" s="32">
        <v>80.0</v>
      </c>
      <c r="U429" s="32">
        <v>1.0</v>
      </c>
      <c r="V429" s="32">
        <v>4.0</v>
      </c>
      <c r="W429" s="32">
        <v>45.0</v>
      </c>
      <c r="Z429" s="65" t="s">
        <v>209</v>
      </c>
      <c r="AA429" s="65" t="s">
        <v>209</v>
      </c>
      <c r="AB429" s="32">
        <v>0.0</v>
      </c>
      <c r="AG429" s="32">
        <v>80.0</v>
      </c>
      <c r="AI429" s="32">
        <v>1.0</v>
      </c>
      <c r="AJ429" s="32">
        <v>1.0</v>
      </c>
      <c r="AK429" s="32">
        <v>4.0</v>
      </c>
      <c r="AL429" s="32">
        <v>48.0</v>
      </c>
      <c r="AO429" s="65" t="s">
        <v>209</v>
      </c>
      <c r="AP429" s="65" t="s">
        <v>209</v>
      </c>
      <c r="AS429" s="32">
        <v>0.0</v>
      </c>
      <c r="AT429" s="32">
        <v>0.0</v>
      </c>
      <c r="AU429" s="32">
        <v>0.0</v>
      </c>
      <c r="AV429" s="32">
        <v>0.8</v>
      </c>
      <c r="AX429" s="32">
        <v>1.0</v>
      </c>
      <c r="AY429" s="32">
        <v>1.0</v>
      </c>
      <c r="AZ429" s="65" t="s">
        <v>209</v>
      </c>
      <c r="BA429" s="65" t="s">
        <v>209</v>
      </c>
      <c r="BB429" s="32">
        <v>4.0</v>
      </c>
      <c r="BC429" s="32">
        <v>48.0</v>
      </c>
      <c r="BG429" s="65" t="s">
        <v>209</v>
      </c>
      <c r="BH429" s="65" t="s">
        <v>209</v>
      </c>
      <c r="BN429" s="32">
        <v>80.0</v>
      </c>
      <c r="BP429" s="32">
        <v>1.0</v>
      </c>
      <c r="BQ429" s="32">
        <v>1.0</v>
      </c>
      <c r="BR429" s="65" t="s">
        <v>209</v>
      </c>
      <c r="BS429" s="65" t="s">
        <v>209</v>
      </c>
      <c r="BT429" s="32">
        <v>4.0</v>
      </c>
      <c r="BU429" s="32">
        <v>48.0</v>
      </c>
      <c r="BZ429" s="32" t="s">
        <v>461</v>
      </c>
      <c r="CG429" s="66"/>
      <c r="CH429" s="66"/>
      <c r="CL429" s="32" t="s">
        <v>460</v>
      </c>
      <c r="CM429" s="65" t="s">
        <v>209</v>
      </c>
      <c r="CN429" s="65" t="s">
        <v>209</v>
      </c>
      <c r="CO429" s="65" t="s">
        <v>209</v>
      </c>
      <c r="CP429" s="65" t="s">
        <v>209</v>
      </c>
      <c r="CR429" s="32">
        <v>0.0</v>
      </c>
      <c r="CS429" s="65" t="s">
        <v>209</v>
      </c>
      <c r="CT429" s="32">
        <v>1.0</v>
      </c>
      <c r="CU429" s="32">
        <v>980.0</v>
      </c>
      <c r="CW429" s="32" t="s">
        <v>460</v>
      </c>
      <c r="CX429" s="65" t="s">
        <v>19</v>
      </c>
    </row>
    <row r="430">
      <c r="A430" s="16" t="s">
        <v>1092</v>
      </c>
      <c r="B430" s="16" t="s">
        <v>56</v>
      </c>
      <c r="C430" s="32" t="s">
        <v>972</v>
      </c>
      <c r="D430" s="32" t="s">
        <v>1116</v>
      </c>
      <c r="E430" s="65" t="s">
        <v>19</v>
      </c>
      <c r="F430" s="65" t="s">
        <v>209</v>
      </c>
      <c r="G430" s="65" t="s">
        <v>209</v>
      </c>
      <c r="H430" s="15" t="s">
        <v>465</v>
      </c>
      <c r="I430" s="65" t="s">
        <v>209</v>
      </c>
      <c r="J430" s="65" t="s">
        <v>209</v>
      </c>
      <c r="K430" s="32" t="s">
        <v>460</v>
      </c>
      <c r="L430" s="32" t="s">
        <v>460</v>
      </c>
      <c r="M430" s="32" t="s">
        <v>460</v>
      </c>
      <c r="N430" s="32" t="s">
        <v>460</v>
      </c>
      <c r="O430" s="32">
        <v>0.0</v>
      </c>
      <c r="P430" s="32">
        <v>20.0</v>
      </c>
      <c r="Q430" s="32">
        <v>0.0</v>
      </c>
      <c r="R430" s="32">
        <v>0.0</v>
      </c>
      <c r="S430" s="32">
        <v>80.0</v>
      </c>
      <c r="U430" s="32">
        <v>1.0</v>
      </c>
      <c r="V430" s="32">
        <v>6.0</v>
      </c>
      <c r="W430" s="32">
        <v>60.0</v>
      </c>
      <c r="Z430" s="65" t="s">
        <v>209</v>
      </c>
      <c r="AA430" s="65" t="s">
        <v>209</v>
      </c>
      <c r="AB430" s="32">
        <v>0.0</v>
      </c>
      <c r="AD430" s="32">
        <v>20.0</v>
      </c>
      <c r="AG430" s="32">
        <v>80.0</v>
      </c>
      <c r="AI430" s="32">
        <v>1.0</v>
      </c>
      <c r="AJ430" s="32">
        <v>1.0</v>
      </c>
      <c r="AK430" s="32">
        <v>6.0</v>
      </c>
      <c r="AL430" s="32">
        <v>72.0</v>
      </c>
      <c r="AO430" s="65" t="s">
        <v>209</v>
      </c>
      <c r="AP430" s="65" t="s">
        <v>209</v>
      </c>
      <c r="AS430" s="32">
        <v>20.0</v>
      </c>
      <c r="AT430" s="32">
        <v>0.0</v>
      </c>
      <c r="AU430" s="32">
        <v>0.0</v>
      </c>
      <c r="AV430" s="32">
        <v>0.8</v>
      </c>
      <c r="AX430" s="32">
        <v>1.0</v>
      </c>
      <c r="AY430" s="32">
        <v>1.0</v>
      </c>
      <c r="AZ430" s="65" t="s">
        <v>209</v>
      </c>
      <c r="BA430" s="65" t="s">
        <v>209</v>
      </c>
      <c r="BB430" s="32">
        <v>6.0</v>
      </c>
      <c r="BC430" s="32">
        <v>72.0</v>
      </c>
      <c r="BG430" s="65" t="s">
        <v>209</v>
      </c>
      <c r="BH430" s="65" t="s">
        <v>209</v>
      </c>
      <c r="BK430" s="32">
        <v>20.0</v>
      </c>
      <c r="BN430" s="32">
        <v>80.0</v>
      </c>
      <c r="BP430" s="32">
        <v>1.0</v>
      </c>
      <c r="BQ430" s="32">
        <v>1.0</v>
      </c>
      <c r="BR430" s="65" t="s">
        <v>209</v>
      </c>
      <c r="BS430" s="65" t="s">
        <v>209</v>
      </c>
      <c r="BT430" s="32">
        <v>6.0</v>
      </c>
      <c r="BU430" s="32">
        <v>72.0</v>
      </c>
      <c r="BZ430" s="32" t="s">
        <v>461</v>
      </c>
      <c r="CG430" s="66"/>
      <c r="CH430" s="66"/>
      <c r="CL430" s="32" t="s">
        <v>460</v>
      </c>
      <c r="CM430" s="65" t="s">
        <v>209</v>
      </c>
      <c r="CN430" s="65" t="s">
        <v>209</v>
      </c>
      <c r="CO430" s="65" t="s">
        <v>209</v>
      </c>
      <c r="CP430" s="65" t="s">
        <v>209</v>
      </c>
      <c r="CR430" s="32">
        <v>0.0</v>
      </c>
      <c r="CS430" s="65" t="s">
        <v>209</v>
      </c>
      <c r="CT430" s="32">
        <v>1.0</v>
      </c>
      <c r="CU430" s="32">
        <v>980.0</v>
      </c>
      <c r="CW430" s="32" t="s">
        <v>460</v>
      </c>
      <c r="CX430" s="65" t="s">
        <v>19</v>
      </c>
    </row>
    <row r="431">
      <c r="A431" s="16" t="s">
        <v>1092</v>
      </c>
      <c r="B431" s="16" t="s">
        <v>56</v>
      </c>
      <c r="C431" s="32" t="s">
        <v>1117</v>
      </c>
      <c r="D431" s="32" t="s">
        <v>1118</v>
      </c>
      <c r="E431" s="65" t="s">
        <v>19</v>
      </c>
      <c r="F431" s="65" t="s">
        <v>209</v>
      </c>
      <c r="G431" s="65" t="s">
        <v>209</v>
      </c>
      <c r="H431" s="15" t="s">
        <v>458</v>
      </c>
      <c r="I431" s="65" t="s">
        <v>209</v>
      </c>
      <c r="J431" s="65" t="s">
        <v>209</v>
      </c>
      <c r="K431" s="32" t="s">
        <v>460</v>
      </c>
      <c r="L431" s="32" t="s">
        <v>460</v>
      </c>
      <c r="M431" s="32" t="s">
        <v>460</v>
      </c>
      <c r="N431" s="32" t="s">
        <v>460</v>
      </c>
      <c r="O431" s="32">
        <v>0.0</v>
      </c>
      <c r="P431" s="32">
        <v>10.0</v>
      </c>
      <c r="Q431" s="32">
        <v>0.0</v>
      </c>
      <c r="R431" s="32">
        <v>0.0</v>
      </c>
      <c r="S431" s="32">
        <v>70.0</v>
      </c>
      <c r="U431" s="32">
        <v>1.0</v>
      </c>
      <c r="V431" s="32">
        <v>5.0</v>
      </c>
      <c r="W431" s="32">
        <v>60.0</v>
      </c>
      <c r="Z431" s="65" t="s">
        <v>209</v>
      </c>
      <c r="AA431" s="65" t="s">
        <v>209</v>
      </c>
      <c r="AB431" s="32">
        <v>0.0</v>
      </c>
      <c r="AD431" s="32">
        <v>10.0</v>
      </c>
      <c r="AG431" s="32">
        <v>70.0</v>
      </c>
      <c r="AI431" s="32">
        <v>1.0</v>
      </c>
      <c r="AJ431" s="32">
        <v>1.0</v>
      </c>
      <c r="AK431" s="32">
        <v>5.0</v>
      </c>
      <c r="AL431" s="32">
        <v>60.0</v>
      </c>
      <c r="AO431" s="65" t="s">
        <v>209</v>
      </c>
      <c r="AP431" s="65" t="s">
        <v>209</v>
      </c>
      <c r="AS431" s="32">
        <v>10.0</v>
      </c>
      <c r="AT431" s="32">
        <v>0.0</v>
      </c>
      <c r="AU431" s="32">
        <v>0.0</v>
      </c>
      <c r="AV431" s="32">
        <v>0.7</v>
      </c>
      <c r="AX431" s="32">
        <v>1.0</v>
      </c>
      <c r="AY431" s="32">
        <v>1.0</v>
      </c>
      <c r="AZ431" s="65" t="s">
        <v>209</v>
      </c>
      <c r="BA431" s="65" t="s">
        <v>209</v>
      </c>
      <c r="BB431" s="32">
        <v>5.0</v>
      </c>
      <c r="BC431" s="32">
        <v>60.0</v>
      </c>
      <c r="BG431" s="65" t="s">
        <v>209</v>
      </c>
      <c r="BH431" s="65" t="s">
        <v>209</v>
      </c>
      <c r="BK431" s="32">
        <v>10.0</v>
      </c>
      <c r="BN431" s="32">
        <v>70.0</v>
      </c>
      <c r="BP431" s="32">
        <v>1.0</v>
      </c>
      <c r="BQ431" s="32">
        <v>1.0</v>
      </c>
      <c r="BR431" s="65" t="s">
        <v>209</v>
      </c>
      <c r="BS431" s="65" t="s">
        <v>209</v>
      </c>
      <c r="BT431" s="32">
        <v>5.0</v>
      </c>
      <c r="BU431" s="32">
        <v>60.0</v>
      </c>
      <c r="BZ431" s="32" t="s">
        <v>461</v>
      </c>
      <c r="CG431" s="66"/>
      <c r="CH431" s="66"/>
      <c r="CL431" s="32" t="s">
        <v>460</v>
      </c>
      <c r="CM431" s="65" t="s">
        <v>209</v>
      </c>
      <c r="CN431" s="65" t="s">
        <v>209</v>
      </c>
      <c r="CO431" s="65" t="s">
        <v>209</v>
      </c>
      <c r="CP431" s="65" t="s">
        <v>209</v>
      </c>
      <c r="CR431" s="32">
        <v>0.0</v>
      </c>
      <c r="CS431" s="65" t="s">
        <v>209</v>
      </c>
      <c r="CT431" s="32">
        <v>1.0</v>
      </c>
      <c r="CU431" s="32">
        <v>980.0</v>
      </c>
      <c r="CW431" s="32" t="s">
        <v>461</v>
      </c>
      <c r="CX431" s="65"/>
    </row>
    <row r="432">
      <c r="A432" s="16" t="s">
        <v>1092</v>
      </c>
      <c r="B432" s="16" t="s">
        <v>56</v>
      </c>
      <c r="C432" s="32" t="s">
        <v>1119</v>
      </c>
      <c r="D432" s="32" t="s">
        <v>1120</v>
      </c>
      <c r="E432" s="65" t="s">
        <v>19</v>
      </c>
      <c r="F432" s="65" t="s">
        <v>209</v>
      </c>
      <c r="G432" s="65" t="s">
        <v>209</v>
      </c>
      <c r="H432" s="15" t="s">
        <v>458</v>
      </c>
      <c r="I432" s="65" t="s">
        <v>209</v>
      </c>
      <c r="J432" s="65" t="s">
        <v>209</v>
      </c>
      <c r="K432" s="32" t="s">
        <v>459</v>
      </c>
      <c r="L432" s="32" t="s">
        <v>459</v>
      </c>
      <c r="M432" s="32" t="s">
        <v>459</v>
      </c>
      <c r="N432" s="32" t="s">
        <v>459</v>
      </c>
      <c r="O432" s="67"/>
      <c r="P432" s="67"/>
      <c r="Q432" s="67"/>
      <c r="R432" s="67"/>
      <c r="S432" s="67"/>
      <c r="T432" s="67"/>
      <c r="U432" s="67"/>
      <c r="V432" s="67"/>
      <c r="W432" s="67"/>
      <c r="X432" s="67"/>
      <c r="Y432" s="67"/>
      <c r="Z432" s="65"/>
      <c r="AA432" s="65"/>
      <c r="AB432" s="67"/>
      <c r="AC432" s="67"/>
      <c r="AD432" s="67"/>
      <c r="AE432" s="67"/>
      <c r="AF432" s="67"/>
      <c r="AG432" s="67"/>
      <c r="AH432" s="67"/>
      <c r="AI432" s="67"/>
      <c r="AJ432" s="67"/>
      <c r="AK432" s="67"/>
      <c r="AL432" s="67"/>
      <c r="AM432" s="67"/>
      <c r="AN432" s="67"/>
      <c r="AO432" s="66"/>
      <c r="AP432" s="66"/>
      <c r="AQ432" s="67"/>
      <c r="AR432" s="67"/>
      <c r="AS432" s="67"/>
      <c r="AT432" s="67"/>
      <c r="AU432" s="67"/>
      <c r="AV432" s="67"/>
      <c r="AW432" s="67"/>
      <c r="AX432" s="67"/>
      <c r="AY432" s="67"/>
      <c r="AZ432" s="66"/>
      <c r="BA432" s="66"/>
      <c r="BB432" s="67"/>
      <c r="BC432" s="67"/>
      <c r="BD432" s="67"/>
      <c r="BE432" s="67"/>
      <c r="BF432" s="67"/>
      <c r="BG432" s="66"/>
      <c r="BH432" s="66"/>
      <c r="BI432" s="67"/>
      <c r="BJ432" s="67"/>
      <c r="BK432" s="67"/>
      <c r="BL432" s="67"/>
      <c r="BM432" s="67"/>
      <c r="BN432" s="67"/>
      <c r="BO432" s="67"/>
      <c r="BP432" s="67"/>
      <c r="BQ432" s="67"/>
      <c r="BR432" s="66"/>
      <c r="BS432" s="66"/>
      <c r="BT432" s="67"/>
      <c r="BU432" s="67"/>
      <c r="BV432" s="67"/>
      <c r="BW432" s="67"/>
      <c r="BX432" s="67"/>
      <c r="BY432" s="67"/>
      <c r="BZ432" s="32" t="s">
        <v>459</v>
      </c>
      <c r="CA432" s="67"/>
      <c r="CB432" s="67"/>
      <c r="CC432" s="67"/>
      <c r="CD432" s="67"/>
      <c r="CE432" s="67"/>
      <c r="CF432" s="67"/>
      <c r="CG432" s="66"/>
      <c r="CH432" s="66"/>
      <c r="CI432" s="67"/>
      <c r="CJ432" s="67"/>
      <c r="CK432" s="67"/>
      <c r="CL432" s="32" t="s">
        <v>460</v>
      </c>
      <c r="CM432" s="65" t="s">
        <v>209</v>
      </c>
      <c r="CN432" s="65" t="s">
        <v>209</v>
      </c>
      <c r="CO432" s="65" t="s">
        <v>209</v>
      </c>
      <c r="CP432" s="65" t="s">
        <v>209</v>
      </c>
      <c r="CR432" s="32">
        <v>0.0</v>
      </c>
      <c r="CS432" s="65" t="s">
        <v>209</v>
      </c>
      <c r="CT432" s="32">
        <v>1.0</v>
      </c>
      <c r="CU432" s="32">
        <v>980.0</v>
      </c>
      <c r="CW432" s="32" t="s">
        <v>461</v>
      </c>
      <c r="CX432" s="66"/>
    </row>
    <row r="433">
      <c r="A433" s="16" t="s">
        <v>1092</v>
      </c>
      <c r="B433" s="16" t="s">
        <v>56</v>
      </c>
      <c r="C433" s="32" t="s">
        <v>1121</v>
      </c>
      <c r="D433" s="32" t="s">
        <v>1122</v>
      </c>
      <c r="E433" s="65" t="s">
        <v>19</v>
      </c>
      <c r="F433" s="65" t="s">
        <v>209</v>
      </c>
      <c r="G433" s="65" t="s">
        <v>209</v>
      </c>
      <c r="H433" s="15" t="s">
        <v>491</v>
      </c>
      <c r="I433" s="65" t="s">
        <v>209</v>
      </c>
      <c r="J433" s="65" t="s">
        <v>209</v>
      </c>
      <c r="K433" s="32" t="s">
        <v>459</v>
      </c>
      <c r="L433" s="32" t="s">
        <v>459</v>
      </c>
      <c r="M433" s="32" t="s">
        <v>459</v>
      </c>
      <c r="N433" s="32" t="s">
        <v>459</v>
      </c>
      <c r="O433" s="67"/>
      <c r="P433" s="67"/>
      <c r="Q433" s="67"/>
      <c r="R433" s="67"/>
      <c r="S433" s="67"/>
      <c r="T433" s="67"/>
      <c r="U433" s="67"/>
      <c r="V433" s="67"/>
      <c r="W433" s="67"/>
      <c r="X433" s="67"/>
      <c r="Y433" s="67"/>
      <c r="Z433" s="66"/>
      <c r="AA433" s="66"/>
      <c r="AB433" s="67"/>
      <c r="AC433" s="67"/>
      <c r="AD433" s="67"/>
      <c r="AE433" s="67"/>
      <c r="AF433" s="67"/>
      <c r="AG433" s="67"/>
      <c r="AH433" s="67"/>
      <c r="AI433" s="67"/>
      <c r="AJ433" s="67"/>
      <c r="AK433" s="67"/>
      <c r="AL433" s="67"/>
      <c r="AM433" s="67"/>
      <c r="AN433" s="67"/>
      <c r="AO433" s="66"/>
      <c r="AP433" s="66"/>
      <c r="AQ433" s="67"/>
      <c r="AR433" s="67"/>
      <c r="AS433" s="67"/>
      <c r="AT433" s="67"/>
      <c r="AU433" s="67"/>
      <c r="AV433" s="67"/>
      <c r="AW433" s="67"/>
      <c r="AX433" s="67"/>
      <c r="AY433" s="67"/>
      <c r="AZ433" s="66"/>
      <c r="BA433" s="66"/>
      <c r="BB433" s="67"/>
      <c r="BC433" s="67"/>
      <c r="BD433" s="67"/>
      <c r="BE433" s="67"/>
      <c r="BF433" s="67"/>
      <c r="BG433" s="66"/>
      <c r="BH433" s="66"/>
      <c r="BI433" s="67"/>
      <c r="BJ433" s="67"/>
      <c r="BK433" s="67"/>
      <c r="BL433" s="67"/>
      <c r="BM433" s="67"/>
      <c r="BN433" s="67"/>
      <c r="BO433" s="67"/>
      <c r="BP433" s="67"/>
      <c r="BQ433" s="67"/>
      <c r="BR433" s="66"/>
      <c r="BS433" s="66"/>
      <c r="BT433" s="67"/>
      <c r="BU433" s="67"/>
      <c r="BV433" s="67"/>
      <c r="BW433" s="67"/>
      <c r="BX433" s="67"/>
      <c r="BY433" s="67"/>
      <c r="BZ433" s="32" t="s">
        <v>459</v>
      </c>
      <c r="CA433" s="67"/>
      <c r="CB433" s="67"/>
      <c r="CC433" s="67"/>
      <c r="CD433" s="67"/>
      <c r="CE433" s="67"/>
      <c r="CF433" s="67"/>
      <c r="CG433" s="66"/>
      <c r="CH433" s="66"/>
      <c r="CI433" s="67"/>
      <c r="CJ433" s="67"/>
      <c r="CK433" s="67"/>
      <c r="CL433" s="32" t="s">
        <v>459</v>
      </c>
      <c r="CM433" s="65"/>
      <c r="CN433" s="65"/>
      <c r="CO433" s="65"/>
      <c r="CP433" s="66"/>
      <c r="CQ433" s="67"/>
      <c r="CR433" s="67"/>
      <c r="CS433" s="65"/>
      <c r="CT433" s="67"/>
      <c r="CU433" s="67"/>
      <c r="CV433" s="67"/>
      <c r="CW433" s="67"/>
      <c r="CX433" s="66"/>
    </row>
    <row r="434">
      <c r="A434" s="15" t="s">
        <v>67</v>
      </c>
      <c r="B434" s="32" t="s">
        <v>56</v>
      </c>
      <c r="C434" s="32" t="s">
        <v>501</v>
      </c>
      <c r="D434" s="32" t="s">
        <v>1123</v>
      </c>
      <c r="E434" s="65" t="s">
        <v>19</v>
      </c>
      <c r="F434" s="65" t="s">
        <v>19</v>
      </c>
      <c r="G434" s="65" t="s">
        <v>209</v>
      </c>
      <c r="H434" s="15" t="s">
        <v>465</v>
      </c>
      <c r="I434" s="65" t="s">
        <v>209</v>
      </c>
      <c r="J434" s="65" t="s">
        <v>209</v>
      </c>
      <c r="K434" s="32" t="s">
        <v>460</v>
      </c>
      <c r="L434" s="32" t="s">
        <v>459</v>
      </c>
      <c r="M434" s="32" t="s">
        <v>459</v>
      </c>
      <c r="N434" s="32" t="s">
        <v>459</v>
      </c>
      <c r="O434" s="32">
        <v>10.0</v>
      </c>
      <c r="V434" s="32">
        <v>3.0</v>
      </c>
      <c r="W434" s="32">
        <v>35.0</v>
      </c>
      <c r="Z434" s="66"/>
      <c r="AA434" s="66"/>
      <c r="AB434" s="67"/>
      <c r="AC434" s="67"/>
      <c r="AD434" s="67"/>
      <c r="AE434" s="67"/>
      <c r="AF434" s="67"/>
      <c r="AG434" s="67"/>
      <c r="AH434" s="67"/>
      <c r="AI434" s="67"/>
      <c r="AJ434" s="67"/>
      <c r="AK434" s="67"/>
      <c r="AL434" s="67"/>
      <c r="AM434" s="67"/>
      <c r="AN434" s="67"/>
      <c r="AO434" s="66"/>
      <c r="AP434" s="66"/>
      <c r="AQ434" s="67"/>
      <c r="AR434" s="67"/>
      <c r="AS434" s="67"/>
      <c r="AT434" s="67"/>
      <c r="AU434" s="67"/>
      <c r="AV434" s="67"/>
      <c r="AW434" s="67"/>
      <c r="AX434" s="67"/>
      <c r="AY434" s="67"/>
      <c r="AZ434" s="66"/>
      <c r="BA434" s="66"/>
      <c r="BB434" s="67"/>
      <c r="BC434" s="67"/>
      <c r="BD434" s="67"/>
      <c r="BE434" s="67"/>
      <c r="BF434" s="67"/>
      <c r="BG434" s="66"/>
      <c r="BH434" s="66"/>
      <c r="BI434" s="67"/>
      <c r="BJ434" s="67"/>
      <c r="BK434" s="67"/>
      <c r="BL434" s="67"/>
      <c r="BM434" s="67"/>
      <c r="BN434" s="67"/>
      <c r="BO434" s="67"/>
      <c r="BP434" s="67"/>
      <c r="BQ434" s="67"/>
      <c r="BR434" s="66"/>
      <c r="BS434" s="66"/>
      <c r="BT434" s="67"/>
      <c r="BU434" s="67"/>
      <c r="BV434" s="67"/>
      <c r="BW434" s="67"/>
      <c r="BX434" s="67"/>
      <c r="BY434" s="67"/>
      <c r="BZ434" s="32" t="s">
        <v>461</v>
      </c>
      <c r="CG434" s="66"/>
      <c r="CH434" s="66"/>
      <c r="CL434" s="32" t="s">
        <v>459</v>
      </c>
      <c r="CM434" s="66"/>
      <c r="CN434" s="66"/>
      <c r="CO434" s="66"/>
      <c r="CP434" s="66"/>
      <c r="CQ434" s="67"/>
      <c r="CR434" s="67"/>
      <c r="CS434" s="67"/>
      <c r="CT434" s="67"/>
      <c r="CU434" s="67"/>
      <c r="CV434" s="67"/>
      <c r="CW434" s="67"/>
      <c r="CX434" s="66"/>
      <c r="DB434" s="87" t="s">
        <v>1124</v>
      </c>
      <c r="DC434" s="87" t="s">
        <v>1125</v>
      </c>
    </row>
    <row r="435">
      <c r="A435" s="15" t="s">
        <v>67</v>
      </c>
      <c r="B435" s="32" t="s">
        <v>56</v>
      </c>
      <c r="C435" s="32" t="s">
        <v>713</v>
      </c>
      <c r="D435" s="32" t="s">
        <v>1126</v>
      </c>
      <c r="E435" s="65" t="s">
        <v>19</v>
      </c>
      <c r="F435" s="65" t="s">
        <v>19</v>
      </c>
      <c r="G435" s="65" t="s">
        <v>209</v>
      </c>
      <c r="H435" s="15" t="s">
        <v>491</v>
      </c>
      <c r="I435" s="65" t="s">
        <v>209</v>
      </c>
      <c r="J435" s="65" t="s">
        <v>209</v>
      </c>
      <c r="K435" s="32" t="s">
        <v>459</v>
      </c>
      <c r="L435" s="32" t="s">
        <v>459</v>
      </c>
      <c r="M435" s="32" t="s">
        <v>459</v>
      </c>
      <c r="N435" s="32" t="s">
        <v>459</v>
      </c>
      <c r="O435" s="67"/>
      <c r="P435" s="67"/>
      <c r="Q435" s="67"/>
      <c r="R435" s="67"/>
      <c r="S435" s="67"/>
      <c r="T435" s="67"/>
      <c r="U435" s="67"/>
      <c r="V435" s="67"/>
      <c r="W435" s="67"/>
      <c r="X435" s="67"/>
      <c r="Y435" s="67"/>
      <c r="Z435" s="66"/>
      <c r="AA435" s="66"/>
      <c r="AB435" s="67"/>
      <c r="AC435" s="67"/>
      <c r="AD435" s="67"/>
      <c r="AE435" s="67"/>
      <c r="AF435" s="67"/>
      <c r="AG435" s="67"/>
      <c r="AH435" s="67"/>
      <c r="AI435" s="67"/>
      <c r="AJ435" s="67"/>
      <c r="AK435" s="67"/>
      <c r="AL435" s="67"/>
      <c r="AM435" s="67"/>
      <c r="AN435" s="67"/>
      <c r="AO435" s="66"/>
      <c r="AP435" s="66"/>
      <c r="AQ435" s="67"/>
      <c r="AR435" s="67"/>
      <c r="AS435" s="67"/>
      <c r="AT435" s="67"/>
      <c r="AU435" s="67"/>
      <c r="AV435" s="67"/>
      <c r="AW435" s="67"/>
      <c r="AX435" s="67"/>
      <c r="AY435" s="67"/>
      <c r="AZ435" s="66"/>
      <c r="BA435" s="66"/>
      <c r="BB435" s="67"/>
      <c r="BC435" s="67"/>
      <c r="BD435" s="67"/>
      <c r="BE435" s="67"/>
      <c r="BF435" s="67"/>
      <c r="BG435" s="66"/>
      <c r="BH435" s="66"/>
      <c r="BI435" s="67"/>
      <c r="BJ435" s="67"/>
      <c r="BK435" s="67"/>
      <c r="BL435" s="67"/>
      <c r="BM435" s="67"/>
      <c r="BN435" s="67"/>
      <c r="BO435" s="67"/>
      <c r="BP435" s="67"/>
      <c r="BQ435" s="67"/>
      <c r="BR435" s="66"/>
      <c r="BS435" s="66"/>
      <c r="BT435" s="67"/>
      <c r="BU435" s="67"/>
      <c r="BV435" s="67"/>
      <c r="BW435" s="67"/>
      <c r="BX435" s="67"/>
      <c r="BY435" s="67"/>
      <c r="BZ435" s="32" t="s">
        <v>461</v>
      </c>
      <c r="CG435" s="66"/>
      <c r="CH435" s="66"/>
      <c r="CL435" s="32" t="s">
        <v>459</v>
      </c>
      <c r="CM435" s="66"/>
      <c r="CN435" s="66"/>
      <c r="CO435" s="66"/>
      <c r="CP435" s="66"/>
      <c r="CQ435" s="67"/>
      <c r="CR435" s="67"/>
      <c r="CS435" s="67"/>
      <c r="CT435" s="67"/>
      <c r="CU435" s="67"/>
      <c r="CV435" s="67"/>
      <c r="CW435" s="67"/>
      <c r="CX435" s="66"/>
      <c r="DB435" s="87" t="s">
        <v>1127</v>
      </c>
      <c r="DC435" s="87" t="s">
        <v>1128</v>
      </c>
    </row>
    <row r="436">
      <c r="A436" s="15" t="s">
        <v>67</v>
      </c>
      <c r="B436" s="32" t="s">
        <v>56</v>
      </c>
      <c r="C436" s="32" t="s">
        <v>506</v>
      </c>
      <c r="D436" s="32" t="s">
        <v>1129</v>
      </c>
      <c r="E436" s="65" t="s">
        <v>19</v>
      </c>
      <c r="F436" s="65" t="s">
        <v>19</v>
      </c>
      <c r="G436" s="65" t="s">
        <v>209</v>
      </c>
      <c r="H436" s="15" t="s">
        <v>465</v>
      </c>
      <c r="I436" s="65" t="s">
        <v>209</v>
      </c>
      <c r="J436" s="65" t="s">
        <v>209</v>
      </c>
      <c r="K436" s="32" t="s">
        <v>460</v>
      </c>
      <c r="L436" s="32" t="s">
        <v>459</v>
      </c>
      <c r="M436" s="32" t="s">
        <v>459</v>
      </c>
      <c r="N436" s="32" t="s">
        <v>459</v>
      </c>
      <c r="O436" s="32">
        <v>0.08</v>
      </c>
      <c r="P436" s="32">
        <v>15.0</v>
      </c>
      <c r="Q436" s="32">
        <v>5.0</v>
      </c>
      <c r="R436" s="32">
        <v>20.0</v>
      </c>
      <c r="V436" s="32">
        <v>3.0</v>
      </c>
      <c r="W436" s="32">
        <v>36.0</v>
      </c>
      <c r="Z436" s="65"/>
      <c r="AA436" s="65"/>
      <c r="AB436" s="67"/>
      <c r="AC436" s="67"/>
      <c r="AD436" s="67"/>
      <c r="AE436" s="67"/>
      <c r="AF436" s="67"/>
      <c r="AG436" s="67"/>
      <c r="AH436" s="67"/>
      <c r="AI436" s="67"/>
      <c r="AJ436" s="67"/>
      <c r="AK436" s="67"/>
      <c r="AL436" s="67"/>
      <c r="AM436" s="67"/>
      <c r="AN436" s="67"/>
      <c r="AO436" s="65"/>
      <c r="AP436" s="65"/>
      <c r="AQ436" s="67"/>
      <c r="AR436" s="67"/>
      <c r="AS436" s="67"/>
      <c r="AT436" s="67"/>
      <c r="AU436" s="67"/>
      <c r="AV436" s="67"/>
      <c r="AW436" s="67"/>
      <c r="AX436" s="67"/>
      <c r="AY436" s="67"/>
      <c r="AZ436" s="66"/>
      <c r="BA436" s="66"/>
      <c r="BB436" s="67"/>
      <c r="BC436" s="67"/>
      <c r="BD436" s="67"/>
      <c r="BE436" s="67"/>
      <c r="BF436" s="67"/>
      <c r="BG436" s="65"/>
      <c r="BH436" s="65"/>
      <c r="BI436" s="67"/>
      <c r="BJ436" s="67"/>
      <c r="BK436" s="67"/>
      <c r="BL436" s="67"/>
      <c r="BM436" s="67"/>
      <c r="BN436" s="67"/>
      <c r="BO436" s="67"/>
      <c r="BP436" s="67"/>
      <c r="BQ436" s="67"/>
      <c r="BR436" s="66"/>
      <c r="BS436" s="66"/>
      <c r="BT436" s="67"/>
      <c r="BU436" s="67"/>
      <c r="BV436" s="67"/>
      <c r="BW436" s="67"/>
      <c r="BX436" s="67"/>
      <c r="BY436" s="67"/>
      <c r="BZ436" s="32" t="s">
        <v>461</v>
      </c>
      <c r="CG436" s="66"/>
      <c r="CH436" s="66"/>
      <c r="CL436" s="32" t="s">
        <v>459</v>
      </c>
      <c r="CM436" s="66"/>
      <c r="CN436" s="66"/>
      <c r="CO436" s="66"/>
      <c r="CP436" s="66"/>
      <c r="CQ436" s="67"/>
      <c r="CR436" s="67"/>
      <c r="CS436" s="67"/>
      <c r="CT436" s="67"/>
      <c r="CU436" s="67"/>
      <c r="CV436" s="67"/>
      <c r="CW436" s="67"/>
      <c r="CX436" s="66"/>
      <c r="DB436" s="87" t="s">
        <v>1130</v>
      </c>
      <c r="DC436" s="87" t="s">
        <v>1131</v>
      </c>
    </row>
    <row r="437">
      <c r="A437" s="15" t="s">
        <v>74</v>
      </c>
      <c r="B437" s="32" t="s">
        <v>56</v>
      </c>
      <c r="C437" s="88" t="s">
        <v>1132</v>
      </c>
      <c r="D437" s="89" t="s">
        <v>1133</v>
      </c>
      <c r="E437" s="65" t="s">
        <v>19</v>
      </c>
      <c r="F437" s="65" t="s">
        <v>19</v>
      </c>
      <c r="G437" s="65" t="s">
        <v>209</v>
      </c>
      <c r="H437" s="15" t="s">
        <v>465</v>
      </c>
      <c r="I437" s="65" t="s">
        <v>209</v>
      </c>
      <c r="J437" s="65" t="s">
        <v>209</v>
      </c>
      <c r="K437" s="32" t="s">
        <v>460</v>
      </c>
      <c r="L437" s="32" t="s">
        <v>460</v>
      </c>
      <c r="M437" s="32" t="s">
        <v>460</v>
      </c>
      <c r="N437" s="32" t="s">
        <v>460</v>
      </c>
      <c r="O437" s="32"/>
      <c r="P437" s="32">
        <v>40.0</v>
      </c>
      <c r="Q437" s="32">
        <v>15.0</v>
      </c>
      <c r="R437" s="32">
        <v>20.0</v>
      </c>
      <c r="V437" s="32">
        <v>3.0</v>
      </c>
      <c r="W437" s="32">
        <v>40.0</v>
      </c>
      <c r="Z437" s="65" t="s">
        <v>209</v>
      </c>
      <c r="AA437" s="65" t="s">
        <v>209</v>
      </c>
      <c r="AD437" s="32">
        <v>40.0</v>
      </c>
      <c r="AE437" s="32">
        <v>15.0</v>
      </c>
      <c r="AF437" s="32">
        <v>20.0</v>
      </c>
      <c r="AK437" s="32">
        <v>3.0</v>
      </c>
      <c r="AL437" s="32">
        <v>40.0</v>
      </c>
      <c r="AO437" s="65" t="s">
        <v>209</v>
      </c>
      <c r="AP437" s="65" t="s">
        <v>209</v>
      </c>
      <c r="AS437" s="32">
        <v>40.0</v>
      </c>
      <c r="AT437" s="32">
        <v>15.0</v>
      </c>
      <c r="AU437" s="32">
        <v>20.0</v>
      </c>
      <c r="AZ437" s="65" t="s">
        <v>209</v>
      </c>
      <c r="BA437" s="65" t="s">
        <v>209</v>
      </c>
      <c r="BB437" s="32">
        <v>3.0</v>
      </c>
      <c r="BC437" s="32">
        <v>40.0</v>
      </c>
      <c r="BG437" s="65" t="s">
        <v>209</v>
      </c>
      <c r="BH437" s="65" t="s">
        <v>209</v>
      </c>
      <c r="BK437" s="32">
        <v>40.0</v>
      </c>
      <c r="BL437" s="32">
        <v>15.0</v>
      </c>
      <c r="BM437" s="32">
        <v>20.0</v>
      </c>
      <c r="BR437" s="65" t="s">
        <v>209</v>
      </c>
      <c r="BS437" s="65" t="s">
        <v>209</v>
      </c>
      <c r="BT437" s="32">
        <v>3.0</v>
      </c>
      <c r="BU437" s="32">
        <v>40.0</v>
      </c>
      <c r="BZ437" s="32" t="s">
        <v>461</v>
      </c>
      <c r="CG437" s="66"/>
      <c r="CH437" s="66"/>
      <c r="CL437" s="32" t="s">
        <v>460</v>
      </c>
      <c r="CM437" s="66"/>
      <c r="CN437" s="66"/>
      <c r="CO437" s="66"/>
      <c r="CP437" s="66"/>
      <c r="CW437" s="32" t="s">
        <v>461</v>
      </c>
      <c r="CX437" s="66"/>
      <c r="DB437" s="87" t="s">
        <v>1134</v>
      </c>
      <c r="DC437" s="87" t="s">
        <v>1135</v>
      </c>
    </row>
    <row r="438">
      <c r="A438" s="15" t="s">
        <v>87</v>
      </c>
      <c r="B438" s="32" t="s">
        <v>56</v>
      </c>
      <c r="C438" s="88" t="s">
        <v>1136</v>
      </c>
      <c r="D438" s="89" t="s">
        <v>1137</v>
      </c>
      <c r="E438" s="65" t="s">
        <v>19</v>
      </c>
      <c r="F438" s="65" t="s">
        <v>19</v>
      </c>
      <c r="G438" s="65" t="s">
        <v>209</v>
      </c>
      <c r="H438" s="15" t="s">
        <v>465</v>
      </c>
      <c r="I438" s="65" t="s">
        <v>209</v>
      </c>
      <c r="J438" s="65" t="s">
        <v>209</v>
      </c>
      <c r="K438" s="32" t="s">
        <v>460</v>
      </c>
      <c r="L438" s="32" t="s">
        <v>459</v>
      </c>
      <c r="M438" s="32" t="s">
        <v>459</v>
      </c>
      <c r="N438" s="32" t="s">
        <v>459</v>
      </c>
      <c r="O438" s="32">
        <v>1.0</v>
      </c>
      <c r="P438" s="32">
        <v>25.0</v>
      </c>
      <c r="Q438" s="32">
        <v>15.0</v>
      </c>
      <c r="R438" s="32">
        <v>25.0</v>
      </c>
      <c r="V438" s="32">
        <v>2.0</v>
      </c>
      <c r="W438" s="32">
        <v>30.0</v>
      </c>
      <c r="Z438" s="66"/>
      <c r="AA438" s="66"/>
      <c r="AB438" s="67"/>
      <c r="AC438" s="67"/>
      <c r="AD438" s="67"/>
      <c r="AE438" s="67"/>
      <c r="AF438" s="67"/>
      <c r="AG438" s="67"/>
      <c r="AH438" s="67"/>
      <c r="AI438" s="67"/>
      <c r="AJ438" s="67"/>
      <c r="AK438" s="67"/>
      <c r="AL438" s="67"/>
      <c r="AM438" s="67"/>
      <c r="AN438" s="67"/>
      <c r="AO438" s="66"/>
      <c r="AP438" s="66"/>
      <c r="AQ438" s="67"/>
      <c r="AR438" s="67"/>
      <c r="AS438" s="67"/>
      <c r="AT438" s="67"/>
      <c r="AU438" s="67"/>
      <c r="AV438" s="67"/>
      <c r="AW438" s="67"/>
      <c r="AX438" s="67"/>
      <c r="AY438" s="67"/>
      <c r="AZ438" s="66"/>
      <c r="BA438" s="66"/>
      <c r="BB438" s="67"/>
      <c r="BC438" s="67"/>
      <c r="BD438" s="67"/>
      <c r="BE438" s="67"/>
      <c r="BF438" s="67"/>
      <c r="BG438" s="66"/>
      <c r="BH438" s="66"/>
      <c r="BI438" s="67"/>
      <c r="BJ438" s="67"/>
      <c r="BK438" s="67"/>
      <c r="BL438" s="67"/>
      <c r="BM438" s="67"/>
      <c r="BN438" s="67"/>
      <c r="BO438" s="67"/>
      <c r="BP438" s="67"/>
      <c r="BQ438" s="67"/>
      <c r="BR438" s="66"/>
      <c r="BS438" s="66"/>
      <c r="BT438" s="67"/>
      <c r="BU438" s="67"/>
      <c r="BV438" s="67"/>
      <c r="BW438" s="67"/>
      <c r="BX438" s="67"/>
      <c r="BY438" s="67"/>
      <c r="BZ438" s="32" t="s">
        <v>461</v>
      </c>
      <c r="CG438" s="66"/>
      <c r="CH438" s="66"/>
      <c r="CL438" s="32" t="s">
        <v>459</v>
      </c>
      <c r="CM438" s="66"/>
      <c r="CN438" s="66"/>
      <c r="CO438" s="66"/>
      <c r="CP438" s="66"/>
      <c r="CQ438" s="67"/>
      <c r="CR438" s="67"/>
      <c r="CS438" s="67"/>
      <c r="CT438" s="67"/>
      <c r="CU438" s="67"/>
      <c r="CV438" s="67"/>
      <c r="CW438" s="32" t="s">
        <v>461</v>
      </c>
      <c r="CX438" s="66"/>
      <c r="DB438" s="87" t="s">
        <v>1138</v>
      </c>
      <c r="DC438" s="87" t="s">
        <v>1139</v>
      </c>
    </row>
    <row r="439">
      <c r="A439" s="15" t="s">
        <v>97</v>
      </c>
      <c r="B439" s="32" t="s">
        <v>56</v>
      </c>
      <c r="C439" s="88" t="s">
        <v>597</v>
      </c>
      <c r="D439" s="89" t="s">
        <v>1140</v>
      </c>
      <c r="E439" s="65" t="s">
        <v>19</v>
      </c>
      <c r="F439" s="65" t="s">
        <v>19</v>
      </c>
      <c r="G439" s="65" t="s">
        <v>209</v>
      </c>
      <c r="H439" s="15" t="s">
        <v>465</v>
      </c>
      <c r="I439" s="65" t="s">
        <v>209</v>
      </c>
      <c r="J439" s="65" t="s">
        <v>209</v>
      </c>
      <c r="K439" s="32" t="s">
        <v>460</v>
      </c>
      <c r="L439" s="32" t="s">
        <v>459</v>
      </c>
      <c r="M439" s="32" t="s">
        <v>459</v>
      </c>
      <c r="N439" s="32" t="s">
        <v>459</v>
      </c>
      <c r="O439" s="32">
        <v>40.0</v>
      </c>
      <c r="P439" s="32">
        <v>50.0</v>
      </c>
      <c r="Q439" s="32">
        <v>50.0</v>
      </c>
      <c r="R439" s="32">
        <v>50.0</v>
      </c>
      <c r="V439" s="32">
        <v>2.0</v>
      </c>
      <c r="W439" s="32">
        <v>30.0</v>
      </c>
      <c r="Z439" s="66"/>
      <c r="AA439" s="66"/>
      <c r="AB439" s="67"/>
      <c r="AC439" s="67"/>
      <c r="AD439" s="67"/>
      <c r="AE439" s="67"/>
      <c r="AF439" s="67"/>
      <c r="AG439" s="67"/>
      <c r="AH439" s="67"/>
      <c r="AI439" s="67"/>
      <c r="AJ439" s="67"/>
      <c r="AK439" s="67"/>
      <c r="AL439" s="67"/>
      <c r="AM439" s="67"/>
      <c r="AN439" s="67"/>
      <c r="AO439" s="66"/>
      <c r="AP439" s="66"/>
      <c r="AQ439" s="67"/>
      <c r="AR439" s="67"/>
      <c r="AS439" s="67"/>
      <c r="AT439" s="67"/>
      <c r="AU439" s="67"/>
      <c r="AV439" s="67"/>
      <c r="AW439" s="67"/>
      <c r="AX439" s="67"/>
      <c r="AY439" s="67"/>
      <c r="AZ439" s="66"/>
      <c r="BA439" s="66"/>
      <c r="BB439" s="67"/>
      <c r="BC439" s="67"/>
      <c r="BD439" s="67"/>
      <c r="BE439" s="67"/>
      <c r="BF439" s="67"/>
      <c r="BG439" s="66"/>
      <c r="BH439" s="66"/>
      <c r="BI439" s="67"/>
      <c r="BJ439" s="67"/>
      <c r="BK439" s="67"/>
      <c r="BL439" s="67"/>
      <c r="BM439" s="67"/>
      <c r="BN439" s="67"/>
      <c r="BO439" s="67"/>
      <c r="BP439" s="67"/>
      <c r="BQ439" s="67"/>
      <c r="BR439" s="66"/>
      <c r="BS439" s="66"/>
      <c r="BT439" s="67"/>
      <c r="BU439" s="67"/>
      <c r="BV439" s="67"/>
      <c r="BW439" s="67"/>
      <c r="BX439" s="67"/>
      <c r="BY439" s="67"/>
      <c r="BZ439" s="32" t="s">
        <v>461</v>
      </c>
      <c r="CG439" s="66"/>
      <c r="CH439" s="66"/>
      <c r="CL439" s="32" t="s">
        <v>459</v>
      </c>
      <c r="CM439" s="66"/>
      <c r="CN439" s="66"/>
      <c r="CO439" s="66"/>
      <c r="CP439" s="66"/>
      <c r="CQ439" s="67"/>
      <c r="CR439" s="67"/>
      <c r="CS439" s="67"/>
      <c r="CT439" s="67"/>
      <c r="CU439" s="67"/>
      <c r="CV439" s="67"/>
      <c r="CW439" s="32" t="s">
        <v>461</v>
      </c>
      <c r="CX439" s="66"/>
      <c r="DB439" s="87" t="s">
        <v>1141</v>
      </c>
      <c r="DC439" s="87" t="s">
        <v>1142</v>
      </c>
    </row>
    <row r="440">
      <c r="A440" s="15" t="s">
        <v>97</v>
      </c>
      <c r="B440" s="32" t="s">
        <v>56</v>
      </c>
      <c r="C440" s="32" t="s">
        <v>504</v>
      </c>
      <c r="D440" s="89" t="s">
        <v>662</v>
      </c>
      <c r="E440" s="65" t="s">
        <v>19</v>
      </c>
      <c r="F440" s="65" t="s">
        <v>19</v>
      </c>
      <c r="G440" s="65" t="s">
        <v>209</v>
      </c>
      <c r="H440" s="15" t="s">
        <v>465</v>
      </c>
      <c r="I440" s="65" t="s">
        <v>209</v>
      </c>
      <c r="J440" s="65" t="s">
        <v>209</v>
      </c>
      <c r="K440" s="32" t="s">
        <v>460</v>
      </c>
      <c r="L440" s="32" t="s">
        <v>459</v>
      </c>
      <c r="M440" s="32" t="s">
        <v>459</v>
      </c>
      <c r="N440" s="32" t="s">
        <v>459</v>
      </c>
      <c r="O440" s="32">
        <v>0.5</v>
      </c>
      <c r="P440" s="32">
        <v>25.0</v>
      </c>
      <c r="Q440" s="32">
        <v>15.0</v>
      </c>
      <c r="R440" s="32">
        <v>25.0</v>
      </c>
      <c r="Z440" s="66"/>
      <c r="AA440" s="66"/>
      <c r="AB440" s="67"/>
      <c r="AC440" s="67"/>
      <c r="AD440" s="67"/>
      <c r="AE440" s="67"/>
      <c r="AF440" s="67"/>
      <c r="AG440" s="67"/>
      <c r="AH440" s="67"/>
      <c r="AI440" s="67"/>
      <c r="AJ440" s="67"/>
      <c r="AK440" s="67"/>
      <c r="AL440" s="67"/>
      <c r="AM440" s="67"/>
      <c r="AN440" s="67"/>
      <c r="AO440" s="66"/>
      <c r="AP440" s="66"/>
      <c r="AQ440" s="67"/>
      <c r="AR440" s="67"/>
      <c r="AS440" s="67"/>
      <c r="AT440" s="67"/>
      <c r="AU440" s="67"/>
      <c r="AV440" s="67"/>
      <c r="AW440" s="67"/>
      <c r="AX440" s="67"/>
      <c r="AY440" s="67"/>
      <c r="AZ440" s="66"/>
      <c r="BA440" s="66"/>
      <c r="BB440" s="67"/>
      <c r="BC440" s="67"/>
      <c r="BD440" s="67"/>
      <c r="BE440" s="67"/>
      <c r="BF440" s="67"/>
      <c r="BG440" s="66"/>
      <c r="BH440" s="66"/>
      <c r="BI440" s="67"/>
      <c r="BJ440" s="67"/>
      <c r="BK440" s="67"/>
      <c r="BL440" s="67"/>
      <c r="BM440" s="67"/>
      <c r="BN440" s="67"/>
      <c r="BO440" s="67"/>
      <c r="BP440" s="67"/>
      <c r="BQ440" s="67"/>
      <c r="BR440" s="66"/>
      <c r="BS440" s="66"/>
      <c r="BT440" s="67"/>
      <c r="BU440" s="67"/>
      <c r="BV440" s="67"/>
      <c r="BW440" s="67"/>
      <c r="BX440" s="67"/>
      <c r="BY440" s="67"/>
      <c r="BZ440" s="32" t="s">
        <v>461</v>
      </c>
      <c r="CG440" s="66"/>
      <c r="CH440" s="66"/>
      <c r="CL440" s="32" t="s">
        <v>459</v>
      </c>
      <c r="CM440" s="66"/>
      <c r="CN440" s="66"/>
      <c r="CO440" s="66"/>
      <c r="CP440" s="66"/>
      <c r="CQ440" s="67"/>
      <c r="CR440" s="67"/>
      <c r="CS440" s="67"/>
      <c r="CT440" s="67"/>
      <c r="CU440" s="67"/>
      <c r="CV440" s="67"/>
      <c r="CW440" s="32" t="s">
        <v>461</v>
      </c>
      <c r="CX440" s="66"/>
      <c r="DB440" s="87" t="s">
        <v>1143</v>
      </c>
      <c r="DC440" s="87" t="s">
        <v>1144</v>
      </c>
    </row>
    <row r="441">
      <c r="A441" s="15" t="s">
        <v>97</v>
      </c>
      <c r="B441" s="32" t="s">
        <v>56</v>
      </c>
      <c r="C441" s="32" t="s">
        <v>479</v>
      </c>
      <c r="D441" s="89" t="s">
        <v>1145</v>
      </c>
      <c r="E441" s="65" t="s">
        <v>19</v>
      </c>
      <c r="F441" s="65" t="s">
        <v>19</v>
      </c>
      <c r="G441" s="65" t="s">
        <v>209</v>
      </c>
      <c r="H441" s="15" t="s">
        <v>465</v>
      </c>
      <c r="I441" s="65" t="s">
        <v>209</v>
      </c>
      <c r="J441" s="65" t="s">
        <v>209</v>
      </c>
      <c r="K441" s="32" t="s">
        <v>460</v>
      </c>
      <c r="L441" s="32" t="s">
        <v>460</v>
      </c>
      <c r="M441" s="32" t="s">
        <v>460</v>
      </c>
      <c r="N441" s="32" t="s">
        <v>460</v>
      </c>
      <c r="O441" s="32">
        <v>0.16</v>
      </c>
      <c r="P441" s="32">
        <v>20.0</v>
      </c>
      <c r="Q441" s="32">
        <v>10.0</v>
      </c>
      <c r="R441" s="32">
        <v>20.0</v>
      </c>
      <c r="V441" s="32">
        <v>2.0</v>
      </c>
      <c r="W441" s="32">
        <v>30.0</v>
      </c>
      <c r="Z441" s="65" t="s">
        <v>209</v>
      </c>
      <c r="AA441" s="65" t="s">
        <v>209</v>
      </c>
      <c r="AB441" s="32">
        <v>0.16</v>
      </c>
      <c r="AC441" s="32">
        <v>6.0</v>
      </c>
      <c r="AD441" s="32">
        <v>20.0</v>
      </c>
      <c r="AE441" s="32">
        <v>10.0</v>
      </c>
      <c r="AF441" s="32">
        <v>20.0</v>
      </c>
      <c r="AK441" s="32">
        <v>2.0</v>
      </c>
      <c r="AL441" s="32">
        <v>30.0</v>
      </c>
      <c r="AO441" s="65" t="s">
        <v>209</v>
      </c>
      <c r="AP441" s="65" t="s">
        <v>209</v>
      </c>
      <c r="AQ441" s="32">
        <v>0.16</v>
      </c>
      <c r="AR441" s="32">
        <v>6.0</v>
      </c>
      <c r="AS441" s="32">
        <v>20.0</v>
      </c>
      <c r="AT441" s="32">
        <v>10.0</v>
      </c>
      <c r="AU441" s="32">
        <v>20.0</v>
      </c>
      <c r="AZ441" s="65" t="s">
        <v>209</v>
      </c>
      <c r="BA441" s="65" t="s">
        <v>209</v>
      </c>
      <c r="BB441" s="32">
        <v>2.0</v>
      </c>
      <c r="BC441" s="32">
        <v>30.0</v>
      </c>
      <c r="BG441" s="65" t="s">
        <v>209</v>
      </c>
      <c r="BH441" s="65" t="s">
        <v>209</v>
      </c>
      <c r="BI441" s="32">
        <v>0.16</v>
      </c>
      <c r="BJ441" s="32">
        <v>6.0</v>
      </c>
      <c r="BK441" s="32">
        <v>20.0</v>
      </c>
      <c r="BL441" s="32">
        <v>10.0</v>
      </c>
      <c r="BM441" s="32">
        <v>20.0</v>
      </c>
      <c r="BR441" s="65" t="s">
        <v>209</v>
      </c>
      <c r="BS441" s="65" t="s">
        <v>209</v>
      </c>
      <c r="BT441" s="32">
        <v>2.0</v>
      </c>
      <c r="BU441" s="32">
        <v>30.0</v>
      </c>
      <c r="BZ441" s="32" t="s">
        <v>461</v>
      </c>
      <c r="CG441" s="66"/>
      <c r="CH441" s="66"/>
      <c r="CL441" s="32" t="s">
        <v>459</v>
      </c>
      <c r="CM441" s="66"/>
      <c r="CN441" s="66"/>
      <c r="CO441" s="66"/>
      <c r="CP441" s="66"/>
      <c r="CQ441" s="67"/>
      <c r="CR441" s="67"/>
      <c r="CS441" s="67"/>
      <c r="CT441" s="67"/>
      <c r="CU441" s="67"/>
      <c r="CV441" s="67"/>
      <c r="CW441" s="32" t="s">
        <v>462</v>
      </c>
      <c r="CX441" s="65" t="s">
        <v>19</v>
      </c>
      <c r="DB441" s="87" t="s">
        <v>1146</v>
      </c>
      <c r="DC441" s="87" t="s">
        <v>1147</v>
      </c>
    </row>
    <row r="442">
      <c r="A442" s="15" t="s">
        <v>97</v>
      </c>
      <c r="B442" s="32" t="s">
        <v>56</v>
      </c>
      <c r="C442" s="32" t="s">
        <v>972</v>
      </c>
      <c r="D442" s="89" t="s">
        <v>973</v>
      </c>
      <c r="E442" s="65" t="s">
        <v>19</v>
      </c>
      <c r="F442" s="65" t="s">
        <v>19</v>
      </c>
      <c r="G442" s="65" t="s">
        <v>209</v>
      </c>
      <c r="H442" s="15" t="s">
        <v>458</v>
      </c>
      <c r="I442" s="65" t="s">
        <v>209</v>
      </c>
      <c r="J442" s="65" t="s">
        <v>209</v>
      </c>
      <c r="K442" s="32" t="s">
        <v>460</v>
      </c>
      <c r="L442" s="90" t="s">
        <v>460</v>
      </c>
      <c r="M442" s="90" t="s">
        <v>460</v>
      </c>
      <c r="N442" s="90" t="s">
        <v>460</v>
      </c>
      <c r="O442" s="32">
        <v>0.5</v>
      </c>
      <c r="P442" s="32">
        <v>25.0</v>
      </c>
      <c r="Q442" s="32">
        <v>15.0</v>
      </c>
      <c r="R442" s="32">
        <v>25.0</v>
      </c>
      <c r="V442" s="32">
        <v>2.0</v>
      </c>
      <c r="W442" s="32">
        <v>30.0</v>
      </c>
      <c r="Z442" s="65" t="s">
        <v>209</v>
      </c>
      <c r="AA442" s="65" t="s">
        <v>209</v>
      </c>
      <c r="AB442" s="32">
        <v>0.5</v>
      </c>
      <c r="AC442" s="32">
        <v>2.0</v>
      </c>
      <c r="AD442" s="32">
        <v>25.0</v>
      </c>
      <c r="AE442" s="32">
        <v>15.0</v>
      </c>
      <c r="AF442" s="32">
        <v>25.0</v>
      </c>
      <c r="AK442" s="32">
        <v>2.0</v>
      </c>
      <c r="AL442" s="32">
        <v>30.0</v>
      </c>
      <c r="AO442" s="65" t="s">
        <v>209</v>
      </c>
      <c r="AP442" s="65" t="s">
        <v>209</v>
      </c>
      <c r="AQ442" s="32">
        <v>0.5</v>
      </c>
      <c r="AR442" s="32">
        <v>2.0</v>
      </c>
      <c r="AS442" s="32">
        <v>25.0</v>
      </c>
      <c r="AT442" s="32">
        <v>15.0</v>
      </c>
      <c r="AU442" s="32">
        <v>25.0</v>
      </c>
      <c r="AZ442" s="65" t="s">
        <v>209</v>
      </c>
      <c r="BA442" s="65" t="s">
        <v>209</v>
      </c>
      <c r="BB442" s="32">
        <v>2.0</v>
      </c>
      <c r="BC442" s="32">
        <v>30.0</v>
      </c>
      <c r="BG442" s="65" t="s">
        <v>209</v>
      </c>
      <c r="BH442" s="65" t="s">
        <v>209</v>
      </c>
      <c r="BI442" s="32">
        <v>0.5</v>
      </c>
      <c r="BJ442" s="32">
        <v>2.0</v>
      </c>
      <c r="BK442" s="32">
        <v>25.0</v>
      </c>
      <c r="BL442" s="32">
        <v>15.0</v>
      </c>
      <c r="BM442" s="32">
        <v>25.0</v>
      </c>
      <c r="BR442" s="65" t="s">
        <v>209</v>
      </c>
      <c r="BS442" s="65" t="s">
        <v>209</v>
      </c>
      <c r="BT442" s="32">
        <v>2.0</v>
      </c>
      <c r="BU442" s="32">
        <v>30.0</v>
      </c>
      <c r="BZ442" s="32" t="s">
        <v>461</v>
      </c>
      <c r="CG442" s="66"/>
      <c r="CH442" s="66"/>
      <c r="CL442" s="32" t="s">
        <v>459</v>
      </c>
      <c r="CM442" s="66"/>
      <c r="CN442" s="66"/>
      <c r="CO442" s="66"/>
      <c r="CP442" s="66"/>
      <c r="CQ442" s="67"/>
      <c r="CR442" s="67"/>
      <c r="CS442" s="67"/>
      <c r="CT442" s="67"/>
      <c r="CU442" s="67"/>
      <c r="CV442" s="67"/>
      <c r="CW442" s="32" t="s">
        <v>461</v>
      </c>
      <c r="CX442" s="66"/>
      <c r="DB442" s="87" t="s">
        <v>1148</v>
      </c>
      <c r="DC442" s="87" t="s">
        <v>1149</v>
      </c>
    </row>
    <row r="443">
      <c r="A443" s="15" t="s">
        <v>97</v>
      </c>
      <c r="B443" s="32" t="s">
        <v>56</v>
      </c>
      <c r="C443" s="32" t="s">
        <v>1150</v>
      </c>
      <c r="D443" s="89" t="s">
        <v>1151</v>
      </c>
      <c r="E443" s="65" t="s">
        <v>19</v>
      </c>
      <c r="F443" s="65" t="s">
        <v>19</v>
      </c>
      <c r="G443" s="65" t="s">
        <v>209</v>
      </c>
      <c r="H443" s="15" t="s">
        <v>458</v>
      </c>
      <c r="I443" s="65" t="s">
        <v>209</v>
      </c>
      <c r="J443" s="65" t="s">
        <v>209</v>
      </c>
      <c r="K443" s="32" t="s">
        <v>460</v>
      </c>
      <c r="L443" s="90" t="s">
        <v>460</v>
      </c>
      <c r="M443" s="90" t="s">
        <v>460</v>
      </c>
      <c r="N443" s="90" t="s">
        <v>460</v>
      </c>
      <c r="O443" s="32">
        <v>0.5</v>
      </c>
      <c r="P443" s="32">
        <v>25.0</v>
      </c>
      <c r="Q443" s="32">
        <v>15.0</v>
      </c>
      <c r="R443" s="32">
        <v>25.0</v>
      </c>
      <c r="V443" s="32">
        <v>2.0</v>
      </c>
      <c r="W443" s="32">
        <v>30.0</v>
      </c>
      <c r="Z443" s="65" t="s">
        <v>209</v>
      </c>
      <c r="AA443" s="65" t="s">
        <v>209</v>
      </c>
      <c r="AB443" s="32">
        <v>0.5</v>
      </c>
      <c r="AC443" s="32">
        <v>2.0</v>
      </c>
      <c r="AD443" s="32">
        <v>25.0</v>
      </c>
      <c r="AE443" s="32">
        <v>15.0</v>
      </c>
      <c r="AF443" s="32">
        <v>25.0</v>
      </c>
      <c r="AK443" s="32">
        <v>2.0</v>
      </c>
      <c r="AL443" s="32">
        <v>30.0</v>
      </c>
      <c r="AO443" s="65" t="s">
        <v>209</v>
      </c>
      <c r="AP443" s="65" t="s">
        <v>209</v>
      </c>
      <c r="AQ443" s="32">
        <v>0.5</v>
      </c>
      <c r="AR443" s="32">
        <v>2.0</v>
      </c>
      <c r="AS443" s="32">
        <v>25.0</v>
      </c>
      <c r="AT443" s="32">
        <v>15.0</v>
      </c>
      <c r="AU443" s="32">
        <v>25.0</v>
      </c>
      <c r="AZ443" s="65" t="s">
        <v>209</v>
      </c>
      <c r="BA443" s="65" t="s">
        <v>209</v>
      </c>
      <c r="BB443" s="32">
        <v>2.0</v>
      </c>
      <c r="BC443" s="32">
        <v>30.0</v>
      </c>
      <c r="BG443" s="65" t="s">
        <v>209</v>
      </c>
      <c r="BH443" s="65" t="s">
        <v>209</v>
      </c>
      <c r="BI443" s="32">
        <v>0.5</v>
      </c>
      <c r="BJ443" s="32">
        <v>2.0</v>
      </c>
      <c r="BK443" s="32">
        <v>25.0</v>
      </c>
      <c r="BL443" s="32">
        <v>15.0</v>
      </c>
      <c r="BM443" s="32">
        <v>25.0</v>
      </c>
      <c r="BR443" s="65" t="s">
        <v>209</v>
      </c>
      <c r="BS443" s="65" t="s">
        <v>209</v>
      </c>
      <c r="BT443" s="32">
        <v>2.0</v>
      </c>
      <c r="BU443" s="32">
        <v>30.0</v>
      </c>
      <c r="BZ443" s="32" t="s">
        <v>461</v>
      </c>
      <c r="CG443" s="66"/>
      <c r="CH443" s="66"/>
      <c r="CL443" s="32" t="s">
        <v>459</v>
      </c>
      <c r="CM443" s="66"/>
      <c r="CN443" s="66"/>
      <c r="CO443" s="66"/>
      <c r="CP443" s="66"/>
      <c r="CQ443" s="67"/>
      <c r="CR443" s="67"/>
      <c r="CS443" s="67"/>
      <c r="CT443" s="67"/>
      <c r="CU443" s="67"/>
      <c r="CV443" s="67"/>
      <c r="CW443" s="32" t="s">
        <v>461</v>
      </c>
      <c r="CX443" s="66"/>
      <c r="DB443" s="87" t="s">
        <v>1152</v>
      </c>
      <c r="DC443" s="87" t="s">
        <v>1153</v>
      </c>
    </row>
    <row r="444">
      <c r="A444" s="15" t="s">
        <v>97</v>
      </c>
      <c r="B444" s="32" t="s">
        <v>56</v>
      </c>
      <c r="C444" s="32" t="s">
        <v>1154</v>
      </c>
      <c r="D444" s="89" t="s">
        <v>1155</v>
      </c>
      <c r="E444" s="65" t="s">
        <v>19</v>
      </c>
      <c r="F444" s="65" t="s">
        <v>19</v>
      </c>
      <c r="G444" s="65" t="s">
        <v>209</v>
      </c>
      <c r="H444" s="15" t="s">
        <v>458</v>
      </c>
      <c r="I444" s="65" t="s">
        <v>209</v>
      </c>
      <c r="J444" s="65" t="s">
        <v>209</v>
      </c>
      <c r="K444" s="32" t="s">
        <v>460</v>
      </c>
      <c r="L444" s="90" t="s">
        <v>459</v>
      </c>
      <c r="M444" s="90" t="s">
        <v>459</v>
      </c>
      <c r="N444" s="90" t="s">
        <v>459</v>
      </c>
      <c r="O444" s="32"/>
      <c r="P444" s="32"/>
      <c r="Q444" s="32"/>
      <c r="R444" s="32"/>
      <c r="Z444" s="66"/>
      <c r="AA444" s="66"/>
      <c r="AB444" s="67"/>
      <c r="AC444" s="67"/>
      <c r="AD444" s="67"/>
      <c r="AE444" s="67"/>
      <c r="AF444" s="67"/>
      <c r="AG444" s="67"/>
      <c r="AH444" s="67"/>
      <c r="AI444" s="67"/>
      <c r="AJ444" s="67"/>
      <c r="AK444" s="67"/>
      <c r="AL444" s="67"/>
      <c r="AM444" s="67"/>
      <c r="AN444" s="67"/>
      <c r="AO444" s="66"/>
      <c r="AP444" s="66"/>
      <c r="AQ444" s="67"/>
      <c r="AR444" s="67"/>
      <c r="AS444" s="67"/>
      <c r="AT444" s="67"/>
      <c r="AU444" s="67"/>
      <c r="AV444" s="67"/>
      <c r="AW444" s="67"/>
      <c r="AX444" s="67"/>
      <c r="AY444" s="67"/>
      <c r="AZ444" s="66"/>
      <c r="BA444" s="66"/>
      <c r="BB444" s="67"/>
      <c r="BC444" s="67"/>
      <c r="BD444" s="67"/>
      <c r="BE444" s="67"/>
      <c r="BF444" s="67"/>
      <c r="BG444" s="66"/>
      <c r="BH444" s="66"/>
      <c r="BI444" s="67"/>
      <c r="BJ444" s="67"/>
      <c r="BK444" s="67"/>
      <c r="BL444" s="67"/>
      <c r="BM444" s="67"/>
      <c r="BN444" s="67"/>
      <c r="BO444" s="67"/>
      <c r="BP444" s="67"/>
      <c r="BQ444" s="67"/>
      <c r="BR444" s="66"/>
      <c r="BS444" s="66"/>
      <c r="BT444" s="67"/>
      <c r="BU444" s="67"/>
      <c r="BV444" s="67"/>
      <c r="BW444" s="67"/>
      <c r="BX444" s="67"/>
      <c r="BY444" s="67"/>
      <c r="BZ444" s="32" t="s">
        <v>461</v>
      </c>
      <c r="CG444" s="66"/>
      <c r="CH444" s="66"/>
      <c r="CL444" s="32" t="s">
        <v>459</v>
      </c>
      <c r="CM444" s="66"/>
      <c r="CN444" s="66"/>
      <c r="CO444" s="66"/>
      <c r="CP444" s="66"/>
      <c r="CQ444" s="67"/>
      <c r="CR444" s="67"/>
      <c r="CS444" s="67"/>
      <c r="CT444" s="67"/>
      <c r="CU444" s="67"/>
      <c r="CV444" s="67"/>
      <c r="CW444" s="32" t="s">
        <v>461</v>
      </c>
      <c r="CX444" s="66"/>
      <c r="DB444" s="87" t="s">
        <v>1156</v>
      </c>
      <c r="DC444" s="87" t="s">
        <v>1157</v>
      </c>
    </row>
    <row r="445">
      <c r="A445" s="15" t="s">
        <v>99</v>
      </c>
      <c r="B445" s="32" t="s">
        <v>56</v>
      </c>
      <c r="C445" s="32" t="s">
        <v>1158</v>
      </c>
      <c r="D445" s="91" t="s">
        <v>99</v>
      </c>
      <c r="E445" s="65" t="s">
        <v>19</v>
      </c>
      <c r="F445" s="65" t="s">
        <v>19</v>
      </c>
      <c r="G445" s="65" t="s">
        <v>209</v>
      </c>
      <c r="H445" s="15" t="s">
        <v>491</v>
      </c>
      <c r="I445" s="65" t="s">
        <v>209</v>
      </c>
      <c r="J445" s="65" t="s">
        <v>209</v>
      </c>
      <c r="K445" s="32" t="s">
        <v>459</v>
      </c>
      <c r="L445" s="32" t="s">
        <v>459</v>
      </c>
      <c r="M445" s="32" t="s">
        <v>459</v>
      </c>
      <c r="N445" s="32" t="s">
        <v>459</v>
      </c>
      <c r="O445" s="32"/>
      <c r="P445" s="32"/>
      <c r="Q445" s="32"/>
      <c r="R445" s="32"/>
      <c r="S445" s="67"/>
      <c r="T445" s="67"/>
      <c r="U445" s="67"/>
      <c r="V445" s="67"/>
      <c r="W445" s="67"/>
      <c r="X445" s="67"/>
      <c r="Y445" s="67"/>
      <c r="Z445" s="66"/>
      <c r="AA445" s="66"/>
      <c r="AO445" s="66"/>
      <c r="AP445" s="66"/>
      <c r="AQ445" s="67"/>
      <c r="AR445" s="67"/>
      <c r="AS445" s="67"/>
      <c r="AT445" s="67"/>
      <c r="AU445" s="67"/>
      <c r="AV445" s="67"/>
      <c r="AW445" s="67"/>
      <c r="AX445" s="67"/>
      <c r="AY445" s="67"/>
      <c r="AZ445" s="66"/>
      <c r="BA445" s="66"/>
      <c r="BB445" s="67"/>
      <c r="BC445" s="67"/>
      <c r="BD445" s="67"/>
      <c r="BE445" s="67"/>
      <c r="BF445" s="67"/>
      <c r="BG445" s="66"/>
      <c r="BH445" s="66"/>
      <c r="BI445" s="67"/>
      <c r="BJ445" s="67"/>
      <c r="BK445" s="67"/>
      <c r="BL445" s="67"/>
      <c r="BM445" s="67"/>
      <c r="BN445" s="67"/>
      <c r="BO445" s="67"/>
      <c r="BP445" s="67"/>
      <c r="BQ445" s="67"/>
      <c r="BR445" s="66"/>
      <c r="BS445" s="66"/>
      <c r="BT445" s="67"/>
      <c r="BU445" s="67"/>
      <c r="BV445" s="67"/>
      <c r="BW445" s="67"/>
      <c r="BX445" s="67"/>
      <c r="BY445" s="67"/>
      <c r="BZ445" s="32" t="s">
        <v>461</v>
      </c>
      <c r="CG445" s="66"/>
      <c r="CH445" s="66"/>
      <c r="CL445" s="32" t="s">
        <v>460</v>
      </c>
      <c r="CM445" s="66"/>
      <c r="CN445" s="66"/>
      <c r="CO445" s="66"/>
      <c r="CP445" s="66"/>
      <c r="CW445" s="32" t="s">
        <v>461</v>
      </c>
      <c r="CX445" s="66"/>
      <c r="DB445" s="87" t="s">
        <v>1159</v>
      </c>
      <c r="DC445" s="87" t="s">
        <v>1160</v>
      </c>
    </row>
    <row r="446">
      <c r="A446" s="15" t="s">
        <v>106</v>
      </c>
      <c r="B446" s="32" t="s">
        <v>56</v>
      </c>
      <c r="C446" s="88" t="s">
        <v>1161</v>
      </c>
      <c r="D446" s="88" t="s">
        <v>1162</v>
      </c>
      <c r="E446" s="65" t="s">
        <v>19</v>
      </c>
      <c r="F446" s="65" t="s">
        <v>19</v>
      </c>
      <c r="G446" s="65" t="s">
        <v>209</v>
      </c>
      <c r="H446" s="15" t="s">
        <v>465</v>
      </c>
      <c r="I446" s="65" t="s">
        <v>209</v>
      </c>
      <c r="J446" s="65" t="s">
        <v>209</v>
      </c>
      <c r="K446" s="90" t="s">
        <v>460</v>
      </c>
      <c r="L446" s="90" t="s">
        <v>459</v>
      </c>
      <c r="M446" s="90" t="s">
        <v>459</v>
      </c>
      <c r="N446" s="90" t="s">
        <v>459</v>
      </c>
      <c r="O446" s="32">
        <v>0.12</v>
      </c>
      <c r="P446" s="32"/>
      <c r="Q446" s="32"/>
      <c r="R446" s="32"/>
      <c r="Z446" s="66"/>
      <c r="AA446" s="66"/>
      <c r="AB446" s="67"/>
      <c r="AC446" s="67"/>
      <c r="AD446" s="67"/>
      <c r="AE446" s="67"/>
      <c r="AF446" s="67"/>
      <c r="AG446" s="67"/>
      <c r="AH446" s="67"/>
      <c r="AI446" s="67"/>
      <c r="AJ446" s="67"/>
      <c r="AK446" s="67"/>
      <c r="AL446" s="67"/>
      <c r="AM446" s="67"/>
      <c r="AN446" s="67"/>
      <c r="AO446" s="66"/>
      <c r="AP446" s="66"/>
      <c r="AQ446" s="67"/>
      <c r="AR446" s="67"/>
      <c r="AS446" s="67"/>
      <c r="AT446" s="67"/>
      <c r="AU446" s="67"/>
      <c r="AV446" s="67"/>
      <c r="AW446" s="67"/>
      <c r="AX446" s="67"/>
      <c r="AY446" s="67"/>
      <c r="AZ446" s="66"/>
      <c r="BA446" s="66"/>
      <c r="BB446" s="67"/>
      <c r="BC446" s="67"/>
      <c r="BD446" s="67"/>
      <c r="BE446" s="67"/>
      <c r="BF446" s="67"/>
      <c r="BG446" s="66"/>
      <c r="BH446" s="66"/>
      <c r="BI446" s="67"/>
      <c r="BJ446" s="67"/>
      <c r="BK446" s="67"/>
      <c r="BL446" s="67"/>
      <c r="BM446" s="67"/>
      <c r="BN446" s="67"/>
      <c r="BO446" s="67"/>
      <c r="BP446" s="67"/>
      <c r="BQ446" s="67"/>
      <c r="BR446" s="66"/>
      <c r="BS446" s="66"/>
      <c r="BT446" s="67"/>
      <c r="BU446" s="67"/>
      <c r="BV446" s="67"/>
      <c r="BW446" s="67"/>
      <c r="BX446" s="67"/>
      <c r="BY446" s="67"/>
      <c r="BZ446" s="32" t="s">
        <v>461</v>
      </c>
      <c r="CG446" s="66"/>
      <c r="CH446" s="66"/>
      <c r="CL446" s="32" t="s">
        <v>459</v>
      </c>
      <c r="CM446" s="66"/>
      <c r="CN446" s="66"/>
      <c r="CO446" s="66"/>
      <c r="CP446" s="66"/>
      <c r="CQ446" s="67"/>
      <c r="CR446" s="67"/>
      <c r="CS446" s="67"/>
      <c r="CT446" s="67"/>
      <c r="CU446" s="67"/>
      <c r="CV446" s="67"/>
      <c r="CW446" s="32" t="s">
        <v>461</v>
      </c>
      <c r="CX446" s="66"/>
      <c r="DB446" s="87" t="s">
        <v>1163</v>
      </c>
      <c r="DC446" s="87" t="s">
        <v>1164</v>
      </c>
    </row>
    <row r="447">
      <c r="A447" s="15" t="s">
        <v>108</v>
      </c>
      <c r="B447" s="32" t="s">
        <v>56</v>
      </c>
      <c r="C447" s="88" t="s">
        <v>1165</v>
      </c>
      <c r="D447" s="88" t="s">
        <v>1166</v>
      </c>
      <c r="E447" s="65" t="s">
        <v>19</v>
      </c>
      <c r="F447" s="65" t="s">
        <v>19</v>
      </c>
      <c r="G447" s="65" t="s">
        <v>209</v>
      </c>
      <c r="H447" s="15" t="s">
        <v>465</v>
      </c>
      <c r="I447" s="65" t="s">
        <v>209</v>
      </c>
      <c r="J447" s="65" t="s">
        <v>209</v>
      </c>
      <c r="K447" s="32" t="s">
        <v>460</v>
      </c>
      <c r="L447" s="32" t="s">
        <v>459</v>
      </c>
      <c r="M447" s="32" t="s">
        <v>459</v>
      </c>
      <c r="N447" s="32" t="s">
        <v>459</v>
      </c>
      <c r="O447" s="32">
        <v>2.0</v>
      </c>
      <c r="P447" s="32">
        <v>25.0</v>
      </c>
      <c r="Q447" s="32">
        <v>25.0</v>
      </c>
      <c r="R447" s="32">
        <v>50.0</v>
      </c>
      <c r="V447" s="32">
        <v>2.0</v>
      </c>
      <c r="W447" s="32">
        <v>34.0</v>
      </c>
      <c r="Z447" s="66"/>
      <c r="AA447" s="66"/>
      <c r="AB447" s="67"/>
      <c r="AC447" s="67"/>
      <c r="AD447" s="67"/>
      <c r="AE447" s="67"/>
      <c r="AF447" s="67"/>
      <c r="AG447" s="67"/>
      <c r="AH447" s="67"/>
      <c r="AI447" s="67"/>
      <c r="AJ447" s="67"/>
      <c r="AK447" s="67"/>
      <c r="AL447" s="67"/>
      <c r="AM447" s="67"/>
      <c r="AN447" s="67"/>
      <c r="AO447" s="66"/>
      <c r="AP447" s="66"/>
      <c r="AQ447" s="67"/>
      <c r="AR447" s="67"/>
      <c r="AS447" s="67"/>
      <c r="AT447" s="67"/>
      <c r="AU447" s="67"/>
      <c r="AV447" s="67"/>
      <c r="AW447" s="67"/>
      <c r="AX447" s="67"/>
      <c r="AY447" s="67"/>
      <c r="AZ447" s="66"/>
      <c r="BA447" s="66"/>
      <c r="BB447" s="67"/>
      <c r="BC447" s="67"/>
      <c r="BD447" s="67"/>
      <c r="BE447" s="67"/>
      <c r="BF447" s="67"/>
      <c r="BG447" s="66"/>
      <c r="BH447" s="66"/>
      <c r="BI447" s="67"/>
      <c r="BJ447" s="67"/>
      <c r="BK447" s="67"/>
      <c r="BL447" s="67"/>
      <c r="BM447" s="67"/>
      <c r="BN447" s="67"/>
      <c r="BO447" s="67"/>
      <c r="BP447" s="67"/>
      <c r="BQ447" s="67"/>
      <c r="BR447" s="66"/>
      <c r="BS447" s="66"/>
      <c r="BT447" s="67"/>
      <c r="BU447" s="67"/>
      <c r="BV447" s="67"/>
      <c r="BW447" s="67"/>
      <c r="BX447" s="67"/>
      <c r="BY447" s="67"/>
      <c r="BZ447" s="32" t="s">
        <v>461</v>
      </c>
      <c r="CG447" s="66"/>
      <c r="CH447" s="66"/>
      <c r="CL447" s="32" t="s">
        <v>459</v>
      </c>
      <c r="CM447" s="66"/>
      <c r="CN447" s="66"/>
      <c r="CO447" s="66"/>
      <c r="CP447" s="66"/>
      <c r="CQ447" s="67"/>
      <c r="CR447" s="67"/>
      <c r="CS447" s="67"/>
      <c r="CT447" s="67"/>
      <c r="CU447" s="67"/>
      <c r="CV447" s="67"/>
      <c r="CW447" s="32" t="s">
        <v>461</v>
      </c>
      <c r="CX447" s="66"/>
      <c r="DB447" s="87" t="s">
        <v>1167</v>
      </c>
      <c r="DC447" s="87" t="s">
        <v>1168</v>
      </c>
    </row>
    <row r="448">
      <c r="A448" s="15" t="s">
        <v>1169</v>
      </c>
      <c r="B448" s="32" t="s">
        <v>56</v>
      </c>
      <c r="C448" s="88" t="s">
        <v>1170</v>
      </c>
      <c r="D448" s="15" t="s">
        <v>1171</v>
      </c>
      <c r="E448" s="65" t="s">
        <v>19</v>
      </c>
      <c r="F448" s="65" t="s">
        <v>19</v>
      </c>
      <c r="G448" s="65" t="s">
        <v>209</v>
      </c>
      <c r="H448" s="15" t="s">
        <v>465</v>
      </c>
      <c r="I448" s="65" t="s">
        <v>209</v>
      </c>
      <c r="J448" s="65" t="s">
        <v>209</v>
      </c>
      <c r="K448" s="32" t="s">
        <v>460</v>
      </c>
      <c r="L448" s="32" t="s">
        <v>459</v>
      </c>
      <c r="M448" s="32" t="s">
        <v>459</v>
      </c>
      <c r="N448" s="32" t="s">
        <v>459</v>
      </c>
      <c r="O448" s="32">
        <v>20.0</v>
      </c>
      <c r="P448" s="32">
        <v>25.0</v>
      </c>
      <c r="Q448" s="32">
        <v>7.5</v>
      </c>
      <c r="R448" s="32">
        <v>25.0</v>
      </c>
      <c r="V448" s="32">
        <v>2.0</v>
      </c>
      <c r="W448" s="32">
        <v>30.0</v>
      </c>
      <c r="Z448" s="66"/>
      <c r="AA448" s="66"/>
      <c r="AB448" s="67"/>
      <c r="AC448" s="67"/>
      <c r="AD448" s="67"/>
      <c r="AE448" s="67"/>
      <c r="AF448" s="67"/>
      <c r="AG448" s="67"/>
      <c r="AH448" s="67"/>
      <c r="AI448" s="67"/>
      <c r="AJ448" s="67"/>
      <c r="AK448" s="67"/>
      <c r="AL448" s="67"/>
      <c r="AM448" s="67"/>
      <c r="AN448" s="67"/>
      <c r="AO448" s="66"/>
      <c r="AP448" s="66"/>
      <c r="AQ448" s="67"/>
      <c r="AR448" s="67"/>
      <c r="AS448" s="67"/>
      <c r="AT448" s="67"/>
      <c r="AU448" s="67"/>
      <c r="AV448" s="67"/>
      <c r="AW448" s="67"/>
      <c r="AX448" s="67"/>
      <c r="AY448" s="67"/>
      <c r="AZ448" s="66"/>
      <c r="BA448" s="66"/>
      <c r="BB448" s="67"/>
      <c r="BC448" s="67"/>
      <c r="BD448" s="67"/>
      <c r="BE448" s="67"/>
      <c r="BF448" s="67"/>
      <c r="BG448" s="66"/>
      <c r="BH448" s="66"/>
      <c r="BI448" s="67"/>
      <c r="BJ448" s="67"/>
      <c r="BK448" s="67"/>
      <c r="BL448" s="67"/>
      <c r="BM448" s="67"/>
      <c r="BN448" s="67"/>
      <c r="BO448" s="67"/>
      <c r="BP448" s="67"/>
      <c r="BQ448" s="67"/>
      <c r="BR448" s="66"/>
      <c r="BS448" s="66"/>
      <c r="BT448" s="67"/>
      <c r="BU448" s="67"/>
      <c r="BV448" s="67"/>
      <c r="BW448" s="67"/>
      <c r="BX448" s="67"/>
      <c r="BY448" s="67"/>
      <c r="BZ448" s="32" t="s">
        <v>461</v>
      </c>
      <c r="CG448" s="66"/>
      <c r="CH448" s="66"/>
      <c r="CL448" s="32" t="s">
        <v>459</v>
      </c>
      <c r="CM448" s="66"/>
      <c r="CN448" s="66"/>
      <c r="CO448" s="66"/>
      <c r="CP448" s="66"/>
      <c r="CQ448" s="67"/>
      <c r="CR448" s="67"/>
      <c r="CS448" s="67"/>
      <c r="CT448" s="67"/>
      <c r="CU448" s="67"/>
      <c r="CV448" s="67"/>
      <c r="CW448" s="32" t="s">
        <v>461</v>
      </c>
      <c r="CX448" s="66"/>
      <c r="DB448" s="87" t="s">
        <v>1172</v>
      </c>
      <c r="DC448" s="87" t="s">
        <v>1173</v>
      </c>
    </row>
    <row r="449">
      <c r="A449" s="15" t="s">
        <v>113</v>
      </c>
      <c r="B449" s="32" t="s">
        <v>56</v>
      </c>
      <c r="C449" s="88" t="s">
        <v>1174</v>
      </c>
      <c r="D449" s="88" t="s">
        <v>113</v>
      </c>
      <c r="E449" s="65" t="s">
        <v>19</v>
      </c>
      <c r="F449" s="65" t="s">
        <v>19</v>
      </c>
      <c r="G449" s="65" t="s">
        <v>209</v>
      </c>
      <c r="H449" s="15" t="s">
        <v>458</v>
      </c>
      <c r="I449" s="65"/>
      <c r="J449" s="65"/>
      <c r="K449" s="67"/>
      <c r="L449" s="67"/>
      <c r="M449" s="67"/>
      <c r="N449" s="67"/>
      <c r="O449" s="32"/>
      <c r="P449" s="32"/>
      <c r="Q449" s="32"/>
      <c r="R449" s="32"/>
      <c r="Z449" s="65"/>
      <c r="AA449" s="65"/>
      <c r="AO449" s="65"/>
      <c r="AP449" s="65"/>
      <c r="AZ449" s="66"/>
      <c r="BA449" s="66"/>
      <c r="BG449" s="66"/>
      <c r="BH449" s="66"/>
      <c r="BR449" s="66"/>
      <c r="BS449" s="66"/>
      <c r="BZ449" s="32" t="s">
        <v>461</v>
      </c>
      <c r="CG449" s="66"/>
      <c r="CH449" s="66"/>
      <c r="CL449" s="32" t="s">
        <v>459</v>
      </c>
      <c r="CM449" s="66"/>
      <c r="CN449" s="66"/>
      <c r="CO449" s="66"/>
      <c r="CP449" s="66"/>
      <c r="CQ449" s="67"/>
      <c r="CR449" s="67"/>
      <c r="CS449" s="67"/>
      <c r="CT449" s="67"/>
      <c r="CU449" s="67"/>
      <c r="CV449" s="67"/>
      <c r="CW449" s="67"/>
      <c r="CX449" s="66"/>
      <c r="DB449" s="87" t="s">
        <v>1175</v>
      </c>
      <c r="DC449" s="87" t="s">
        <v>1176</v>
      </c>
    </row>
    <row r="450">
      <c r="A450" s="15" t="s">
        <v>113</v>
      </c>
      <c r="B450" s="32" t="s">
        <v>56</v>
      </c>
      <c r="C450" s="88" t="s">
        <v>1177</v>
      </c>
      <c r="D450" s="88" t="s">
        <v>113</v>
      </c>
      <c r="E450" s="65" t="s">
        <v>19</v>
      </c>
      <c r="F450" s="65" t="s">
        <v>19</v>
      </c>
      <c r="G450" s="65" t="s">
        <v>209</v>
      </c>
      <c r="H450" s="15" t="s">
        <v>458</v>
      </c>
      <c r="I450" s="65" t="s">
        <v>209</v>
      </c>
      <c r="J450" s="65" t="s">
        <v>209</v>
      </c>
      <c r="K450" s="67"/>
      <c r="L450" s="67"/>
      <c r="M450" s="67"/>
      <c r="N450" s="67"/>
      <c r="O450" s="32"/>
      <c r="P450" s="32"/>
      <c r="Q450" s="32"/>
      <c r="R450" s="32"/>
      <c r="Z450" s="65"/>
      <c r="AA450" s="65"/>
      <c r="AO450" s="65"/>
      <c r="AP450" s="65"/>
      <c r="AZ450" s="66"/>
      <c r="BA450" s="66"/>
      <c r="BG450" s="66"/>
      <c r="BH450" s="66"/>
      <c r="BR450" s="66"/>
      <c r="BS450" s="66"/>
      <c r="BZ450" s="32" t="s">
        <v>461</v>
      </c>
      <c r="CG450" s="66"/>
      <c r="CH450" s="66"/>
      <c r="CL450" s="67"/>
      <c r="CM450" s="66"/>
      <c r="CN450" s="66"/>
      <c r="CO450" s="66"/>
      <c r="CP450" s="66"/>
      <c r="CW450" s="67"/>
      <c r="CX450" s="66"/>
      <c r="DB450" s="87" t="s">
        <v>1178</v>
      </c>
      <c r="DC450" s="87" t="s">
        <v>1179</v>
      </c>
    </row>
    <row r="451">
      <c r="A451" s="32" t="s">
        <v>117</v>
      </c>
      <c r="B451" s="32" t="s">
        <v>56</v>
      </c>
      <c r="C451" s="92" t="s">
        <v>1180</v>
      </c>
      <c r="D451" s="92" t="s">
        <v>1181</v>
      </c>
      <c r="E451" s="65" t="s">
        <v>19</v>
      </c>
      <c r="F451" s="65" t="s">
        <v>209</v>
      </c>
      <c r="G451" s="65" t="s">
        <v>209</v>
      </c>
      <c r="H451" s="15" t="s">
        <v>465</v>
      </c>
      <c r="I451" s="65" t="s">
        <v>209</v>
      </c>
      <c r="J451" s="65" t="s">
        <v>209</v>
      </c>
      <c r="K451" s="32" t="s">
        <v>460</v>
      </c>
      <c r="L451" s="32" t="s">
        <v>460</v>
      </c>
      <c r="M451" s="32" t="s">
        <v>460</v>
      </c>
      <c r="N451" s="32" t="s">
        <v>459</v>
      </c>
      <c r="O451" s="32">
        <v>4.94</v>
      </c>
      <c r="P451" s="32">
        <v>25.0</v>
      </c>
      <c r="Q451" s="32">
        <v>25.0</v>
      </c>
      <c r="R451" s="32">
        <v>25.0</v>
      </c>
      <c r="U451" s="32">
        <v>2.0</v>
      </c>
      <c r="V451" s="32">
        <v>3.0</v>
      </c>
      <c r="W451" s="32">
        <v>35.0</v>
      </c>
      <c r="Z451" s="65" t="s">
        <v>209</v>
      </c>
      <c r="AA451" s="65" t="s">
        <v>209</v>
      </c>
      <c r="AB451" s="32">
        <f t="shared" ref="AB451:AB455" si="53">O451*2</f>
        <v>9.88</v>
      </c>
      <c r="AD451" s="32">
        <v>25.0</v>
      </c>
      <c r="AE451" s="32">
        <v>25.0</v>
      </c>
      <c r="AF451" s="32">
        <v>25.0</v>
      </c>
      <c r="AI451" s="32">
        <v>2.0</v>
      </c>
      <c r="AJ451" s="32">
        <v>2.0</v>
      </c>
      <c r="AK451" s="67">
        <f t="shared" ref="AK451:AK455" si="54">AL451/12</f>
        <v>2.916666667</v>
      </c>
      <c r="AL451" s="32">
        <v>35.0</v>
      </c>
      <c r="AO451" s="65" t="s">
        <v>209</v>
      </c>
      <c r="AP451" s="65" t="s">
        <v>209</v>
      </c>
      <c r="AQ451" s="67">
        <f t="shared" ref="AQ451:AQ455" si="55">O451*3</f>
        <v>14.82</v>
      </c>
      <c r="AS451" s="32">
        <v>25.0</v>
      </c>
      <c r="AT451" s="32">
        <v>25.0</v>
      </c>
      <c r="AU451" s="32">
        <v>25.0</v>
      </c>
      <c r="AX451" s="32">
        <v>1.0</v>
      </c>
      <c r="AY451" s="32">
        <v>1.0</v>
      </c>
      <c r="AZ451" s="65" t="s">
        <v>209</v>
      </c>
      <c r="BA451" s="65" t="s">
        <v>209</v>
      </c>
      <c r="BB451" s="67">
        <f t="shared" ref="BB451:BC451" si="52">AK451</f>
        <v>2.916666667</v>
      </c>
      <c r="BC451" s="67">
        <f t="shared" si="52"/>
        <v>35</v>
      </c>
      <c r="BG451" s="66"/>
      <c r="BH451" s="66"/>
      <c r="BI451" s="67"/>
      <c r="BJ451" s="67"/>
      <c r="BK451" s="67"/>
      <c r="BL451" s="67"/>
      <c r="BM451" s="67"/>
      <c r="BN451" s="67"/>
      <c r="BO451" s="67"/>
      <c r="BP451" s="67"/>
      <c r="BQ451" s="67"/>
      <c r="BR451" s="66"/>
      <c r="BS451" s="66"/>
      <c r="BT451" s="67"/>
      <c r="BU451" s="67"/>
      <c r="BV451" s="67"/>
      <c r="BW451" s="67"/>
      <c r="BX451" s="67"/>
      <c r="BY451" s="67"/>
      <c r="BZ451" s="32" t="s">
        <v>461</v>
      </c>
      <c r="CG451" s="66"/>
      <c r="CH451" s="66"/>
      <c r="CL451" s="32" t="s">
        <v>460</v>
      </c>
      <c r="CM451" s="66"/>
      <c r="CN451" s="66"/>
      <c r="CO451" s="66"/>
      <c r="CP451" s="66"/>
      <c r="CR451" s="32">
        <v>0.0</v>
      </c>
      <c r="CW451" s="32" t="s">
        <v>462</v>
      </c>
      <c r="CX451" s="65" t="s">
        <v>209</v>
      </c>
    </row>
    <row r="452">
      <c r="A452" s="32" t="s">
        <v>117</v>
      </c>
      <c r="B452" s="32" t="s">
        <v>56</v>
      </c>
      <c r="C452" s="92" t="s">
        <v>1182</v>
      </c>
      <c r="D452" s="92" t="s">
        <v>1183</v>
      </c>
      <c r="E452" s="65" t="s">
        <v>19</v>
      </c>
      <c r="F452" s="65" t="s">
        <v>209</v>
      </c>
      <c r="G452" s="65" t="s">
        <v>209</v>
      </c>
      <c r="H452" s="15" t="s">
        <v>465</v>
      </c>
      <c r="I452" s="65" t="s">
        <v>209</v>
      </c>
      <c r="J452" s="65" t="s">
        <v>209</v>
      </c>
      <c r="K452" s="32" t="s">
        <v>460</v>
      </c>
      <c r="L452" s="32" t="s">
        <v>460</v>
      </c>
      <c r="M452" s="32" t="s">
        <v>460</v>
      </c>
      <c r="N452" s="32" t="s">
        <v>459</v>
      </c>
      <c r="O452" s="32">
        <v>1.84</v>
      </c>
      <c r="P452" s="32">
        <v>25.0</v>
      </c>
      <c r="Q452" s="32">
        <v>25.0</v>
      </c>
      <c r="R452" s="32">
        <v>25.0</v>
      </c>
      <c r="U452" s="32">
        <v>2.0</v>
      </c>
      <c r="V452" s="32">
        <v>3.0</v>
      </c>
      <c r="W452" s="32">
        <v>35.0</v>
      </c>
      <c r="Z452" s="65" t="s">
        <v>209</v>
      </c>
      <c r="AA452" s="65" t="s">
        <v>209</v>
      </c>
      <c r="AB452" s="32">
        <f t="shared" si="53"/>
        <v>3.68</v>
      </c>
      <c r="AD452" s="32">
        <v>25.0</v>
      </c>
      <c r="AE452" s="32">
        <v>25.0</v>
      </c>
      <c r="AF452" s="32">
        <v>25.0</v>
      </c>
      <c r="AI452" s="32">
        <v>2.0</v>
      </c>
      <c r="AJ452" s="32">
        <v>2.0</v>
      </c>
      <c r="AK452" s="67">
        <f t="shared" si="54"/>
        <v>2.916666667</v>
      </c>
      <c r="AL452" s="32">
        <v>35.0</v>
      </c>
      <c r="AO452" s="65" t="s">
        <v>209</v>
      </c>
      <c r="AP452" s="65" t="s">
        <v>209</v>
      </c>
      <c r="AQ452" s="67">
        <f t="shared" si="55"/>
        <v>5.52</v>
      </c>
      <c r="AS452" s="32">
        <v>25.0</v>
      </c>
      <c r="AT452" s="32">
        <v>25.0</v>
      </c>
      <c r="AU452" s="32">
        <v>25.0</v>
      </c>
      <c r="AX452" s="32">
        <v>1.0</v>
      </c>
      <c r="AY452" s="32">
        <v>1.0</v>
      </c>
      <c r="AZ452" s="65" t="s">
        <v>209</v>
      </c>
      <c r="BA452" s="65" t="s">
        <v>209</v>
      </c>
      <c r="BB452" s="67">
        <f t="shared" ref="BB452:BC452" si="56">AK452</f>
        <v>2.916666667</v>
      </c>
      <c r="BC452" s="67">
        <f t="shared" si="56"/>
        <v>35</v>
      </c>
      <c r="BG452" s="66"/>
      <c r="BH452" s="66"/>
      <c r="BI452" s="67"/>
      <c r="BJ452" s="67"/>
      <c r="BK452" s="67"/>
      <c r="BL452" s="67"/>
      <c r="BM452" s="67"/>
      <c r="BN452" s="67"/>
      <c r="BO452" s="67"/>
      <c r="BP452" s="67"/>
      <c r="BQ452" s="67"/>
      <c r="BR452" s="66"/>
      <c r="BS452" s="66"/>
      <c r="BT452" s="67"/>
      <c r="BU452" s="67"/>
      <c r="BV452" s="67"/>
      <c r="BW452" s="67"/>
      <c r="BX452" s="67"/>
      <c r="BY452" s="67"/>
      <c r="BZ452" s="32" t="s">
        <v>461</v>
      </c>
      <c r="CG452" s="66"/>
      <c r="CH452" s="66"/>
      <c r="CL452" s="32" t="s">
        <v>460</v>
      </c>
      <c r="CM452" s="66"/>
      <c r="CN452" s="66"/>
      <c r="CO452" s="66"/>
      <c r="CP452" s="66"/>
      <c r="CR452" s="32">
        <v>0.0</v>
      </c>
      <c r="CW452" s="32" t="s">
        <v>462</v>
      </c>
      <c r="CX452" s="65" t="s">
        <v>209</v>
      </c>
    </row>
    <row r="453">
      <c r="A453" s="32" t="s">
        <v>117</v>
      </c>
      <c r="B453" s="32" t="s">
        <v>56</v>
      </c>
      <c r="C453" s="92" t="s">
        <v>1184</v>
      </c>
      <c r="D453" s="92" t="s">
        <v>1185</v>
      </c>
      <c r="E453" s="65" t="s">
        <v>19</v>
      </c>
      <c r="F453" s="65" t="s">
        <v>209</v>
      </c>
      <c r="G453" s="65" t="s">
        <v>209</v>
      </c>
      <c r="H453" s="15" t="s">
        <v>465</v>
      </c>
      <c r="I453" s="65" t="s">
        <v>209</v>
      </c>
      <c r="J453" s="65" t="s">
        <v>209</v>
      </c>
      <c r="K453" s="32" t="s">
        <v>460</v>
      </c>
      <c r="L453" s="32" t="s">
        <v>460</v>
      </c>
      <c r="M453" s="32" t="s">
        <v>460</v>
      </c>
      <c r="N453" s="32" t="s">
        <v>459</v>
      </c>
      <c r="O453" s="32">
        <v>0.92</v>
      </c>
      <c r="P453" s="32">
        <v>25.0</v>
      </c>
      <c r="Q453" s="32">
        <v>15.0</v>
      </c>
      <c r="R453" s="32">
        <v>25.0</v>
      </c>
      <c r="U453" s="32">
        <v>2.0</v>
      </c>
      <c r="V453" s="32">
        <v>3.0</v>
      </c>
      <c r="W453" s="32">
        <v>35.0</v>
      </c>
      <c r="Z453" s="65" t="s">
        <v>209</v>
      </c>
      <c r="AA453" s="65" t="s">
        <v>209</v>
      </c>
      <c r="AB453" s="32">
        <f t="shared" si="53"/>
        <v>1.84</v>
      </c>
      <c r="AD453" s="32">
        <v>25.0</v>
      </c>
      <c r="AE453" s="32">
        <v>15.0</v>
      </c>
      <c r="AF453" s="32">
        <v>25.0</v>
      </c>
      <c r="AI453" s="32">
        <v>2.0</v>
      </c>
      <c r="AJ453" s="32">
        <v>2.0</v>
      </c>
      <c r="AK453" s="67">
        <f t="shared" si="54"/>
        <v>2.916666667</v>
      </c>
      <c r="AL453" s="32">
        <v>35.0</v>
      </c>
      <c r="AO453" s="65" t="s">
        <v>209</v>
      </c>
      <c r="AP453" s="65" t="s">
        <v>209</v>
      </c>
      <c r="AQ453" s="67">
        <f t="shared" si="55"/>
        <v>2.76</v>
      </c>
      <c r="AS453" s="32">
        <v>25.0</v>
      </c>
      <c r="AT453" s="32">
        <v>15.0</v>
      </c>
      <c r="AU453" s="32">
        <v>25.0</v>
      </c>
      <c r="AX453" s="32">
        <v>1.0</v>
      </c>
      <c r="AY453" s="32">
        <v>1.0</v>
      </c>
      <c r="AZ453" s="65" t="s">
        <v>209</v>
      </c>
      <c r="BA453" s="65" t="s">
        <v>209</v>
      </c>
      <c r="BB453" s="67">
        <f t="shared" ref="BB453:BC453" si="57">AK453</f>
        <v>2.916666667</v>
      </c>
      <c r="BC453" s="67">
        <f t="shared" si="57"/>
        <v>35</v>
      </c>
      <c r="BG453" s="66"/>
      <c r="BH453" s="66"/>
      <c r="BI453" s="67"/>
      <c r="BJ453" s="67"/>
      <c r="BK453" s="67"/>
      <c r="BL453" s="67"/>
      <c r="BM453" s="67"/>
      <c r="BN453" s="67"/>
      <c r="BO453" s="67"/>
      <c r="BP453" s="67"/>
      <c r="BQ453" s="67"/>
      <c r="BR453" s="66"/>
      <c r="BS453" s="66"/>
      <c r="BT453" s="67"/>
      <c r="BU453" s="67"/>
      <c r="BV453" s="67"/>
      <c r="BW453" s="67"/>
      <c r="BX453" s="67"/>
      <c r="BY453" s="67"/>
      <c r="BZ453" s="32" t="s">
        <v>461</v>
      </c>
      <c r="CG453" s="66"/>
      <c r="CH453" s="66"/>
      <c r="CL453" s="32" t="s">
        <v>460</v>
      </c>
      <c r="CM453" s="66"/>
      <c r="CN453" s="66"/>
      <c r="CO453" s="66"/>
      <c r="CP453" s="66"/>
      <c r="CR453" s="32">
        <v>0.0</v>
      </c>
      <c r="CW453" s="32" t="s">
        <v>462</v>
      </c>
      <c r="CX453" s="65" t="s">
        <v>209</v>
      </c>
    </row>
    <row r="454">
      <c r="A454" s="32" t="s">
        <v>117</v>
      </c>
      <c r="B454" s="32" t="s">
        <v>56</v>
      </c>
      <c r="C454" s="92" t="s">
        <v>1186</v>
      </c>
      <c r="D454" s="92" t="s">
        <v>1187</v>
      </c>
      <c r="E454" s="65" t="s">
        <v>19</v>
      </c>
      <c r="F454" s="65" t="s">
        <v>209</v>
      </c>
      <c r="G454" s="65" t="s">
        <v>209</v>
      </c>
      <c r="H454" s="15" t="s">
        <v>465</v>
      </c>
      <c r="I454" s="65" t="s">
        <v>209</v>
      </c>
      <c r="J454" s="65" t="s">
        <v>209</v>
      </c>
      <c r="K454" s="32" t="s">
        <v>460</v>
      </c>
      <c r="L454" s="32" t="s">
        <v>460</v>
      </c>
      <c r="M454" s="32" t="s">
        <v>460</v>
      </c>
      <c r="N454" s="32" t="s">
        <v>459</v>
      </c>
      <c r="O454" s="32">
        <v>0.46</v>
      </c>
      <c r="P454" s="32">
        <v>25.0</v>
      </c>
      <c r="Q454" s="32">
        <v>15.0</v>
      </c>
      <c r="R454" s="32">
        <v>25.0</v>
      </c>
      <c r="U454" s="32">
        <v>2.0</v>
      </c>
      <c r="V454" s="32">
        <v>3.0</v>
      </c>
      <c r="W454" s="32">
        <v>35.0</v>
      </c>
      <c r="Z454" s="65" t="s">
        <v>209</v>
      </c>
      <c r="AA454" s="65" t="s">
        <v>209</v>
      </c>
      <c r="AB454" s="32">
        <f t="shared" si="53"/>
        <v>0.92</v>
      </c>
      <c r="AD454" s="32">
        <v>25.0</v>
      </c>
      <c r="AE454" s="32">
        <v>15.0</v>
      </c>
      <c r="AF454" s="32">
        <v>25.0</v>
      </c>
      <c r="AI454" s="32">
        <v>2.0</v>
      </c>
      <c r="AJ454" s="32">
        <v>2.0</v>
      </c>
      <c r="AK454" s="67">
        <f t="shared" si="54"/>
        <v>2.916666667</v>
      </c>
      <c r="AL454" s="32">
        <v>35.0</v>
      </c>
      <c r="AO454" s="65" t="s">
        <v>209</v>
      </c>
      <c r="AP454" s="65" t="s">
        <v>209</v>
      </c>
      <c r="AQ454" s="67">
        <f t="shared" si="55"/>
        <v>1.38</v>
      </c>
      <c r="AS454" s="32">
        <v>25.0</v>
      </c>
      <c r="AT454" s="32">
        <v>15.0</v>
      </c>
      <c r="AU454" s="32">
        <v>25.0</v>
      </c>
      <c r="AX454" s="32">
        <v>1.0</v>
      </c>
      <c r="AY454" s="32">
        <v>1.0</v>
      </c>
      <c r="AZ454" s="65" t="s">
        <v>209</v>
      </c>
      <c r="BA454" s="65" t="s">
        <v>209</v>
      </c>
      <c r="BB454" s="67">
        <f t="shared" ref="BB454:BC454" si="58">AK454</f>
        <v>2.916666667</v>
      </c>
      <c r="BC454" s="67">
        <f t="shared" si="58"/>
        <v>35</v>
      </c>
      <c r="BG454" s="66"/>
      <c r="BH454" s="66"/>
      <c r="BI454" s="67"/>
      <c r="BJ454" s="67"/>
      <c r="BK454" s="67"/>
      <c r="BL454" s="67"/>
      <c r="BM454" s="67"/>
      <c r="BN454" s="67"/>
      <c r="BO454" s="67"/>
      <c r="BP454" s="67"/>
      <c r="BQ454" s="67"/>
      <c r="BR454" s="66"/>
      <c r="BS454" s="66"/>
      <c r="BT454" s="67"/>
      <c r="BU454" s="67"/>
      <c r="BV454" s="67"/>
      <c r="BW454" s="67"/>
      <c r="BX454" s="67"/>
      <c r="BY454" s="67"/>
      <c r="BZ454" s="32" t="s">
        <v>461</v>
      </c>
      <c r="CG454" s="66"/>
      <c r="CH454" s="66"/>
      <c r="CL454" s="32" t="s">
        <v>460</v>
      </c>
      <c r="CM454" s="66"/>
      <c r="CN454" s="66"/>
      <c r="CO454" s="66"/>
      <c r="CP454" s="66"/>
      <c r="CR454" s="32">
        <v>0.0</v>
      </c>
      <c r="CW454" s="32" t="s">
        <v>462</v>
      </c>
      <c r="CX454" s="65" t="s">
        <v>209</v>
      </c>
    </row>
    <row r="455">
      <c r="A455" s="32" t="s">
        <v>117</v>
      </c>
      <c r="B455" s="32" t="s">
        <v>56</v>
      </c>
      <c r="C455" s="92" t="s">
        <v>1188</v>
      </c>
      <c r="D455" s="92" t="s">
        <v>1189</v>
      </c>
      <c r="E455" s="65" t="s">
        <v>19</v>
      </c>
      <c r="F455" s="65" t="s">
        <v>209</v>
      </c>
      <c r="G455" s="65" t="s">
        <v>209</v>
      </c>
      <c r="H455" s="15" t="s">
        <v>465</v>
      </c>
      <c r="I455" s="65" t="s">
        <v>209</v>
      </c>
      <c r="J455" s="65" t="s">
        <v>209</v>
      </c>
      <c r="K455" s="32" t="s">
        <v>460</v>
      </c>
      <c r="L455" s="32" t="s">
        <v>460</v>
      </c>
      <c r="M455" s="32" t="s">
        <v>460</v>
      </c>
      <c r="N455" s="32" t="s">
        <v>459</v>
      </c>
      <c r="O455" s="32">
        <v>0.23</v>
      </c>
      <c r="P455" s="32">
        <v>20.0</v>
      </c>
      <c r="Q455" s="32">
        <v>7.5</v>
      </c>
      <c r="R455" s="32">
        <v>20.0</v>
      </c>
      <c r="U455" s="32">
        <v>2.0</v>
      </c>
      <c r="V455" s="32">
        <v>3.0</v>
      </c>
      <c r="W455" s="32">
        <v>35.0</v>
      </c>
      <c r="Z455" s="65" t="s">
        <v>209</v>
      </c>
      <c r="AA455" s="65" t="s">
        <v>209</v>
      </c>
      <c r="AB455" s="32">
        <f t="shared" si="53"/>
        <v>0.46</v>
      </c>
      <c r="AD455" s="32">
        <v>20.0</v>
      </c>
      <c r="AE455" s="32">
        <v>7.5</v>
      </c>
      <c r="AF455" s="32">
        <v>20.0</v>
      </c>
      <c r="AI455" s="32">
        <v>2.0</v>
      </c>
      <c r="AJ455" s="32">
        <v>2.0</v>
      </c>
      <c r="AK455" s="67">
        <f t="shared" si="54"/>
        <v>2.916666667</v>
      </c>
      <c r="AL455" s="32">
        <v>35.0</v>
      </c>
      <c r="AO455" s="65" t="s">
        <v>209</v>
      </c>
      <c r="AP455" s="65" t="s">
        <v>209</v>
      </c>
      <c r="AQ455" s="67">
        <f t="shared" si="55"/>
        <v>0.69</v>
      </c>
      <c r="AS455" s="32">
        <v>20.0</v>
      </c>
      <c r="AT455" s="32">
        <v>7.5</v>
      </c>
      <c r="AU455" s="32">
        <v>20.0</v>
      </c>
      <c r="AX455" s="32">
        <v>1.0</v>
      </c>
      <c r="AY455" s="32">
        <v>1.0</v>
      </c>
      <c r="AZ455" s="65" t="s">
        <v>209</v>
      </c>
      <c r="BA455" s="65" t="s">
        <v>209</v>
      </c>
      <c r="BB455" s="67">
        <f t="shared" ref="BB455:BC455" si="59">AK455</f>
        <v>2.916666667</v>
      </c>
      <c r="BC455" s="67">
        <f t="shared" si="59"/>
        <v>35</v>
      </c>
      <c r="BG455" s="66"/>
      <c r="BH455" s="66"/>
      <c r="BI455" s="67"/>
      <c r="BJ455" s="67"/>
      <c r="BK455" s="67"/>
      <c r="BL455" s="67"/>
      <c r="BM455" s="67"/>
      <c r="BN455" s="67"/>
      <c r="BO455" s="67"/>
      <c r="BP455" s="67"/>
      <c r="BQ455" s="67"/>
      <c r="BR455" s="66"/>
      <c r="BS455" s="66"/>
      <c r="BT455" s="67"/>
      <c r="BU455" s="67"/>
      <c r="BV455" s="67"/>
      <c r="BW455" s="67"/>
      <c r="BX455" s="67"/>
      <c r="BY455" s="67"/>
      <c r="BZ455" s="32" t="s">
        <v>461</v>
      </c>
      <c r="CG455" s="66"/>
      <c r="CH455" s="66"/>
      <c r="CL455" s="32" t="s">
        <v>460</v>
      </c>
      <c r="CM455" s="66"/>
      <c r="CN455" s="66"/>
      <c r="CO455" s="66"/>
      <c r="CP455" s="66"/>
      <c r="CR455" s="32">
        <v>0.0</v>
      </c>
      <c r="CW455" s="32" t="s">
        <v>462</v>
      </c>
      <c r="CX455" s="65" t="s">
        <v>209</v>
      </c>
    </row>
    <row r="456">
      <c r="A456" s="32" t="s">
        <v>117</v>
      </c>
      <c r="B456" s="32" t="s">
        <v>56</v>
      </c>
      <c r="C456" s="92" t="s">
        <v>1190</v>
      </c>
      <c r="D456" s="92" t="s">
        <v>1191</v>
      </c>
      <c r="E456" s="65" t="s">
        <v>19</v>
      </c>
      <c r="F456" s="65" t="s">
        <v>209</v>
      </c>
      <c r="G456" s="65" t="s">
        <v>209</v>
      </c>
      <c r="H456" s="15" t="s">
        <v>465</v>
      </c>
      <c r="I456" s="65" t="s">
        <v>209</v>
      </c>
      <c r="J456" s="65" t="s">
        <v>209</v>
      </c>
      <c r="K456" s="32" t="s">
        <v>460</v>
      </c>
      <c r="L456" s="32" t="s">
        <v>459</v>
      </c>
      <c r="M456" s="32" t="s">
        <v>459</v>
      </c>
      <c r="N456" s="32" t="s">
        <v>459</v>
      </c>
      <c r="O456" s="32">
        <v>0.18</v>
      </c>
      <c r="P456" s="32">
        <v>20.0</v>
      </c>
      <c r="Q456" s="32">
        <v>7.5</v>
      </c>
      <c r="R456" s="32">
        <v>20.0</v>
      </c>
      <c r="U456" s="32">
        <v>2.0</v>
      </c>
      <c r="V456" s="32">
        <v>3.0</v>
      </c>
      <c r="W456" s="32">
        <v>35.0</v>
      </c>
      <c r="Z456" s="66"/>
      <c r="AA456" s="66"/>
      <c r="AB456" s="67"/>
      <c r="AC456" s="67"/>
      <c r="AD456" s="67"/>
      <c r="AE456" s="67"/>
      <c r="AF456" s="67"/>
      <c r="AG456" s="67"/>
      <c r="AH456" s="67"/>
      <c r="AI456" s="67"/>
      <c r="AJ456" s="67"/>
      <c r="AK456" s="67"/>
      <c r="AL456" s="67"/>
      <c r="AM456" s="67"/>
      <c r="AN456" s="67"/>
      <c r="AO456" s="66"/>
      <c r="AP456" s="66"/>
      <c r="AQ456" s="67"/>
      <c r="AR456" s="67"/>
      <c r="AS456" s="67"/>
      <c r="AT456" s="67"/>
      <c r="AU456" s="67"/>
      <c r="AV456" s="67"/>
      <c r="AW456" s="67"/>
      <c r="AX456" s="67"/>
      <c r="AY456" s="67"/>
      <c r="AZ456" s="66"/>
      <c r="BA456" s="66"/>
      <c r="BB456" s="67"/>
      <c r="BC456" s="67"/>
      <c r="BD456" s="67"/>
      <c r="BE456" s="67"/>
      <c r="BF456" s="67"/>
      <c r="BG456" s="66"/>
      <c r="BH456" s="66"/>
      <c r="BI456" s="67"/>
      <c r="BJ456" s="67"/>
      <c r="BK456" s="67"/>
      <c r="BL456" s="67"/>
      <c r="BM456" s="67"/>
      <c r="BN456" s="67"/>
      <c r="BO456" s="67"/>
      <c r="BP456" s="67"/>
      <c r="BQ456" s="67"/>
      <c r="BR456" s="66"/>
      <c r="BS456" s="66"/>
      <c r="BT456" s="67"/>
      <c r="BU456" s="67"/>
      <c r="BV456" s="67"/>
      <c r="BW456" s="67"/>
      <c r="BX456" s="67"/>
      <c r="BY456" s="67"/>
      <c r="BZ456" s="32" t="s">
        <v>461</v>
      </c>
      <c r="CG456" s="66"/>
      <c r="CH456" s="66"/>
      <c r="CL456" s="32" t="s">
        <v>460</v>
      </c>
      <c r="CM456" s="66"/>
      <c r="CN456" s="66"/>
      <c r="CO456" s="66"/>
      <c r="CP456" s="66"/>
      <c r="CR456" s="32">
        <v>0.0</v>
      </c>
      <c r="CW456" s="32" t="s">
        <v>462</v>
      </c>
      <c r="CX456" s="65" t="s">
        <v>209</v>
      </c>
    </row>
    <row r="457">
      <c r="A457" s="32" t="s">
        <v>117</v>
      </c>
      <c r="B457" s="32" t="s">
        <v>56</v>
      </c>
      <c r="C457" s="92" t="s">
        <v>1192</v>
      </c>
      <c r="D457" s="92" t="s">
        <v>1193</v>
      </c>
      <c r="E457" s="65" t="s">
        <v>19</v>
      </c>
      <c r="F457" s="65" t="s">
        <v>209</v>
      </c>
      <c r="G457" s="65" t="s">
        <v>209</v>
      </c>
      <c r="H457" s="15" t="s">
        <v>465</v>
      </c>
      <c r="I457" s="65" t="s">
        <v>209</v>
      </c>
      <c r="J457" s="65" t="s">
        <v>209</v>
      </c>
      <c r="K457" s="32" t="s">
        <v>460</v>
      </c>
      <c r="L457" s="32" t="s">
        <v>459</v>
      </c>
      <c r="M457" s="32" t="s">
        <v>459</v>
      </c>
      <c r="N457" s="32" t="s">
        <v>459</v>
      </c>
      <c r="O457" s="32">
        <v>0.12</v>
      </c>
      <c r="P457" s="32">
        <v>20.0</v>
      </c>
      <c r="Q457" s="32">
        <v>7.5</v>
      </c>
      <c r="R457" s="32">
        <v>20.0</v>
      </c>
      <c r="U457" s="32">
        <v>2.0</v>
      </c>
      <c r="V457" s="32">
        <v>3.0</v>
      </c>
      <c r="W457" s="32">
        <v>35.0</v>
      </c>
      <c r="Z457" s="66"/>
      <c r="AA457" s="66"/>
      <c r="AB457" s="67"/>
      <c r="AC457" s="67"/>
      <c r="AD457" s="67"/>
      <c r="AE457" s="67"/>
      <c r="AF457" s="67"/>
      <c r="AG457" s="67"/>
      <c r="AH457" s="67"/>
      <c r="AI457" s="67"/>
      <c r="AJ457" s="67"/>
      <c r="AK457" s="67"/>
      <c r="AL457" s="67"/>
      <c r="AM457" s="67"/>
      <c r="AN457" s="67"/>
      <c r="AO457" s="66"/>
      <c r="AP457" s="66"/>
      <c r="AQ457" s="67"/>
      <c r="AR457" s="67"/>
      <c r="AS457" s="67"/>
      <c r="AT457" s="67"/>
      <c r="AU457" s="67"/>
      <c r="AV457" s="67"/>
      <c r="AW457" s="67"/>
      <c r="AX457" s="67"/>
      <c r="AY457" s="67"/>
      <c r="AZ457" s="66"/>
      <c r="BA457" s="66"/>
      <c r="BB457" s="67"/>
      <c r="BC457" s="67"/>
      <c r="BD457" s="67"/>
      <c r="BE457" s="67"/>
      <c r="BF457" s="67"/>
      <c r="BG457" s="66"/>
      <c r="BH457" s="66"/>
      <c r="BI457" s="67"/>
      <c r="BJ457" s="67"/>
      <c r="BK457" s="67"/>
      <c r="BL457" s="67"/>
      <c r="BM457" s="67"/>
      <c r="BN457" s="67"/>
      <c r="BO457" s="67"/>
      <c r="BP457" s="67"/>
      <c r="BQ457" s="67"/>
      <c r="BR457" s="66"/>
      <c r="BS457" s="66"/>
      <c r="BT457" s="67"/>
      <c r="BU457" s="67"/>
      <c r="BV457" s="67"/>
      <c r="BW457" s="67"/>
      <c r="BX457" s="67"/>
      <c r="BY457" s="67"/>
      <c r="BZ457" s="32" t="s">
        <v>461</v>
      </c>
      <c r="CG457" s="66"/>
      <c r="CH457" s="66"/>
      <c r="CL457" s="32" t="s">
        <v>460</v>
      </c>
      <c r="CM457" s="66"/>
      <c r="CN457" s="66"/>
      <c r="CO457" s="66"/>
      <c r="CP457" s="66"/>
      <c r="CR457" s="32">
        <v>0.0</v>
      </c>
      <c r="CW457" s="32" t="s">
        <v>462</v>
      </c>
      <c r="CX457" s="65" t="s">
        <v>209</v>
      </c>
    </row>
    <row r="458">
      <c r="A458" s="32" t="s">
        <v>117</v>
      </c>
      <c r="B458" s="32" t="s">
        <v>56</v>
      </c>
      <c r="C458" s="92" t="s">
        <v>1194</v>
      </c>
      <c r="D458" s="92" t="s">
        <v>1193</v>
      </c>
      <c r="E458" s="65" t="s">
        <v>19</v>
      </c>
      <c r="F458" s="65" t="s">
        <v>209</v>
      </c>
      <c r="G458" s="65" t="s">
        <v>209</v>
      </c>
      <c r="H458" s="15" t="s">
        <v>465</v>
      </c>
      <c r="I458" s="65" t="s">
        <v>209</v>
      </c>
      <c r="J458" s="65" t="s">
        <v>209</v>
      </c>
      <c r="K458" s="32" t="s">
        <v>460</v>
      </c>
      <c r="L458" s="32" t="s">
        <v>460</v>
      </c>
      <c r="M458" s="32" t="s">
        <v>459</v>
      </c>
      <c r="N458" s="32" t="s">
        <v>459</v>
      </c>
      <c r="O458" s="32">
        <v>0.12</v>
      </c>
      <c r="P458" s="32">
        <v>20.0</v>
      </c>
      <c r="Q458" s="32">
        <v>7.5</v>
      </c>
      <c r="R458" s="32">
        <v>20.0</v>
      </c>
      <c r="U458" s="32">
        <v>2.0</v>
      </c>
      <c r="V458" s="32">
        <v>3.0</v>
      </c>
      <c r="W458" s="32">
        <v>35.0</v>
      </c>
      <c r="Z458" s="65" t="s">
        <v>209</v>
      </c>
      <c r="AA458" s="65" t="s">
        <v>209</v>
      </c>
      <c r="AB458" s="32">
        <f>O458*2</f>
        <v>0.24</v>
      </c>
      <c r="AD458" s="32">
        <v>20.0</v>
      </c>
      <c r="AE458" s="32">
        <v>7.5</v>
      </c>
      <c r="AF458" s="32">
        <v>20.0</v>
      </c>
      <c r="AI458" s="32">
        <v>2.0</v>
      </c>
      <c r="AJ458" s="32">
        <v>2.0</v>
      </c>
      <c r="AK458" s="67">
        <f>AL458/12</f>
        <v>2.916666667</v>
      </c>
      <c r="AL458" s="32">
        <v>35.0</v>
      </c>
      <c r="AO458" s="66"/>
      <c r="AP458" s="66"/>
      <c r="AQ458" s="67"/>
      <c r="AR458" s="67"/>
      <c r="AS458" s="67"/>
      <c r="AT458" s="67"/>
      <c r="AU458" s="67"/>
      <c r="AV458" s="67"/>
      <c r="AW458" s="67"/>
      <c r="AX458" s="67"/>
      <c r="AY458" s="67"/>
      <c r="AZ458" s="66"/>
      <c r="BA458" s="66"/>
      <c r="BB458" s="67"/>
      <c r="BC458" s="67"/>
      <c r="BD458" s="67"/>
      <c r="BE458" s="67"/>
      <c r="BF458" s="67"/>
      <c r="BG458" s="66"/>
      <c r="BH458" s="66"/>
      <c r="BI458" s="67"/>
      <c r="BJ458" s="67"/>
      <c r="BK458" s="67"/>
      <c r="BL458" s="67"/>
      <c r="BM458" s="67"/>
      <c r="BN458" s="67"/>
      <c r="BO458" s="67"/>
      <c r="BP458" s="67"/>
      <c r="BQ458" s="67"/>
      <c r="BR458" s="66"/>
      <c r="BS458" s="66"/>
      <c r="BT458" s="67"/>
      <c r="BU458" s="67"/>
      <c r="BV458" s="67"/>
      <c r="BW458" s="67"/>
      <c r="BX458" s="67"/>
      <c r="BY458" s="67"/>
      <c r="BZ458" s="32" t="s">
        <v>461</v>
      </c>
      <c r="CG458" s="66"/>
      <c r="CH458" s="66"/>
      <c r="CL458" s="32" t="s">
        <v>460</v>
      </c>
      <c r="CM458" s="66"/>
      <c r="CN458" s="66"/>
      <c r="CO458" s="66"/>
      <c r="CP458" s="66"/>
      <c r="CR458" s="32">
        <v>0.0</v>
      </c>
      <c r="CW458" s="32" t="s">
        <v>462</v>
      </c>
      <c r="CX458" s="65" t="s">
        <v>209</v>
      </c>
    </row>
    <row r="459">
      <c r="A459" s="32" t="s">
        <v>117</v>
      </c>
      <c r="B459" s="32" t="s">
        <v>56</v>
      </c>
      <c r="C459" s="92" t="s">
        <v>661</v>
      </c>
      <c r="D459" s="92" t="s">
        <v>1195</v>
      </c>
      <c r="E459" s="65" t="s">
        <v>209</v>
      </c>
      <c r="F459" s="65" t="s">
        <v>209</v>
      </c>
      <c r="G459" s="65" t="s">
        <v>209</v>
      </c>
      <c r="H459" s="15" t="s">
        <v>465</v>
      </c>
      <c r="I459" s="65" t="s">
        <v>209</v>
      </c>
      <c r="J459" s="65" t="s">
        <v>209</v>
      </c>
      <c r="K459" s="32" t="s">
        <v>460</v>
      </c>
      <c r="L459" s="32" t="s">
        <v>459</v>
      </c>
      <c r="M459" s="32" t="s">
        <v>459</v>
      </c>
      <c r="N459" s="32" t="s">
        <v>459</v>
      </c>
      <c r="O459" s="32">
        <v>0.07</v>
      </c>
      <c r="P459" s="32">
        <v>10.0</v>
      </c>
      <c r="Q459" s="32">
        <v>3.0</v>
      </c>
      <c r="R459" s="32">
        <v>10.0</v>
      </c>
      <c r="U459" s="32">
        <v>2.0</v>
      </c>
      <c r="V459" s="32">
        <v>3.0</v>
      </c>
      <c r="W459" s="32">
        <v>35.0</v>
      </c>
      <c r="Z459" s="66"/>
      <c r="AA459" s="66"/>
      <c r="AB459" s="67"/>
      <c r="AC459" s="67"/>
      <c r="AD459" s="67"/>
      <c r="AE459" s="67"/>
      <c r="AF459" s="67"/>
      <c r="AG459" s="67"/>
      <c r="AH459" s="67"/>
      <c r="AI459" s="67"/>
      <c r="AJ459" s="67"/>
      <c r="AK459" s="67"/>
      <c r="AL459" s="67"/>
      <c r="AM459" s="67"/>
      <c r="AN459" s="67"/>
      <c r="AO459" s="66"/>
      <c r="AP459" s="66"/>
      <c r="AQ459" s="67"/>
      <c r="AR459" s="67"/>
      <c r="AS459" s="67"/>
      <c r="AT459" s="67"/>
      <c r="AU459" s="67"/>
      <c r="AV459" s="67"/>
      <c r="AW459" s="67"/>
      <c r="AX459" s="67"/>
      <c r="AY459" s="67"/>
      <c r="AZ459" s="66"/>
      <c r="BA459" s="66"/>
      <c r="BB459" s="67"/>
      <c r="BC459" s="67"/>
      <c r="BD459" s="67"/>
      <c r="BE459" s="67"/>
      <c r="BF459" s="67"/>
      <c r="BG459" s="66"/>
      <c r="BH459" s="66"/>
      <c r="BI459" s="67"/>
      <c r="BJ459" s="67"/>
      <c r="BK459" s="67"/>
      <c r="BL459" s="67"/>
      <c r="BM459" s="67"/>
      <c r="BN459" s="67"/>
      <c r="BO459" s="67"/>
      <c r="BP459" s="67"/>
      <c r="BQ459" s="67"/>
      <c r="BR459" s="66"/>
      <c r="BS459" s="66"/>
      <c r="BT459" s="67"/>
      <c r="BU459" s="67"/>
      <c r="BV459" s="67"/>
      <c r="BW459" s="67"/>
      <c r="BX459" s="67"/>
      <c r="BY459" s="67"/>
      <c r="BZ459" s="32" t="s">
        <v>461</v>
      </c>
      <c r="CG459" s="66"/>
      <c r="CH459" s="66"/>
      <c r="CL459" s="32" t="s">
        <v>460</v>
      </c>
      <c r="CM459" s="66"/>
      <c r="CN459" s="66"/>
      <c r="CO459" s="66"/>
      <c r="CP459" s="66"/>
      <c r="CR459" s="32">
        <v>0.0</v>
      </c>
      <c r="CW459" s="32" t="s">
        <v>462</v>
      </c>
      <c r="CX459" s="65" t="s">
        <v>209</v>
      </c>
    </row>
    <row r="460">
      <c r="A460" s="32" t="s">
        <v>117</v>
      </c>
      <c r="B460" s="32" t="s">
        <v>56</v>
      </c>
      <c r="C460" s="92" t="s">
        <v>1196</v>
      </c>
      <c r="D460" s="92" t="s">
        <v>1197</v>
      </c>
      <c r="E460" s="65" t="s">
        <v>19</v>
      </c>
      <c r="F460" s="65" t="s">
        <v>209</v>
      </c>
      <c r="G460" s="65" t="s">
        <v>209</v>
      </c>
      <c r="H460" s="15" t="s">
        <v>465</v>
      </c>
      <c r="I460" s="65" t="s">
        <v>209</v>
      </c>
      <c r="J460" s="65" t="s">
        <v>209</v>
      </c>
      <c r="K460" s="32" t="s">
        <v>460</v>
      </c>
      <c r="L460" s="32" t="s">
        <v>460</v>
      </c>
      <c r="M460" s="32" t="s">
        <v>459</v>
      </c>
      <c r="N460" s="32" t="s">
        <v>459</v>
      </c>
      <c r="O460" s="32">
        <v>0.06</v>
      </c>
      <c r="P460" s="32">
        <v>20.0</v>
      </c>
      <c r="Q460" s="32">
        <v>5.0</v>
      </c>
      <c r="R460" s="32">
        <v>20.0</v>
      </c>
      <c r="U460" s="32">
        <v>2.0</v>
      </c>
      <c r="V460" s="32">
        <v>3.0</v>
      </c>
      <c r="W460" s="32">
        <v>35.0</v>
      </c>
      <c r="Z460" s="65" t="s">
        <v>209</v>
      </c>
      <c r="AA460" s="65" t="s">
        <v>209</v>
      </c>
      <c r="AB460" s="32">
        <f t="shared" ref="AB460:AB467" si="60">O460*2</f>
        <v>0.12</v>
      </c>
      <c r="AD460" s="32">
        <v>20.0</v>
      </c>
      <c r="AE460" s="32">
        <v>5.0</v>
      </c>
      <c r="AF460" s="32">
        <v>20.0</v>
      </c>
      <c r="AI460" s="32">
        <v>2.0</v>
      </c>
      <c r="AJ460" s="32">
        <v>2.0</v>
      </c>
      <c r="AK460" s="67">
        <f t="shared" ref="AK460:AK480" si="61">AL460/12</f>
        <v>2.916666667</v>
      </c>
      <c r="AL460" s="32">
        <v>35.0</v>
      </c>
      <c r="AO460" s="66"/>
      <c r="AP460" s="66"/>
      <c r="AQ460" s="67"/>
      <c r="AR460" s="67"/>
      <c r="AS460" s="67"/>
      <c r="AT460" s="67"/>
      <c r="AU460" s="67"/>
      <c r="AV460" s="67"/>
      <c r="AW460" s="67"/>
      <c r="AX460" s="67"/>
      <c r="AY460" s="67"/>
      <c r="AZ460" s="66"/>
      <c r="BA460" s="66"/>
      <c r="BB460" s="67"/>
      <c r="BC460" s="67"/>
      <c r="BD460" s="67"/>
      <c r="BE460" s="67"/>
      <c r="BF460" s="67"/>
      <c r="BG460" s="66"/>
      <c r="BH460" s="66"/>
      <c r="BI460" s="67"/>
      <c r="BJ460" s="67"/>
      <c r="BK460" s="67"/>
      <c r="BL460" s="67"/>
      <c r="BM460" s="67"/>
      <c r="BN460" s="67"/>
      <c r="BO460" s="67"/>
      <c r="BP460" s="67"/>
      <c r="BQ460" s="67"/>
      <c r="BR460" s="66"/>
      <c r="BS460" s="66"/>
      <c r="BT460" s="67"/>
      <c r="BU460" s="67"/>
      <c r="BV460" s="67"/>
      <c r="BW460" s="67"/>
      <c r="BX460" s="67"/>
      <c r="BY460" s="67"/>
      <c r="BZ460" s="32" t="s">
        <v>461</v>
      </c>
      <c r="CG460" s="66"/>
      <c r="CH460" s="66"/>
      <c r="CL460" s="32" t="s">
        <v>460</v>
      </c>
      <c r="CM460" s="66"/>
      <c r="CN460" s="66"/>
      <c r="CO460" s="66"/>
      <c r="CP460" s="66"/>
      <c r="CR460" s="32">
        <v>0.0</v>
      </c>
      <c r="CW460" s="32" t="s">
        <v>462</v>
      </c>
      <c r="CX460" s="65" t="s">
        <v>209</v>
      </c>
    </row>
    <row r="461">
      <c r="A461" s="32" t="s">
        <v>117</v>
      </c>
      <c r="B461" s="32" t="s">
        <v>56</v>
      </c>
      <c r="C461" s="92" t="s">
        <v>1198</v>
      </c>
      <c r="D461" s="92" t="s">
        <v>1199</v>
      </c>
      <c r="E461" s="65" t="s">
        <v>19</v>
      </c>
      <c r="F461" s="65" t="s">
        <v>209</v>
      </c>
      <c r="G461" s="65" t="s">
        <v>209</v>
      </c>
      <c r="H461" s="15" t="s">
        <v>465</v>
      </c>
      <c r="I461" s="65" t="s">
        <v>209</v>
      </c>
      <c r="J461" s="65" t="s">
        <v>209</v>
      </c>
      <c r="K461" s="32" t="s">
        <v>460</v>
      </c>
      <c r="L461" s="32" t="s">
        <v>460</v>
      </c>
      <c r="M461" s="32" t="s">
        <v>460</v>
      </c>
      <c r="N461" s="32" t="s">
        <v>460</v>
      </c>
      <c r="O461" s="32">
        <v>0.06</v>
      </c>
      <c r="P461" s="32">
        <v>20.0</v>
      </c>
      <c r="Q461" s="32">
        <v>5.0</v>
      </c>
      <c r="R461" s="32">
        <v>20.0</v>
      </c>
      <c r="U461" s="32">
        <v>2.0</v>
      </c>
      <c r="V461" s="32">
        <v>3.0</v>
      </c>
      <c r="W461" s="32">
        <v>35.0</v>
      </c>
      <c r="Z461" s="65" t="s">
        <v>209</v>
      </c>
      <c r="AA461" s="65" t="s">
        <v>209</v>
      </c>
      <c r="AB461" s="32">
        <f t="shared" si="60"/>
        <v>0.12</v>
      </c>
      <c r="AD461" s="32">
        <v>20.0</v>
      </c>
      <c r="AE461" s="32">
        <v>5.0</v>
      </c>
      <c r="AF461" s="32">
        <v>20.0</v>
      </c>
      <c r="AI461" s="32">
        <v>2.0</v>
      </c>
      <c r="AJ461" s="32">
        <v>2.0</v>
      </c>
      <c r="AK461" s="67">
        <f t="shared" si="61"/>
        <v>2.916666667</v>
      </c>
      <c r="AL461" s="32">
        <v>35.0</v>
      </c>
      <c r="AO461" s="65" t="s">
        <v>209</v>
      </c>
      <c r="AP461" s="65" t="s">
        <v>209</v>
      </c>
      <c r="AQ461" s="67">
        <f t="shared" ref="AQ461:AQ467" si="64">O461*3</f>
        <v>0.18</v>
      </c>
      <c r="AS461" s="32">
        <v>20.0</v>
      </c>
      <c r="AT461" s="32">
        <v>5.0</v>
      </c>
      <c r="AU461" s="32">
        <v>20.0</v>
      </c>
      <c r="AX461" s="32">
        <v>1.0</v>
      </c>
      <c r="AY461" s="32">
        <v>1.0</v>
      </c>
      <c r="AZ461" s="65" t="s">
        <v>209</v>
      </c>
      <c r="BA461" s="65" t="s">
        <v>209</v>
      </c>
      <c r="BB461" s="67">
        <f t="shared" ref="BB461:BC461" si="62">AK461</f>
        <v>2.916666667</v>
      </c>
      <c r="BC461" s="67">
        <f t="shared" si="62"/>
        <v>35</v>
      </c>
      <c r="BG461" s="65" t="s">
        <v>209</v>
      </c>
      <c r="BH461" s="65" t="s">
        <v>209</v>
      </c>
      <c r="BI461" s="67">
        <f t="shared" ref="BI461:BI467" si="66">O461*4</f>
        <v>0.24</v>
      </c>
      <c r="BK461" s="32">
        <v>20.0</v>
      </c>
      <c r="BL461" s="32">
        <v>5.0</v>
      </c>
      <c r="BM461" s="32">
        <v>20.0</v>
      </c>
      <c r="BP461" s="32">
        <v>1.0</v>
      </c>
      <c r="BQ461" s="32">
        <v>1.0</v>
      </c>
      <c r="BR461" s="65" t="s">
        <v>209</v>
      </c>
      <c r="BS461" s="65" t="s">
        <v>209</v>
      </c>
      <c r="BT461" s="67">
        <f t="shared" ref="BT461:BU461" si="63">BB461</f>
        <v>2.916666667</v>
      </c>
      <c r="BU461" s="67">
        <f t="shared" si="63"/>
        <v>35</v>
      </c>
      <c r="BZ461" s="32" t="s">
        <v>460</v>
      </c>
      <c r="CA461" s="93" t="s">
        <v>1200</v>
      </c>
      <c r="CC461" s="32">
        <v>0.05</v>
      </c>
      <c r="CE461" s="32">
        <v>1.0</v>
      </c>
      <c r="CF461" s="32">
        <v>1.0</v>
      </c>
      <c r="CG461" s="65" t="s">
        <v>209</v>
      </c>
      <c r="CH461" s="65" t="s">
        <v>209</v>
      </c>
      <c r="CL461" s="32" t="s">
        <v>460</v>
      </c>
      <c r="CM461" s="66"/>
      <c r="CN461" s="66"/>
      <c r="CO461" s="66"/>
      <c r="CP461" s="66"/>
      <c r="CR461" s="32">
        <v>0.0</v>
      </c>
      <c r="CW461" s="32" t="s">
        <v>462</v>
      </c>
      <c r="CX461" s="65" t="s">
        <v>209</v>
      </c>
    </row>
    <row r="462">
      <c r="A462" s="32" t="s">
        <v>117</v>
      </c>
      <c r="B462" s="32" t="s">
        <v>56</v>
      </c>
      <c r="C462" s="92" t="s">
        <v>1021</v>
      </c>
      <c r="D462" s="92" t="s">
        <v>1201</v>
      </c>
      <c r="E462" s="65" t="s">
        <v>19</v>
      </c>
      <c r="F462" s="65" t="s">
        <v>209</v>
      </c>
      <c r="G462" s="65" t="s">
        <v>209</v>
      </c>
      <c r="H462" s="15" t="s">
        <v>465</v>
      </c>
      <c r="I462" s="65" t="s">
        <v>209</v>
      </c>
      <c r="J462" s="65" t="s">
        <v>209</v>
      </c>
      <c r="K462" s="32" t="s">
        <v>460</v>
      </c>
      <c r="L462" s="32" t="s">
        <v>460</v>
      </c>
      <c r="M462" s="32" t="s">
        <v>460</v>
      </c>
      <c r="N462" s="32" t="s">
        <v>460</v>
      </c>
      <c r="O462" s="32">
        <v>0.04</v>
      </c>
      <c r="P462" s="32">
        <v>20.0</v>
      </c>
      <c r="Q462" s="32">
        <v>5.0</v>
      </c>
      <c r="R462" s="32">
        <v>20.0</v>
      </c>
      <c r="U462" s="32">
        <v>2.0</v>
      </c>
      <c r="V462" s="32">
        <v>3.0</v>
      </c>
      <c r="W462" s="32">
        <v>35.0</v>
      </c>
      <c r="Z462" s="65" t="s">
        <v>209</v>
      </c>
      <c r="AA462" s="65" t="s">
        <v>209</v>
      </c>
      <c r="AB462" s="32">
        <f t="shared" si="60"/>
        <v>0.08</v>
      </c>
      <c r="AD462" s="32">
        <v>20.0</v>
      </c>
      <c r="AE462" s="32">
        <v>5.0</v>
      </c>
      <c r="AF462" s="32">
        <v>20.0</v>
      </c>
      <c r="AI462" s="32">
        <v>2.0</v>
      </c>
      <c r="AJ462" s="32">
        <v>2.0</v>
      </c>
      <c r="AK462" s="67">
        <f t="shared" si="61"/>
        <v>3.75</v>
      </c>
      <c r="AL462" s="32">
        <v>45.0</v>
      </c>
      <c r="AO462" s="65" t="s">
        <v>209</v>
      </c>
      <c r="AP462" s="65" t="s">
        <v>209</v>
      </c>
      <c r="AQ462" s="67">
        <f t="shared" si="64"/>
        <v>0.12</v>
      </c>
      <c r="AS462" s="32">
        <v>20.0</v>
      </c>
      <c r="AT462" s="32">
        <v>5.0</v>
      </c>
      <c r="AU462" s="32">
        <v>20.0</v>
      </c>
      <c r="AX462" s="32">
        <v>1.0</v>
      </c>
      <c r="AY462" s="32">
        <v>1.0</v>
      </c>
      <c r="AZ462" s="65" t="s">
        <v>209</v>
      </c>
      <c r="BA462" s="65" t="s">
        <v>209</v>
      </c>
      <c r="BB462" s="67">
        <f t="shared" ref="BB462:BC462" si="65">AK462</f>
        <v>3.75</v>
      </c>
      <c r="BC462" s="67">
        <f t="shared" si="65"/>
        <v>45</v>
      </c>
      <c r="BG462" s="65" t="s">
        <v>209</v>
      </c>
      <c r="BH462" s="65" t="s">
        <v>209</v>
      </c>
      <c r="BI462" s="67">
        <f t="shared" si="66"/>
        <v>0.16</v>
      </c>
      <c r="BK462" s="32">
        <v>20.0</v>
      </c>
      <c r="BL462" s="32">
        <v>5.0</v>
      </c>
      <c r="BM462" s="32">
        <v>20.0</v>
      </c>
      <c r="BP462" s="32">
        <v>1.0</v>
      </c>
      <c r="BQ462" s="32">
        <v>1.0</v>
      </c>
      <c r="BR462" s="65" t="s">
        <v>209</v>
      </c>
      <c r="BS462" s="65" t="s">
        <v>209</v>
      </c>
      <c r="BT462" s="67">
        <f t="shared" ref="BT462:BU462" si="67">BB462</f>
        <v>3.75</v>
      </c>
      <c r="BU462" s="67">
        <f t="shared" si="67"/>
        <v>45</v>
      </c>
      <c r="BZ462" s="32" t="s">
        <v>460</v>
      </c>
      <c r="CA462" s="93" t="s">
        <v>1200</v>
      </c>
      <c r="CC462" s="32">
        <v>0.04</v>
      </c>
      <c r="CE462" s="32">
        <v>1.0</v>
      </c>
      <c r="CF462" s="32">
        <v>1.0</v>
      </c>
      <c r="CG462" s="65" t="s">
        <v>209</v>
      </c>
      <c r="CH462" s="65" t="s">
        <v>209</v>
      </c>
      <c r="CL462" s="32" t="s">
        <v>460</v>
      </c>
      <c r="CM462" s="66"/>
      <c r="CN462" s="66"/>
      <c r="CO462" s="66"/>
      <c r="CP462" s="66"/>
      <c r="CR462" s="32">
        <v>0.0</v>
      </c>
      <c r="CW462" s="32" t="s">
        <v>462</v>
      </c>
      <c r="CX462" s="65" t="s">
        <v>209</v>
      </c>
    </row>
    <row r="463">
      <c r="A463" s="32" t="s">
        <v>117</v>
      </c>
      <c r="B463" s="32" t="s">
        <v>56</v>
      </c>
      <c r="C463" s="92" t="s">
        <v>1202</v>
      </c>
      <c r="D463" s="92" t="s">
        <v>1203</v>
      </c>
      <c r="E463" s="65" t="s">
        <v>209</v>
      </c>
      <c r="F463" s="65" t="s">
        <v>209</v>
      </c>
      <c r="G463" s="65" t="s">
        <v>209</v>
      </c>
      <c r="H463" s="15" t="s">
        <v>465</v>
      </c>
      <c r="I463" s="65" t="s">
        <v>209</v>
      </c>
      <c r="J463" s="65" t="s">
        <v>209</v>
      </c>
      <c r="K463" s="32" t="s">
        <v>460</v>
      </c>
      <c r="L463" s="32" t="s">
        <v>460</v>
      </c>
      <c r="M463" s="32" t="s">
        <v>460</v>
      </c>
      <c r="N463" s="32" t="s">
        <v>460</v>
      </c>
      <c r="O463" s="32">
        <v>0.03</v>
      </c>
      <c r="P463" s="32">
        <v>20.0</v>
      </c>
      <c r="Q463" s="32">
        <v>5.0</v>
      </c>
      <c r="R463" s="32">
        <v>20.0</v>
      </c>
      <c r="U463" s="32">
        <v>2.0</v>
      </c>
      <c r="V463" s="32">
        <v>3.75</v>
      </c>
      <c r="W463" s="32">
        <v>45.0</v>
      </c>
      <c r="Z463" s="65" t="s">
        <v>209</v>
      </c>
      <c r="AA463" s="65" t="s">
        <v>209</v>
      </c>
      <c r="AB463" s="32">
        <f t="shared" si="60"/>
        <v>0.06</v>
      </c>
      <c r="AD463" s="32">
        <v>20.0</v>
      </c>
      <c r="AE463" s="32">
        <v>5.0</v>
      </c>
      <c r="AF463" s="32">
        <v>20.0</v>
      </c>
      <c r="AI463" s="32">
        <v>2.0</v>
      </c>
      <c r="AJ463" s="32">
        <v>2.0</v>
      </c>
      <c r="AK463" s="67">
        <f t="shared" si="61"/>
        <v>3.75</v>
      </c>
      <c r="AL463" s="32">
        <v>45.0</v>
      </c>
      <c r="AO463" s="65" t="s">
        <v>209</v>
      </c>
      <c r="AP463" s="65" t="s">
        <v>209</v>
      </c>
      <c r="AQ463" s="67">
        <f t="shared" si="64"/>
        <v>0.09</v>
      </c>
      <c r="AS463" s="32">
        <v>20.0</v>
      </c>
      <c r="AT463" s="32">
        <v>5.0</v>
      </c>
      <c r="AU463" s="32">
        <v>20.0</v>
      </c>
      <c r="AX463" s="32">
        <v>1.0</v>
      </c>
      <c r="AY463" s="32">
        <v>1.0</v>
      </c>
      <c r="AZ463" s="65" t="s">
        <v>209</v>
      </c>
      <c r="BA463" s="65" t="s">
        <v>209</v>
      </c>
      <c r="BB463" s="67">
        <f t="shared" ref="BB463:BC463" si="68">AK463</f>
        <v>3.75</v>
      </c>
      <c r="BC463" s="67">
        <f t="shared" si="68"/>
        <v>45</v>
      </c>
      <c r="BG463" s="65" t="s">
        <v>209</v>
      </c>
      <c r="BH463" s="65" t="s">
        <v>209</v>
      </c>
      <c r="BI463" s="67">
        <f t="shared" si="66"/>
        <v>0.12</v>
      </c>
      <c r="BK463" s="32">
        <v>20.0</v>
      </c>
      <c r="BL463" s="32">
        <v>5.0</v>
      </c>
      <c r="BM463" s="32">
        <v>20.0</v>
      </c>
      <c r="BP463" s="32">
        <v>1.0</v>
      </c>
      <c r="BQ463" s="32">
        <v>1.0</v>
      </c>
      <c r="BR463" s="65" t="s">
        <v>209</v>
      </c>
      <c r="BS463" s="65" t="s">
        <v>209</v>
      </c>
      <c r="BT463" s="67">
        <f t="shared" ref="BT463:BU463" si="69">BB463</f>
        <v>3.75</v>
      </c>
      <c r="BU463" s="67">
        <f t="shared" si="69"/>
        <v>45</v>
      </c>
      <c r="BZ463" s="32" t="s">
        <v>460</v>
      </c>
      <c r="CA463" s="93" t="s">
        <v>1200</v>
      </c>
      <c r="CC463" s="32">
        <v>0.03</v>
      </c>
      <c r="CE463" s="32">
        <v>1.0</v>
      </c>
      <c r="CF463" s="32">
        <v>1.0</v>
      </c>
      <c r="CG463" s="65" t="s">
        <v>209</v>
      </c>
      <c r="CH463" s="65" t="s">
        <v>209</v>
      </c>
      <c r="CL463" s="32" t="s">
        <v>460</v>
      </c>
      <c r="CM463" s="66"/>
      <c r="CN463" s="66"/>
      <c r="CO463" s="66"/>
      <c r="CP463" s="66"/>
      <c r="CR463" s="32">
        <v>0.0</v>
      </c>
      <c r="CW463" s="32" t="s">
        <v>462</v>
      </c>
      <c r="CX463" s="65" t="s">
        <v>209</v>
      </c>
    </row>
    <row r="464">
      <c r="A464" s="32" t="s">
        <v>117</v>
      </c>
      <c r="B464" s="32" t="s">
        <v>56</v>
      </c>
      <c r="C464" s="92" t="s">
        <v>1204</v>
      </c>
      <c r="D464" s="92" t="s">
        <v>1205</v>
      </c>
      <c r="E464" s="65" t="s">
        <v>19</v>
      </c>
      <c r="F464" s="65" t="s">
        <v>209</v>
      </c>
      <c r="G464" s="65" t="s">
        <v>209</v>
      </c>
      <c r="H464" s="15" t="s">
        <v>465</v>
      </c>
      <c r="I464" s="65" t="s">
        <v>209</v>
      </c>
      <c r="J464" s="65" t="s">
        <v>209</v>
      </c>
      <c r="K464" s="32" t="s">
        <v>460</v>
      </c>
      <c r="L464" s="32" t="s">
        <v>460</v>
      </c>
      <c r="M464" s="32" t="s">
        <v>460</v>
      </c>
      <c r="N464" s="32" t="s">
        <v>460</v>
      </c>
      <c r="O464" s="32">
        <v>0.02</v>
      </c>
      <c r="P464" s="32">
        <v>20.0</v>
      </c>
      <c r="Q464" s="32">
        <v>5.0</v>
      </c>
      <c r="R464" s="32">
        <v>20.0</v>
      </c>
      <c r="U464" s="32">
        <v>2.0</v>
      </c>
      <c r="V464" s="32">
        <v>3.75</v>
      </c>
      <c r="W464" s="32">
        <v>45.0</v>
      </c>
      <c r="Z464" s="65" t="s">
        <v>209</v>
      </c>
      <c r="AA464" s="65" t="s">
        <v>209</v>
      </c>
      <c r="AB464" s="32">
        <f t="shared" si="60"/>
        <v>0.04</v>
      </c>
      <c r="AD464" s="32">
        <v>20.0</v>
      </c>
      <c r="AE464" s="32">
        <v>5.0</v>
      </c>
      <c r="AF464" s="32">
        <v>20.0</v>
      </c>
      <c r="AI464" s="32">
        <v>2.0</v>
      </c>
      <c r="AJ464" s="32">
        <v>2.0</v>
      </c>
      <c r="AK464" s="67">
        <f t="shared" si="61"/>
        <v>2.916666667</v>
      </c>
      <c r="AL464" s="32">
        <v>35.0</v>
      </c>
      <c r="AO464" s="65" t="s">
        <v>209</v>
      </c>
      <c r="AP464" s="65" t="s">
        <v>209</v>
      </c>
      <c r="AQ464" s="67">
        <f t="shared" si="64"/>
        <v>0.06</v>
      </c>
      <c r="AS464" s="32">
        <v>20.0</v>
      </c>
      <c r="AT464" s="32">
        <v>5.0</v>
      </c>
      <c r="AU464" s="32">
        <v>20.0</v>
      </c>
      <c r="AX464" s="32">
        <v>1.0</v>
      </c>
      <c r="AY464" s="32">
        <v>1.0</v>
      </c>
      <c r="AZ464" s="65" t="s">
        <v>209</v>
      </c>
      <c r="BA464" s="65" t="s">
        <v>209</v>
      </c>
      <c r="BB464" s="67">
        <f t="shared" ref="BB464:BC464" si="70">AK464</f>
        <v>2.916666667</v>
      </c>
      <c r="BC464" s="67">
        <f t="shared" si="70"/>
        <v>35</v>
      </c>
      <c r="BG464" s="65" t="s">
        <v>209</v>
      </c>
      <c r="BH464" s="65" t="s">
        <v>209</v>
      </c>
      <c r="BI464" s="67">
        <f t="shared" si="66"/>
        <v>0.08</v>
      </c>
      <c r="BK464" s="32">
        <v>20.0</v>
      </c>
      <c r="BL464" s="32">
        <v>5.0</v>
      </c>
      <c r="BM464" s="32">
        <v>20.0</v>
      </c>
      <c r="BP464" s="32">
        <v>1.0</v>
      </c>
      <c r="BQ464" s="32">
        <v>1.0</v>
      </c>
      <c r="BR464" s="65" t="s">
        <v>209</v>
      </c>
      <c r="BS464" s="65" t="s">
        <v>209</v>
      </c>
      <c r="BT464" s="67">
        <f t="shared" ref="BT464:BU464" si="71">BB464</f>
        <v>2.916666667</v>
      </c>
      <c r="BU464" s="67">
        <f t="shared" si="71"/>
        <v>35</v>
      </c>
      <c r="BZ464" s="32" t="s">
        <v>460</v>
      </c>
      <c r="CA464" s="93" t="s">
        <v>1200</v>
      </c>
      <c r="CC464" s="32">
        <v>0.02</v>
      </c>
      <c r="CE464" s="32">
        <v>1.0</v>
      </c>
      <c r="CF464" s="32">
        <v>1.0</v>
      </c>
      <c r="CG464" s="65" t="s">
        <v>209</v>
      </c>
      <c r="CH464" s="65" t="s">
        <v>209</v>
      </c>
      <c r="CL464" s="32" t="s">
        <v>460</v>
      </c>
      <c r="CM464" s="66"/>
      <c r="CN464" s="66"/>
      <c r="CO464" s="66"/>
      <c r="CP464" s="66"/>
      <c r="CR464" s="32">
        <v>0.0</v>
      </c>
      <c r="CW464" s="32" t="s">
        <v>462</v>
      </c>
      <c r="CX464" s="65" t="s">
        <v>209</v>
      </c>
    </row>
    <row r="465">
      <c r="A465" s="32" t="s">
        <v>117</v>
      </c>
      <c r="B465" s="32" t="s">
        <v>56</v>
      </c>
      <c r="C465" s="92" t="s">
        <v>1206</v>
      </c>
      <c r="D465" s="92" t="s">
        <v>1207</v>
      </c>
      <c r="E465" s="65" t="s">
        <v>19</v>
      </c>
      <c r="F465" s="65" t="s">
        <v>209</v>
      </c>
      <c r="G465" s="65" t="s">
        <v>209</v>
      </c>
      <c r="H465" s="15" t="s">
        <v>465</v>
      </c>
      <c r="I465" s="65" t="s">
        <v>209</v>
      </c>
      <c r="J465" s="65" t="s">
        <v>209</v>
      </c>
      <c r="K465" s="32" t="s">
        <v>460</v>
      </c>
      <c r="L465" s="32" t="s">
        <v>460</v>
      </c>
      <c r="M465" s="32" t="s">
        <v>460</v>
      </c>
      <c r="N465" s="32" t="s">
        <v>460</v>
      </c>
      <c r="O465" s="32">
        <v>0.02</v>
      </c>
      <c r="P465" s="32">
        <v>20.0</v>
      </c>
      <c r="Q465" s="32">
        <v>5.0</v>
      </c>
      <c r="R465" s="32">
        <v>20.0</v>
      </c>
      <c r="U465" s="32">
        <v>2.0</v>
      </c>
      <c r="V465" s="32">
        <v>3.0</v>
      </c>
      <c r="W465" s="32">
        <v>35.0</v>
      </c>
      <c r="Z465" s="65" t="s">
        <v>209</v>
      </c>
      <c r="AA465" s="65" t="s">
        <v>209</v>
      </c>
      <c r="AB465" s="32">
        <f t="shared" si="60"/>
        <v>0.04</v>
      </c>
      <c r="AD465" s="32">
        <v>20.0</v>
      </c>
      <c r="AE465" s="32">
        <v>5.0</v>
      </c>
      <c r="AF465" s="32">
        <v>20.0</v>
      </c>
      <c r="AI465" s="32">
        <v>2.0</v>
      </c>
      <c r="AJ465" s="32">
        <v>2.0</v>
      </c>
      <c r="AK465" s="67">
        <f t="shared" si="61"/>
        <v>3.75</v>
      </c>
      <c r="AL465" s="32">
        <v>45.0</v>
      </c>
      <c r="AO465" s="65" t="s">
        <v>209</v>
      </c>
      <c r="AP465" s="65" t="s">
        <v>209</v>
      </c>
      <c r="AQ465" s="67">
        <f t="shared" si="64"/>
        <v>0.06</v>
      </c>
      <c r="AS465" s="32">
        <v>20.0</v>
      </c>
      <c r="AT465" s="32">
        <v>5.0</v>
      </c>
      <c r="AU465" s="32">
        <v>20.0</v>
      </c>
      <c r="AX465" s="32">
        <v>1.0</v>
      </c>
      <c r="AY465" s="32">
        <v>1.0</v>
      </c>
      <c r="AZ465" s="65" t="s">
        <v>209</v>
      </c>
      <c r="BA465" s="65" t="s">
        <v>209</v>
      </c>
      <c r="BB465" s="67">
        <f t="shared" ref="BB465:BC465" si="72">AK465</f>
        <v>3.75</v>
      </c>
      <c r="BC465" s="67">
        <f t="shared" si="72"/>
        <v>45</v>
      </c>
      <c r="BG465" s="65" t="s">
        <v>209</v>
      </c>
      <c r="BH465" s="65" t="s">
        <v>209</v>
      </c>
      <c r="BI465" s="67">
        <f t="shared" si="66"/>
        <v>0.08</v>
      </c>
      <c r="BK465" s="32">
        <v>20.0</v>
      </c>
      <c r="BL465" s="32">
        <v>5.0</v>
      </c>
      <c r="BM465" s="32">
        <v>20.0</v>
      </c>
      <c r="BP465" s="32">
        <v>1.0</v>
      </c>
      <c r="BQ465" s="32">
        <v>1.0</v>
      </c>
      <c r="BR465" s="65" t="s">
        <v>209</v>
      </c>
      <c r="BS465" s="65" t="s">
        <v>209</v>
      </c>
      <c r="BT465" s="67">
        <f t="shared" ref="BT465:BU465" si="73">BB465</f>
        <v>3.75</v>
      </c>
      <c r="BU465" s="67">
        <f t="shared" si="73"/>
        <v>45</v>
      </c>
      <c r="BZ465" s="32" t="s">
        <v>460</v>
      </c>
      <c r="CA465" s="93" t="s">
        <v>1200</v>
      </c>
      <c r="CC465" s="32">
        <v>0.02</v>
      </c>
      <c r="CE465" s="32">
        <v>1.0</v>
      </c>
      <c r="CF465" s="32">
        <v>1.0</v>
      </c>
      <c r="CG465" s="65" t="s">
        <v>209</v>
      </c>
      <c r="CH465" s="65" t="s">
        <v>209</v>
      </c>
      <c r="CL465" s="32" t="s">
        <v>460</v>
      </c>
      <c r="CM465" s="66"/>
      <c r="CN465" s="66"/>
      <c r="CO465" s="66"/>
      <c r="CP465" s="66"/>
      <c r="CR465" s="32">
        <v>0.0</v>
      </c>
      <c r="CW465" s="32" t="s">
        <v>462</v>
      </c>
      <c r="CX465" s="65" t="s">
        <v>209</v>
      </c>
    </row>
    <row r="466">
      <c r="A466" s="32" t="s">
        <v>117</v>
      </c>
      <c r="B466" s="32" t="s">
        <v>56</v>
      </c>
      <c r="C466" s="92" t="s">
        <v>1208</v>
      </c>
      <c r="D466" s="92" t="s">
        <v>1209</v>
      </c>
      <c r="E466" s="65" t="s">
        <v>19</v>
      </c>
      <c r="F466" s="65" t="s">
        <v>209</v>
      </c>
      <c r="G466" s="65" t="s">
        <v>209</v>
      </c>
      <c r="H466" s="15" t="s">
        <v>465</v>
      </c>
      <c r="I466" s="65" t="s">
        <v>209</v>
      </c>
      <c r="J466" s="65" t="s">
        <v>209</v>
      </c>
      <c r="K466" s="32" t="s">
        <v>460</v>
      </c>
      <c r="L466" s="32" t="s">
        <v>460</v>
      </c>
      <c r="M466" s="32" t="s">
        <v>460</v>
      </c>
      <c r="N466" s="32" t="s">
        <v>460</v>
      </c>
      <c r="O466" s="32">
        <v>0.01</v>
      </c>
      <c r="P466" s="32">
        <v>20.0</v>
      </c>
      <c r="Q466" s="32">
        <v>7.5</v>
      </c>
      <c r="R466" s="32">
        <v>20.0</v>
      </c>
      <c r="U466" s="32">
        <v>2.0</v>
      </c>
      <c r="V466" s="32">
        <v>10.4</v>
      </c>
      <c r="W466" s="32">
        <v>125.0</v>
      </c>
      <c r="Z466" s="65" t="s">
        <v>209</v>
      </c>
      <c r="AA466" s="65" t="s">
        <v>209</v>
      </c>
      <c r="AB466" s="32">
        <f t="shared" si="60"/>
        <v>0.02</v>
      </c>
      <c r="AD466" s="32">
        <v>20.0</v>
      </c>
      <c r="AE466" s="32">
        <v>7.5</v>
      </c>
      <c r="AF466" s="32">
        <v>20.0</v>
      </c>
      <c r="AI466" s="32">
        <v>2.0</v>
      </c>
      <c r="AJ466" s="32">
        <v>2.0</v>
      </c>
      <c r="AK466" s="67">
        <f t="shared" si="61"/>
        <v>10.41666667</v>
      </c>
      <c r="AL466" s="32">
        <v>125.0</v>
      </c>
      <c r="AO466" s="65" t="s">
        <v>209</v>
      </c>
      <c r="AP466" s="65" t="s">
        <v>209</v>
      </c>
      <c r="AQ466" s="67">
        <f t="shared" si="64"/>
        <v>0.03</v>
      </c>
      <c r="AS466" s="32">
        <v>20.0</v>
      </c>
      <c r="AT466" s="32">
        <v>7.5</v>
      </c>
      <c r="AU466" s="32">
        <v>20.0</v>
      </c>
      <c r="AX466" s="32">
        <v>1.0</v>
      </c>
      <c r="AY466" s="32">
        <v>1.0</v>
      </c>
      <c r="AZ466" s="65" t="s">
        <v>209</v>
      </c>
      <c r="BA466" s="65" t="s">
        <v>209</v>
      </c>
      <c r="BB466" s="67">
        <f t="shared" ref="BB466:BC466" si="74">AK466</f>
        <v>10.41666667</v>
      </c>
      <c r="BC466" s="67">
        <f t="shared" si="74"/>
        <v>125</v>
      </c>
      <c r="BG466" s="65" t="s">
        <v>209</v>
      </c>
      <c r="BH466" s="65" t="s">
        <v>209</v>
      </c>
      <c r="BI466" s="67">
        <f t="shared" si="66"/>
        <v>0.04</v>
      </c>
      <c r="BK466" s="32">
        <v>20.0</v>
      </c>
      <c r="BL466" s="32">
        <v>7.5</v>
      </c>
      <c r="BM466" s="32">
        <v>20.0</v>
      </c>
      <c r="BP466" s="32">
        <v>1.0</v>
      </c>
      <c r="BQ466" s="32">
        <v>1.0</v>
      </c>
      <c r="BR466" s="65" t="s">
        <v>209</v>
      </c>
      <c r="BS466" s="65" t="s">
        <v>209</v>
      </c>
      <c r="BT466" s="67">
        <f t="shared" ref="BT466:BU466" si="75">BB466</f>
        <v>10.41666667</v>
      </c>
      <c r="BU466" s="67">
        <f t="shared" si="75"/>
        <v>125</v>
      </c>
      <c r="BZ466" s="32" t="s">
        <v>460</v>
      </c>
      <c r="CA466" s="93" t="s">
        <v>1200</v>
      </c>
      <c r="CC466" s="32">
        <v>0.01</v>
      </c>
      <c r="CE466" s="32">
        <v>1.0</v>
      </c>
      <c r="CF466" s="32">
        <v>1.0</v>
      </c>
      <c r="CG466" s="65" t="s">
        <v>209</v>
      </c>
      <c r="CH466" s="65" t="s">
        <v>209</v>
      </c>
      <c r="CL466" s="32" t="s">
        <v>460</v>
      </c>
      <c r="CM466" s="66"/>
      <c r="CN466" s="66"/>
      <c r="CO466" s="66"/>
      <c r="CP466" s="66"/>
      <c r="CR466" s="32">
        <v>0.0</v>
      </c>
      <c r="CW466" s="32" t="s">
        <v>462</v>
      </c>
      <c r="CX466" s="65" t="s">
        <v>209</v>
      </c>
    </row>
    <row r="467">
      <c r="A467" s="32" t="s">
        <v>117</v>
      </c>
      <c r="B467" s="32" t="s">
        <v>56</v>
      </c>
      <c r="C467" s="92" t="s">
        <v>629</v>
      </c>
      <c r="D467" s="92" t="s">
        <v>1210</v>
      </c>
      <c r="E467" s="65" t="s">
        <v>19</v>
      </c>
      <c r="F467" s="65" t="s">
        <v>209</v>
      </c>
      <c r="G467" s="65" t="s">
        <v>209</v>
      </c>
      <c r="H467" s="15" t="s">
        <v>465</v>
      </c>
      <c r="I467" s="65" t="s">
        <v>209</v>
      </c>
      <c r="J467" s="65" t="s">
        <v>209</v>
      </c>
      <c r="K467" s="32" t="s">
        <v>460</v>
      </c>
      <c r="L467" s="32" t="s">
        <v>460</v>
      </c>
      <c r="M467" s="32" t="s">
        <v>460</v>
      </c>
      <c r="N467" s="32" t="s">
        <v>460</v>
      </c>
      <c r="O467" s="32">
        <v>0.02</v>
      </c>
      <c r="P467" s="32">
        <v>20.0</v>
      </c>
      <c r="Q467" s="32">
        <v>5.0</v>
      </c>
      <c r="R467" s="32">
        <v>20.0</v>
      </c>
      <c r="U467" s="32">
        <v>2.0</v>
      </c>
      <c r="V467" s="32">
        <v>3.75</v>
      </c>
      <c r="W467" s="32">
        <v>45.0</v>
      </c>
      <c r="Z467" s="65" t="s">
        <v>209</v>
      </c>
      <c r="AA467" s="65" t="s">
        <v>209</v>
      </c>
      <c r="AB467" s="32">
        <f t="shared" si="60"/>
        <v>0.04</v>
      </c>
      <c r="AD467" s="32">
        <v>20.0</v>
      </c>
      <c r="AE467" s="32">
        <v>5.0</v>
      </c>
      <c r="AF467" s="32">
        <v>20.0</v>
      </c>
      <c r="AI467" s="32">
        <v>2.0</v>
      </c>
      <c r="AJ467" s="32">
        <v>2.0</v>
      </c>
      <c r="AK467" s="67">
        <f t="shared" si="61"/>
        <v>3.75</v>
      </c>
      <c r="AL467" s="32">
        <v>45.0</v>
      </c>
      <c r="AO467" s="65" t="s">
        <v>209</v>
      </c>
      <c r="AP467" s="65" t="s">
        <v>209</v>
      </c>
      <c r="AQ467" s="67">
        <f t="shared" si="64"/>
        <v>0.06</v>
      </c>
      <c r="AS467" s="32">
        <v>20.0</v>
      </c>
      <c r="AT467" s="32">
        <v>5.0</v>
      </c>
      <c r="AU467" s="32">
        <v>20.0</v>
      </c>
      <c r="AX467" s="32">
        <v>1.0</v>
      </c>
      <c r="AY467" s="32">
        <v>1.0</v>
      </c>
      <c r="AZ467" s="65" t="s">
        <v>209</v>
      </c>
      <c r="BA467" s="65" t="s">
        <v>209</v>
      </c>
      <c r="BB467" s="67">
        <f t="shared" ref="BB467:BC467" si="76">AK467</f>
        <v>3.75</v>
      </c>
      <c r="BC467" s="67">
        <f t="shared" si="76"/>
        <v>45</v>
      </c>
      <c r="BG467" s="65" t="s">
        <v>209</v>
      </c>
      <c r="BH467" s="65" t="s">
        <v>209</v>
      </c>
      <c r="BI467" s="67">
        <f t="shared" si="66"/>
        <v>0.08</v>
      </c>
      <c r="BK467" s="32">
        <v>20.0</v>
      </c>
      <c r="BL467" s="32">
        <v>5.0</v>
      </c>
      <c r="BM467" s="32">
        <v>20.0</v>
      </c>
      <c r="BP467" s="32">
        <v>1.0</v>
      </c>
      <c r="BQ467" s="32">
        <v>1.0</v>
      </c>
      <c r="BR467" s="65" t="s">
        <v>209</v>
      </c>
      <c r="BS467" s="65" t="s">
        <v>209</v>
      </c>
      <c r="BT467" s="67">
        <f t="shared" ref="BT467:BU467" si="77">BB467</f>
        <v>3.75</v>
      </c>
      <c r="BU467" s="67">
        <f t="shared" si="77"/>
        <v>45</v>
      </c>
      <c r="BZ467" s="32" t="s">
        <v>460</v>
      </c>
      <c r="CA467" s="93" t="s">
        <v>1200</v>
      </c>
      <c r="CC467" s="32">
        <v>0.02</v>
      </c>
      <c r="CE467" s="32">
        <v>1.0</v>
      </c>
      <c r="CF467" s="32">
        <v>1.0</v>
      </c>
      <c r="CG467" s="65" t="s">
        <v>209</v>
      </c>
      <c r="CH467" s="65" t="s">
        <v>209</v>
      </c>
      <c r="CL467" s="32" t="s">
        <v>460</v>
      </c>
      <c r="CM467" s="66"/>
      <c r="CN467" s="66"/>
      <c r="CO467" s="66"/>
      <c r="CP467" s="66"/>
      <c r="CR467" s="32">
        <v>0.0</v>
      </c>
      <c r="CW467" s="32" t="s">
        <v>462</v>
      </c>
      <c r="CX467" s="65" t="s">
        <v>19</v>
      </c>
    </row>
    <row r="468">
      <c r="A468" s="32" t="s">
        <v>117</v>
      </c>
      <c r="B468" s="32" t="s">
        <v>56</v>
      </c>
      <c r="C468" s="92" t="s">
        <v>1211</v>
      </c>
      <c r="D468" s="32" t="s">
        <v>484</v>
      </c>
      <c r="E468" s="65" t="s">
        <v>19</v>
      </c>
      <c r="F468" s="65" t="s">
        <v>209</v>
      </c>
      <c r="G468" s="65" t="s">
        <v>209</v>
      </c>
      <c r="H468" s="15" t="s">
        <v>458</v>
      </c>
      <c r="I468" s="65" t="s">
        <v>209</v>
      </c>
      <c r="J468" s="65" t="s">
        <v>209</v>
      </c>
      <c r="K468" s="32" t="s">
        <v>460</v>
      </c>
      <c r="L468" s="32" t="s">
        <v>460</v>
      </c>
      <c r="M468" s="32" t="s">
        <v>460</v>
      </c>
      <c r="N468" s="32" t="s">
        <v>460</v>
      </c>
      <c r="O468" s="32">
        <v>0.07</v>
      </c>
      <c r="U468" s="32">
        <v>2.0</v>
      </c>
      <c r="V468" s="67">
        <f t="shared" ref="V468:V480" si="78">W468/12</f>
        <v>3.333333333</v>
      </c>
      <c r="W468" s="32">
        <v>40.0</v>
      </c>
      <c r="Z468" s="65" t="s">
        <v>209</v>
      </c>
      <c r="AA468" s="65" t="s">
        <v>209</v>
      </c>
      <c r="AB468" s="32">
        <v>0.07</v>
      </c>
      <c r="AF468" s="32">
        <v>20.0</v>
      </c>
      <c r="AI468" s="32">
        <v>2.0</v>
      </c>
      <c r="AJ468" s="32">
        <v>2.0</v>
      </c>
      <c r="AK468" s="67">
        <f t="shared" si="61"/>
        <v>3.333333333</v>
      </c>
      <c r="AL468" s="32">
        <v>40.0</v>
      </c>
      <c r="AO468" s="65" t="s">
        <v>209</v>
      </c>
      <c r="AP468" s="65" t="s">
        <v>209</v>
      </c>
      <c r="AQ468" s="32">
        <v>0.07</v>
      </c>
      <c r="AX468" s="32">
        <v>1.0</v>
      </c>
      <c r="AY468" s="32">
        <v>1.0</v>
      </c>
      <c r="AZ468" s="65" t="s">
        <v>209</v>
      </c>
      <c r="BA468" s="65" t="s">
        <v>209</v>
      </c>
      <c r="BB468" s="67">
        <f t="shared" ref="BB468:BB480" si="79">BC468/12</f>
        <v>3.333333333</v>
      </c>
      <c r="BC468" s="32">
        <v>40.0</v>
      </c>
      <c r="BG468" s="65" t="s">
        <v>209</v>
      </c>
      <c r="BH468" s="65" t="s">
        <v>209</v>
      </c>
      <c r="BI468" s="32">
        <v>0.07</v>
      </c>
      <c r="BP468" s="32">
        <v>1.0</v>
      </c>
      <c r="BQ468" s="32">
        <v>1.0</v>
      </c>
      <c r="BR468" s="65" t="s">
        <v>209</v>
      </c>
      <c r="BS468" s="65" t="s">
        <v>209</v>
      </c>
      <c r="BT468" s="67">
        <f t="shared" ref="BT468:BT480" si="80">BU468/12</f>
        <v>3.333333333</v>
      </c>
      <c r="BU468" s="32">
        <v>40.0</v>
      </c>
      <c r="BZ468" s="32" t="s">
        <v>461</v>
      </c>
      <c r="CG468" s="66"/>
      <c r="CH468" s="66"/>
      <c r="CL468" s="32" t="s">
        <v>460</v>
      </c>
      <c r="CM468" s="66"/>
      <c r="CN468" s="66"/>
      <c r="CO468" s="66"/>
      <c r="CP468" s="66"/>
      <c r="CR468" s="32">
        <v>0.0</v>
      </c>
      <c r="CW468" s="32" t="s">
        <v>462</v>
      </c>
      <c r="CX468" s="65" t="s">
        <v>209</v>
      </c>
    </row>
    <row r="469">
      <c r="A469" s="32" t="s">
        <v>117</v>
      </c>
      <c r="B469" s="32" t="s">
        <v>56</v>
      </c>
      <c r="C469" s="92" t="s">
        <v>1212</v>
      </c>
      <c r="D469" s="32" t="s">
        <v>484</v>
      </c>
      <c r="E469" s="65" t="s">
        <v>19</v>
      </c>
      <c r="F469" s="65" t="s">
        <v>209</v>
      </c>
      <c r="G469" s="65" t="s">
        <v>209</v>
      </c>
      <c r="H469" s="15" t="s">
        <v>458</v>
      </c>
      <c r="I469" s="65" t="s">
        <v>209</v>
      </c>
      <c r="J469" s="65" t="s">
        <v>209</v>
      </c>
      <c r="K469" s="32" t="s">
        <v>460</v>
      </c>
      <c r="L469" s="32" t="s">
        <v>460</v>
      </c>
      <c r="M469" s="32" t="s">
        <v>460</v>
      </c>
      <c r="N469" s="32" t="s">
        <v>460</v>
      </c>
      <c r="O469" s="32">
        <v>0.07</v>
      </c>
      <c r="U469" s="32">
        <v>2.0</v>
      </c>
      <c r="V469" s="67">
        <f t="shared" si="78"/>
        <v>5.416666667</v>
      </c>
      <c r="W469" s="32">
        <v>65.0</v>
      </c>
      <c r="Z469" s="65" t="s">
        <v>209</v>
      </c>
      <c r="AA469" s="65" t="s">
        <v>209</v>
      </c>
      <c r="AB469" s="32">
        <v>0.07</v>
      </c>
      <c r="AF469" s="32">
        <v>20.0</v>
      </c>
      <c r="AI469" s="32">
        <v>2.0</v>
      </c>
      <c r="AJ469" s="32">
        <v>2.0</v>
      </c>
      <c r="AK469" s="67">
        <f t="shared" si="61"/>
        <v>5.416666667</v>
      </c>
      <c r="AL469" s="32">
        <v>65.0</v>
      </c>
      <c r="AO469" s="65" t="s">
        <v>209</v>
      </c>
      <c r="AP469" s="65" t="s">
        <v>209</v>
      </c>
      <c r="AQ469" s="32">
        <v>0.07</v>
      </c>
      <c r="AX469" s="32">
        <v>1.0</v>
      </c>
      <c r="AY469" s="32">
        <v>1.0</v>
      </c>
      <c r="AZ469" s="65" t="s">
        <v>209</v>
      </c>
      <c r="BA469" s="65" t="s">
        <v>209</v>
      </c>
      <c r="BB469" s="67">
        <f t="shared" si="79"/>
        <v>5.416666667</v>
      </c>
      <c r="BC469" s="32">
        <v>65.0</v>
      </c>
      <c r="BG469" s="65" t="s">
        <v>209</v>
      </c>
      <c r="BH469" s="65" t="s">
        <v>209</v>
      </c>
      <c r="BI469" s="32">
        <v>0.07</v>
      </c>
      <c r="BP469" s="32">
        <v>1.0</v>
      </c>
      <c r="BQ469" s="32">
        <v>1.0</v>
      </c>
      <c r="BR469" s="65" t="s">
        <v>209</v>
      </c>
      <c r="BS469" s="65" t="s">
        <v>209</v>
      </c>
      <c r="BT469" s="67">
        <f t="shared" si="80"/>
        <v>5.416666667</v>
      </c>
      <c r="BU469" s="32">
        <v>65.0</v>
      </c>
      <c r="BZ469" s="32" t="s">
        <v>461</v>
      </c>
      <c r="CG469" s="66"/>
      <c r="CH469" s="66"/>
      <c r="CL469" s="32" t="s">
        <v>460</v>
      </c>
      <c r="CM469" s="66"/>
      <c r="CN469" s="66"/>
      <c r="CO469" s="66"/>
      <c r="CP469" s="66"/>
      <c r="CR469" s="32">
        <v>0.0</v>
      </c>
      <c r="CW469" s="32" t="s">
        <v>462</v>
      </c>
      <c r="CX469" s="65" t="s">
        <v>209</v>
      </c>
    </row>
    <row r="470">
      <c r="A470" s="32" t="s">
        <v>117</v>
      </c>
      <c r="B470" s="32" t="s">
        <v>56</v>
      </c>
      <c r="C470" s="92" t="s">
        <v>1213</v>
      </c>
      <c r="D470" s="32" t="s">
        <v>763</v>
      </c>
      <c r="E470" s="65" t="s">
        <v>19</v>
      </c>
      <c r="F470" s="65" t="s">
        <v>209</v>
      </c>
      <c r="G470" s="65" t="s">
        <v>209</v>
      </c>
      <c r="H470" s="15" t="s">
        <v>458</v>
      </c>
      <c r="I470" s="65" t="s">
        <v>209</v>
      </c>
      <c r="J470" s="65" t="s">
        <v>209</v>
      </c>
      <c r="K470" s="32" t="s">
        <v>460</v>
      </c>
      <c r="L470" s="32" t="s">
        <v>460</v>
      </c>
      <c r="M470" s="32" t="s">
        <v>460</v>
      </c>
      <c r="N470" s="32" t="s">
        <v>460</v>
      </c>
      <c r="O470" s="32">
        <v>0.07</v>
      </c>
      <c r="U470" s="32">
        <v>2.0</v>
      </c>
      <c r="V470" s="67">
        <f t="shared" si="78"/>
        <v>3.333333333</v>
      </c>
      <c r="W470" s="32">
        <v>40.0</v>
      </c>
      <c r="Z470" s="65" t="s">
        <v>209</v>
      </c>
      <c r="AA470" s="65" t="s">
        <v>209</v>
      </c>
      <c r="AB470" s="32">
        <v>0.07</v>
      </c>
      <c r="AF470" s="32">
        <v>20.0</v>
      </c>
      <c r="AI470" s="32">
        <v>2.0</v>
      </c>
      <c r="AJ470" s="32">
        <v>2.0</v>
      </c>
      <c r="AK470" s="67">
        <f t="shared" si="61"/>
        <v>3.333333333</v>
      </c>
      <c r="AL470" s="32">
        <v>40.0</v>
      </c>
      <c r="AO470" s="65" t="s">
        <v>209</v>
      </c>
      <c r="AP470" s="65" t="s">
        <v>209</v>
      </c>
      <c r="AQ470" s="32">
        <v>0.07</v>
      </c>
      <c r="AX470" s="32">
        <v>1.0</v>
      </c>
      <c r="AY470" s="32">
        <v>1.0</v>
      </c>
      <c r="AZ470" s="65" t="s">
        <v>209</v>
      </c>
      <c r="BA470" s="65" t="s">
        <v>209</v>
      </c>
      <c r="BB470" s="67">
        <f t="shared" si="79"/>
        <v>3.333333333</v>
      </c>
      <c r="BC470" s="32">
        <v>40.0</v>
      </c>
      <c r="BG470" s="65" t="s">
        <v>209</v>
      </c>
      <c r="BH470" s="65" t="s">
        <v>209</v>
      </c>
      <c r="BI470" s="32">
        <v>0.07</v>
      </c>
      <c r="BP470" s="32">
        <v>1.0</v>
      </c>
      <c r="BQ470" s="32">
        <v>1.0</v>
      </c>
      <c r="BR470" s="65" t="s">
        <v>209</v>
      </c>
      <c r="BS470" s="65" t="s">
        <v>209</v>
      </c>
      <c r="BT470" s="67">
        <f t="shared" si="80"/>
        <v>3.333333333</v>
      </c>
      <c r="BU470" s="32">
        <v>40.0</v>
      </c>
      <c r="BZ470" s="32" t="s">
        <v>461</v>
      </c>
      <c r="CG470" s="66"/>
      <c r="CH470" s="66"/>
      <c r="CL470" s="32" t="s">
        <v>460</v>
      </c>
      <c r="CM470" s="66"/>
      <c r="CN470" s="66"/>
      <c r="CO470" s="66"/>
      <c r="CP470" s="66"/>
      <c r="CR470" s="32">
        <v>0.0</v>
      </c>
      <c r="CW470" s="32" t="s">
        <v>462</v>
      </c>
      <c r="CX470" s="65" t="s">
        <v>209</v>
      </c>
    </row>
    <row r="471">
      <c r="A471" s="32" t="s">
        <v>117</v>
      </c>
      <c r="B471" s="32" t="s">
        <v>56</v>
      </c>
      <c r="C471" s="92" t="s">
        <v>1214</v>
      </c>
      <c r="D471" s="32" t="s">
        <v>763</v>
      </c>
      <c r="E471" s="65" t="s">
        <v>19</v>
      </c>
      <c r="F471" s="65" t="s">
        <v>209</v>
      </c>
      <c r="G471" s="65" t="s">
        <v>209</v>
      </c>
      <c r="H471" s="15" t="s">
        <v>458</v>
      </c>
      <c r="I471" s="65" t="s">
        <v>209</v>
      </c>
      <c r="J471" s="65" t="s">
        <v>209</v>
      </c>
      <c r="K471" s="32" t="s">
        <v>460</v>
      </c>
      <c r="L471" s="32" t="s">
        <v>460</v>
      </c>
      <c r="M471" s="32" t="s">
        <v>460</v>
      </c>
      <c r="N471" s="32" t="s">
        <v>460</v>
      </c>
      <c r="O471" s="32">
        <v>0.07</v>
      </c>
      <c r="U471" s="32">
        <v>2.0</v>
      </c>
      <c r="V471" s="67">
        <f t="shared" si="78"/>
        <v>4.166666667</v>
      </c>
      <c r="W471" s="32">
        <v>50.0</v>
      </c>
      <c r="Z471" s="65" t="s">
        <v>209</v>
      </c>
      <c r="AA471" s="65" t="s">
        <v>209</v>
      </c>
      <c r="AB471" s="32">
        <v>0.07</v>
      </c>
      <c r="AF471" s="32">
        <v>20.0</v>
      </c>
      <c r="AI471" s="32">
        <v>2.0</v>
      </c>
      <c r="AJ471" s="32">
        <v>2.0</v>
      </c>
      <c r="AK471" s="67">
        <f t="shared" si="61"/>
        <v>4.166666667</v>
      </c>
      <c r="AL471" s="32">
        <v>50.0</v>
      </c>
      <c r="AO471" s="65" t="s">
        <v>209</v>
      </c>
      <c r="AP471" s="65" t="s">
        <v>209</v>
      </c>
      <c r="AQ471" s="32">
        <v>0.07</v>
      </c>
      <c r="AX471" s="32">
        <v>1.0</v>
      </c>
      <c r="AY471" s="32">
        <v>1.0</v>
      </c>
      <c r="AZ471" s="65" t="s">
        <v>209</v>
      </c>
      <c r="BA471" s="65" t="s">
        <v>209</v>
      </c>
      <c r="BB471" s="67">
        <f t="shared" si="79"/>
        <v>4.166666667</v>
      </c>
      <c r="BC471" s="32">
        <v>50.0</v>
      </c>
      <c r="BG471" s="65" t="s">
        <v>209</v>
      </c>
      <c r="BH471" s="65" t="s">
        <v>209</v>
      </c>
      <c r="BI471" s="32">
        <v>0.07</v>
      </c>
      <c r="BP471" s="32">
        <v>1.0</v>
      </c>
      <c r="BQ471" s="32">
        <v>1.0</v>
      </c>
      <c r="BR471" s="65" t="s">
        <v>209</v>
      </c>
      <c r="BS471" s="65" t="s">
        <v>209</v>
      </c>
      <c r="BT471" s="67">
        <f t="shared" si="80"/>
        <v>4.166666667</v>
      </c>
      <c r="BU471" s="32">
        <v>50.0</v>
      </c>
      <c r="BZ471" s="32" t="s">
        <v>461</v>
      </c>
      <c r="CG471" s="66"/>
      <c r="CH471" s="66"/>
      <c r="CL471" s="32" t="s">
        <v>460</v>
      </c>
      <c r="CM471" s="66"/>
      <c r="CN471" s="66"/>
      <c r="CO471" s="66"/>
      <c r="CP471" s="66"/>
      <c r="CR471" s="32">
        <v>0.0</v>
      </c>
      <c r="CW471" s="32" t="s">
        <v>462</v>
      </c>
      <c r="CX471" s="65" t="s">
        <v>209</v>
      </c>
    </row>
    <row r="472">
      <c r="A472" s="32" t="s">
        <v>117</v>
      </c>
      <c r="B472" s="32" t="s">
        <v>56</v>
      </c>
      <c r="C472" s="92" t="s">
        <v>1215</v>
      </c>
      <c r="D472" s="32" t="s">
        <v>1216</v>
      </c>
      <c r="E472" s="65" t="s">
        <v>19</v>
      </c>
      <c r="F472" s="65" t="s">
        <v>209</v>
      </c>
      <c r="G472" s="65" t="s">
        <v>209</v>
      </c>
      <c r="H472" s="15" t="s">
        <v>458</v>
      </c>
      <c r="I472" s="65" t="s">
        <v>209</v>
      </c>
      <c r="J472" s="65" t="s">
        <v>209</v>
      </c>
      <c r="K472" s="32" t="s">
        <v>460</v>
      </c>
      <c r="L472" s="32" t="s">
        <v>460</v>
      </c>
      <c r="M472" s="32" t="s">
        <v>460</v>
      </c>
      <c r="N472" s="32" t="s">
        <v>460</v>
      </c>
      <c r="O472" s="32">
        <v>0.07</v>
      </c>
      <c r="U472" s="32">
        <v>2.0</v>
      </c>
      <c r="V472" s="67">
        <f t="shared" si="78"/>
        <v>4.166666667</v>
      </c>
      <c r="W472" s="32">
        <v>50.0</v>
      </c>
      <c r="Z472" s="65" t="s">
        <v>209</v>
      </c>
      <c r="AA472" s="65" t="s">
        <v>209</v>
      </c>
      <c r="AB472" s="32">
        <v>0.07</v>
      </c>
      <c r="AF472" s="32">
        <v>20.0</v>
      </c>
      <c r="AI472" s="32">
        <v>2.0</v>
      </c>
      <c r="AJ472" s="32">
        <v>2.0</v>
      </c>
      <c r="AK472" s="67">
        <f t="shared" si="61"/>
        <v>4.166666667</v>
      </c>
      <c r="AL472" s="32">
        <v>50.0</v>
      </c>
      <c r="AO472" s="65" t="s">
        <v>209</v>
      </c>
      <c r="AP472" s="65" t="s">
        <v>209</v>
      </c>
      <c r="AQ472" s="32">
        <v>0.07</v>
      </c>
      <c r="AX472" s="32">
        <v>1.0</v>
      </c>
      <c r="AY472" s="32">
        <v>1.0</v>
      </c>
      <c r="AZ472" s="65" t="s">
        <v>209</v>
      </c>
      <c r="BA472" s="65" t="s">
        <v>209</v>
      </c>
      <c r="BB472" s="67">
        <f t="shared" si="79"/>
        <v>4.166666667</v>
      </c>
      <c r="BC472" s="32">
        <v>50.0</v>
      </c>
      <c r="BG472" s="65" t="s">
        <v>209</v>
      </c>
      <c r="BH472" s="65" t="s">
        <v>209</v>
      </c>
      <c r="BI472" s="32">
        <v>0.07</v>
      </c>
      <c r="BP472" s="32">
        <v>1.0</v>
      </c>
      <c r="BQ472" s="32">
        <v>1.0</v>
      </c>
      <c r="BR472" s="65" t="s">
        <v>209</v>
      </c>
      <c r="BS472" s="65" t="s">
        <v>209</v>
      </c>
      <c r="BT472" s="67">
        <f t="shared" si="80"/>
        <v>4.166666667</v>
      </c>
      <c r="BU472" s="32">
        <v>50.0</v>
      </c>
      <c r="BZ472" s="32" t="s">
        <v>461</v>
      </c>
      <c r="CG472" s="66"/>
      <c r="CH472" s="66"/>
      <c r="CL472" s="32" t="s">
        <v>460</v>
      </c>
      <c r="CM472" s="66"/>
      <c r="CN472" s="66"/>
      <c r="CO472" s="66"/>
      <c r="CP472" s="66"/>
      <c r="CR472" s="32">
        <v>0.0</v>
      </c>
      <c r="CW472" s="32" t="s">
        <v>462</v>
      </c>
      <c r="CX472" s="65" t="s">
        <v>209</v>
      </c>
    </row>
    <row r="473">
      <c r="A473" s="32" t="s">
        <v>117</v>
      </c>
      <c r="B473" s="32" t="s">
        <v>56</v>
      </c>
      <c r="C473" s="92" t="s">
        <v>1217</v>
      </c>
      <c r="D473" s="32" t="s">
        <v>532</v>
      </c>
      <c r="E473" s="65" t="s">
        <v>19</v>
      </c>
      <c r="F473" s="65" t="s">
        <v>209</v>
      </c>
      <c r="G473" s="65" t="s">
        <v>209</v>
      </c>
      <c r="H473" s="15" t="s">
        <v>458</v>
      </c>
      <c r="I473" s="65" t="s">
        <v>209</v>
      </c>
      <c r="J473" s="65" t="s">
        <v>209</v>
      </c>
      <c r="K473" s="32" t="s">
        <v>460</v>
      </c>
      <c r="L473" s="32" t="s">
        <v>460</v>
      </c>
      <c r="M473" s="32" t="s">
        <v>460</v>
      </c>
      <c r="N473" s="32" t="s">
        <v>460</v>
      </c>
      <c r="O473" s="32">
        <v>0.07</v>
      </c>
      <c r="U473" s="32">
        <v>2.0</v>
      </c>
      <c r="V473" s="67">
        <f t="shared" si="78"/>
        <v>3.333333333</v>
      </c>
      <c r="W473" s="32">
        <v>40.0</v>
      </c>
      <c r="Z473" s="65" t="s">
        <v>209</v>
      </c>
      <c r="AA473" s="65" t="s">
        <v>209</v>
      </c>
      <c r="AB473" s="32">
        <v>0.07</v>
      </c>
      <c r="AF473" s="32">
        <v>20.0</v>
      </c>
      <c r="AI473" s="32">
        <v>2.0</v>
      </c>
      <c r="AJ473" s="32">
        <v>2.0</v>
      </c>
      <c r="AK473" s="67">
        <f t="shared" si="61"/>
        <v>3.333333333</v>
      </c>
      <c r="AL473" s="32">
        <v>40.0</v>
      </c>
      <c r="AO473" s="65" t="s">
        <v>209</v>
      </c>
      <c r="AP473" s="65" t="s">
        <v>209</v>
      </c>
      <c r="AQ473" s="32">
        <v>0.07</v>
      </c>
      <c r="AX473" s="32">
        <v>1.0</v>
      </c>
      <c r="AY473" s="32">
        <v>1.0</v>
      </c>
      <c r="AZ473" s="65" t="s">
        <v>209</v>
      </c>
      <c r="BA473" s="65" t="s">
        <v>209</v>
      </c>
      <c r="BB473" s="67">
        <f t="shared" si="79"/>
        <v>3.333333333</v>
      </c>
      <c r="BC473" s="32">
        <v>40.0</v>
      </c>
      <c r="BG473" s="65" t="s">
        <v>209</v>
      </c>
      <c r="BH473" s="65" t="s">
        <v>209</v>
      </c>
      <c r="BI473" s="32">
        <v>0.07</v>
      </c>
      <c r="BP473" s="32">
        <v>1.0</v>
      </c>
      <c r="BQ473" s="32">
        <v>1.0</v>
      </c>
      <c r="BR473" s="65" t="s">
        <v>209</v>
      </c>
      <c r="BS473" s="65" t="s">
        <v>209</v>
      </c>
      <c r="BT473" s="67">
        <f t="shared" si="80"/>
        <v>3.333333333</v>
      </c>
      <c r="BU473" s="32">
        <v>40.0</v>
      </c>
      <c r="BZ473" s="32" t="s">
        <v>461</v>
      </c>
      <c r="CG473" s="66"/>
      <c r="CH473" s="66"/>
      <c r="CL473" s="32" t="s">
        <v>460</v>
      </c>
      <c r="CM473" s="66"/>
      <c r="CN473" s="66"/>
      <c r="CO473" s="66"/>
      <c r="CP473" s="66"/>
      <c r="CR473" s="32">
        <v>0.0</v>
      </c>
      <c r="CW473" s="32" t="s">
        <v>462</v>
      </c>
      <c r="CX473" s="65" t="s">
        <v>209</v>
      </c>
    </row>
    <row r="474">
      <c r="A474" s="32" t="s">
        <v>117</v>
      </c>
      <c r="B474" s="32" t="s">
        <v>56</v>
      </c>
      <c r="C474" s="92" t="s">
        <v>1218</v>
      </c>
      <c r="D474" s="32" t="s">
        <v>532</v>
      </c>
      <c r="E474" s="65" t="s">
        <v>19</v>
      </c>
      <c r="F474" s="65" t="s">
        <v>209</v>
      </c>
      <c r="G474" s="65" t="s">
        <v>209</v>
      </c>
      <c r="H474" s="15" t="s">
        <v>458</v>
      </c>
      <c r="I474" s="65" t="s">
        <v>209</v>
      </c>
      <c r="J474" s="65" t="s">
        <v>209</v>
      </c>
      <c r="K474" s="32" t="s">
        <v>460</v>
      </c>
      <c r="L474" s="32" t="s">
        <v>460</v>
      </c>
      <c r="M474" s="32" t="s">
        <v>460</v>
      </c>
      <c r="N474" s="32" t="s">
        <v>460</v>
      </c>
      <c r="O474" s="32">
        <v>0.07</v>
      </c>
      <c r="U474" s="32">
        <v>2.0</v>
      </c>
      <c r="V474" s="67">
        <f t="shared" si="78"/>
        <v>4.166666667</v>
      </c>
      <c r="W474" s="32">
        <v>50.0</v>
      </c>
      <c r="Z474" s="65" t="s">
        <v>209</v>
      </c>
      <c r="AA474" s="65" t="s">
        <v>209</v>
      </c>
      <c r="AB474" s="32">
        <v>0.07</v>
      </c>
      <c r="AF474" s="32">
        <v>20.0</v>
      </c>
      <c r="AI474" s="32">
        <v>2.0</v>
      </c>
      <c r="AJ474" s="32">
        <v>2.0</v>
      </c>
      <c r="AK474" s="67">
        <f t="shared" si="61"/>
        <v>4.166666667</v>
      </c>
      <c r="AL474" s="32">
        <v>50.0</v>
      </c>
      <c r="AO474" s="65" t="s">
        <v>209</v>
      </c>
      <c r="AP474" s="65" t="s">
        <v>209</v>
      </c>
      <c r="AQ474" s="32">
        <v>0.07</v>
      </c>
      <c r="AX474" s="32">
        <v>1.0</v>
      </c>
      <c r="AY474" s="32">
        <v>1.0</v>
      </c>
      <c r="AZ474" s="65" t="s">
        <v>209</v>
      </c>
      <c r="BA474" s="65" t="s">
        <v>209</v>
      </c>
      <c r="BB474" s="67">
        <f t="shared" si="79"/>
        <v>4.166666667</v>
      </c>
      <c r="BC474" s="32">
        <v>50.0</v>
      </c>
      <c r="BG474" s="65" t="s">
        <v>209</v>
      </c>
      <c r="BH474" s="65" t="s">
        <v>209</v>
      </c>
      <c r="BI474" s="32">
        <v>0.07</v>
      </c>
      <c r="BP474" s="32">
        <v>1.0</v>
      </c>
      <c r="BQ474" s="32">
        <v>1.0</v>
      </c>
      <c r="BR474" s="65" t="s">
        <v>209</v>
      </c>
      <c r="BS474" s="65" t="s">
        <v>209</v>
      </c>
      <c r="BT474" s="67">
        <f t="shared" si="80"/>
        <v>4.166666667</v>
      </c>
      <c r="BU474" s="32">
        <v>50.0</v>
      </c>
      <c r="BZ474" s="32" t="s">
        <v>461</v>
      </c>
      <c r="CG474" s="66"/>
      <c r="CH474" s="66"/>
      <c r="CL474" s="32" t="s">
        <v>460</v>
      </c>
      <c r="CM474" s="66"/>
      <c r="CN474" s="66"/>
      <c r="CO474" s="66"/>
      <c r="CP474" s="66"/>
      <c r="CR474" s="32">
        <v>0.0</v>
      </c>
      <c r="CW474" s="32" t="s">
        <v>462</v>
      </c>
      <c r="CX474" s="65" t="s">
        <v>209</v>
      </c>
    </row>
    <row r="475">
      <c r="A475" s="32" t="s">
        <v>117</v>
      </c>
      <c r="B475" s="32" t="s">
        <v>56</v>
      </c>
      <c r="C475" s="92" t="s">
        <v>1219</v>
      </c>
      <c r="D475" s="32" t="s">
        <v>532</v>
      </c>
      <c r="E475" s="65" t="s">
        <v>19</v>
      </c>
      <c r="F475" s="65" t="s">
        <v>209</v>
      </c>
      <c r="G475" s="65" t="s">
        <v>209</v>
      </c>
      <c r="H475" s="15" t="s">
        <v>458</v>
      </c>
      <c r="I475" s="65" t="s">
        <v>209</v>
      </c>
      <c r="J475" s="65" t="s">
        <v>209</v>
      </c>
      <c r="K475" s="32" t="s">
        <v>460</v>
      </c>
      <c r="L475" s="32" t="s">
        <v>460</v>
      </c>
      <c r="M475" s="32" t="s">
        <v>460</v>
      </c>
      <c r="N475" s="32" t="s">
        <v>460</v>
      </c>
      <c r="O475" s="32">
        <v>0.07</v>
      </c>
      <c r="U475" s="32">
        <v>2.0</v>
      </c>
      <c r="V475" s="67">
        <f t="shared" si="78"/>
        <v>5.416666667</v>
      </c>
      <c r="W475" s="32">
        <v>65.0</v>
      </c>
      <c r="Z475" s="65" t="s">
        <v>209</v>
      </c>
      <c r="AA475" s="65" t="s">
        <v>209</v>
      </c>
      <c r="AB475" s="32">
        <v>0.07</v>
      </c>
      <c r="AF475" s="32">
        <v>20.0</v>
      </c>
      <c r="AI475" s="32">
        <v>2.0</v>
      </c>
      <c r="AJ475" s="32">
        <v>2.0</v>
      </c>
      <c r="AK475" s="67">
        <f t="shared" si="61"/>
        <v>5.416666667</v>
      </c>
      <c r="AL475" s="32">
        <v>65.0</v>
      </c>
      <c r="AO475" s="65" t="s">
        <v>209</v>
      </c>
      <c r="AP475" s="65" t="s">
        <v>209</v>
      </c>
      <c r="AQ475" s="32">
        <v>0.07</v>
      </c>
      <c r="AX475" s="32">
        <v>1.0</v>
      </c>
      <c r="AY475" s="32">
        <v>1.0</v>
      </c>
      <c r="AZ475" s="65" t="s">
        <v>209</v>
      </c>
      <c r="BA475" s="65" t="s">
        <v>209</v>
      </c>
      <c r="BB475" s="67">
        <f t="shared" si="79"/>
        <v>5.416666667</v>
      </c>
      <c r="BC475" s="32">
        <v>65.0</v>
      </c>
      <c r="BG475" s="65" t="s">
        <v>209</v>
      </c>
      <c r="BH475" s="65" t="s">
        <v>209</v>
      </c>
      <c r="BI475" s="32">
        <v>0.07</v>
      </c>
      <c r="BP475" s="32">
        <v>1.0</v>
      </c>
      <c r="BQ475" s="32">
        <v>1.0</v>
      </c>
      <c r="BR475" s="65" t="s">
        <v>209</v>
      </c>
      <c r="BS475" s="65" t="s">
        <v>209</v>
      </c>
      <c r="BT475" s="67">
        <f t="shared" si="80"/>
        <v>5.416666667</v>
      </c>
      <c r="BU475" s="32">
        <v>65.0</v>
      </c>
      <c r="BZ475" s="32" t="s">
        <v>461</v>
      </c>
      <c r="CG475" s="66"/>
      <c r="CH475" s="66"/>
      <c r="CL475" s="32" t="s">
        <v>460</v>
      </c>
      <c r="CM475" s="66"/>
      <c r="CN475" s="66"/>
      <c r="CO475" s="66"/>
      <c r="CP475" s="66"/>
      <c r="CR475" s="32">
        <v>0.0</v>
      </c>
      <c r="CW475" s="32" t="s">
        <v>462</v>
      </c>
      <c r="CX475" s="65" t="s">
        <v>209</v>
      </c>
    </row>
    <row r="476">
      <c r="A476" s="32" t="s">
        <v>117</v>
      </c>
      <c r="B476" s="32" t="s">
        <v>56</v>
      </c>
      <c r="C476" s="92" t="s">
        <v>1220</v>
      </c>
      <c r="D476" s="32" t="s">
        <v>532</v>
      </c>
      <c r="E476" s="65" t="s">
        <v>19</v>
      </c>
      <c r="F476" s="65" t="s">
        <v>209</v>
      </c>
      <c r="G476" s="65" t="s">
        <v>209</v>
      </c>
      <c r="H476" s="15" t="s">
        <v>458</v>
      </c>
      <c r="I476" s="65" t="s">
        <v>209</v>
      </c>
      <c r="J476" s="65" t="s">
        <v>209</v>
      </c>
      <c r="K476" s="32" t="s">
        <v>460</v>
      </c>
      <c r="L476" s="32" t="s">
        <v>460</v>
      </c>
      <c r="M476" s="32" t="s">
        <v>460</v>
      </c>
      <c r="N476" s="32" t="s">
        <v>460</v>
      </c>
      <c r="O476" s="32">
        <v>0.07</v>
      </c>
      <c r="U476" s="32">
        <v>2.0</v>
      </c>
      <c r="V476" s="67">
        <f t="shared" si="78"/>
        <v>10.41666667</v>
      </c>
      <c r="W476" s="32">
        <v>125.0</v>
      </c>
      <c r="Z476" s="65" t="s">
        <v>209</v>
      </c>
      <c r="AA476" s="65" t="s">
        <v>209</v>
      </c>
      <c r="AB476" s="32">
        <v>0.07</v>
      </c>
      <c r="AF476" s="32">
        <v>20.0</v>
      </c>
      <c r="AI476" s="32">
        <v>2.0</v>
      </c>
      <c r="AJ476" s="32">
        <v>2.0</v>
      </c>
      <c r="AK476" s="67">
        <f t="shared" si="61"/>
        <v>10.41666667</v>
      </c>
      <c r="AL476" s="32">
        <v>125.0</v>
      </c>
      <c r="AO476" s="65" t="s">
        <v>209</v>
      </c>
      <c r="AP476" s="65" t="s">
        <v>209</v>
      </c>
      <c r="AQ476" s="32">
        <v>0.07</v>
      </c>
      <c r="AX476" s="32">
        <v>1.0</v>
      </c>
      <c r="AY476" s="32">
        <v>1.0</v>
      </c>
      <c r="AZ476" s="65" t="s">
        <v>209</v>
      </c>
      <c r="BA476" s="65" t="s">
        <v>209</v>
      </c>
      <c r="BB476" s="67">
        <f t="shared" si="79"/>
        <v>10.41666667</v>
      </c>
      <c r="BC476" s="32">
        <v>125.0</v>
      </c>
      <c r="BG476" s="65" t="s">
        <v>209</v>
      </c>
      <c r="BH476" s="65" t="s">
        <v>209</v>
      </c>
      <c r="BI476" s="32">
        <v>0.07</v>
      </c>
      <c r="BP476" s="32">
        <v>1.0</v>
      </c>
      <c r="BQ476" s="32">
        <v>1.0</v>
      </c>
      <c r="BR476" s="65" t="s">
        <v>209</v>
      </c>
      <c r="BS476" s="65" t="s">
        <v>209</v>
      </c>
      <c r="BT476" s="67">
        <f t="shared" si="80"/>
        <v>10.41666667</v>
      </c>
      <c r="BU476" s="32">
        <v>125.0</v>
      </c>
      <c r="BZ476" s="32" t="s">
        <v>461</v>
      </c>
      <c r="CG476" s="66"/>
      <c r="CH476" s="66"/>
      <c r="CL476" s="32" t="s">
        <v>460</v>
      </c>
      <c r="CM476" s="66"/>
      <c r="CN476" s="66"/>
      <c r="CO476" s="66"/>
      <c r="CP476" s="66"/>
      <c r="CR476" s="32">
        <v>0.0</v>
      </c>
      <c r="CW476" s="32" t="s">
        <v>462</v>
      </c>
      <c r="CX476" s="65" t="s">
        <v>209</v>
      </c>
    </row>
    <row r="477">
      <c r="A477" s="32" t="s">
        <v>117</v>
      </c>
      <c r="B477" s="32" t="s">
        <v>56</v>
      </c>
      <c r="C477" s="92" t="s">
        <v>1221</v>
      </c>
      <c r="D477" s="32" t="s">
        <v>973</v>
      </c>
      <c r="E477" s="65" t="s">
        <v>19</v>
      </c>
      <c r="F477" s="65" t="s">
        <v>209</v>
      </c>
      <c r="G477" s="65" t="s">
        <v>209</v>
      </c>
      <c r="H477" s="15" t="s">
        <v>458</v>
      </c>
      <c r="I477" s="65" t="s">
        <v>209</v>
      </c>
      <c r="J477" s="65" t="s">
        <v>209</v>
      </c>
      <c r="K477" s="32" t="s">
        <v>460</v>
      </c>
      <c r="L477" s="32" t="s">
        <v>460</v>
      </c>
      <c r="M477" s="32" t="s">
        <v>460</v>
      </c>
      <c r="N477" s="32" t="s">
        <v>460</v>
      </c>
      <c r="O477" s="32">
        <v>0.07</v>
      </c>
      <c r="U477" s="32">
        <v>2.0</v>
      </c>
      <c r="V477" s="67">
        <f t="shared" si="78"/>
        <v>4.166666667</v>
      </c>
      <c r="W477" s="32">
        <v>50.0</v>
      </c>
      <c r="Z477" s="65" t="s">
        <v>209</v>
      </c>
      <c r="AA477" s="65" t="s">
        <v>209</v>
      </c>
      <c r="AB477" s="32">
        <v>0.07</v>
      </c>
      <c r="AF477" s="32">
        <v>20.0</v>
      </c>
      <c r="AI477" s="32">
        <v>2.0</v>
      </c>
      <c r="AJ477" s="32">
        <v>2.0</v>
      </c>
      <c r="AK477" s="67">
        <f t="shared" si="61"/>
        <v>4.166666667</v>
      </c>
      <c r="AL477" s="32">
        <v>50.0</v>
      </c>
      <c r="AO477" s="65" t="s">
        <v>209</v>
      </c>
      <c r="AP477" s="65" t="s">
        <v>209</v>
      </c>
      <c r="AQ477" s="32">
        <v>0.07</v>
      </c>
      <c r="AX477" s="32">
        <v>1.0</v>
      </c>
      <c r="AY477" s="32">
        <v>1.0</v>
      </c>
      <c r="AZ477" s="65" t="s">
        <v>209</v>
      </c>
      <c r="BA477" s="65" t="s">
        <v>209</v>
      </c>
      <c r="BB477" s="67">
        <f t="shared" si="79"/>
        <v>4.166666667</v>
      </c>
      <c r="BC477" s="32">
        <v>50.0</v>
      </c>
      <c r="BG477" s="65" t="s">
        <v>209</v>
      </c>
      <c r="BH477" s="65" t="s">
        <v>209</v>
      </c>
      <c r="BI477" s="32">
        <v>0.07</v>
      </c>
      <c r="BP477" s="32">
        <v>1.0</v>
      </c>
      <c r="BQ477" s="32">
        <v>1.0</v>
      </c>
      <c r="BR477" s="65" t="s">
        <v>209</v>
      </c>
      <c r="BS477" s="65" t="s">
        <v>209</v>
      </c>
      <c r="BT477" s="67">
        <f t="shared" si="80"/>
        <v>4.166666667</v>
      </c>
      <c r="BU477" s="32">
        <v>50.0</v>
      </c>
      <c r="BZ477" s="32" t="s">
        <v>461</v>
      </c>
      <c r="CG477" s="66"/>
      <c r="CH477" s="66"/>
      <c r="CL477" s="32" t="s">
        <v>460</v>
      </c>
      <c r="CM477" s="66"/>
      <c r="CN477" s="66"/>
      <c r="CO477" s="66"/>
      <c r="CP477" s="66"/>
      <c r="CR477" s="32">
        <v>0.0</v>
      </c>
      <c r="CW477" s="32" t="s">
        <v>462</v>
      </c>
      <c r="CX477" s="65" t="s">
        <v>209</v>
      </c>
    </row>
    <row r="478">
      <c r="A478" s="94" t="s">
        <v>117</v>
      </c>
      <c r="B478" s="94" t="s">
        <v>56</v>
      </c>
      <c r="C478" s="16" t="s">
        <v>1222</v>
      </c>
      <c r="D478" s="94" t="s">
        <v>973</v>
      </c>
      <c r="E478" s="94" t="s">
        <v>19</v>
      </c>
      <c r="F478" s="94" t="s">
        <v>209</v>
      </c>
      <c r="G478" s="94" t="s">
        <v>209</v>
      </c>
      <c r="H478" s="95" t="s">
        <v>458</v>
      </c>
      <c r="I478" s="94" t="s">
        <v>209</v>
      </c>
      <c r="J478" s="94" t="s">
        <v>209</v>
      </c>
      <c r="K478" s="94" t="s">
        <v>460</v>
      </c>
      <c r="L478" s="94" t="s">
        <v>460</v>
      </c>
      <c r="M478" s="94" t="s">
        <v>460</v>
      </c>
      <c r="N478" s="94" t="s">
        <v>460</v>
      </c>
      <c r="O478" s="96">
        <v>0.07</v>
      </c>
      <c r="P478" s="66"/>
      <c r="Q478" s="66"/>
      <c r="R478" s="66"/>
      <c r="S478" s="66"/>
      <c r="T478" s="66"/>
      <c r="U478" s="32">
        <v>2.0</v>
      </c>
      <c r="V478" s="67">
        <f t="shared" si="78"/>
        <v>10.41666667</v>
      </c>
      <c r="W478" s="65">
        <v>125.0</v>
      </c>
      <c r="X478" s="66"/>
      <c r="Y478" s="66"/>
      <c r="Z478" s="65" t="s">
        <v>209</v>
      </c>
      <c r="AA478" s="65" t="s">
        <v>209</v>
      </c>
      <c r="AB478" s="96">
        <v>0.07</v>
      </c>
      <c r="AC478" s="94"/>
      <c r="AD478" s="66"/>
      <c r="AE478" s="66"/>
      <c r="AF478" s="96">
        <v>20.0</v>
      </c>
      <c r="AG478" s="66"/>
      <c r="AH478" s="66"/>
      <c r="AI478" s="32">
        <v>2.0</v>
      </c>
      <c r="AJ478" s="32">
        <v>2.0</v>
      </c>
      <c r="AK478" s="67">
        <f t="shared" si="61"/>
        <v>10.41666667</v>
      </c>
      <c r="AL478" s="65">
        <v>125.0</v>
      </c>
      <c r="AM478" s="66"/>
      <c r="AN478" s="66"/>
      <c r="AO478" s="65" t="s">
        <v>209</v>
      </c>
      <c r="AP478" s="65" t="s">
        <v>209</v>
      </c>
      <c r="AQ478" s="96">
        <v>0.07</v>
      </c>
      <c r="AR478" s="94"/>
      <c r="AS478" s="66"/>
      <c r="AT478" s="66"/>
      <c r="AU478" s="66"/>
      <c r="AV478" s="66"/>
      <c r="AW478" s="66"/>
      <c r="AX478" s="32">
        <v>1.0</v>
      </c>
      <c r="AY478" s="32">
        <v>1.0</v>
      </c>
      <c r="AZ478" s="65" t="s">
        <v>209</v>
      </c>
      <c r="BA478" s="65" t="s">
        <v>209</v>
      </c>
      <c r="BB478" s="67">
        <f t="shared" si="79"/>
        <v>10.41666667</v>
      </c>
      <c r="BC478" s="65">
        <v>125.0</v>
      </c>
      <c r="BD478" s="66"/>
      <c r="BE478" s="66"/>
      <c r="BF478" s="66"/>
      <c r="BG478" s="65" t="s">
        <v>209</v>
      </c>
      <c r="BH478" s="65" t="s">
        <v>209</v>
      </c>
      <c r="BI478" s="96">
        <v>0.07</v>
      </c>
      <c r="BJ478" s="94"/>
      <c r="BK478" s="66"/>
      <c r="BL478" s="66"/>
      <c r="BM478" s="66"/>
      <c r="BN478" s="66"/>
      <c r="BO478" s="66"/>
      <c r="BP478" s="32">
        <v>1.0</v>
      </c>
      <c r="BQ478" s="32">
        <v>1.0</v>
      </c>
      <c r="BR478" s="65" t="s">
        <v>209</v>
      </c>
      <c r="BS478" s="65" t="s">
        <v>209</v>
      </c>
      <c r="BT478" s="67">
        <f t="shared" si="80"/>
        <v>10.41666667</v>
      </c>
      <c r="BU478" s="65">
        <v>125.0</v>
      </c>
      <c r="BV478" s="66"/>
      <c r="BW478" s="66"/>
      <c r="BX478" s="66"/>
      <c r="BY478" s="66"/>
      <c r="BZ478" s="94" t="s">
        <v>461</v>
      </c>
      <c r="CA478" s="66"/>
      <c r="CB478" s="66"/>
      <c r="CC478" s="66"/>
      <c r="CD478" s="66"/>
      <c r="CE478" s="66"/>
      <c r="CF478" s="66"/>
      <c r="CG478" s="66"/>
      <c r="CH478" s="66"/>
      <c r="CI478" s="66"/>
      <c r="CJ478" s="66"/>
      <c r="CK478" s="66"/>
      <c r="CL478" s="94" t="s">
        <v>460</v>
      </c>
      <c r="CM478" s="66"/>
      <c r="CN478" s="66"/>
      <c r="CO478" s="66"/>
      <c r="CP478" s="66"/>
      <c r="CQ478" s="66"/>
      <c r="CR478" s="32">
        <v>0.0</v>
      </c>
      <c r="CS478" s="66"/>
      <c r="CT478" s="66"/>
      <c r="CU478" s="66"/>
      <c r="CV478" s="66"/>
      <c r="CW478" s="32" t="s">
        <v>462</v>
      </c>
      <c r="CX478" s="65" t="s">
        <v>209</v>
      </c>
      <c r="CY478" s="66"/>
      <c r="CZ478" s="66"/>
      <c r="DA478" s="66"/>
      <c r="DB478" s="66"/>
      <c r="DC478" s="66"/>
    </row>
    <row r="479">
      <c r="A479" s="32" t="s">
        <v>117</v>
      </c>
      <c r="B479" s="32" t="s">
        <v>56</v>
      </c>
      <c r="C479" s="92" t="s">
        <v>1223</v>
      </c>
      <c r="D479" s="32" t="s">
        <v>690</v>
      </c>
      <c r="E479" s="65" t="s">
        <v>19</v>
      </c>
      <c r="F479" s="65" t="s">
        <v>209</v>
      </c>
      <c r="G479" s="65" t="s">
        <v>209</v>
      </c>
      <c r="H479" s="15" t="s">
        <v>458</v>
      </c>
      <c r="I479" s="65" t="s">
        <v>209</v>
      </c>
      <c r="J479" s="65" t="s">
        <v>209</v>
      </c>
      <c r="K479" s="32" t="s">
        <v>460</v>
      </c>
      <c r="L479" s="32" t="s">
        <v>460</v>
      </c>
      <c r="M479" s="32" t="s">
        <v>460</v>
      </c>
      <c r="N479" s="32" t="s">
        <v>460</v>
      </c>
      <c r="U479" s="32">
        <v>2.0</v>
      </c>
      <c r="V479" s="67">
        <f t="shared" si="78"/>
        <v>10.41666667</v>
      </c>
      <c r="W479" s="32">
        <v>125.0</v>
      </c>
      <c r="Z479" s="65" t="s">
        <v>209</v>
      </c>
      <c r="AA479" s="65" t="s">
        <v>209</v>
      </c>
      <c r="AI479" s="32">
        <v>2.0</v>
      </c>
      <c r="AJ479" s="32">
        <v>2.0</v>
      </c>
      <c r="AK479" s="67">
        <f t="shared" si="61"/>
        <v>10.41666667</v>
      </c>
      <c r="AL479" s="32">
        <v>125.0</v>
      </c>
      <c r="AO479" s="65" t="s">
        <v>209</v>
      </c>
      <c r="AP479" s="65" t="s">
        <v>209</v>
      </c>
      <c r="AX479" s="32">
        <v>1.0</v>
      </c>
      <c r="AY479" s="32">
        <v>1.0</v>
      </c>
      <c r="AZ479" s="65" t="s">
        <v>209</v>
      </c>
      <c r="BA479" s="65" t="s">
        <v>209</v>
      </c>
      <c r="BB479" s="67">
        <f t="shared" si="79"/>
        <v>10.41666667</v>
      </c>
      <c r="BC479" s="32">
        <v>125.0</v>
      </c>
      <c r="BG479" s="65" t="s">
        <v>209</v>
      </c>
      <c r="BH479" s="65" t="s">
        <v>209</v>
      </c>
      <c r="BP479" s="32">
        <v>1.0</v>
      </c>
      <c r="BQ479" s="32">
        <v>1.0</v>
      </c>
      <c r="BR479" s="65" t="s">
        <v>209</v>
      </c>
      <c r="BS479" s="65" t="s">
        <v>209</v>
      </c>
      <c r="BT479" s="67">
        <f t="shared" si="80"/>
        <v>10.41666667</v>
      </c>
      <c r="BU479" s="32">
        <v>125.0</v>
      </c>
      <c r="BZ479" s="32" t="s">
        <v>461</v>
      </c>
      <c r="CG479" s="66"/>
      <c r="CH479" s="66"/>
      <c r="CL479" s="32" t="s">
        <v>460</v>
      </c>
      <c r="CM479" s="66"/>
      <c r="CN479" s="66"/>
      <c r="CO479" s="66"/>
      <c r="CP479" s="66"/>
      <c r="CR479" s="32">
        <v>0.0</v>
      </c>
      <c r="CW479" s="32" t="s">
        <v>462</v>
      </c>
      <c r="CX479" s="65" t="s">
        <v>209</v>
      </c>
    </row>
    <row r="480">
      <c r="A480" s="32" t="s">
        <v>117</v>
      </c>
      <c r="B480" s="32" t="s">
        <v>56</v>
      </c>
      <c r="C480" s="92" t="s">
        <v>1224</v>
      </c>
      <c r="D480" s="32" t="s">
        <v>1225</v>
      </c>
      <c r="E480" s="65" t="s">
        <v>19</v>
      </c>
      <c r="F480" s="65" t="s">
        <v>209</v>
      </c>
      <c r="G480" s="65" t="s">
        <v>209</v>
      </c>
      <c r="H480" s="15" t="s">
        <v>458</v>
      </c>
      <c r="I480" s="65" t="s">
        <v>209</v>
      </c>
      <c r="J480" s="65" t="s">
        <v>209</v>
      </c>
      <c r="K480" s="32" t="s">
        <v>460</v>
      </c>
      <c r="L480" s="32" t="s">
        <v>460</v>
      </c>
      <c r="M480" s="32" t="s">
        <v>460</v>
      </c>
      <c r="N480" s="32" t="s">
        <v>460</v>
      </c>
      <c r="O480" s="32">
        <v>0.11</v>
      </c>
      <c r="U480" s="32">
        <v>2.0</v>
      </c>
      <c r="V480" s="67">
        <f t="shared" si="78"/>
        <v>3.333333333</v>
      </c>
      <c r="W480" s="32">
        <v>40.0</v>
      </c>
      <c r="Z480" s="65" t="s">
        <v>209</v>
      </c>
      <c r="AA480" s="65" t="s">
        <v>209</v>
      </c>
      <c r="AB480" s="32">
        <v>0.07</v>
      </c>
      <c r="AI480" s="32">
        <v>2.0</v>
      </c>
      <c r="AJ480" s="32">
        <v>2.0</v>
      </c>
      <c r="AK480" s="67">
        <f t="shared" si="61"/>
        <v>4.166666667</v>
      </c>
      <c r="AL480" s="32">
        <v>50.0</v>
      </c>
      <c r="AO480" s="65" t="s">
        <v>209</v>
      </c>
      <c r="AP480" s="65" t="s">
        <v>209</v>
      </c>
      <c r="AQ480" s="32">
        <v>0.07</v>
      </c>
      <c r="AX480" s="32">
        <v>1.0</v>
      </c>
      <c r="AY480" s="32">
        <v>1.0</v>
      </c>
      <c r="AZ480" s="65" t="s">
        <v>209</v>
      </c>
      <c r="BA480" s="65" t="s">
        <v>209</v>
      </c>
      <c r="BB480" s="67">
        <f t="shared" si="79"/>
        <v>4.166666667</v>
      </c>
      <c r="BC480" s="32">
        <v>50.0</v>
      </c>
      <c r="BG480" s="65" t="s">
        <v>209</v>
      </c>
      <c r="BH480" s="65" t="s">
        <v>209</v>
      </c>
      <c r="BI480" s="32">
        <v>0.07</v>
      </c>
      <c r="BP480" s="32">
        <v>1.0</v>
      </c>
      <c r="BQ480" s="32">
        <v>1.0</v>
      </c>
      <c r="BR480" s="65" t="s">
        <v>209</v>
      </c>
      <c r="BS480" s="65" t="s">
        <v>209</v>
      </c>
      <c r="BT480" s="67">
        <f t="shared" si="80"/>
        <v>4.166666667</v>
      </c>
      <c r="BU480" s="32">
        <v>50.0</v>
      </c>
      <c r="BZ480" s="32" t="s">
        <v>461</v>
      </c>
      <c r="CG480" s="66"/>
      <c r="CH480" s="66"/>
      <c r="CL480" s="32" t="s">
        <v>460</v>
      </c>
      <c r="CM480" s="66"/>
      <c r="CN480" s="66"/>
      <c r="CO480" s="66"/>
      <c r="CP480" s="66"/>
      <c r="CR480" s="32">
        <v>0.0</v>
      </c>
      <c r="CW480" s="32" t="s">
        <v>462</v>
      </c>
      <c r="CX480" s="65" t="s">
        <v>209</v>
      </c>
    </row>
    <row r="481">
      <c r="A481" s="32" t="s">
        <v>117</v>
      </c>
      <c r="B481" s="32" t="s">
        <v>56</v>
      </c>
      <c r="C481" s="92" t="s">
        <v>1226</v>
      </c>
      <c r="D481" s="32" t="s">
        <v>1227</v>
      </c>
      <c r="E481" s="65" t="s">
        <v>19</v>
      </c>
      <c r="F481" s="65" t="s">
        <v>209</v>
      </c>
      <c r="G481" s="65" t="s">
        <v>209</v>
      </c>
      <c r="H481" s="15" t="s">
        <v>491</v>
      </c>
      <c r="I481" s="65" t="s">
        <v>209</v>
      </c>
      <c r="J481" s="65" t="s">
        <v>209</v>
      </c>
      <c r="K481" s="32" t="s">
        <v>459</v>
      </c>
      <c r="L481" s="32" t="s">
        <v>459</v>
      </c>
      <c r="M481" s="32" t="s">
        <v>459</v>
      </c>
      <c r="N481" s="32" t="s">
        <v>459</v>
      </c>
      <c r="O481" s="67"/>
      <c r="P481" s="67"/>
      <c r="Q481" s="67"/>
      <c r="R481" s="67"/>
      <c r="S481" s="67"/>
      <c r="T481" s="67"/>
      <c r="U481" s="67"/>
      <c r="V481" s="67"/>
      <c r="W481" s="67"/>
      <c r="X481" s="67"/>
      <c r="Y481" s="67"/>
      <c r="Z481" s="66"/>
      <c r="AA481" s="66"/>
      <c r="AB481" s="67"/>
      <c r="AC481" s="67"/>
      <c r="AD481" s="67"/>
      <c r="AE481" s="67"/>
      <c r="AF481" s="67"/>
      <c r="AG481" s="67"/>
      <c r="AH481" s="67"/>
      <c r="AI481" s="67"/>
      <c r="AJ481" s="67"/>
      <c r="AK481" s="67"/>
      <c r="AL481" s="67"/>
      <c r="AM481" s="67"/>
      <c r="AN481" s="67"/>
      <c r="AO481" s="66"/>
      <c r="AP481" s="66"/>
      <c r="AQ481" s="67"/>
      <c r="AR481" s="67"/>
      <c r="AS481" s="67"/>
      <c r="AT481" s="67"/>
      <c r="AU481" s="67"/>
      <c r="AV481" s="67"/>
      <c r="AW481" s="67"/>
      <c r="AX481" s="67"/>
      <c r="AY481" s="67"/>
      <c r="AZ481" s="66"/>
      <c r="BA481" s="66"/>
      <c r="BB481" s="67"/>
      <c r="BC481" s="67"/>
      <c r="BD481" s="67"/>
      <c r="BE481" s="67"/>
      <c r="BF481" s="67"/>
      <c r="BG481" s="66"/>
      <c r="BH481" s="66"/>
      <c r="BI481" s="67"/>
      <c r="BJ481" s="67"/>
      <c r="BK481" s="67"/>
      <c r="BL481" s="67"/>
      <c r="BM481" s="67"/>
      <c r="BN481" s="67"/>
      <c r="BO481" s="67"/>
      <c r="BP481" s="67"/>
      <c r="BQ481" s="67"/>
      <c r="BR481" s="66"/>
      <c r="BS481" s="66"/>
      <c r="BT481" s="67"/>
      <c r="BU481" s="67"/>
      <c r="BV481" s="67"/>
      <c r="BW481" s="67"/>
      <c r="BX481" s="67"/>
      <c r="BY481" s="67"/>
      <c r="BZ481" s="32" t="s">
        <v>461</v>
      </c>
      <c r="CG481" s="66"/>
      <c r="CH481" s="66"/>
      <c r="CL481" s="32" t="s">
        <v>460</v>
      </c>
      <c r="CM481" s="66"/>
      <c r="CN481" s="66"/>
      <c r="CO481" s="66"/>
      <c r="CP481" s="66"/>
      <c r="CR481" s="32">
        <v>0.0</v>
      </c>
      <c r="CW481" s="32" t="s">
        <v>462</v>
      </c>
      <c r="CX481" s="65" t="s">
        <v>209</v>
      </c>
    </row>
    <row r="482">
      <c r="A482" s="32" t="s">
        <v>117</v>
      </c>
      <c r="B482" s="32" t="s">
        <v>56</v>
      </c>
      <c r="C482" s="92" t="s">
        <v>1228</v>
      </c>
      <c r="D482" s="32" t="s">
        <v>783</v>
      </c>
      <c r="E482" s="65" t="s">
        <v>19</v>
      </c>
      <c r="F482" s="65" t="s">
        <v>209</v>
      </c>
      <c r="G482" s="65" t="s">
        <v>209</v>
      </c>
      <c r="H482" s="15" t="s">
        <v>491</v>
      </c>
      <c r="I482" s="65" t="s">
        <v>209</v>
      </c>
      <c r="J482" s="65" t="s">
        <v>209</v>
      </c>
      <c r="K482" s="32" t="s">
        <v>459</v>
      </c>
      <c r="L482" s="32" t="s">
        <v>459</v>
      </c>
      <c r="M482" s="32" t="s">
        <v>459</v>
      </c>
      <c r="N482" s="32" t="s">
        <v>459</v>
      </c>
      <c r="O482" s="67"/>
      <c r="P482" s="67"/>
      <c r="Q482" s="67"/>
      <c r="R482" s="67"/>
      <c r="S482" s="67"/>
      <c r="T482" s="67"/>
      <c r="U482" s="67"/>
      <c r="V482" s="67"/>
      <c r="W482" s="67"/>
      <c r="X482" s="67"/>
      <c r="Y482" s="67"/>
      <c r="Z482" s="66"/>
      <c r="AA482" s="66"/>
      <c r="AB482" s="67"/>
      <c r="AC482" s="67"/>
      <c r="AD482" s="67"/>
      <c r="AE482" s="67"/>
      <c r="AF482" s="67"/>
      <c r="AG482" s="67"/>
      <c r="AH482" s="67"/>
      <c r="AI482" s="67"/>
      <c r="AJ482" s="67"/>
      <c r="AK482" s="67"/>
      <c r="AL482" s="67"/>
      <c r="AM482" s="67"/>
      <c r="AN482" s="67"/>
      <c r="AO482" s="66"/>
      <c r="AP482" s="66"/>
      <c r="AQ482" s="67"/>
      <c r="AR482" s="67"/>
      <c r="AS482" s="67"/>
      <c r="AT482" s="67"/>
      <c r="AU482" s="67"/>
      <c r="AV482" s="67"/>
      <c r="AW482" s="67"/>
      <c r="AX482" s="67"/>
      <c r="AY482" s="67"/>
      <c r="AZ482" s="66"/>
      <c r="BA482" s="66"/>
      <c r="BB482" s="67"/>
      <c r="BC482" s="67"/>
      <c r="BD482" s="67"/>
      <c r="BE482" s="67"/>
      <c r="BF482" s="67"/>
      <c r="BG482" s="66"/>
      <c r="BH482" s="66"/>
      <c r="BI482" s="67"/>
      <c r="BJ482" s="67"/>
      <c r="BK482" s="67"/>
      <c r="BL482" s="67"/>
      <c r="BM482" s="67"/>
      <c r="BN482" s="67"/>
      <c r="BO482" s="67"/>
      <c r="BP482" s="67"/>
      <c r="BQ482" s="67"/>
      <c r="BR482" s="66"/>
      <c r="BS482" s="66"/>
      <c r="BT482" s="67"/>
      <c r="BU482" s="67"/>
      <c r="BV482" s="67"/>
      <c r="BW482" s="67"/>
      <c r="BX482" s="67"/>
      <c r="BY482" s="67"/>
      <c r="BZ482" s="32" t="s">
        <v>461</v>
      </c>
      <c r="CG482" s="66"/>
      <c r="CH482" s="66"/>
      <c r="CL482" s="32" t="s">
        <v>459</v>
      </c>
      <c r="CM482" s="66"/>
      <c r="CN482" s="66"/>
      <c r="CO482" s="66"/>
      <c r="CP482" s="66"/>
      <c r="CQ482" s="67"/>
      <c r="CR482" s="67"/>
      <c r="CS482" s="67"/>
      <c r="CT482" s="67"/>
      <c r="CU482" s="67"/>
      <c r="CV482" s="67"/>
      <c r="CW482" s="32" t="s">
        <v>462</v>
      </c>
      <c r="CX482" s="65" t="s">
        <v>209</v>
      </c>
    </row>
    <row r="483">
      <c r="A483" s="32" t="s">
        <v>117</v>
      </c>
      <c r="B483" s="32" t="s">
        <v>56</v>
      </c>
      <c r="C483" s="92" t="s">
        <v>1229</v>
      </c>
      <c r="D483" s="32" t="s">
        <v>1230</v>
      </c>
      <c r="E483" s="65" t="s">
        <v>19</v>
      </c>
      <c r="F483" s="65" t="s">
        <v>209</v>
      </c>
      <c r="G483" s="65" t="s">
        <v>209</v>
      </c>
      <c r="H483" s="15" t="s">
        <v>491</v>
      </c>
      <c r="I483" s="65" t="s">
        <v>209</v>
      </c>
      <c r="J483" s="65" t="s">
        <v>209</v>
      </c>
      <c r="K483" s="32" t="s">
        <v>459</v>
      </c>
      <c r="L483" s="32" t="s">
        <v>459</v>
      </c>
      <c r="M483" s="32" t="s">
        <v>459</v>
      </c>
      <c r="N483" s="32" t="s">
        <v>459</v>
      </c>
      <c r="O483" s="67"/>
      <c r="P483" s="67"/>
      <c r="Q483" s="67"/>
      <c r="R483" s="67"/>
      <c r="S483" s="67"/>
      <c r="T483" s="67"/>
      <c r="U483" s="67"/>
      <c r="V483" s="67"/>
      <c r="W483" s="67"/>
      <c r="X483" s="67"/>
      <c r="Y483" s="67"/>
      <c r="Z483" s="66"/>
      <c r="AA483" s="66"/>
      <c r="AB483" s="67"/>
      <c r="AC483" s="67"/>
      <c r="AD483" s="67"/>
      <c r="AE483" s="67"/>
      <c r="AF483" s="67"/>
      <c r="AG483" s="67"/>
      <c r="AH483" s="67"/>
      <c r="AI483" s="67"/>
      <c r="AJ483" s="67"/>
      <c r="AK483" s="67"/>
      <c r="AL483" s="67"/>
      <c r="AM483" s="67"/>
      <c r="AN483" s="67"/>
      <c r="AO483" s="66"/>
      <c r="AP483" s="66"/>
      <c r="AQ483" s="67"/>
      <c r="AR483" s="67"/>
      <c r="AS483" s="67"/>
      <c r="AT483" s="67"/>
      <c r="AU483" s="67"/>
      <c r="AV483" s="67"/>
      <c r="AW483" s="67"/>
      <c r="AX483" s="67"/>
      <c r="AY483" s="67"/>
      <c r="AZ483" s="66"/>
      <c r="BA483" s="66"/>
      <c r="BB483" s="67"/>
      <c r="BC483" s="67"/>
      <c r="BD483" s="67"/>
      <c r="BE483" s="67"/>
      <c r="BF483" s="67"/>
      <c r="BG483" s="66"/>
      <c r="BH483" s="66"/>
      <c r="BI483" s="67"/>
      <c r="BJ483" s="67"/>
      <c r="BK483" s="67"/>
      <c r="BL483" s="67"/>
      <c r="BM483" s="67"/>
      <c r="BN483" s="67"/>
      <c r="BO483" s="67"/>
      <c r="BP483" s="67"/>
      <c r="BQ483" s="67"/>
      <c r="BR483" s="66"/>
      <c r="BS483" s="66"/>
      <c r="BT483" s="67"/>
      <c r="BU483" s="67"/>
      <c r="BV483" s="67"/>
      <c r="BW483" s="67"/>
      <c r="BX483" s="67"/>
      <c r="BY483" s="67"/>
      <c r="BZ483" s="32" t="s">
        <v>461</v>
      </c>
      <c r="CG483" s="66"/>
      <c r="CH483" s="66"/>
      <c r="CL483" s="32" t="s">
        <v>459</v>
      </c>
      <c r="CM483" s="66"/>
      <c r="CN483" s="66"/>
      <c r="CO483" s="66"/>
      <c r="CP483" s="66"/>
      <c r="CQ483" s="67"/>
      <c r="CR483" s="67"/>
      <c r="CS483" s="67"/>
      <c r="CT483" s="67"/>
      <c r="CU483" s="67"/>
      <c r="CV483" s="67"/>
      <c r="CW483" s="32" t="s">
        <v>462</v>
      </c>
      <c r="CX483" s="65" t="s">
        <v>209</v>
      </c>
    </row>
    <row r="484">
      <c r="A484" s="32" t="s">
        <v>117</v>
      </c>
      <c r="B484" s="90" t="s">
        <v>56</v>
      </c>
      <c r="C484" s="92" t="s">
        <v>1231</v>
      </c>
      <c r="D484" s="32" t="s">
        <v>1232</v>
      </c>
      <c r="E484" s="65" t="s">
        <v>19</v>
      </c>
      <c r="F484" s="65" t="s">
        <v>209</v>
      </c>
      <c r="G484" s="65" t="s">
        <v>209</v>
      </c>
      <c r="H484" s="15" t="s">
        <v>491</v>
      </c>
      <c r="I484" s="65" t="s">
        <v>209</v>
      </c>
      <c r="J484" s="65" t="s">
        <v>209</v>
      </c>
      <c r="K484" s="32" t="s">
        <v>460</v>
      </c>
      <c r="L484" s="32" t="s">
        <v>460</v>
      </c>
      <c r="M484" s="32" t="s">
        <v>459</v>
      </c>
      <c r="N484" s="32" t="s">
        <v>459</v>
      </c>
      <c r="O484" s="32">
        <v>40.0</v>
      </c>
      <c r="P484" s="32">
        <v>25.0</v>
      </c>
      <c r="Q484" s="32">
        <v>50.0</v>
      </c>
      <c r="R484" s="32">
        <v>50.0</v>
      </c>
      <c r="U484" s="32">
        <v>2.0</v>
      </c>
      <c r="V484" s="32">
        <v>3.0</v>
      </c>
      <c r="W484" s="32">
        <v>35.0</v>
      </c>
      <c r="Z484" s="65" t="s">
        <v>209</v>
      </c>
      <c r="AA484" s="65" t="s">
        <v>209</v>
      </c>
      <c r="AB484" s="32">
        <v>80.0</v>
      </c>
      <c r="AD484" s="32">
        <v>25.0</v>
      </c>
      <c r="AE484" s="32">
        <v>50.0</v>
      </c>
      <c r="AF484" s="32">
        <v>50.0</v>
      </c>
      <c r="AI484" s="32">
        <v>2.0</v>
      </c>
      <c r="AJ484" s="32">
        <v>2.0</v>
      </c>
      <c r="AK484" s="32">
        <v>3.0</v>
      </c>
      <c r="AL484" s="32">
        <v>35.0</v>
      </c>
      <c r="AO484" s="66"/>
      <c r="AP484" s="66"/>
      <c r="AQ484" s="67"/>
      <c r="AR484" s="67"/>
      <c r="AS484" s="67"/>
      <c r="AT484" s="67"/>
      <c r="AU484" s="67"/>
      <c r="AV484" s="67"/>
      <c r="AW484" s="67"/>
      <c r="AX484" s="67"/>
      <c r="AY484" s="67"/>
      <c r="AZ484" s="66"/>
      <c r="BA484" s="66"/>
      <c r="BB484" s="67"/>
      <c r="BC484" s="67"/>
      <c r="BD484" s="67"/>
      <c r="BE484" s="67"/>
      <c r="BF484" s="67"/>
      <c r="BG484" s="66"/>
      <c r="BH484" s="66"/>
      <c r="BI484" s="67"/>
      <c r="BJ484" s="67"/>
      <c r="BK484" s="67"/>
      <c r="BL484" s="67"/>
      <c r="BM484" s="67"/>
      <c r="BN484" s="67"/>
      <c r="BO484" s="67"/>
      <c r="BP484" s="67"/>
      <c r="BQ484" s="67"/>
      <c r="BR484" s="66"/>
      <c r="BS484" s="66"/>
      <c r="BT484" s="67"/>
      <c r="BU484" s="67"/>
      <c r="BV484" s="67"/>
      <c r="BW484" s="67"/>
      <c r="BX484" s="67"/>
      <c r="BY484" s="67"/>
      <c r="BZ484" s="32" t="s">
        <v>461</v>
      </c>
      <c r="CG484" s="66"/>
      <c r="CH484" s="66"/>
      <c r="CL484" s="32" t="s">
        <v>459</v>
      </c>
      <c r="CM484" s="66"/>
      <c r="CN484" s="66"/>
      <c r="CO484" s="66"/>
      <c r="CP484" s="66"/>
      <c r="CQ484" s="67"/>
      <c r="CR484" s="67"/>
      <c r="CS484" s="67"/>
      <c r="CT484" s="67"/>
      <c r="CU484" s="67"/>
      <c r="CV484" s="67"/>
      <c r="CW484" s="32" t="s">
        <v>462</v>
      </c>
      <c r="CX484" s="65" t="s">
        <v>209</v>
      </c>
    </row>
    <row r="485">
      <c r="A485" s="32" t="s">
        <v>117</v>
      </c>
      <c r="B485" s="32" t="s">
        <v>56</v>
      </c>
      <c r="C485" s="92" t="s">
        <v>1233</v>
      </c>
      <c r="D485" s="32" t="s">
        <v>1234</v>
      </c>
      <c r="E485" s="65" t="s">
        <v>19</v>
      </c>
      <c r="F485" s="65" t="s">
        <v>209</v>
      </c>
      <c r="G485" s="65" t="s">
        <v>209</v>
      </c>
      <c r="H485" s="15" t="s">
        <v>491</v>
      </c>
      <c r="I485" s="65" t="s">
        <v>209</v>
      </c>
      <c r="J485" s="65" t="s">
        <v>209</v>
      </c>
      <c r="K485" s="32" t="s">
        <v>459</v>
      </c>
      <c r="L485" s="32" t="s">
        <v>459</v>
      </c>
      <c r="M485" s="32" t="s">
        <v>459</v>
      </c>
      <c r="N485" s="32" t="s">
        <v>459</v>
      </c>
      <c r="O485" s="67"/>
      <c r="P485" s="67"/>
      <c r="Q485" s="67"/>
      <c r="R485" s="67"/>
      <c r="S485" s="67"/>
      <c r="T485" s="67"/>
      <c r="U485" s="67"/>
      <c r="V485" s="67"/>
      <c r="W485" s="67"/>
      <c r="X485" s="67"/>
      <c r="Y485" s="67"/>
      <c r="Z485" s="66"/>
      <c r="AA485" s="66"/>
      <c r="AB485" s="67"/>
      <c r="AC485" s="67"/>
      <c r="AD485" s="67"/>
      <c r="AE485" s="67"/>
      <c r="AF485" s="67"/>
      <c r="AG485" s="67"/>
      <c r="AH485" s="67"/>
      <c r="AI485" s="67"/>
      <c r="AJ485" s="67"/>
      <c r="AK485" s="67"/>
      <c r="AL485" s="67"/>
      <c r="AM485" s="67"/>
      <c r="AN485" s="67"/>
      <c r="AO485" s="66"/>
      <c r="AP485" s="66"/>
      <c r="AQ485" s="67"/>
      <c r="AR485" s="67"/>
      <c r="AS485" s="67"/>
      <c r="AT485" s="67"/>
      <c r="AU485" s="67"/>
      <c r="AV485" s="67"/>
      <c r="AW485" s="67"/>
      <c r="AX485" s="67"/>
      <c r="AY485" s="67"/>
      <c r="AZ485" s="66"/>
      <c r="BA485" s="66"/>
      <c r="BB485" s="67"/>
      <c r="BC485" s="67"/>
      <c r="BD485" s="67"/>
      <c r="BE485" s="67"/>
      <c r="BF485" s="67"/>
      <c r="BG485" s="66"/>
      <c r="BH485" s="66"/>
      <c r="BI485" s="67"/>
      <c r="BJ485" s="67"/>
      <c r="BK485" s="67"/>
      <c r="BL485" s="67"/>
      <c r="BM485" s="67"/>
      <c r="BN485" s="67"/>
      <c r="BO485" s="67"/>
      <c r="BP485" s="67"/>
      <c r="BQ485" s="67"/>
      <c r="BR485" s="66"/>
      <c r="BS485" s="66"/>
      <c r="BT485" s="67"/>
      <c r="BU485" s="67"/>
      <c r="BV485" s="67"/>
      <c r="BW485" s="67"/>
      <c r="BX485" s="67"/>
      <c r="BY485" s="67"/>
      <c r="BZ485" s="32" t="s">
        <v>461</v>
      </c>
      <c r="CG485" s="66"/>
      <c r="CH485" s="66"/>
      <c r="CL485" s="32" t="s">
        <v>459</v>
      </c>
      <c r="CM485" s="66"/>
      <c r="CN485" s="66"/>
      <c r="CO485" s="66"/>
      <c r="CP485" s="66"/>
      <c r="CQ485" s="67"/>
      <c r="CR485" s="67"/>
      <c r="CS485" s="67"/>
      <c r="CT485" s="67"/>
      <c r="CU485" s="67"/>
      <c r="CV485" s="67"/>
      <c r="CW485" s="32" t="s">
        <v>462</v>
      </c>
      <c r="CX485" s="65" t="s">
        <v>209</v>
      </c>
    </row>
    <row r="486">
      <c r="A486" s="32" t="s">
        <v>117</v>
      </c>
      <c r="B486" s="90" t="s">
        <v>56</v>
      </c>
      <c r="C486" s="90" t="s">
        <v>501</v>
      </c>
      <c r="D486" s="32" t="s">
        <v>1235</v>
      </c>
      <c r="E486" s="65" t="s">
        <v>19</v>
      </c>
      <c r="F486" s="65" t="s">
        <v>19</v>
      </c>
      <c r="G486" s="65" t="s">
        <v>209</v>
      </c>
      <c r="H486" s="15" t="s">
        <v>491</v>
      </c>
      <c r="I486" s="65" t="s">
        <v>209</v>
      </c>
      <c r="J486" s="65" t="s">
        <v>209</v>
      </c>
      <c r="K486" s="32" t="s">
        <v>459</v>
      </c>
      <c r="L486" s="32" t="s">
        <v>459</v>
      </c>
      <c r="M486" s="32" t="s">
        <v>459</v>
      </c>
      <c r="N486" s="32" t="s">
        <v>459</v>
      </c>
      <c r="O486" s="32"/>
      <c r="P486" s="32"/>
      <c r="Q486" s="32"/>
      <c r="R486" s="32"/>
      <c r="S486" s="67"/>
      <c r="T486" s="32"/>
      <c r="U486" s="67"/>
      <c r="V486" s="32"/>
      <c r="W486" s="32"/>
      <c r="X486" s="67"/>
      <c r="Y486" s="67"/>
      <c r="Z486" s="66"/>
      <c r="AA486" s="66"/>
      <c r="AB486" s="67"/>
      <c r="AC486" s="67"/>
      <c r="AD486" s="67"/>
      <c r="AE486" s="67"/>
      <c r="AF486" s="67"/>
      <c r="AG486" s="67"/>
      <c r="AH486" s="67"/>
      <c r="AI486" s="67"/>
      <c r="AJ486" s="67"/>
      <c r="AK486" s="67"/>
      <c r="AL486" s="67"/>
      <c r="AM486" s="67"/>
      <c r="AN486" s="67"/>
      <c r="AO486" s="66"/>
      <c r="AP486" s="66"/>
      <c r="AQ486" s="67"/>
      <c r="AR486" s="67"/>
      <c r="AS486" s="67"/>
      <c r="AT486" s="67"/>
      <c r="AU486" s="67"/>
      <c r="AV486" s="67"/>
      <c r="AW486" s="67"/>
      <c r="AX486" s="67"/>
      <c r="AY486" s="67"/>
      <c r="AZ486" s="66"/>
      <c r="BA486" s="66"/>
      <c r="BB486" s="67"/>
      <c r="BC486" s="67"/>
      <c r="BD486" s="67"/>
      <c r="BE486" s="67"/>
      <c r="BF486" s="67"/>
      <c r="BG486" s="66"/>
      <c r="BH486" s="66"/>
      <c r="BI486" s="67"/>
      <c r="BJ486" s="67"/>
      <c r="BK486" s="67"/>
      <c r="BL486" s="67"/>
      <c r="BM486" s="67"/>
      <c r="BN486" s="67"/>
      <c r="BO486" s="67"/>
      <c r="BP486" s="67"/>
      <c r="BQ486" s="67"/>
      <c r="BR486" s="66"/>
      <c r="BS486" s="66"/>
      <c r="BT486" s="67"/>
      <c r="BU486" s="67"/>
      <c r="BV486" s="67"/>
      <c r="BW486" s="67"/>
      <c r="BX486" s="67"/>
      <c r="BY486" s="67"/>
      <c r="BZ486" s="32" t="s">
        <v>461</v>
      </c>
      <c r="CG486" s="66"/>
      <c r="CH486" s="66"/>
      <c r="CL486" s="32" t="s">
        <v>459</v>
      </c>
      <c r="CM486" s="66"/>
      <c r="CN486" s="66"/>
      <c r="CO486" s="66"/>
      <c r="CP486" s="66"/>
      <c r="CQ486" s="67"/>
      <c r="CR486" s="67"/>
      <c r="CS486" s="67"/>
      <c r="CT486" s="67"/>
      <c r="CU486" s="67"/>
      <c r="CV486" s="67"/>
      <c r="CW486" s="32" t="s">
        <v>462</v>
      </c>
      <c r="CX486" s="65" t="s">
        <v>209</v>
      </c>
    </row>
    <row r="487">
      <c r="A487" s="32" t="s">
        <v>117</v>
      </c>
      <c r="B487" s="90" t="s">
        <v>56</v>
      </c>
      <c r="C487" s="90" t="s">
        <v>1236</v>
      </c>
      <c r="D487" s="32" t="s">
        <v>1237</v>
      </c>
      <c r="E487" s="65" t="s">
        <v>19</v>
      </c>
      <c r="F487" s="65" t="s">
        <v>19</v>
      </c>
      <c r="G487" s="65" t="s">
        <v>209</v>
      </c>
      <c r="H487" s="15" t="s">
        <v>458</v>
      </c>
      <c r="I487" s="65" t="s">
        <v>209</v>
      </c>
      <c r="J487" s="65" t="s">
        <v>209</v>
      </c>
      <c r="K487" s="32"/>
      <c r="L487" s="32"/>
      <c r="M487" s="32"/>
      <c r="N487" s="32"/>
      <c r="O487" s="32"/>
      <c r="P487" s="32"/>
      <c r="Q487" s="32"/>
      <c r="R487" s="32"/>
      <c r="T487" s="32"/>
      <c r="V487" s="32"/>
      <c r="W487" s="32"/>
      <c r="Z487" s="66"/>
      <c r="AA487" s="66"/>
      <c r="AO487" s="66"/>
      <c r="AP487" s="66"/>
      <c r="AZ487" s="66"/>
      <c r="BA487" s="66"/>
      <c r="BG487" s="66"/>
      <c r="BH487" s="66"/>
      <c r="BR487" s="66"/>
      <c r="BS487" s="66"/>
      <c r="BZ487" s="32"/>
      <c r="CG487" s="66"/>
      <c r="CH487" s="66"/>
      <c r="CL487" s="32"/>
      <c r="CM487" s="66"/>
      <c r="CN487" s="66"/>
      <c r="CO487" s="66"/>
      <c r="CP487" s="66"/>
      <c r="CW487" s="67"/>
      <c r="CX487" s="66"/>
      <c r="DC487" s="68" t="s">
        <v>1238</v>
      </c>
    </row>
    <row r="488">
      <c r="A488" s="32" t="s">
        <v>117</v>
      </c>
      <c r="B488" s="90" t="s">
        <v>56</v>
      </c>
      <c r="C488" s="90" t="s">
        <v>1239</v>
      </c>
      <c r="D488" s="32" t="s">
        <v>499</v>
      </c>
      <c r="E488" s="65" t="s">
        <v>19</v>
      </c>
      <c r="F488" s="65" t="s">
        <v>209</v>
      </c>
      <c r="G488" s="65" t="s">
        <v>209</v>
      </c>
      <c r="H488" s="15" t="s">
        <v>458</v>
      </c>
      <c r="I488" s="65" t="s">
        <v>209</v>
      </c>
      <c r="J488" s="65" t="s">
        <v>209</v>
      </c>
      <c r="K488" s="32"/>
      <c r="L488" s="32"/>
      <c r="M488" s="32"/>
      <c r="N488" s="32"/>
      <c r="O488" s="32"/>
      <c r="P488" s="32"/>
      <c r="Q488" s="32"/>
      <c r="R488" s="32"/>
      <c r="T488" s="32"/>
      <c r="V488" s="32"/>
      <c r="W488" s="32"/>
      <c r="Z488" s="66"/>
      <c r="AA488" s="66"/>
      <c r="AO488" s="66"/>
      <c r="AP488" s="66"/>
      <c r="AZ488" s="66"/>
      <c r="BA488" s="66"/>
      <c r="BG488" s="66"/>
      <c r="BH488" s="66"/>
      <c r="BR488" s="66"/>
      <c r="BS488" s="66"/>
      <c r="BZ488" s="32"/>
      <c r="CG488" s="66"/>
      <c r="CH488" s="66"/>
      <c r="CL488" s="32"/>
      <c r="CM488" s="66"/>
      <c r="CN488" s="66"/>
      <c r="CO488" s="66"/>
      <c r="CP488" s="66"/>
      <c r="CW488" s="32" t="s">
        <v>460</v>
      </c>
      <c r="CX488" s="66"/>
      <c r="DB488" s="32" t="s">
        <v>500</v>
      </c>
      <c r="DC488" s="32" t="s">
        <v>500</v>
      </c>
    </row>
    <row r="489">
      <c r="A489" s="32" t="s">
        <v>117</v>
      </c>
      <c r="B489" s="90" t="s">
        <v>56</v>
      </c>
      <c r="C489" s="90" t="s">
        <v>1240</v>
      </c>
      <c r="D489" s="32" t="s">
        <v>1241</v>
      </c>
      <c r="E489" s="65" t="s">
        <v>19</v>
      </c>
      <c r="F489" s="65" t="s">
        <v>209</v>
      </c>
      <c r="G489" s="65" t="s">
        <v>19</v>
      </c>
      <c r="H489" s="15" t="s">
        <v>458</v>
      </c>
      <c r="I489" s="65" t="s">
        <v>209</v>
      </c>
      <c r="J489" s="65" t="s">
        <v>209</v>
      </c>
      <c r="K489" s="32"/>
      <c r="L489" s="32"/>
      <c r="M489" s="32"/>
      <c r="N489" s="32"/>
      <c r="O489" s="32"/>
      <c r="P489" s="32">
        <v>5.0</v>
      </c>
      <c r="Q489" s="32">
        <v>5.0</v>
      </c>
      <c r="R489" s="32">
        <v>5.0</v>
      </c>
      <c r="T489" s="32"/>
      <c r="V489" s="32"/>
      <c r="W489" s="32"/>
      <c r="Z489" s="66"/>
      <c r="AA489" s="66"/>
      <c r="AD489" s="32">
        <v>5.0</v>
      </c>
      <c r="AE489" s="32">
        <v>5.0</v>
      </c>
      <c r="AF489" s="32">
        <v>5.0</v>
      </c>
      <c r="AO489" s="66"/>
      <c r="AP489" s="66"/>
      <c r="AS489" s="32">
        <v>5.0</v>
      </c>
      <c r="AT489" s="32">
        <v>5.0</v>
      </c>
      <c r="AU489" s="32">
        <v>5.0</v>
      </c>
      <c r="AZ489" s="66"/>
      <c r="BA489" s="66"/>
      <c r="BG489" s="66"/>
      <c r="BH489" s="66"/>
      <c r="BK489" s="32">
        <v>5.0</v>
      </c>
      <c r="BL489" s="32">
        <v>5.0</v>
      </c>
      <c r="BM489" s="32">
        <v>5.0</v>
      </c>
      <c r="BR489" s="66"/>
      <c r="BS489" s="66"/>
      <c r="BZ489" s="32"/>
      <c r="CG489" s="66"/>
      <c r="CH489" s="66"/>
      <c r="CL489" s="32"/>
      <c r="CM489" s="66"/>
      <c r="CN489" s="66"/>
      <c r="CO489" s="66"/>
      <c r="CP489" s="66"/>
      <c r="CW489" s="67"/>
      <c r="CX489" s="66"/>
      <c r="DB489" s="32"/>
      <c r="DC489" s="32"/>
    </row>
    <row r="490">
      <c r="A490" s="32" t="s">
        <v>117</v>
      </c>
      <c r="B490" s="90" t="s">
        <v>56</v>
      </c>
      <c r="C490" s="90" t="s">
        <v>1242</v>
      </c>
      <c r="D490" s="32" t="s">
        <v>1243</v>
      </c>
      <c r="E490" s="65" t="s">
        <v>19</v>
      </c>
      <c r="F490" s="65" t="s">
        <v>209</v>
      </c>
      <c r="G490" s="65" t="s">
        <v>19</v>
      </c>
      <c r="H490" s="15" t="s">
        <v>458</v>
      </c>
      <c r="I490" s="65" t="s">
        <v>209</v>
      </c>
      <c r="J490" s="65" t="s">
        <v>209</v>
      </c>
      <c r="K490" s="32"/>
      <c r="L490" s="32"/>
      <c r="M490" s="32"/>
      <c r="N490" s="32"/>
      <c r="O490" s="32"/>
      <c r="P490" s="32">
        <v>5.0</v>
      </c>
      <c r="Q490" s="32">
        <v>5.0</v>
      </c>
      <c r="R490" s="32">
        <v>5.0</v>
      </c>
      <c r="T490" s="32"/>
      <c r="V490" s="32"/>
      <c r="W490" s="32"/>
      <c r="Z490" s="66"/>
      <c r="AA490" s="66"/>
      <c r="AD490" s="32">
        <v>5.0</v>
      </c>
      <c r="AE490" s="32">
        <v>5.0</v>
      </c>
      <c r="AF490" s="32">
        <v>5.0</v>
      </c>
      <c r="AO490" s="66"/>
      <c r="AP490" s="66"/>
      <c r="AS490" s="32">
        <v>5.0</v>
      </c>
      <c r="AT490" s="32">
        <v>5.0</v>
      </c>
      <c r="AU490" s="32">
        <v>5.0</v>
      </c>
      <c r="AZ490" s="66"/>
      <c r="BA490" s="66"/>
      <c r="BG490" s="66"/>
      <c r="BH490" s="66"/>
      <c r="BK490" s="32">
        <v>5.0</v>
      </c>
      <c r="BL490" s="32">
        <v>5.0</v>
      </c>
      <c r="BM490" s="32">
        <v>5.0</v>
      </c>
      <c r="BR490" s="66"/>
      <c r="BS490" s="66"/>
      <c r="BZ490" s="32"/>
      <c r="CG490" s="66"/>
      <c r="CH490" s="66"/>
      <c r="CL490" s="32"/>
      <c r="CM490" s="66"/>
      <c r="CN490" s="66"/>
      <c r="CO490" s="66"/>
      <c r="CP490" s="66"/>
      <c r="CW490" s="67"/>
      <c r="CX490" s="66"/>
      <c r="DB490" s="32"/>
      <c r="DC490" s="32"/>
    </row>
    <row r="491">
      <c r="A491" s="32" t="s">
        <v>117</v>
      </c>
      <c r="B491" s="90" t="s">
        <v>56</v>
      </c>
      <c r="C491" s="90" t="s">
        <v>1244</v>
      </c>
      <c r="D491" s="32" t="s">
        <v>1245</v>
      </c>
      <c r="E491" s="65" t="s">
        <v>19</v>
      </c>
      <c r="F491" s="65" t="s">
        <v>209</v>
      </c>
      <c r="G491" s="65" t="s">
        <v>19</v>
      </c>
      <c r="H491" s="15" t="s">
        <v>458</v>
      </c>
      <c r="I491" s="65" t="s">
        <v>209</v>
      </c>
      <c r="J491" s="65" t="s">
        <v>209</v>
      </c>
      <c r="K491" s="32"/>
      <c r="L491" s="32"/>
      <c r="M491" s="32"/>
      <c r="N491" s="32"/>
      <c r="O491" s="32"/>
      <c r="P491" s="32">
        <v>10.0</v>
      </c>
      <c r="Q491" s="32">
        <v>10.0</v>
      </c>
      <c r="R491" s="32">
        <v>10.0</v>
      </c>
      <c r="T491" s="32"/>
      <c r="V491" s="32"/>
      <c r="W491" s="32"/>
      <c r="Z491" s="66"/>
      <c r="AA491" s="66"/>
      <c r="AD491" s="32">
        <v>10.0</v>
      </c>
      <c r="AE491" s="32">
        <v>10.0</v>
      </c>
      <c r="AF491" s="32">
        <v>10.0</v>
      </c>
      <c r="AO491" s="66"/>
      <c r="AP491" s="66"/>
      <c r="AS491" s="32">
        <v>10.0</v>
      </c>
      <c r="AT491" s="32">
        <v>10.0</v>
      </c>
      <c r="AU491" s="32">
        <v>10.0</v>
      </c>
      <c r="AZ491" s="66"/>
      <c r="BA491" s="66"/>
      <c r="BG491" s="66"/>
      <c r="BH491" s="66"/>
      <c r="BK491" s="32">
        <v>10.0</v>
      </c>
      <c r="BL491" s="32">
        <v>10.0</v>
      </c>
      <c r="BM491" s="32">
        <v>10.0</v>
      </c>
      <c r="BR491" s="66"/>
      <c r="BS491" s="66"/>
      <c r="BZ491" s="32"/>
      <c r="CG491" s="66"/>
      <c r="CH491" s="66"/>
      <c r="CL491" s="32"/>
      <c r="CM491" s="66"/>
      <c r="CN491" s="66"/>
      <c r="CO491" s="66"/>
      <c r="CP491" s="66"/>
      <c r="CW491" s="67"/>
      <c r="CX491" s="66"/>
      <c r="DB491" s="32"/>
      <c r="DC491" s="32"/>
    </row>
    <row r="492">
      <c r="A492" s="32" t="s">
        <v>117</v>
      </c>
      <c r="B492" s="90" t="s">
        <v>56</v>
      </c>
      <c r="C492" s="90" t="s">
        <v>1246</v>
      </c>
      <c r="D492" s="32" t="s">
        <v>1247</v>
      </c>
      <c r="E492" s="65" t="s">
        <v>19</v>
      </c>
      <c r="F492" s="65" t="s">
        <v>209</v>
      </c>
      <c r="G492" s="65" t="s">
        <v>19</v>
      </c>
      <c r="H492" s="15" t="s">
        <v>458</v>
      </c>
      <c r="I492" s="65" t="s">
        <v>209</v>
      </c>
      <c r="J492" s="65" t="s">
        <v>209</v>
      </c>
      <c r="K492" s="32"/>
      <c r="L492" s="32"/>
      <c r="M492" s="32"/>
      <c r="N492" s="32"/>
      <c r="O492" s="32"/>
      <c r="P492" s="32">
        <v>15.0</v>
      </c>
      <c r="Q492" s="32">
        <v>15.0</v>
      </c>
      <c r="R492" s="32">
        <v>15.0</v>
      </c>
      <c r="T492" s="32"/>
      <c r="V492" s="32"/>
      <c r="W492" s="32"/>
      <c r="Z492" s="66"/>
      <c r="AA492" s="66"/>
      <c r="AD492" s="32">
        <v>15.0</v>
      </c>
      <c r="AE492" s="32">
        <v>15.0</v>
      </c>
      <c r="AF492" s="32">
        <v>15.0</v>
      </c>
      <c r="AO492" s="66"/>
      <c r="AP492" s="66"/>
      <c r="AS492" s="32">
        <v>15.0</v>
      </c>
      <c r="AT492" s="32">
        <v>15.0</v>
      </c>
      <c r="AU492" s="32">
        <v>15.0</v>
      </c>
      <c r="AZ492" s="66"/>
      <c r="BA492" s="66"/>
      <c r="BG492" s="66"/>
      <c r="BH492" s="66"/>
      <c r="BK492" s="32">
        <v>15.0</v>
      </c>
      <c r="BL492" s="32">
        <v>15.0</v>
      </c>
      <c r="BM492" s="32">
        <v>15.0</v>
      </c>
      <c r="BR492" s="66"/>
      <c r="BS492" s="66"/>
      <c r="BZ492" s="32"/>
      <c r="CG492" s="66"/>
      <c r="CH492" s="66"/>
      <c r="CL492" s="32"/>
      <c r="CM492" s="66"/>
      <c r="CN492" s="66"/>
      <c r="CO492" s="66"/>
      <c r="CP492" s="66"/>
      <c r="CW492" s="67"/>
      <c r="CX492" s="66"/>
      <c r="DB492" s="32"/>
      <c r="DC492" s="32"/>
    </row>
    <row r="493">
      <c r="A493" s="32" t="s">
        <v>117</v>
      </c>
      <c r="B493" s="90" t="s">
        <v>56</v>
      </c>
      <c r="C493" s="90" t="s">
        <v>1248</v>
      </c>
      <c r="D493" s="32" t="s">
        <v>1249</v>
      </c>
      <c r="E493" s="65" t="s">
        <v>19</v>
      </c>
      <c r="F493" s="65" t="s">
        <v>209</v>
      </c>
      <c r="G493" s="65" t="s">
        <v>19</v>
      </c>
      <c r="H493" s="15" t="s">
        <v>458</v>
      </c>
      <c r="I493" s="65" t="s">
        <v>209</v>
      </c>
      <c r="J493" s="65" t="s">
        <v>209</v>
      </c>
      <c r="K493" s="32"/>
      <c r="L493" s="32"/>
      <c r="M493" s="32"/>
      <c r="N493" s="32"/>
      <c r="O493" s="32"/>
      <c r="P493" s="32">
        <v>10.0</v>
      </c>
      <c r="Q493" s="32">
        <v>10.0</v>
      </c>
      <c r="R493" s="32">
        <v>10.0</v>
      </c>
      <c r="T493" s="32"/>
      <c r="V493" s="32"/>
      <c r="W493" s="32"/>
      <c r="Z493" s="66"/>
      <c r="AA493" s="66"/>
      <c r="AD493" s="32">
        <v>10.0</v>
      </c>
      <c r="AE493" s="32">
        <v>10.0</v>
      </c>
      <c r="AF493" s="32">
        <v>10.0</v>
      </c>
      <c r="AO493" s="66"/>
      <c r="AP493" s="66"/>
      <c r="AS493" s="32">
        <v>10.0</v>
      </c>
      <c r="AT493" s="32">
        <v>10.0</v>
      </c>
      <c r="AU493" s="32">
        <v>10.0</v>
      </c>
      <c r="AZ493" s="66"/>
      <c r="BA493" s="66"/>
      <c r="BG493" s="66"/>
      <c r="BH493" s="66"/>
      <c r="BK493" s="32">
        <v>10.0</v>
      </c>
      <c r="BL493" s="32">
        <v>10.0</v>
      </c>
      <c r="BM493" s="32">
        <v>10.0</v>
      </c>
      <c r="BR493" s="66"/>
      <c r="BS493" s="66"/>
      <c r="BZ493" s="32"/>
      <c r="CG493" s="66"/>
      <c r="CH493" s="66"/>
      <c r="CL493" s="32"/>
      <c r="CM493" s="66"/>
      <c r="CN493" s="66"/>
      <c r="CO493" s="66"/>
      <c r="CP493" s="66"/>
      <c r="CW493" s="67"/>
      <c r="CX493" s="66"/>
      <c r="DB493" s="32"/>
      <c r="DC493" s="32"/>
    </row>
    <row r="494">
      <c r="A494" s="32" t="s">
        <v>117</v>
      </c>
      <c r="B494" s="90" t="s">
        <v>56</v>
      </c>
      <c r="C494" s="90" t="s">
        <v>1250</v>
      </c>
      <c r="D494" s="32" t="s">
        <v>1251</v>
      </c>
      <c r="E494" s="65" t="s">
        <v>19</v>
      </c>
      <c r="F494" s="65" t="s">
        <v>209</v>
      </c>
      <c r="G494" s="65" t="s">
        <v>19</v>
      </c>
      <c r="H494" s="15" t="s">
        <v>458</v>
      </c>
      <c r="I494" s="65" t="s">
        <v>209</v>
      </c>
      <c r="J494" s="65" t="s">
        <v>209</v>
      </c>
      <c r="K494" s="32"/>
      <c r="L494" s="32"/>
      <c r="M494" s="32"/>
      <c r="N494" s="32"/>
      <c r="O494" s="32"/>
      <c r="P494" s="32">
        <v>5.0</v>
      </c>
      <c r="Q494" s="32">
        <v>5.0</v>
      </c>
      <c r="R494" s="32">
        <v>5.0</v>
      </c>
      <c r="T494" s="32"/>
      <c r="V494" s="32"/>
      <c r="W494" s="32"/>
      <c r="Z494" s="66"/>
      <c r="AA494" s="66"/>
      <c r="AD494" s="32">
        <v>5.0</v>
      </c>
      <c r="AE494" s="32">
        <v>5.0</v>
      </c>
      <c r="AF494" s="32">
        <v>5.0</v>
      </c>
      <c r="AO494" s="66"/>
      <c r="AP494" s="66"/>
      <c r="AS494" s="32">
        <v>5.0</v>
      </c>
      <c r="AT494" s="32">
        <v>5.0</v>
      </c>
      <c r="AU494" s="32">
        <v>5.0</v>
      </c>
      <c r="AZ494" s="66"/>
      <c r="BA494" s="66"/>
      <c r="BG494" s="66"/>
      <c r="BH494" s="66"/>
      <c r="BK494" s="32">
        <v>5.0</v>
      </c>
      <c r="BL494" s="32">
        <v>5.0</v>
      </c>
      <c r="BM494" s="32">
        <v>5.0</v>
      </c>
      <c r="BR494" s="66"/>
      <c r="BS494" s="66"/>
      <c r="BZ494" s="32"/>
      <c r="CG494" s="66"/>
      <c r="CH494" s="66"/>
      <c r="CL494" s="32"/>
      <c r="CM494" s="66"/>
      <c r="CN494" s="66"/>
      <c r="CO494" s="66"/>
      <c r="CP494" s="66"/>
      <c r="CW494" s="67"/>
      <c r="CX494" s="66"/>
      <c r="DB494" s="32"/>
      <c r="DC494" s="32"/>
    </row>
    <row r="495">
      <c r="A495" s="32" t="s">
        <v>117</v>
      </c>
      <c r="B495" s="90" t="s">
        <v>56</v>
      </c>
      <c r="C495" s="90" t="s">
        <v>1252</v>
      </c>
      <c r="D495" s="32" t="s">
        <v>1253</v>
      </c>
      <c r="E495" s="65" t="s">
        <v>19</v>
      </c>
      <c r="F495" s="65" t="s">
        <v>209</v>
      </c>
      <c r="G495" s="65" t="s">
        <v>19</v>
      </c>
      <c r="H495" s="15" t="s">
        <v>458</v>
      </c>
      <c r="I495" s="65" t="s">
        <v>209</v>
      </c>
      <c r="J495" s="65" t="s">
        <v>209</v>
      </c>
      <c r="K495" s="32"/>
      <c r="L495" s="32"/>
      <c r="M495" s="32"/>
      <c r="N495" s="32"/>
      <c r="O495" s="32"/>
      <c r="P495" s="32">
        <v>0.0</v>
      </c>
      <c r="Q495" s="32">
        <v>0.0</v>
      </c>
      <c r="R495" s="32">
        <v>0.0</v>
      </c>
      <c r="T495" s="32"/>
      <c r="V495" s="32"/>
      <c r="W495" s="32"/>
      <c r="Z495" s="66"/>
      <c r="AA495" s="66"/>
      <c r="AD495" s="32">
        <v>0.0</v>
      </c>
      <c r="AE495" s="32">
        <v>0.0</v>
      </c>
      <c r="AF495" s="32">
        <v>0.0</v>
      </c>
      <c r="AO495" s="66"/>
      <c r="AP495" s="66"/>
      <c r="AS495" s="32">
        <v>0.0</v>
      </c>
      <c r="AT495" s="32">
        <v>0.0</v>
      </c>
      <c r="AU495" s="32">
        <v>0.0</v>
      </c>
      <c r="AZ495" s="66"/>
      <c r="BA495" s="66"/>
      <c r="BG495" s="66"/>
      <c r="BH495" s="66"/>
      <c r="BK495" s="32">
        <v>0.0</v>
      </c>
      <c r="BL495" s="32">
        <v>0.0</v>
      </c>
      <c r="BM495" s="32">
        <v>0.0</v>
      </c>
      <c r="BR495" s="66"/>
      <c r="BS495" s="66"/>
      <c r="BZ495" s="32"/>
      <c r="CG495" s="66"/>
      <c r="CH495" s="66"/>
      <c r="CL495" s="32"/>
      <c r="CM495" s="66"/>
      <c r="CN495" s="66"/>
      <c r="CO495" s="66"/>
      <c r="CP495" s="66"/>
      <c r="CW495" s="67"/>
      <c r="CX495" s="66"/>
      <c r="DB495" s="32"/>
      <c r="DC495" s="32"/>
    </row>
    <row r="496">
      <c r="A496" s="32" t="s">
        <v>117</v>
      </c>
      <c r="B496" s="90" t="s">
        <v>56</v>
      </c>
      <c r="C496" s="90" t="s">
        <v>1254</v>
      </c>
      <c r="D496" s="32" t="s">
        <v>1255</v>
      </c>
      <c r="E496" s="65" t="s">
        <v>19</v>
      </c>
      <c r="F496" s="65" t="s">
        <v>209</v>
      </c>
      <c r="G496" s="65" t="s">
        <v>19</v>
      </c>
      <c r="H496" s="15" t="s">
        <v>458</v>
      </c>
      <c r="I496" s="65" t="s">
        <v>209</v>
      </c>
      <c r="J496" s="65" t="s">
        <v>209</v>
      </c>
      <c r="K496" s="32"/>
      <c r="L496" s="32"/>
      <c r="M496" s="32"/>
      <c r="N496" s="32"/>
      <c r="O496" s="32"/>
      <c r="P496" s="32">
        <v>0.0</v>
      </c>
      <c r="Q496" s="32">
        <v>0.0</v>
      </c>
      <c r="R496" s="32">
        <v>0.0</v>
      </c>
      <c r="T496" s="32"/>
      <c r="V496" s="32"/>
      <c r="W496" s="32"/>
      <c r="Z496" s="66"/>
      <c r="AA496" s="66"/>
      <c r="AD496" s="32">
        <v>0.0</v>
      </c>
      <c r="AE496" s="32">
        <v>0.0</v>
      </c>
      <c r="AF496" s="32">
        <v>0.0</v>
      </c>
      <c r="AO496" s="66"/>
      <c r="AP496" s="66"/>
      <c r="AS496" s="32">
        <v>0.0</v>
      </c>
      <c r="AT496" s="32">
        <v>0.0</v>
      </c>
      <c r="AU496" s="32">
        <v>0.0</v>
      </c>
      <c r="AZ496" s="66"/>
      <c r="BA496" s="66"/>
      <c r="BG496" s="66"/>
      <c r="BH496" s="66"/>
      <c r="BK496" s="32">
        <v>0.0</v>
      </c>
      <c r="BL496" s="32">
        <v>0.0</v>
      </c>
      <c r="BM496" s="32">
        <v>0.0</v>
      </c>
      <c r="BR496" s="66"/>
      <c r="BS496" s="66"/>
      <c r="BZ496" s="32"/>
      <c r="CG496" s="66"/>
      <c r="CH496" s="66"/>
      <c r="CL496" s="32"/>
      <c r="CM496" s="66"/>
      <c r="CN496" s="66"/>
      <c r="CO496" s="66"/>
      <c r="CP496" s="66"/>
      <c r="CW496" s="67"/>
      <c r="CX496" s="66"/>
      <c r="DB496" s="32"/>
      <c r="DC496" s="32"/>
    </row>
    <row r="497">
      <c r="A497" s="32" t="s">
        <v>117</v>
      </c>
      <c r="B497" s="90" t="s">
        <v>56</v>
      </c>
      <c r="C497" s="90" t="s">
        <v>1256</v>
      </c>
      <c r="D497" s="32" t="s">
        <v>1257</v>
      </c>
      <c r="E497" s="65" t="s">
        <v>19</v>
      </c>
      <c r="F497" s="65" t="s">
        <v>209</v>
      </c>
      <c r="G497" s="65" t="s">
        <v>19</v>
      </c>
      <c r="H497" s="15" t="s">
        <v>458</v>
      </c>
      <c r="I497" s="65" t="s">
        <v>209</v>
      </c>
      <c r="J497" s="65" t="s">
        <v>209</v>
      </c>
      <c r="K497" s="32"/>
      <c r="L497" s="32"/>
      <c r="M497" s="32"/>
      <c r="N497" s="32"/>
      <c r="O497" s="32"/>
      <c r="P497" s="32">
        <v>0.0</v>
      </c>
      <c r="Q497" s="32">
        <v>0.0</v>
      </c>
      <c r="R497" s="32">
        <v>0.0</v>
      </c>
      <c r="T497" s="32"/>
      <c r="V497" s="32"/>
      <c r="W497" s="32"/>
      <c r="Z497" s="66"/>
      <c r="AA497" s="66"/>
      <c r="AD497" s="32">
        <v>0.0</v>
      </c>
      <c r="AE497" s="32">
        <v>0.0</v>
      </c>
      <c r="AF497" s="32">
        <v>0.0</v>
      </c>
      <c r="AO497" s="66"/>
      <c r="AP497" s="66"/>
      <c r="AS497" s="32">
        <v>0.0</v>
      </c>
      <c r="AT497" s="32">
        <v>0.0</v>
      </c>
      <c r="AU497" s="32">
        <v>0.0</v>
      </c>
      <c r="AZ497" s="66"/>
      <c r="BA497" s="66"/>
      <c r="BG497" s="66"/>
      <c r="BH497" s="66"/>
      <c r="BK497" s="32">
        <v>0.0</v>
      </c>
      <c r="BL497" s="32">
        <v>0.0</v>
      </c>
      <c r="BM497" s="32">
        <v>0.0</v>
      </c>
      <c r="BR497" s="66"/>
      <c r="BS497" s="66"/>
      <c r="BZ497" s="32"/>
      <c r="CG497" s="66"/>
      <c r="CH497" s="66"/>
      <c r="CL497" s="32"/>
      <c r="CM497" s="66"/>
      <c r="CN497" s="66"/>
      <c r="CO497" s="66"/>
      <c r="CP497" s="66"/>
      <c r="CW497" s="67"/>
      <c r="CX497" s="66"/>
      <c r="DB497" s="32"/>
      <c r="DC497" s="32"/>
    </row>
    <row r="498">
      <c r="A498" s="32" t="s">
        <v>117</v>
      </c>
      <c r="B498" s="90" t="s">
        <v>56</v>
      </c>
      <c r="C498" s="90" t="s">
        <v>1258</v>
      </c>
      <c r="D498" s="32" t="s">
        <v>1259</v>
      </c>
      <c r="E498" s="65" t="s">
        <v>19</v>
      </c>
      <c r="F498" s="65" t="s">
        <v>19</v>
      </c>
      <c r="G498" s="65" t="s">
        <v>19</v>
      </c>
      <c r="H498" s="15" t="s">
        <v>458</v>
      </c>
      <c r="I498" s="65" t="s">
        <v>209</v>
      </c>
      <c r="J498" s="65" t="s">
        <v>209</v>
      </c>
      <c r="K498" s="32"/>
      <c r="L498" s="32"/>
      <c r="M498" s="32"/>
      <c r="N498" s="32"/>
      <c r="O498" s="32"/>
      <c r="P498" s="32"/>
      <c r="Q498" s="32"/>
      <c r="R498" s="32"/>
      <c r="T498" s="32"/>
      <c r="V498" s="32"/>
      <c r="W498" s="32"/>
      <c r="Z498" s="66"/>
      <c r="AA498" s="66"/>
      <c r="AO498" s="66"/>
      <c r="AP498" s="66"/>
      <c r="AZ498" s="66"/>
      <c r="BA498" s="66"/>
      <c r="BG498" s="66"/>
      <c r="BH498" s="66"/>
      <c r="BR498" s="66"/>
      <c r="BS498" s="66"/>
      <c r="BZ498" s="32"/>
      <c r="CG498" s="66"/>
      <c r="CH498" s="66"/>
      <c r="CL498" s="32"/>
      <c r="CM498" s="66"/>
      <c r="CN498" s="66"/>
      <c r="CO498" s="66"/>
      <c r="CP498" s="66"/>
      <c r="CW498" s="67"/>
      <c r="CX498" s="66"/>
      <c r="DB498" s="32"/>
      <c r="DC498" s="32"/>
    </row>
    <row r="499">
      <c r="A499" s="32" t="s">
        <v>117</v>
      </c>
      <c r="B499" s="90" t="s">
        <v>56</v>
      </c>
      <c r="C499" s="90" t="s">
        <v>1260</v>
      </c>
      <c r="D499" s="32" t="s">
        <v>1261</v>
      </c>
      <c r="E499" s="65" t="s">
        <v>19</v>
      </c>
      <c r="F499" s="65" t="s">
        <v>209</v>
      </c>
      <c r="G499" s="65" t="s">
        <v>19</v>
      </c>
      <c r="H499" s="15" t="s">
        <v>458</v>
      </c>
      <c r="I499" s="65" t="s">
        <v>209</v>
      </c>
      <c r="J499" s="65" t="s">
        <v>209</v>
      </c>
      <c r="K499" s="32"/>
      <c r="L499" s="32"/>
      <c r="M499" s="32"/>
      <c r="N499" s="32"/>
      <c r="O499" s="32"/>
      <c r="P499" s="32">
        <v>60.0</v>
      </c>
      <c r="Q499" s="32">
        <v>20.0</v>
      </c>
      <c r="R499" s="32">
        <v>20.0</v>
      </c>
      <c r="T499" s="32">
        <v>50.0</v>
      </c>
      <c r="V499" s="32">
        <v>4.2</v>
      </c>
      <c r="W499" s="32">
        <v>50.0</v>
      </c>
      <c r="Z499" s="66"/>
      <c r="AA499" s="66"/>
      <c r="AD499" s="32">
        <v>60.0</v>
      </c>
      <c r="AE499" s="32">
        <v>20.0</v>
      </c>
      <c r="AF499" s="32">
        <v>20.0</v>
      </c>
      <c r="AH499" s="32">
        <v>50.0</v>
      </c>
      <c r="AK499" s="32">
        <v>4.2</v>
      </c>
      <c r="AL499" s="32">
        <v>50.0</v>
      </c>
      <c r="AO499" s="66"/>
      <c r="AP499" s="66"/>
      <c r="AS499" s="32">
        <v>60.0</v>
      </c>
      <c r="AT499" s="32">
        <v>20.0</v>
      </c>
      <c r="AU499" s="32">
        <v>20.0</v>
      </c>
      <c r="AW499" s="32">
        <v>50.0</v>
      </c>
      <c r="AZ499" s="66"/>
      <c r="BA499" s="66"/>
      <c r="BB499" s="32">
        <v>4.2</v>
      </c>
      <c r="BC499" s="32">
        <v>50.0</v>
      </c>
      <c r="BG499" s="66"/>
      <c r="BH499" s="66"/>
      <c r="BK499" s="32">
        <v>60.0</v>
      </c>
      <c r="BL499" s="32">
        <v>20.0</v>
      </c>
      <c r="BM499" s="32">
        <v>20.0</v>
      </c>
      <c r="BO499" s="32">
        <v>50.0</v>
      </c>
      <c r="BR499" s="66"/>
      <c r="BS499" s="66"/>
      <c r="BT499" s="32">
        <v>4.2</v>
      </c>
      <c r="BU499" s="32">
        <v>50.0</v>
      </c>
      <c r="BZ499" s="32"/>
      <c r="CG499" s="66"/>
      <c r="CH499" s="66"/>
      <c r="CL499" s="32" t="s">
        <v>460</v>
      </c>
      <c r="CM499" s="65" t="s">
        <v>19</v>
      </c>
      <c r="CN499" s="66"/>
      <c r="CO499" s="66"/>
      <c r="CP499" s="66"/>
      <c r="CT499" s="32">
        <v>25.0</v>
      </c>
      <c r="CW499" s="67"/>
      <c r="CX499" s="66"/>
      <c r="DB499" s="32"/>
      <c r="DC499" s="32"/>
    </row>
    <row r="500">
      <c r="A500" s="32" t="s">
        <v>117</v>
      </c>
      <c r="B500" s="90" t="s">
        <v>56</v>
      </c>
      <c r="C500" s="90" t="s">
        <v>1262</v>
      </c>
      <c r="D500" s="32" t="s">
        <v>1263</v>
      </c>
      <c r="E500" s="65" t="s">
        <v>19</v>
      </c>
      <c r="F500" s="65" t="s">
        <v>209</v>
      </c>
      <c r="G500" s="65" t="s">
        <v>19</v>
      </c>
      <c r="H500" s="15" t="s">
        <v>458</v>
      </c>
      <c r="I500" s="65" t="s">
        <v>209</v>
      </c>
      <c r="J500" s="65" t="s">
        <v>209</v>
      </c>
      <c r="K500" s="32"/>
      <c r="L500" s="32"/>
      <c r="M500" s="32"/>
      <c r="N500" s="32"/>
      <c r="O500" s="32"/>
      <c r="P500" s="32"/>
      <c r="Q500" s="32"/>
      <c r="R500" s="32"/>
      <c r="T500" s="32"/>
      <c r="V500" s="32"/>
      <c r="W500" s="32"/>
      <c r="Z500" s="66"/>
      <c r="AA500" s="66"/>
      <c r="AO500" s="66"/>
      <c r="AP500" s="66"/>
      <c r="AZ500" s="66"/>
      <c r="BA500" s="66"/>
      <c r="BG500" s="66"/>
      <c r="BH500" s="66"/>
      <c r="BR500" s="66"/>
      <c r="BS500" s="66"/>
      <c r="BZ500" s="32"/>
      <c r="CG500" s="66"/>
      <c r="CH500" s="66"/>
      <c r="CL500" s="32"/>
      <c r="CM500" s="66"/>
      <c r="CN500" s="66"/>
      <c r="CO500" s="66"/>
      <c r="CP500" s="66"/>
      <c r="CW500" s="67"/>
      <c r="CX500" s="66"/>
      <c r="DB500" s="32"/>
      <c r="DC500" s="32"/>
    </row>
    <row r="501">
      <c r="A501" s="32" t="s">
        <v>117</v>
      </c>
      <c r="B501" s="90" t="s">
        <v>56</v>
      </c>
      <c r="C501" s="90" t="s">
        <v>1264</v>
      </c>
      <c r="D501" s="32" t="s">
        <v>1265</v>
      </c>
      <c r="E501" s="65" t="s">
        <v>209</v>
      </c>
      <c r="F501" s="65" t="s">
        <v>209</v>
      </c>
      <c r="G501" s="65" t="s">
        <v>19</v>
      </c>
      <c r="H501" s="15" t="s">
        <v>458</v>
      </c>
      <c r="I501" s="65" t="s">
        <v>209</v>
      </c>
      <c r="J501" s="65" t="s">
        <v>209</v>
      </c>
      <c r="K501" s="32"/>
      <c r="L501" s="32"/>
      <c r="M501" s="32"/>
      <c r="N501" s="32"/>
      <c r="O501" s="32"/>
      <c r="P501" s="32"/>
      <c r="Q501" s="32"/>
      <c r="R501" s="32"/>
      <c r="T501" s="32"/>
      <c r="V501" s="32"/>
      <c r="W501" s="32"/>
      <c r="Z501" s="66"/>
      <c r="AA501" s="66"/>
      <c r="AO501" s="66"/>
      <c r="AP501" s="66"/>
      <c r="AZ501" s="66"/>
      <c r="BA501" s="66"/>
      <c r="BG501" s="66"/>
      <c r="BH501" s="66"/>
      <c r="BR501" s="66"/>
      <c r="BS501" s="66"/>
      <c r="BZ501" s="32"/>
      <c r="CG501" s="66"/>
      <c r="CH501" s="66"/>
      <c r="CL501" s="32"/>
      <c r="CM501" s="66"/>
      <c r="CN501" s="66"/>
      <c r="CO501" s="66"/>
      <c r="CP501" s="66"/>
      <c r="CW501" s="67"/>
      <c r="CX501" s="66"/>
      <c r="DB501" s="32"/>
      <c r="DC501" s="32"/>
    </row>
    <row r="502">
      <c r="A502" s="32" t="s">
        <v>117</v>
      </c>
      <c r="B502" s="90" t="s">
        <v>56</v>
      </c>
      <c r="C502" s="90" t="s">
        <v>1266</v>
      </c>
      <c r="D502" s="32" t="s">
        <v>1267</v>
      </c>
      <c r="E502" s="65" t="s">
        <v>19</v>
      </c>
      <c r="F502" s="65" t="s">
        <v>209</v>
      </c>
      <c r="G502" s="65" t="s">
        <v>19</v>
      </c>
      <c r="H502" s="15" t="s">
        <v>458</v>
      </c>
      <c r="I502" s="65" t="s">
        <v>209</v>
      </c>
      <c r="J502" s="65" t="s">
        <v>209</v>
      </c>
      <c r="K502" s="32"/>
      <c r="L502" s="32"/>
      <c r="M502" s="32"/>
      <c r="N502" s="32"/>
      <c r="O502" s="32"/>
      <c r="P502" s="32"/>
      <c r="Q502" s="32"/>
      <c r="R502" s="32"/>
      <c r="T502" s="32"/>
      <c r="V502" s="32"/>
      <c r="W502" s="32"/>
      <c r="Z502" s="66"/>
      <c r="AA502" s="66"/>
      <c r="AO502" s="66"/>
      <c r="AP502" s="66"/>
      <c r="AZ502" s="66"/>
      <c r="BA502" s="66"/>
      <c r="BG502" s="66"/>
      <c r="BH502" s="66"/>
      <c r="BR502" s="66"/>
      <c r="BS502" s="66"/>
      <c r="BZ502" s="32"/>
      <c r="CG502" s="66"/>
      <c r="CH502" s="66"/>
      <c r="CL502" s="32"/>
      <c r="CM502" s="66"/>
      <c r="CN502" s="66"/>
      <c r="CO502" s="66"/>
      <c r="CP502" s="66"/>
      <c r="CW502" s="67"/>
      <c r="CX502" s="66"/>
      <c r="DB502" s="32"/>
      <c r="DC502" s="32"/>
    </row>
    <row r="503">
      <c r="A503" s="32" t="s">
        <v>117</v>
      </c>
      <c r="B503" s="90" t="s">
        <v>56</v>
      </c>
      <c r="C503" s="90" t="s">
        <v>1268</v>
      </c>
      <c r="D503" s="32" t="s">
        <v>1269</v>
      </c>
      <c r="E503" s="65" t="s">
        <v>19</v>
      </c>
      <c r="F503" s="65" t="s">
        <v>209</v>
      </c>
      <c r="G503" s="65" t="s">
        <v>19</v>
      </c>
      <c r="H503" s="15" t="s">
        <v>458</v>
      </c>
      <c r="I503" s="65" t="s">
        <v>209</v>
      </c>
      <c r="J503" s="65" t="s">
        <v>209</v>
      </c>
      <c r="K503" s="32"/>
      <c r="L503" s="32"/>
      <c r="M503" s="32"/>
      <c r="N503" s="32"/>
      <c r="O503" s="32">
        <v>0.08</v>
      </c>
      <c r="P503" s="32"/>
      <c r="Q503" s="32"/>
      <c r="R503" s="32"/>
      <c r="V503" s="32"/>
      <c r="Z503" s="66"/>
      <c r="AA503" s="66"/>
      <c r="AB503" s="32">
        <v>0.08</v>
      </c>
      <c r="AO503" s="66"/>
      <c r="AP503" s="66"/>
      <c r="AQ503" s="32">
        <v>0.08</v>
      </c>
      <c r="AZ503" s="66"/>
      <c r="BA503" s="66"/>
      <c r="BG503" s="66"/>
      <c r="BH503" s="66"/>
      <c r="BI503" s="32">
        <v>0.08</v>
      </c>
      <c r="BR503" s="66"/>
      <c r="BS503" s="66"/>
      <c r="BZ503" s="32"/>
      <c r="CG503" s="66"/>
      <c r="CH503" s="66"/>
      <c r="CL503" s="32"/>
      <c r="CM503" s="66"/>
      <c r="CN503" s="66"/>
      <c r="CO503" s="66"/>
      <c r="CP503" s="66"/>
      <c r="CW503" s="67"/>
      <c r="CX503" s="66"/>
      <c r="DB503" s="32"/>
      <c r="DC503" s="32"/>
    </row>
    <row r="504">
      <c r="A504" s="32" t="s">
        <v>117</v>
      </c>
      <c r="B504" s="90" t="s">
        <v>56</v>
      </c>
      <c r="C504" s="90" t="s">
        <v>1270</v>
      </c>
      <c r="D504" s="32" t="s">
        <v>1271</v>
      </c>
      <c r="E504" s="65" t="s">
        <v>19</v>
      </c>
      <c r="F504" s="65" t="s">
        <v>209</v>
      </c>
      <c r="G504" s="65" t="s">
        <v>19</v>
      </c>
      <c r="H504" s="15" t="s">
        <v>458</v>
      </c>
      <c r="I504" s="65" t="s">
        <v>209</v>
      </c>
      <c r="J504" s="65" t="s">
        <v>209</v>
      </c>
      <c r="K504" s="32"/>
      <c r="L504" s="32"/>
      <c r="M504" s="32"/>
      <c r="N504" s="32"/>
      <c r="O504" s="32"/>
      <c r="P504" s="32"/>
      <c r="Q504" s="32"/>
      <c r="R504" s="32"/>
      <c r="T504" s="32"/>
      <c r="V504" s="32"/>
      <c r="W504" s="32"/>
      <c r="Z504" s="66"/>
      <c r="AA504" s="66"/>
      <c r="AO504" s="66"/>
      <c r="AP504" s="66"/>
      <c r="AZ504" s="66"/>
      <c r="BA504" s="66"/>
      <c r="BG504" s="66"/>
      <c r="BH504" s="66"/>
      <c r="BR504" s="66"/>
      <c r="BS504" s="66"/>
      <c r="BZ504" s="32"/>
      <c r="CG504" s="66"/>
      <c r="CH504" s="66"/>
      <c r="CL504" s="32"/>
      <c r="CM504" s="66"/>
      <c r="CN504" s="66"/>
      <c r="CO504" s="66"/>
      <c r="CP504" s="66"/>
      <c r="CW504" s="67"/>
      <c r="CX504" s="66"/>
      <c r="DB504" s="32"/>
      <c r="DC504" s="32"/>
    </row>
    <row r="505">
      <c r="A505" s="32" t="s">
        <v>117</v>
      </c>
      <c r="B505" s="90" t="s">
        <v>56</v>
      </c>
      <c r="C505" s="90" t="s">
        <v>1272</v>
      </c>
      <c r="D505" s="32" t="s">
        <v>1273</v>
      </c>
      <c r="E505" s="65" t="s">
        <v>19</v>
      </c>
      <c r="F505" s="65" t="s">
        <v>209</v>
      </c>
      <c r="G505" s="65" t="s">
        <v>19</v>
      </c>
      <c r="H505" s="15" t="s">
        <v>458</v>
      </c>
      <c r="I505" s="65" t="s">
        <v>209</v>
      </c>
      <c r="J505" s="65" t="s">
        <v>209</v>
      </c>
      <c r="K505" s="32"/>
      <c r="L505" s="32"/>
      <c r="M505" s="32"/>
      <c r="N505" s="32"/>
      <c r="O505" s="32"/>
      <c r="P505" s="32"/>
      <c r="Q505" s="32"/>
      <c r="R505" s="32"/>
      <c r="T505" s="32"/>
      <c r="V505" s="32"/>
      <c r="W505" s="32"/>
      <c r="Z505" s="66"/>
      <c r="AA505" s="66"/>
      <c r="AO505" s="66"/>
      <c r="AP505" s="66"/>
      <c r="AZ505" s="66"/>
      <c r="BA505" s="66"/>
      <c r="BG505" s="66"/>
      <c r="BH505" s="66"/>
      <c r="BR505" s="66"/>
      <c r="BS505" s="66"/>
      <c r="BZ505" s="32"/>
      <c r="CG505" s="66"/>
      <c r="CH505" s="66"/>
      <c r="CL505" s="32"/>
      <c r="CM505" s="66"/>
      <c r="CN505" s="66"/>
      <c r="CO505" s="66"/>
      <c r="CP505" s="66"/>
      <c r="CW505" s="67"/>
      <c r="CX505" s="66"/>
      <c r="DB505" s="32"/>
      <c r="DC505" s="32"/>
    </row>
    <row r="506">
      <c r="A506" s="32" t="s">
        <v>117</v>
      </c>
      <c r="B506" s="90" t="s">
        <v>56</v>
      </c>
      <c r="C506" s="90" t="s">
        <v>1274</v>
      </c>
      <c r="D506" s="32" t="s">
        <v>1275</v>
      </c>
      <c r="E506" s="65" t="s">
        <v>19</v>
      </c>
      <c r="F506" s="65" t="s">
        <v>209</v>
      </c>
      <c r="G506" s="65" t="s">
        <v>19</v>
      </c>
      <c r="H506" s="15" t="s">
        <v>458</v>
      </c>
      <c r="I506" s="65" t="s">
        <v>209</v>
      </c>
      <c r="J506" s="65" t="s">
        <v>209</v>
      </c>
      <c r="K506" s="32"/>
      <c r="L506" s="32"/>
      <c r="M506" s="32"/>
      <c r="N506" s="32"/>
      <c r="O506" s="32"/>
      <c r="P506" s="32"/>
      <c r="Q506" s="32"/>
      <c r="R506" s="32"/>
      <c r="T506" s="32"/>
      <c r="V506" s="32"/>
      <c r="W506" s="32"/>
      <c r="Z506" s="66"/>
      <c r="AA506" s="66"/>
      <c r="AO506" s="66"/>
      <c r="AP506" s="66"/>
      <c r="AZ506" s="66"/>
      <c r="BA506" s="66"/>
      <c r="BG506" s="66"/>
      <c r="BH506" s="66"/>
      <c r="BR506" s="66"/>
      <c r="BS506" s="66"/>
      <c r="BZ506" s="32"/>
      <c r="CG506" s="66"/>
      <c r="CH506" s="66"/>
      <c r="CL506" s="32"/>
      <c r="CM506" s="66"/>
      <c r="CN506" s="66"/>
      <c r="CO506" s="66"/>
      <c r="CP506" s="66"/>
      <c r="CW506" s="67"/>
      <c r="CX506" s="66"/>
      <c r="DB506" s="32"/>
      <c r="DC506" s="32"/>
    </row>
    <row r="507">
      <c r="A507" s="32" t="s">
        <v>117</v>
      </c>
      <c r="B507" s="90" t="s">
        <v>56</v>
      </c>
      <c r="C507" s="90" t="s">
        <v>1276</v>
      </c>
      <c r="D507" s="32" t="s">
        <v>1277</v>
      </c>
      <c r="E507" s="65" t="s">
        <v>19</v>
      </c>
      <c r="F507" s="65" t="s">
        <v>19</v>
      </c>
      <c r="G507" s="65" t="s">
        <v>19</v>
      </c>
      <c r="H507" s="15" t="s">
        <v>458</v>
      </c>
      <c r="I507" s="65" t="s">
        <v>209</v>
      </c>
      <c r="J507" s="65" t="s">
        <v>209</v>
      </c>
      <c r="K507" s="32"/>
      <c r="L507" s="32"/>
      <c r="M507" s="32"/>
      <c r="N507" s="32"/>
      <c r="O507" s="32"/>
      <c r="P507" s="32"/>
      <c r="Q507" s="32"/>
      <c r="R507" s="32"/>
      <c r="T507" s="32"/>
      <c r="V507" s="32"/>
      <c r="W507" s="32"/>
      <c r="Z507" s="66"/>
      <c r="AA507" s="66"/>
      <c r="AO507" s="66"/>
      <c r="AP507" s="66"/>
      <c r="AZ507" s="66"/>
      <c r="BA507" s="66"/>
      <c r="BG507" s="66"/>
      <c r="BH507" s="66"/>
      <c r="BR507" s="66"/>
      <c r="BS507" s="66"/>
      <c r="BZ507" s="32"/>
      <c r="CG507" s="66"/>
      <c r="CH507" s="66"/>
      <c r="CL507" s="32"/>
      <c r="CM507" s="66"/>
      <c r="CN507" s="66"/>
      <c r="CO507" s="66"/>
      <c r="CP507" s="66"/>
      <c r="CW507" s="67"/>
      <c r="CX507" s="66"/>
      <c r="DB507" s="32"/>
      <c r="DC507" s="32"/>
    </row>
    <row r="508">
      <c r="A508" s="32" t="s">
        <v>117</v>
      </c>
      <c r="B508" s="90" t="s">
        <v>56</v>
      </c>
      <c r="C508" s="90" t="s">
        <v>1278</v>
      </c>
      <c r="D508" s="32" t="s">
        <v>1279</v>
      </c>
      <c r="E508" s="65" t="s">
        <v>19</v>
      </c>
      <c r="F508" s="65" t="s">
        <v>19</v>
      </c>
      <c r="G508" s="65" t="s">
        <v>19</v>
      </c>
      <c r="H508" s="15" t="s">
        <v>458</v>
      </c>
      <c r="I508" s="65" t="s">
        <v>209</v>
      </c>
      <c r="J508" s="65" t="s">
        <v>209</v>
      </c>
      <c r="K508" s="32"/>
      <c r="L508" s="32"/>
      <c r="M508" s="32"/>
      <c r="N508" s="32"/>
      <c r="O508" s="32"/>
      <c r="P508" s="32"/>
      <c r="Q508" s="32"/>
      <c r="R508" s="32"/>
      <c r="T508" s="32"/>
      <c r="V508" s="32"/>
      <c r="W508" s="32"/>
      <c r="Z508" s="66"/>
      <c r="AA508" s="66"/>
      <c r="AO508" s="66"/>
      <c r="AP508" s="66"/>
      <c r="AZ508" s="66"/>
      <c r="BA508" s="66"/>
      <c r="BG508" s="66"/>
      <c r="BH508" s="66"/>
      <c r="BR508" s="66"/>
      <c r="BS508" s="66"/>
      <c r="BZ508" s="32"/>
      <c r="CG508" s="66"/>
      <c r="CH508" s="66"/>
      <c r="CL508" s="32"/>
      <c r="CM508" s="66"/>
      <c r="CN508" s="66"/>
      <c r="CO508" s="66"/>
      <c r="CP508" s="66"/>
      <c r="CW508" s="67"/>
      <c r="CX508" s="66"/>
      <c r="DB508" s="32"/>
      <c r="DC508" s="32"/>
    </row>
    <row r="509">
      <c r="A509" s="32" t="s">
        <v>64</v>
      </c>
      <c r="B509" s="15" t="s">
        <v>56</v>
      </c>
      <c r="C509" s="32" t="s">
        <v>1280</v>
      </c>
      <c r="D509" s="32" t="s">
        <v>1281</v>
      </c>
      <c r="E509" s="65" t="s">
        <v>19</v>
      </c>
      <c r="F509" s="65" t="s">
        <v>209</v>
      </c>
      <c r="G509" s="65" t="s">
        <v>209</v>
      </c>
      <c r="H509" s="15" t="s">
        <v>458</v>
      </c>
      <c r="I509" s="65" t="s">
        <v>209</v>
      </c>
      <c r="J509" s="65" t="s">
        <v>209</v>
      </c>
      <c r="K509" s="32" t="s">
        <v>460</v>
      </c>
      <c r="L509" s="32" t="s">
        <v>459</v>
      </c>
      <c r="M509" s="32" t="s">
        <v>459</v>
      </c>
      <c r="N509" s="32" t="s">
        <v>459</v>
      </c>
      <c r="O509" s="32">
        <v>20.0</v>
      </c>
      <c r="P509" s="32">
        <v>20.0</v>
      </c>
      <c r="Q509" s="32">
        <v>20.0</v>
      </c>
      <c r="R509" s="32">
        <v>30.0</v>
      </c>
      <c r="U509" s="32">
        <v>2.0</v>
      </c>
      <c r="V509" s="32">
        <v>2.0</v>
      </c>
      <c r="W509" s="32">
        <v>24.0</v>
      </c>
      <c r="Z509" s="66"/>
      <c r="AA509" s="66"/>
      <c r="AB509" s="67"/>
      <c r="AC509" s="67"/>
      <c r="AD509" s="67"/>
      <c r="AE509" s="67"/>
      <c r="AF509" s="67"/>
      <c r="AG509" s="67"/>
      <c r="AH509" s="67"/>
      <c r="AI509" s="67"/>
      <c r="AJ509" s="67"/>
      <c r="AK509" s="67"/>
      <c r="AL509" s="67"/>
      <c r="AM509" s="67"/>
      <c r="AN509" s="67"/>
      <c r="AO509" s="66"/>
      <c r="AP509" s="66"/>
      <c r="AQ509" s="67"/>
      <c r="AR509" s="67"/>
      <c r="AS509" s="67"/>
      <c r="AT509" s="67"/>
      <c r="AU509" s="67"/>
      <c r="AV509" s="67"/>
      <c r="AW509" s="67"/>
      <c r="AX509" s="67"/>
      <c r="AY509" s="67"/>
      <c r="AZ509" s="66"/>
      <c r="BA509" s="66"/>
      <c r="BB509" s="67"/>
      <c r="BC509" s="67"/>
      <c r="BD509" s="67"/>
      <c r="BE509" s="67"/>
      <c r="BF509" s="67"/>
      <c r="BG509" s="66"/>
      <c r="BH509" s="66"/>
      <c r="BI509" s="67"/>
      <c r="BJ509" s="67"/>
      <c r="BK509" s="67"/>
      <c r="BL509" s="67"/>
      <c r="BM509" s="67"/>
      <c r="BN509" s="67"/>
      <c r="BO509" s="67"/>
      <c r="BP509" s="67"/>
      <c r="BQ509" s="67"/>
      <c r="BR509" s="66"/>
      <c r="BS509" s="66"/>
      <c r="BT509" s="67"/>
      <c r="BU509" s="67"/>
      <c r="BV509" s="67"/>
      <c r="BW509" s="67"/>
      <c r="BX509" s="67"/>
      <c r="BY509" s="67"/>
      <c r="BZ509" s="32" t="s">
        <v>461</v>
      </c>
      <c r="CG509" s="66"/>
      <c r="CH509" s="66"/>
      <c r="CL509" s="32" t="s">
        <v>459</v>
      </c>
      <c r="CM509" s="66"/>
      <c r="CN509" s="66"/>
      <c r="CO509" s="66"/>
      <c r="CP509" s="66"/>
      <c r="CQ509" s="67"/>
      <c r="CR509" s="67"/>
      <c r="CS509" s="67"/>
      <c r="CT509" s="67"/>
      <c r="CU509" s="67"/>
      <c r="CV509" s="67"/>
      <c r="CW509" s="32" t="s">
        <v>461</v>
      </c>
      <c r="CX509" s="65" t="s">
        <v>209</v>
      </c>
      <c r="DB509" s="68" t="s">
        <v>1282</v>
      </c>
      <c r="DC509" s="97" t="s">
        <v>1283</v>
      </c>
    </row>
    <row r="510">
      <c r="A510" s="32" t="s">
        <v>64</v>
      </c>
      <c r="B510" s="15" t="s">
        <v>56</v>
      </c>
      <c r="C510" s="32" t="s">
        <v>1284</v>
      </c>
      <c r="D510" s="32" t="s">
        <v>1285</v>
      </c>
      <c r="E510" s="65" t="s">
        <v>19</v>
      </c>
      <c r="F510" s="65" t="s">
        <v>209</v>
      </c>
      <c r="G510" s="65" t="s">
        <v>209</v>
      </c>
      <c r="H510" s="15" t="s">
        <v>458</v>
      </c>
      <c r="I510" s="65" t="s">
        <v>209</v>
      </c>
      <c r="J510" s="65" t="s">
        <v>209</v>
      </c>
      <c r="K510" s="32" t="s">
        <v>460</v>
      </c>
      <c r="L510" s="32" t="s">
        <v>460</v>
      </c>
      <c r="M510" s="32" t="s">
        <v>460</v>
      </c>
      <c r="N510" s="32" t="s">
        <v>460</v>
      </c>
      <c r="P510" s="32">
        <v>20.0</v>
      </c>
      <c r="Q510" s="32">
        <v>8.0</v>
      </c>
      <c r="R510" s="32">
        <v>12.0</v>
      </c>
      <c r="S510" s="32">
        <v>60.0</v>
      </c>
      <c r="U510" s="32">
        <v>2.0</v>
      </c>
      <c r="V510" s="32">
        <v>2.0</v>
      </c>
      <c r="W510" s="32">
        <v>24.0</v>
      </c>
      <c r="Z510" s="65" t="s">
        <v>209</v>
      </c>
      <c r="AA510" s="65" t="s">
        <v>209</v>
      </c>
      <c r="AC510" s="32">
        <v>8.0</v>
      </c>
      <c r="AD510" s="32">
        <v>20.0</v>
      </c>
      <c r="AE510" s="32">
        <v>8.0</v>
      </c>
      <c r="AF510" s="32">
        <v>12.0</v>
      </c>
      <c r="AG510" s="32">
        <v>60.0</v>
      </c>
      <c r="AI510" s="32">
        <v>2.0</v>
      </c>
      <c r="AJ510" s="32">
        <v>2.0</v>
      </c>
      <c r="AK510" s="32">
        <v>2.0</v>
      </c>
      <c r="AL510" s="32">
        <v>24.0</v>
      </c>
      <c r="AO510" s="65" t="s">
        <v>209</v>
      </c>
      <c r="AP510" s="65" t="s">
        <v>209</v>
      </c>
      <c r="AR510" s="32">
        <v>8.0</v>
      </c>
      <c r="AS510" s="32">
        <v>20.0</v>
      </c>
      <c r="AT510" s="32">
        <v>8.0</v>
      </c>
      <c r="AU510" s="32">
        <v>12.0</v>
      </c>
      <c r="AV510" s="32">
        <v>60.0</v>
      </c>
      <c r="AX510" s="32">
        <v>2.0</v>
      </c>
      <c r="AY510" s="32">
        <v>2.0</v>
      </c>
      <c r="AZ510" s="65" t="s">
        <v>209</v>
      </c>
      <c r="BA510" s="65" t="s">
        <v>209</v>
      </c>
      <c r="BB510" s="32">
        <v>2.0</v>
      </c>
      <c r="BC510" s="32">
        <v>24.0</v>
      </c>
      <c r="BG510" s="65" t="s">
        <v>209</v>
      </c>
      <c r="BH510" s="65" t="s">
        <v>209</v>
      </c>
      <c r="BJ510" s="32">
        <v>8.0</v>
      </c>
      <c r="BK510" s="32">
        <v>20.0</v>
      </c>
      <c r="BL510" s="32">
        <v>8.0</v>
      </c>
      <c r="BM510" s="32">
        <v>12.0</v>
      </c>
      <c r="BN510" s="32">
        <v>60.0</v>
      </c>
      <c r="BP510" s="32">
        <v>2.0</v>
      </c>
      <c r="BQ510" s="32">
        <v>2.0</v>
      </c>
      <c r="BR510" s="65" t="s">
        <v>209</v>
      </c>
      <c r="BS510" s="65" t="s">
        <v>209</v>
      </c>
      <c r="BT510" s="32">
        <v>2.0</v>
      </c>
      <c r="BU510" s="32">
        <v>24.0</v>
      </c>
      <c r="BZ510" s="32" t="s">
        <v>461</v>
      </c>
      <c r="CG510" s="66"/>
      <c r="CH510" s="66"/>
      <c r="CL510" s="32" t="s">
        <v>460</v>
      </c>
      <c r="CM510" s="65" t="s">
        <v>209</v>
      </c>
      <c r="CN510" s="65" t="s">
        <v>209</v>
      </c>
      <c r="CO510" s="65" t="s">
        <v>209</v>
      </c>
      <c r="CP510" s="65" t="s">
        <v>209</v>
      </c>
      <c r="CR510" s="32">
        <v>0.0</v>
      </c>
      <c r="CS510" s="32" t="s">
        <v>209</v>
      </c>
      <c r="CU510" s="32">
        <v>900.0</v>
      </c>
      <c r="CW510" s="32" t="s">
        <v>461</v>
      </c>
      <c r="CX510" s="65" t="s">
        <v>209</v>
      </c>
      <c r="DB510" s="97" t="s">
        <v>1283</v>
      </c>
      <c r="DC510" s="97" t="s">
        <v>1286</v>
      </c>
    </row>
    <row r="511">
      <c r="A511" s="32" t="s">
        <v>64</v>
      </c>
      <c r="B511" s="15" t="s">
        <v>56</v>
      </c>
      <c r="C511" s="32" t="s">
        <v>1287</v>
      </c>
      <c r="D511" s="32" t="s">
        <v>1288</v>
      </c>
      <c r="E511" s="65" t="s">
        <v>19</v>
      </c>
      <c r="F511" s="65" t="s">
        <v>209</v>
      </c>
      <c r="G511" s="65" t="s">
        <v>209</v>
      </c>
      <c r="H511" s="15" t="s">
        <v>458</v>
      </c>
      <c r="I511" s="65" t="s">
        <v>209</v>
      </c>
      <c r="J511" s="65" t="s">
        <v>209</v>
      </c>
      <c r="K511" s="32" t="s">
        <v>460</v>
      </c>
      <c r="L511" s="32" t="s">
        <v>460</v>
      </c>
      <c r="M511" s="32" t="s">
        <v>460</v>
      </c>
      <c r="N511" s="32" t="s">
        <v>460</v>
      </c>
      <c r="P511" s="32">
        <v>6.0</v>
      </c>
      <c r="Q511" s="32">
        <v>6.0</v>
      </c>
      <c r="R511" s="32">
        <v>5.0</v>
      </c>
      <c r="S511" s="32">
        <v>70.0</v>
      </c>
      <c r="U511" s="32">
        <v>1.0</v>
      </c>
      <c r="V511" s="32">
        <v>3.0</v>
      </c>
      <c r="W511" s="32">
        <v>36.0</v>
      </c>
      <c r="Z511" s="65" t="s">
        <v>209</v>
      </c>
      <c r="AA511" s="65" t="s">
        <v>209</v>
      </c>
      <c r="AC511" s="32">
        <v>36.0</v>
      </c>
      <c r="AD511" s="32">
        <v>6.0</v>
      </c>
      <c r="AE511" s="32">
        <v>6.0</v>
      </c>
      <c r="AF511" s="32">
        <v>5.0</v>
      </c>
      <c r="AG511" s="32">
        <v>70.0</v>
      </c>
      <c r="AI511" s="32">
        <v>1.0</v>
      </c>
      <c r="AJ511" s="32">
        <v>1.0</v>
      </c>
      <c r="AK511" s="32">
        <v>3.0</v>
      </c>
      <c r="AL511" s="32">
        <v>36.0</v>
      </c>
      <c r="AO511" s="65" t="s">
        <v>209</v>
      </c>
      <c r="AP511" s="65" t="s">
        <v>209</v>
      </c>
      <c r="AR511" s="32">
        <v>36.0</v>
      </c>
      <c r="AS511" s="32">
        <v>6.0</v>
      </c>
      <c r="AT511" s="32">
        <v>6.0</v>
      </c>
      <c r="AU511" s="32">
        <v>5.0</v>
      </c>
      <c r="AV511" s="32">
        <v>70.0</v>
      </c>
      <c r="AX511" s="32">
        <v>1.0</v>
      </c>
      <c r="AY511" s="32">
        <v>2.0</v>
      </c>
      <c r="AZ511" s="65" t="s">
        <v>209</v>
      </c>
      <c r="BA511" s="65" t="s">
        <v>209</v>
      </c>
      <c r="BB511" s="32">
        <v>3.0</v>
      </c>
      <c r="BC511" s="32">
        <v>36.0</v>
      </c>
      <c r="BG511" s="65" t="s">
        <v>209</v>
      </c>
      <c r="BH511" s="65" t="s">
        <v>209</v>
      </c>
      <c r="BJ511" s="32">
        <v>36.0</v>
      </c>
      <c r="BK511" s="32">
        <v>6.0</v>
      </c>
      <c r="BL511" s="32">
        <v>6.0</v>
      </c>
      <c r="BM511" s="32">
        <v>5.0</v>
      </c>
      <c r="BN511" s="32">
        <v>70.0</v>
      </c>
      <c r="BP511" s="32">
        <v>1.0</v>
      </c>
      <c r="BQ511" s="32">
        <v>1.0</v>
      </c>
      <c r="BR511" s="65" t="s">
        <v>209</v>
      </c>
      <c r="BS511" s="65" t="s">
        <v>209</v>
      </c>
      <c r="BT511" s="32">
        <v>3.0</v>
      </c>
      <c r="BU511" s="32">
        <v>36.0</v>
      </c>
      <c r="BZ511" s="32" t="s">
        <v>461</v>
      </c>
      <c r="CG511" s="66"/>
      <c r="CH511" s="66"/>
      <c r="CL511" s="32" t="s">
        <v>460</v>
      </c>
      <c r="CM511" s="65" t="s">
        <v>209</v>
      </c>
      <c r="CN511" s="65" t="s">
        <v>209</v>
      </c>
      <c r="CO511" s="65" t="s">
        <v>209</v>
      </c>
      <c r="CP511" s="65" t="s">
        <v>209</v>
      </c>
      <c r="CR511" s="32">
        <v>0.0</v>
      </c>
      <c r="CS511" s="32" t="s">
        <v>209</v>
      </c>
      <c r="CU511" s="32">
        <v>900.0</v>
      </c>
      <c r="CW511" s="32" t="s">
        <v>461</v>
      </c>
      <c r="CX511" s="65" t="s">
        <v>209</v>
      </c>
      <c r="DB511" s="97" t="s">
        <v>1286</v>
      </c>
      <c r="DC511" s="97" t="s">
        <v>1289</v>
      </c>
    </row>
    <row r="512">
      <c r="A512" s="32" t="s">
        <v>64</v>
      </c>
      <c r="B512" s="15" t="s">
        <v>56</v>
      </c>
      <c r="C512" s="32" t="s">
        <v>1290</v>
      </c>
      <c r="D512" s="32" t="s">
        <v>1291</v>
      </c>
      <c r="E512" s="65" t="s">
        <v>19</v>
      </c>
      <c r="F512" s="65" t="s">
        <v>209</v>
      </c>
      <c r="G512" s="65" t="s">
        <v>209</v>
      </c>
      <c r="H512" s="15" t="s">
        <v>458</v>
      </c>
      <c r="I512" s="65" t="s">
        <v>209</v>
      </c>
      <c r="J512" s="65" t="s">
        <v>209</v>
      </c>
      <c r="K512" s="32" t="s">
        <v>460</v>
      </c>
      <c r="L512" s="32" t="s">
        <v>460</v>
      </c>
      <c r="M512" s="32" t="s">
        <v>460</v>
      </c>
      <c r="N512" s="32" t="s">
        <v>460</v>
      </c>
      <c r="P512" s="32">
        <v>6.0</v>
      </c>
      <c r="Q512" s="32">
        <v>6.0</v>
      </c>
      <c r="R512" s="32">
        <v>5.0</v>
      </c>
      <c r="S512" s="32">
        <v>70.0</v>
      </c>
      <c r="U512" s="32">
        <v>1.0</v>
      </c>
      <c r="V512" s="32">
        <v>3.0</v>
      </c>
      <c r="W512" s="32">
        <v>36.0</v>
      </c>
      <c r="Z512" s="65" t="s">
        <v>209</v>
      </c>
      <c r="AA512" s="65" t="s">
        <v>209</v>
      </c>
      <c r="AC512" s="32">
        <v>36.0</v>
      </c>
      <c r="AD512" s="32">
        <v>6.0</v>
      </c>
      <c r="AE512" s="32">
        <v>6.0</v>
      </c>
      <c r="AF512" s="32">
        <v>5.0</v>
      </c>
      <c r="AG512" s="32">
        <v>70.0</v>
      </c>
      <c r="AI512" s="32">
        <v>1.0</v>
      </c>
      <c r="AJ512" s="32">
        <v>1.0</v>
      </c>
      <c r="AK512" s="32">
        <v>3.0</v>
      </c>
      <c r="AL512" s="32">
        <v>36.0</v>
      </c>
      <c r="AO512" s="65" t="s">
        <v>209</v>
      </c>
      <c r="AP512" s="65" t="s">
        <v>209</v>
      </c>
      <c r="AR512" s="32">
        <v>36.0</v>
      </c>
      <c r="AS512" s="32">
        <v>6.0</v>
      </c>
      <c r="AT512" s="32">
        <v>6.0</v>
      </c>
      <c r="AU512" s="32">
        <v>5.0</v>
      </c>
      <c r="AV512" s="32">
        <v>70.0</v>
      </c>
      <c r="AX512" s="32">
        <v>1.0</v>
      </c>
      <c r="AY512" s="32">
        <v>2.0</v>
      </c>
      <c r="AZ512" s="65" t="s">
        <v>209</v>
      </c>
      <c r="BA512" s="65" t="s">
        <v>209</v>
      </c>
      <c r="BB512" s="32">
        <v>3.0</v>
      </c>
      <c r="BC512" s="32">
        <v>36.0</v>
      </c>
      <c r="BG512" s="65" t="s">
        <v>209</v>
      </c>
      <c r="BH512" s="65" t="s">
        <v>209</v>
      </c>
      <c r="BJ512" s="32">
        <v>36.0</v>
      </c>
      <c r="BK512" s="32">
        <v>6.0</v>
      </c>
      <c r="BL512" s="32">
        <v>6.0</v>
      </c>
      <c r="BM512" s="32">
        <v>5.0</v>
      </c>
      <c r="BN512" s="32">
        <v>70.0</v>
      </c>
      <c r="BP512" s="32">
        <v>1.0</v>
      </c>
      <c r="BQ512" s="32">
        <v>1.0</v>
      </c>
      <c r="BR512" s="65" t="s">
        <v>209</v>
      </c>
      <c r="BS512" s="65" t="s">
        <v>209</v>
      </c>
      <c r="BT512" s="32">
        <v>3.0</v>
      </c>
      <c r="BU512" s="32">
        <v>36.0</v>
      </c>
      <c r="BZ512" s="32" t="s">
        <v>461</v>
      </c>
      <c r="CG512" s="66"/>
      <c r="CH512" s="66"/>
      <c r="CL512" s="32" t="s">
        <v>460</v>
      </c>
      <c r="CM512" s="65" t="s">
        <v>209</v>
      </c>
      <c r="CN512" s="65" t="s">
        <v>209</v>
      </c>
      <c r="CO512" s="65" t="s">
        <v>209</v>
      </c>
      <c r="CP512" s="65" t="s">
        <v>209</v>
      </c>
      <c r="CR512" s="32">
        <v>0.0</v>
      </c>
      <c r="CS512" s="32" t="s">
        <v>209</v>
      </c>
      <c r="CU512" s="32">
        <v>900.0</v>
      </c>
      <c r="CW512" s="32" t="s">
        <v>461</v>
      </c>
      <c r="CX512" s="65" t="s">
        <v>209</v>
      </c>
      <c r="DB512" s="97" t="s">
        <v>1289</v>
      </c>
      <c r="DC512" s="97" t="s">
        <v>1292</v>
      </c>
    </row>
    <row r="513">
      <c r="A513" s="32" t="s">
        <v>64</v>
      </c>
      <c r="B513" s="15" t="s">
        <v>56</v>
      </c>
      <c r="C513" s="32" t="s">
        <v>1293</v>
      </c>
      <c r="D513" s="32" t="s">
        <v>1294</v>
      </c>
      <c r="E513" s="65" t="s">
        <v>19</v>
      </c>
      <c r="F513" s="65" t="s">
        <v>209</v>
      </c>
      <c r="G513" s="65" t="s">
        <v>209</v>
      </c>
      <c r="H513" s="15" t="s">
        <v>458</v>
      </c>
      <c r="I513" s="65" t="s">
        <v>209</v>
      </c>
      <c r="J513" s="65" t="s">
        <v>209</v>
      </c>
      <c r="K513" s="32" t="s">
        <v>460</v>
      </c>
      <c r="L513" s="32" t="s">
        <v>460</v>
      </c>
      <c r="M513" s="32" t="s">
        <v>460</v>
      </c>
      <c r="N513" s="32" t="s">
        <v>460</v>
      </c>
      <c r="P513" s="32">
        <v>6.0</v>
      </c>
      <c r="Q513" s="32">
        <v>6.0</v>
      </c>
      <c r="R513" s="32">
        <v>15.0</v>
      </c>
      <c r="S513" s="32">
        <v>60.0</v>
      </c>
      <c r="U513" s="32">
        <v>1.0</v>
      </c>
      <c r="V513" s="32">
        <v>3.0</v>
      </c>
      <c r="W513" s="32">
        <v>36.0</v>
      </c>
      <c r="Z513" s="65" t="s">
        <v>209</v>
      </c>
      <c r="AA513" s="65" t="s">
        <v>209</v>
      </c>
      <c r="AD513" s="32">
        <v>6.0</v>
      </c>
      <c r="AE513" s="32">
        <v>6.0</v>
      </c>
      <c r="AF513" s="32">
        <v>15.0</v>
      </c>
      <c r="AG513" s="32">
        <v>60.0</v>
      </c>
      <c r="AI513" s="32">
        <v>1.0</v>
      </c>
      <c r="AJ513" s="32">
        <v>1.0</v>
      </c>
      <c r="AK513" s="32">
        <v>3.0</v>
      </c>
      <c r="AL513" s="32">
        <v>36.0</v>
      </c>
      <c r="AO513" s="65" t="s">
        <v>209</v>
      </c>
      <c r="AP513" s="65" t="s">
        <v>209</v>
      </c>
      <c r="AS513" s="32">
        <v>6.0</v>
      </c>
      <c r="AT513" s="32">
        <v>6.0</v>
      </c>
      <c r="AU513" s="32">
        <v>15.0</v>
      </c>
      <c r="AV513" s="32">
        <v>60.0</v>
      </c>
      <c r="AX513" s="32">
        <v>1.0</v>
      </c>
      <c r="AY513" s="32">
        <v>1.0</v>
      </c>
      <c r="AZ513" s="65" t="s">
        <v>209</v>
      </c>
      <c r="BA513" s="65" t="s">
        <v>209</v>
      </c>
      <c r="BB513" s="32">
        <v>3.0</v>
      </c>
      <c r="BC513" s="32">
        <v>36.0</v>
      </c>
      <c r="BG513" s="65" t="s">
        <v>209</v>
      </c>
      <c r="BH513" s="65" t="s">
        <v>209</v>
      </c>
      <c r="BK513" s="32">
        <v>6.0</v>
      </c>
      <c r="BL513" s="32">
        <v>6.0</v>
      </c>
      <c r="BM513" s="32">
        <v>5.0</v>
      </c>
      <c r="BN513" s="32">
        <v>60.0</v>
      </c>
      <c r="BP513" s="32">
        <v>1.0</v>
      </c>
      <c r="BQ513" s="32">
        <v>1.0</v>
      </c>
      <c r="BR513" s="65" t="s">
        <v>209</v>
      </c>
      <c r="BS513" s="65" t="s">
        <v>209</v>
      </c>
      <c r="BT513" s="32">
        <v>3.0</v>
      </c>
      <c r="BU513" s="32">
        <v>36.0</v>
      </c>
      <c r="BZ513" s="32" t="s">
        <v>461</v>
      </c>
      <c r="CG513" s="66"/>
      <c r="CH513" s="66"/>
      <c r="CL513" s="32" t="s">
        <v>460</v>
      </c>
      <c r="CM513" s="65" t="s">
        <v>209</v>
      </c>
      <c r="CN513" s="65" t="s">
        <v>209</v>
      </c>
      <c r="CO513" s="65" t="s">
        <v>209</v>
      </c>
      <c r="CP513" s="65" t="s">
        <v>209</v>
      </c>
      <c r="CR513" s="32">
        <v>0.0</v>
      </c>
      <c r="CS513" s="32" t="s">
        <v>209</v>
      </c>
      <c r="CU513" s="32">
        <v>900.0</v>
      </c>
      <c r="CW513" s="32" t="s">
        <v>461</v>
      </c>
      <c r="CX513" s="65" t="s">
        <v>209</v>
      </c>
      <c r="DB513" s="97" t="s">
        <v>1292</v>
      </c>
      <c r="DC513" s="97" t="s">
        <v>1295</v>
      </c>
    </row>
    <row r="514">
      <c r="A514" s="32" t="s">
        <v>104</v>
      </c>
      <c r="B514" s="15" t="s">
        <v>56</v>
      </c>
      <c r="C514" s="32" t="s">
        <v>1296</v>
      </c>
      <c r="D514" s="27" t="s">
        <v>104</v>
      </c>
      <c r="E514" s="65" t="s">
        <v>19</v>
      </c>
      <c r="F514" s="65" t="s">
        <v>19</v>
      </c>
      <c r="G514" s="65" t="s">
        <v>209</v>
      </c>
      <c r="H514" s="15" t="s">
        <v>458</v>
      </c>
      <c r="I514" s="65" t="s">
        <v>209</v>
      </c>
      <c r="J514" s="65" t="s">
        <v>209</v>
      </c>
      <c r="K514" s="67"/>
      <c r="L514" s="67"/>
      <c r="M514" s="67"/>
      <c r="N514" s="67"/>
      <c r="Z514" s="65"/>
      <c r="AA514" s="65"/>
      <c r="AO514" s="66"/>
      <c r="AP514" s="66"/>
      <c r="AZ514" s="66"/>
      <c r="BA514" s="66"/>
      <c r="BG514" s="66"/>
      <c r="BH514" s="66"/>
      <c r="BR514" s="66"/>
      <c r="BS514" s="66"/>
      <c r="BZ514" s="32" t="s">
        <v>461</v>
      </c>
      <c r="CG514" s="66"/>
      <c r="CH514" s="66"/>
      <c r="CL514" s="67"/>
      <c r="CM514" s="66"/>
      <c r="CN514" s="66"/>
      <c r="CO514" s="66"/>
      <c r="CP514" s="66"/>
      <c r="CW514" s="32" t="s">
        <v>461</v>
      </c>
      <c r="CX514" s="66"/>
      <c r="DB514" s="87" t="s">
        <v>1297</v>
      </c>
      <c r="DC514" s="87" t="s">
        <v>1298</v>
      </c>
    </row>
    <row r="515">
      <c r="A515" s="32" t="s">
        <v>101</v>
      </c>
      <c r="B515" s="15" t="s">
        <v>56</v>
      </c>
      <c r="C515" s="32" t="s">
        <v>1299</v>
      </c>
      <c r="D515" s="90" t="s">
        <v>101</v>
      </c>
      <c r="E515" s="65" t="s">
        <v>19</v>
      </c>
      <c r="F515" s="65" t="s">
        <v>19</v>
      </c>
      <c r="G515" s="65" t="s">
        <v>209</v>
      </c>
      <c r="H515" s="15" t="s">
        <v>465</v>
      </c>
      <c r="I515" s="65" t="s">
        <v>209</v>
      </c>
      <c r="J515" s="65" t="s">
        <v>209</v>
      </c>
      <c r="K515" s="67"/>
      <c r="L515" s="67"/>
      <c r="M515" s="67"/>
      <c r="N515" s="67"/>
      <c r="Z515" s="65"/>
      <c r="AA515" s="65"/>
      <c r="AO515" s="66"/>
      <c r="AP515" s="66"/>
      <c r="AZ515" s="66"/>
      <c r="BA515" s="66"/>
      <c r="BG515" s="66"/>
      <c r="BH515" s="66"/>
      <c r="BR515" s="66"/>
      <c r="BS515" s="66"/>
      <c r="BZ515" s="32" t="s">
        <v>461</v>
      </c>
      <c r="CG515" s="66"/>
      <c r="CH515" s="66"/>
      <c r="CL515" s="67"/>
      <c r="CM515" s="66"/>
      <c r="CN515" s="66"/>
      <c r="CO515" s="66"/>
      <c r="CP515" s="66"/>
      <c r="CW515" s="32" t="s">
        <v>461</v>
      </c>
      <c r="CX515" s="66"/>
      <c r="DB515" s="87" t="s">
        <v>1300</v>
      </c>
      <c r="DC515" s="87" t="s">
        <v>1301</v>
      </c>
    </row>
    <row r="516">
      <c r="A516" s="32" t="s">
        <v>103</v>
      </c>
      <c r="B516" s="15" t="s">
        <v>56</v>
      </c>
      <c r="C516" s="32" t="s">
        <v>1302</v>
      </c>
      <c r="D516" s="90" t="s">
        <v>103</v>
      </c>
      <c r="E516" s="65" t="s">
        <v>209</v>
      </c>
      <c r="F516" s="65" t="s">
        <v>209</v>
      </c>
      <c r="G516" s="65" t="s">
        <v>209</v>
      </c>
      <c r="H516" s="15" t="s">
        <v>465</v>
      </c>
      <c r="I516" s="65" t="s">
        <v>209</v>
      </c>
      <c r="J516" s="65" t="s">
        <v>209</v>
      </c>
      <c r="K516" s="67"/>
      <c r="L516" s="67"/>
      <c r="M516" s="67"/>
      <c r="N516" s="67"/>
      <c r="Z516" s="65"/>
      <c r="AA516" s="65"/>
      <c r="AO516" s="66"/>
      <c r="AP516" s="66"/>
      <c r="AZ516" s="66"/>
      <c r="BA516" s="66"/>
      <c r="BG516" s="66"/>
      <c r="BH516" s="66"/>
      <c r="BR516" s="66"/>
      <c r="BS516" s="66"/>
      <c r="BZ516" s="32" t="s">
        <v>461</v>
      </c>
      <c r="CG516" s="66"/>
      <c r="CH516" s="66"/>
      <c r="CL516" s="67"/>
      <c r="CM516" s="66"/>
      <c r="CN516" s="66"/>
      <c r="CO516" s="66"/>
      <c r="CP516" s="66"/>
      <c r="CW516" s="32" t="s">
        <v>461</v>
      </c>
      <c r="CX516" s="66"/>
      <c r="DB516" s="87" t="s">
        <v>1303</v>
      </c>
      <c r="DC516" s="87" t="s">
        <v>1304</v>
      </c>
    </row>
    <row r="517">
      <c r="A517" s="32" t="s">
        <v>79</v>
      </c>
      <c r="B517" s="15" t="s">
        <v>56</v>
      </c>
      <c r="C517" s="32" t="s">
        <v>1305</v>
      </c>
      <c r="D517" s="90" t="s">
        <v>79</v>
      </c>
      <c r="E517" s="65" t="s">
        <v>19</v>
      </c>
      <c r="F517" s="65" t="s">
        <v>209</v>
      </c>
      <c r="G517" s="65" t="s">
        <v>209</v>
      </c>
      <c r="H517" s="15" t="s">
        <v>465</v>
      </c>
      <c r="I517" s="65" t="s">
        <v>209</v>
      </c>
      <c r="J517" s="65" t="s">
        <v>209</v>
      </c>
      <c r="K517" s="67"/>
      <c r="L517" s="67"/>
      <c r="M517" s="67"/>
      <c r="N517" s="67"/>
      <c r="Z517" s="65"/>
      <c r="AA517" s="65"/>
      <c r="AO517" s="66"/>
      <c r="AP517" s="66"/>
      <c r="AZ517" s="66"/>
      <c r="BA517" s="66"/>
      <c r="BG517" s="66"/>
      <c r="BH517" s="66"/>
      <c r="BR517" s="66"/>
      <c r="BS517" s="66"/>
      <c r="BZ517" s="32" t="s">
        <v>461</v>
      </c>
      <c r="CG517" s="66"/>
      <c r="CH517" s="66"/>
      <c r="CL517" s="67"/>
      <c r="CM517" s="66"/>
      <c r="CN517" s="66"/>
      <c r="CO517" s="66"/>
      <c r="CP517" s="66"/>
      <c r="CW517" s="32" t="s">
        <v>461</v>
      </c>
      <c r="CX517" s="66"/>
      <c r="DB517" s="87" t="s">
        <v>1306</v>
      </c>
      <c r="DC517" s="87" t="s">
        <v>1307</v>
      </c>
    </row>
    <row r="518">
      <c r="A518" s="32" t="s">
        <v>71</v>
      </c>
      <c r="B518" s="15" t="s">
        <v>56</v>
      </c>
      <c r="C518" s="32" t="s">
        <v>1308</v>
      </c>
      <c r="D518" s="32" t="s">
        <v>1309</v>
      </c>
      <c r="E518" s="65" t="s">
        <v>19</v>
      </c>
      <c r="F518" s="65" t="s">
        <v>19</v>
      </c>
      <c r="G518" s="65" t="s">
        <v>209</v>
      </c>
      <c r="H518" s="15" t="s">
        <v>491</v>
      </c>
      <c r="I518" s="65" t="s">
        <v>209</v>
      </c>
      <c r="J518" s="65" t="s">
        <v>209</v>
      </c>
      <c r="K518" s="32" t="s">
        <v>459</v>
      </c>
      <c r="L518" s="32" t="s">
        <v>459</v>
      </c>
      <c r="M518" s="32" t="s">
        <v>459</v>
      </c>
      <c r="N518" s="32" t="s">
        <v>459</v>
      </c>
      <c r="O518" s="67"/>
      <c r="P518" s="67"/>
      <c r="Q518" s="67"/>
      <c r="R518" s="67"/>
      <c r="S518" s="67"/>
      <c r="T518" s="67"/>
      <c r="U518" s="67"/>
      <c r="V518" s="67"/>
      <c r="W518" s="67"/>
      <c r="X518" s="67"/>
      <c r="Y518" s="67"/>
      <c r="Z518" s="66"/>
      <c r="AA518" s="66"/>
      <c r="AB518" s="67"/>
      <c r="AC518" s="67"/>
      <c r="AD518" s="67"/>
      <c r="AE518" s="67"/>
      <c r="AF518" s="67"/>
      <c r="AG518" s="67"/>
      <c r="AH518" s="67"/>
      <c r="AI518" s="67"/>
      <c r="AJ518" s="67"/>
      <c r="AK518" s="67"/>
      <c r="AL518" s="67"/>
      <c r="AM518" s="67"/>
      <c r="AN518" s="67"/>
      <c r="AO518" s="66"/>
      <c r="AP518" s="66"/>
      <c r="AQ518" s="67"/>
      <c r="AR518" s="67"/>
      <c r="AS518" s="67"/>
      <c r="AT518" s="67"/>
      <c r="AU518" s="67"/>
      <c r="AV518" s="67"/>
      <c r="AW518" s="67"/>
      <c r="AX518" s="67"/>
      <c r="AY518" s="67"/>
      <c r="AZ518" s="66"/>
      <c r="BA518" s="66"/>
      <c r="BB518" s="67"/>
      <c r="BC518" s="67"/>
      <c r="BD518" s="67"/>
      <c r="BE518" s="67"/>
      <c r="BF518" s="67"/>
      <c r="BG518" s="66"/>
      <c r="BH518" s="66"/>
      <c r="BI518" s="67"/>
      <c r="BJ518" s="67"/>
      <c r="BK518" s="67"/>
      <c r="BL518" s="67"/>
      <c r="BM518" s="67"/>
      <c r="BN518" s="67"/>
      <c r="BO518" s="67"/>
      <c r="BP518" s="67"/>
      <c r="BQ518" s="67"/>
      <c r="BR518" s="66"/>
      <c r="BS518" s="66"/>
      <c r="BT518" s="67"/>
      <c r="BU518" s="67"/>
      <c r="BV518" s="67"/>
      <c r="BW518" s="67"/>
      <c r="BX518" s="67"/>
      <c r="BY518" s="67"/>
      <c r="BZ518" s="32" t="s">
        <v>461</v>
      </c>
      <c r="CG518" s="66"/>
      <c r="CH518" s="66"/>
      <c r="CL518" s="32" t="s">
        <v>459</v>
      </c>
      <c r="CM518" s="66"/>
      <c r="CN518" s="66"/>
      <c r="CO518" s="66"/>
      <c r="CP518" s="66"/>
      <c r="CQ518" s="67"/>
      <c r="CR518" s="67"/>
      <c r="CS518" s="67"/>
      <c r="CT518" s="67"/>
      <c r="CU518" s="67"/>
      <c r="CV518" s="67"/>
      <c r="CW518" s="32" t="s">
        <v>461</v>
      </c>
      <c r="CX518" s="66"/>
      <c r="DB518" s="87" t="s">
        <v>1310</v>
      </c>
      <c r="DC518" s="87" t="s">
        <v>1311</v>
      </c>
    </row>
    <row r="519">
      <c r="A519" s="32" t="s">
        <v>91</v>
      </c>
      <c r="B519" s="15" t="s">
        <v>56</v>
      </c>
      <c r="C519" s="32" t="s">
        <v>1312</v>
      </c>
      <c r="D519" s="32" t="s">
        <v>96</v>
      </c>
      <c r="E519" s="65" t="s">
        <v>19</v>
      </c>
      <c r="F519" s="65" t="s">
        <v>19</v>
      </c>
      <c r="G519" s="65" t="s">
        <v>209</v>
      </c>
      <c r="H519" s="15" t="s">
        <v>491</v>
      </c>
      <c r="I519" s="65" t="s">
        <v>209</v>
      </c>
      <c r="J519" s="65" t="s">
        <v>209</v>
      </c>
      <c r="K519" s="67"/>
      <c r="L519" s="67"/>
      <c r="M519" s="67"/>
      <c r="N519" s="67"/>
      <c r="Z519" s="66"/>
      <c r="AA519" s="66"/>
      <c r="AO519" s="66"/>
      <c r="AP519" s="66"/>
      <c r="AZ519" s="66"/>
      <c r="BA519" s="66"/>
      <c r="BG519" s="66"/>
      <c r="BH519" s="66"/>
      <c r="BR519" s="66"/>
      <c r="BS519" s="66"/>
      <c r="BZ519" s="32" t="s">
        <v>461</v>
      </c>
      <c r="CG519" s="66"/>
      <c r="CH519" s="66"/>
      <c r="CL519" s="67"/>
      <c r="CM519" s="66"/>
      <c r="CN519" s="66"/>
      <c r="CO519" s="66"/>
      <c r="CP519" s="66"/>
      <c r="CW519" s="32" t="s">
        <v>461</v>
      </c>
      <c r="CX519" s="66"/>
      <c r="DB519" s="87" t="s">
        <v>1313</v>
      </c>
      <c r="DC519" s="87" t="s">
        <v>1314</v>
      </c>
    </row>
    <row r="520">
      <c r="A520" s="32" t="s">
        <v>96</v>
      </c>
      <c r="B520" s="15" t="s">
        <v>56</v>
      </c>
      <c r="C520" s="32" t="s">
        <v>1315</v>
      </c>
      <c r="D520" s="32" t="s">
        <v>96</v>
      </c>
      <c r="E520" s="65" t="s">
        <v>19</v>
      </c>
      <c r="F520" s="65" t="s">
        <v>19</v>
      </c>
      <c r="G520" s="65" t="s">
        <v>209</v>
      </c>
      <c r="H520" s="15" t="s">
        <v>491</v>
      </c>
      <c r="I520" s="65" t="s">
        <v>209</v>
      </c>
      <c r="J520" s="65" t="s">
        <v>209</v>
      </c>
      <c r="K520" s="67"/>
      <c r="L520" s="67"/>
      <c r="M520" s="67"/>
      <c r="N520" s="67"/>
      <c r="Z520" s="66"/>
      <c r="AA520" s="66"/>
      <c r="AO520" s="66"/>
      <c r="AP520" s="66"/>
      <c r="AZ520" s="66"/>
      <c r="BA520" s="66"/>
      <c r="BG520" s="66"/>
      <c r="BH520" s="66"/>
      <c r="BR520" s="66"/>
      <c r="BS520" s="66"/>
      <c r="BZ520" s="32" t="s">
        <v>461</v>
      </c>
      <c r="CG520" s="66"/>
      <c r="CH520" s="66"/>
      <c r="CL520" s="67"/>
      <c r="CM520" s="66"/>
      <c r="CN520" s="66"/>
      <c r="CO520" s="66"/>
      <c r="CP520" s="66"/>
      <c r="CW520" s="32" t="s">
        <v>461</v>
      </c>
      <c r="CX520" s="66"/>
      <c r="DB520" s="87" t="s">
        <v>1316</v>
      </c>
      <c r="DC520" s="87" t="s">
        <v>1317</v>
      </c>
    </row>
    <row r="521">
      <c r="A521" s="32" t="s">
        <v>82</v>
      </c>
      <c r="B521" s="15" t="s">
        <v>56</v>
      </c>
      <c r="C521" s="32" t="s">
        <v>1318</v>
      </c>
      <c r="D521" s="32" t="s">
        <v>82</v>
      </c>
      <c r="E521" s="65" t="s">
        <v>19</v>
      </c>
      <c r="F521" s="65" t="s">
        <v>19</v>
      </c>
      <c r="G521" s="65" t="s">
        <v>209</v>
      </c>
      <c r="H521" s="15" t="s">
        <v>458</v>
      </c>
      <c r="I521" s="65" t="s">
        <v>209</v>
      </c>
      <c r="J521" s="65" t="s">
        <v>209</v>
      </c>
      <c r="K521" s="67"/>
      <c r="L521" s="67"/>
      <c r="M521" s="67"/>
      <c r="N521" s="67"/>
      <c r="Z521" s="66"/>
      <c r="AA521" s="66"/>
      <c r="AO521" s="66"/>
      <c r="AP521" s="66"/>
      <c r="AZ521" s="66"/>
      <c r="BA521" s="66"/>
      <c r="BG521" s="66"/>
      <c r="BH521" s="66"/>
      <c r="BR521" s="66"/>
      <c r="BS521" s="66"/>
      <c r="BZ521" s="32" t="s">
        <v>461</v>
      </c>
      <c r="CG521" s="66"/>
      <c r="CH521" s="66"/>
      <c r="CL521" s="67"/>
      <c r="CM521" s="66"/>
      <c r="CN521" s="66"/>
      <c r="CO521" s="66"/>
      <c r="CP521" s="66"/>
      <c r="CW521" s="32" t="s">
        <v>461</v>
      </c>
      <c r="CX521" s="66"/>
      <c r="DB521" s="87" t="s">
        <v>1319</v>
      </c>
      <c r="DC521" s="87" t="s">
        <v>1320</v>
      </c>
    </row>
    <row r="522">
      <c r="A522" s="32" t="s">
        <v>95</v>
      </c>
      <c r="B522" s="15" t="s">
        <v>56</v>
      </c>
      <c r="C522" s="32" t="s">
        <v>1321</v>
      </c>
      <c r="D522" s="32" t="s">
        <v>1322</v>
      </c>
      <c r="E522" s="65" t="s">
        <v>19</v>
      </c>
      <c r="F522" s="65" t="s">
        <v>19</v>
      </c>
      <c r="G522" s="65" t="s">
        <v>209</v>
      </c>
      <c r="H522" s="15" t="s">
        <v>491</v>
      </c>
      <c r="I522" s="65" t="s">
        <v>209</v>
      </c>
      <c r="J522" s="65" t="s">
        <v>209</v>
      </c>
      <c r="K522" s="67"/>
      <c r="L522" s="67"/>
      <c r="M522" s="67"/>
      <c r="N522" s="67"/>
      <c r="Z522" s="66"/>
      <c r="AA522" s="66"/>
      <c r="AO522" s="66"/>
      <c r="AP522" s="66"/>
      <c r="AZ522" s="66"/>
      <c r="BA522" s="66"/>
      <c r="BG522" s="66"/>
      <c r="BH522" s="66"/>
      <c r="BR522" s="66"/>
      <c r="BS522" s="66"/>
      <c r="BZ522" s="32" t="s">
        <v>461</v>
      </c>
      <c r="CG522" s="66"/>
      <c r="CH522" s="66"/>
      <c r="CL522" s="67"/>
      <c r="CM522" s="66"/>
      <c r="CN522" s="66"/>
      <c r="CO522" s="66"/>
      <c r="CP522" s="66"/>
      <c r="CW522" s="67"/>
      <c r="CX522" s="66"/>
      <c r="DB522" s="87" t="s">
        <v>1323</v>
      </c>
      <c r="DC522" s="87" t="s">
        <v>1324</v>
      </c>
    </row>
    <row r="523">
      <c r="A523" s="32" t="s">
        <v>85</v>
      </c>
      <c r="B523" s="15" t="s">
        <v>56</v>
      </c>
      <c r="C523" s="32" t="s">
        <v>1325</v>
      </c>
      <c r="D523" s="32" t="s">
        <v>85</v>
      </c>
      <c r="E523" s="65" t="s">
        <v>19</v>
      </c>
      <c r="F523" s="65" t="s">
        <v>19</v>
      </c>
      <c r="G523" s="65" t="s">
        <v>209</v>
      </c>
      <c r="H523" s="15" t="s">
        <v>465</v>
      </c>
      <c r="I523" s="65" t="s">
        <v>209</v>
      </c>
      <c r="J523" s="65" t="s">
        <v>209</v>
      </c>
      <c r="K523" s="32" t="s">
        <v>460</v>
      </c>
      <c r="L523" s="32" t="s">
        <v>459</v>
      </c>
      <c r="M523" s="32" t="s">
        <v>459</v>
      </c>
      <c r="N523" s="32" t="s">
        <v>459</v>
      </c>
      <c r="O523" s="32">
        <v>3.0</v>
      </c>
      <c r="P523" s="32">
        <v>50.0</v>
      </c>
      <c r="Q523" s="32">
        <v>50.0</v>
      </c>
      <c r="R523" s="32">
        <v>50.0</v>
      </c>
      <c r="V523" s="32">
        <v>2.0</v>
      </c>
      <c r="W523" s="32">
        <v>30.0</v>
      </c>
      <c r="Z523" s="66"/>
      <c r="AA523" s="66"/>
      <c r="AB523" s="67"/>
      <c r="AC523" s="67"/>
      <c r="AD523" s="67"/>
      <c r="AE523" s="67"/>
      <c r="AF523" s="67"/>
      <c r="AG523" s="67"/>
      <c r="AH523" s="67"/>
      <c r="AI523" s="67"/>
      <c r="AJ523" s="67"/>
      <c r="AK523" s="67"/>
      <c r="AL523" s="67"/>
      <c r="AM523" s="67"/>
      <c r="AN523" s="67"/>
      <c r="AO523" s="66"/>
      <c r="AP523" s="66"/>
      <c r="AQ523" s="67"/>
      <c r="AR523" s="67"/>
      <c r="AS523" s="67"/>
      <c r="AT523" s="67"/>
      <c r="AU523" s="67"/>
      <c r="AV523" s="67"/>
      <c r="AW523" s="67"/>
      <c r="AX523" s="67"/>
      <c r="AY523" s="67"/>
      <c r="AZ523" s="66"/>
      <c r="BA523" s="66"/>
      <c r="BB523" s="67"/>
      <c r="BC523" s="67"/>
      <c r="BD523" s="67"/>
      <c r="BE523" s="67"/>
      <c r="BF523" s="67"/>
      <c r="BG523" s="66"/>
      <c r="BH523" s="66"/>
      <c r="BI523" s="67"/>
      <c r="BJ523" s="67"/>
      <c r="BK523" s="67"/>
      <c r="BL523" s="67"/>
      <c r="BM523" s="67"/>
      <c r="BN523" s="67"/>
      <c r="BO523" s="67"/>
      <c r="BP523" s="67"/>
      <c r="BQ523" s="67"/>
      <c r="BR523" s="66"/>
      <c r="BS523" s="66"/>
      <c r="BT523" s="67"/>
      <c r="BU523" s="67"/>
      <c r="BV523" s="67"/>
      <c r="BW523" s="67"/>
      <c r="BX523" s="67"/>
      <c r="BY523" s="67"/>
      <c r="BZ523" s="32" t="s">
        <v>461</v>
      </c>
      <c r="CG523" s="66"/>
      <c r="CH523" s="66"/>
      <c r="CL523" s="32" t="s">
        <v>460</v>
      </c>
      <c r="CM523" s="66"/>
      <c r="CN523" s="66"/>
      <c r="CO523" s="66"/>
      <c r="CP523" s="66"/>
      <c r="CW523" s="32" t="s">
        <v>461</v>
      </c>
      <c r="CX523" s="66"/>
      <c r="DB523" s="87" t="s">
        <v>1326</v>
      </c>
      <c r="DC523" s="87" t="s">
        <v>1327</v>
      </c>
    </row>
    <row r="524">
      <c r="A524" s="32" t="s">
        <v>89</v>
      </c>
      <c r="B524" s="15" t="s">
        <v>56</v>
      </c>
      <c r="C524" s="32" t="s">
        <v>1328</v>
      </c>
      <c r="D524" s="32" t="s">
        <v>1329</v>
      </c>
      <c r="E524" s="65" t="s">
        <v>19</v>
      </c>
      <c r="F524" s="65" t="s">
        <v>19</v>
      </c>
      <c r="G524" s="65" t="s">
        <v>209</v>
      </c>
      <c r="H524" s="15" t="s">
        <v>465</v>
      </c>
      <c r="I524" s="65" t="s">
        <v>209</v>
      </c>
      <c r="J524" s="65" t="s">
        <v>209</v>
      </c>
      <c r="K524" s="67"/>
      <c r="L524" s="67"/>
      <c r="M524" s="67"/>
      <c r="N524" s="67"/>
      <c r="Z524" s="66"/>
      <c r="AA524" s="66"/>
      <c r="AO524" s="66"/>
      <c r="AP524" s="66"/>
      <c r="AZ524" s="66"/>
      <c r="BA524" s="66"/>
      <c r="BG524" s="66"/>
      <c r="BH524" s="66"/>
      <c r="BR524" s="66"/>
      <c r="BS524" s="66"/>
      <c r="BZ524" s="32" t="s">
        <v>461</v>
      </c>
      <c r="CG524" s="66"/>
      <c r="CH524" s="66"/>
      <c r="CL524" s="67"/>
      <c r="CM524" s="66"/>
      <c r="CN524" s="66"/>
      <c r="CO524" s="66"/>
      <c r="CP524" s="66"/>
      <c r="CW524" s="32" t="s">
        <v>461</v>
      </c>
      <c r="CX524" s="66"/>
      <c r="DB524" s="87" t="s">
        <v>1330</v>
      </c>
      <c r="DC524" s="87" t="s">
        <v>1331</v>
      </c>
    </row>
    <row r="525">
      <c r="A525" s="32" t="s">
        <v>90</v>
      </c>
      <c r="B525" s="15" t="s">
        <v>56</v>
      </c>
      <c r="C525" s="32" t="s">
        <v>1332</v>
      </c>
      <c r="D525" s="32" t="s">
        <v>1329</v>
      </c>
      <c r="E525" s="65" t="s">
        <v>19</v>
      </c>
      <c r="F525" s="65" t="s">
        <v>19</v>
      </c>
      <c r="G525" s="65" t="s">
        <v>209</v>
      </c>
      <c r="H525" s="15" t="s">
        <v>465</v>
      </c>
      <c r="I525" s="65" t="s">
        <v>209</v>
      </c>
      <c r="J525" s="65" t="s">
        <v>209</v>
      </c>
      <c r="K525" s="32" t="s">
        <v>460</v>
      </c>
      <c r="L525" s="32" t="s">
        <v>459</v>
      </c>
      <c r="M525" s="32" t="s">
        <v>459</v>
      </c>
      <c r="N525" s="32" t="s">
        <v>459</v>
      </c>
      <c r="O525" s="32">
        <v>0.15</v>
      </c>
      <c r="P525" s="32">
        <v>20.0</v>
      </c>
      <c r="Q525" s="32">
        <v>5.0</v>
      </c>
      <c r="R525" s="32">
        <v>10.0</v>
      </c>
      <c r="V525" s="32">
        <v>2.0</v>
      </c>
      <c r="W525" s="32">
        <v>35.0</v>
      </c>
      <c r="Z525" s="66"/>
      <c r="AA525" s="66"/>
      <c r="AB525" s="67"/>
      <c r="AC525" s="67"/>
      <c r="AD525" s="67"/>
      <c r="AE525" s="67"/>
      <c r="AF525" s="67"/>
      <c r="AG525" s="67"/>
      <c r="AH525" s="67"/>
      <c r="AI525" s="67"/>
      <c r="AJ525" s="67"/>
      <c r="AK525" s="67"/>
      <c r="AL525" s="67"/>
      <c r="AM525" s="67"/>
      <c r="AN525" s="67"/>
      <c r="AO525" s="66"/>
      <c r="AP525" s="66"/>
      <c r="AQ525" s="67"/>
      <c r="AR525" s="67"/>
      <c r="AS525" s="67"/>
      <c r="AT525" s="67"/>
      <c r="AU525" s="67"/>
      <c r="AV525" s="67"/>
      <c r="AW525" s="67"/>
      <c r="AX525" s="67"/>
      <c r="AY525" s="67"/>
      <c r="AZ525" s="66"/>
      <c r="BA525" s="66"/>
      <c r="BB525" s="67"/>
      <c r="BC525" s="67"/>
      <c r="BD525" s="67"/>
      <c r="BE525" s="67"/>
      <c r="BF525" s="67"/>
      <c r="BG525" s="66"/>
      <c r="BH525" s="66"/>
      <c r="BI525" s="67"/>
      <c r="BJ525" s="67"/>
      <c r="BK525" s="67"/>
      <c r="BL525" s="67"/>
      <c r="BM525" s="67"/>
      <c r="BN525" s="67"/>
      <c r="BO525" s="67"/>
      <c r="BP525" s="67"/>
      <c r="BQ525" s="67"/>
      <c r="BR525" s="66"/>
      <c r="BS525" s="66"/>
      <c r="BT525" s="67"/>
      <c r="BU525" s="67"/>
      <c r="BV525" s="67"/>
      <c r="BW525" s="67"/>
      <c r="BX525" s="67"/>
      <c r="BY525" s="67"/>
      <c r="BZ525" s="32" t="s">
        <v>461</v>
      </c>
      <c r="CG525" s="66"/>
      <c r="CH525" s="66"/>
      <c r="CL525" s="32" t="s">
        <v>459</v>
      </c>
      <c r="CM525" s="66"/>
      <c r="CN525" s="66"/>
      <c r="CO525" s="66"/>
      <c r="CP525" s="66"/>
      <c r="CQ525" s="67"/>
      <c r="CR525" s="67"/>
      <c r="CS525" s="67"/>
      <c r="CT525" s="67"/>
      <c r="CU525" s="67"/>
      <c r="CV525" s="67"/>
      <c r="CW525" s="67"/>
      <c r="CX525" s="66"/>
      <c r="DB525" s="87" t="s">
        <v>1333</v>
      </c>
      <c r="DC525" s="87" t="s">
        <v>1334</v>
      </c>
    </row>
    <row r="526">
      <c r="A526" s="32" t="s">
        <v>76</v>
      </c>
      <c r="B526" s="15" t="s">
        <v>56</v>
      </c>
      <c r="C526" s="32" t="s">
        <v>1335</v>
      </c>
      <c r="D526" s="32" t="s">
        <v>76</v>
      </c>
      <c r="E526" s="65" t="s">
        <v>19</v>
      </c>
      <c r="F526" s="65" t="s">
        <v>19</v>
      </c>
      <c r="G526" s="65" t="s">
        <v>209</v>
      </c>
      <c r="H526" s="15" t="s">
        <v>465</v>
      </c>
      <c r="I526" s="65" t="s">
        <v>209</v>
      </c>
      <c r="J526" s="65" t="s">
        <v>209</v>
      </c>
      <c r="K526" s="32" t="s">
        <v>460</v>
      </c>
      <c r="L526" s="32" t="s">
        <v>459</v>
      </c>
      <c r="M526" s="32" t="s">
        <v>459</v>
      </c>
      <c r="N526" s="32" t="s">
        <v>459</v>
      </c>
      <c r="O526" s="32">
        <v>2.0</v>
      </c>
      <c r="P526" s="32">
        <v>20.0</v>
      </c>
      <c r="Q526" s="32">
        <v>20.0</v>
      </c>
      <c r="R526" s="32">
        <v>20.0</v>
      </c>
      <c r="V526" s="32">
        <v>2.0</v>
      </c>
      <c r="W526" s="32">
        <v>30.0</v>
      </c>
      <c r="Z526" s="66"/>
      <c r="AA526" s="66"/>
      <c r="AB526" s="67"/>
      <c r="AC526" s="67"/>
      <c r="AD526" s="67"/>
      <c r="AE526" s="67"/>
      <c r="AF526" s="67"/>
      <c r="AG526" s="67"/>
      <c r="AH526" s="67"/>
      <c r="AI526" s="67"/>
      <c r="AJ526" s="67"/>
      <c r="AK526" s="67"/>
      <c r="AL526" s="67"/>
      <c r="AM526" s="67"/>
      <c r="AN526" s="67"/>
      <c r="AO526" s="66"/>
      <c r="AP526" s="66"/>
      <c r="AQ526" s="67"/>
      <c r="AR526" s="67"/>
      <c r="AS526" s="67"/>
      <c r="AT526" s="67"/>
      <c r="AU526" s="67"/>
      <c r="AV526" s="67"/>
      <c r="AW526" s="67"/>
      <c r="AX526" s="67"/>
      <c r="AY526" s="67"/>
      <c r="AZ526" s="66"/>
      <c r="BA526" s="66"/>
      <c r="BB526" s="67"/>
      <c r="BC526" s="67"/>
      <c r="BD526" s="67"/>
      <c r="BE526" s="67"/>
      <c r="BF526" s="67"/>
      <c r="BG526" s="66"/>
      <c r="BH526" s="66"/>
      <c r="BI526" s="67"/>
      <c r="BJ526" s="67"/>
      <c r="BK526" s="67"/>
      <c r="BL526" s="67"/>
      <c r="BM526" s="67"/>
      <c r="BN526" s="67"/>
      <c r="BO526" s="67"/>
      <c r="BP526" s="67"/>
      <c r="BQ526" s="67"/>
      <c r="BR526" s="66"/>
      <c r="BS526" s="66"/>
      <c r="BT526" s="67"/>
      <c r="BU526" s="67"/>
      <c r="BV526" s="67"/>
      <c r="BW526" s="67"/>
      <c r="BX526" s="67"/>
      <c r="BY526" s="67"/>
      <c r="BZ526" s="32" t="s">
        <v>461</v>
      </c>
      <c r="CG526" s="66"/>
      <c r="CH526" s="66"/>
      <c r="CL526" s="32" t="s">
        <v>459</v>
      </c>
      <c r="CM526" s="66"/>
      <c r="CN526" s="66"/>
      <c r="CO526" s="66"/>
      <c r="CP526" s="66"/>
      <c r="CQ526" s="67"/>
      <c r="CR526" s="67"/>
      <c r="CS526" s="67"/>
      <c r="CT526" s="67"/>
      <c r="CU526" s="67"/>
      <c r="CV526" s="67"/>
      <c r="CW526" s="32" t="s">
        <v>461</v>
      </c>
      <c r="CX526" s="66"/>
      <c r="DB526" s="87" t="s">
        <v>1336</v>
      </c>
      <c r="DC526" s="87" t="s">
        <v>1337</v>
      </c>
    </row>
    <row r="527">
      <c r="A527" s="32" t="s">
        <v>279</v>
      </c>
      <c r="B527" s="15" t="s">
        <v>280</v>
      </c>
      <c r="C527" s="15" t="s">
        <v>1338</v>
      </c>
      <c r="D527" s="32" t="s">
        <v>1339</v>
      </c>
      <c r="E527" s="65" t="s">
        <v>19</v>
      </c>
      <c r="F527" s="65" t="s">
        <v>209</v>
      </c>
      <c r="G527" s="65" t="s">
        <v>209</v>
      </c>
      <c r="H527" s="15" t="s">
        <v>465</v>
      </c>
      <c r="I527" s="65" t="s">
        <v>209</v>
      </c>
      <c r="J527" s="65" t="s">
        <v>209</v>
      </c>
      <c r="K527" s="32" t="s">
        <v>460</v>
      </c>
      <c r="L527" s="32" t="s">
        <v>459</v>
      </c>
      <c r="M527" s="32" t="s">
        <v>459</v>
      </c>
      <c r="N527" s="32" t="s">
        <v>459</v>
      </c>
      <c r="O527" s="32">
        <v>0.16</v>
      </c>
      <c r="P527" s="32">
        <v>25.0</v>
      </c>
      <c r="Q527" s="32">
        <v>15.0</v>
      </c>
      <c r="R527" s="32">
        <v>5.0</v>
      </c>
      <c r="U527" s="32">
        <v>2.0</v>
      </c>
      <c r="V527" s="32">
        <v>2.25</v>
      </c>
      <c r="W527" s="32">
        <v>27.0</v>
      </c>
      <c r="Z527" s="66"/>
      <c r="AA527" s="66"/>
      <c r="AB527" s="67"/>
      <c r="AC527" s="67"/>
      <c r="AD527" s="67"/>
      <c r="AE527" s="67"/>
      <c r="AF527" s="67"/>
      <c r="AG527" s="67"/>
      <c r="AH527" s="67"/>
      <c r="AI527" s="67"/>
      <c r="AJ527" s="67"/>
      <c r="AK527" s="67"/>
      <c r="AL527" s="67"/>
      <c r="AM527" s="67"/>
      <c r="AN527" s="67"/>
      <c r="AO527" s="66"/>
      <c r="AP527" s="66"/>
      <c r="AQ527" s="67"/>
      <c r="AR527" s="67"/>
      <c r="AS527" s="67"/>
      <c r="AT527" s="67"/>
      <c r="AU527" s="67"/>
      <c r="AV527" s="67"/>
      <c r="AW527" s="67"/>
      <c r="AX527" s="67"/>
      <c r="AY527" s="67"/>
      <c r="AZ527" s="66"/>
      <c r="BA527" s="66"/>
      <c r="BB527" s="67"/>
      <c r="BC527" s="67"/>
      <c r="BD527" s="67"/>
      <c r="BE527" s="67"/>
      <c r="BF527" s="67"/>
      <c r="BG527" s="66"/>
      <c r="BH527" s="66"/>
      <c r="BI527" s="67"/>
      <c r="BJ527" s="67"/>
      <c r="BK527" s="67"/>
      <c r="BL527" s="67"/>
      <c r="BM527" s="67"/>
      <c r="BN527" s="67"/>
      <c r="BO527" s="67"/>
      <c r="BP527" s="67"/>
      <c r="BQ527" s="67"/>
      <c r="BR527" s="66"/>
      <c r="BS527" s="66"/>
      <c r="BT527" s="67"/>
      <c r="BU527" s="67"/>
      <c r="BV527" s="67"/>
      <c r="BW527" s="67"/>
      <c r="BX527" s="67"/>
      <c r="BY527" s="67"/>
      <c r="BZ527" s="32" t="s">
        <v>461</v>
      </c>
      <c r="CG527" s="66"/>
      <c r="CH527" s="66"/>
      <c r="CL527" s="32" t="s">
        <v>460</v>
      </c>
      <c r="CM527" s="65" t="s">
        <v>209</v>
      </c>
      <c r="CN527" s="65" t="s">
        <v>209</v>
      </c>
      <c r="CO527" s="65" t="s">
        <v>209</v>
      </c>
      <c r="CP527" s="65" t="s">
        <v>209</v>
      </c>
      <c r="CR527" s="32">
        <v>1.0</v>
      </c>
      <c r="CS527" s="32" t="s">
        <v>209</v>
      </c>
      <c r="CU527" s="32">
        <v>800.0</v>
      </c>
      <c r="CW527" s="32" t="s">
        <v>461</v>
      </c>
      <c r="CX527" s="65" t="s">
        <v>209</v>
      </c>
    </row>
    <row r="528">
      <c r="A528" s="32" t="s">
        <v>279</v>
      </c>
      <c r="B528" s="15" t="s">
        <v>280</v>
      </c>
      <c r="C528" s="15" t="s">
        <v>1340</v>
      </c>
      <c r="D528" s="32" t="s">
        <v>1341</v>
      </c>
      <c r="E528" s="65" t="s">
        <v>19</v>
      </c>
      <c r="F528" s="65" t="s">
        <v>209</v>
      </c>
      <c r="G528" s="65" t="s">
        <v>209</v>
      </c>
      <c r="H528" s="15" t="s">
        <v>465</v>
      </c>
      <c r="I528" s="65" t="s">
        <v>209</v>
      </c>
      <c r="J528" s="65" t="s">
        <v>209</v>
      </c>
      <c r="K528" s="32" t="s">
        <v>460</v>
      </c>
      <c r="L528" s="32" t="s">
        <v>460</v>
      </c>
      <c r="M528" s="32" t="s">
        <v>459</v>
      </c>
      <c r="N528" s="32" t="s">
        <v>459</v>
      </c>
      <c r="O528" s="32">
        <v>0.08</v>
      </c>
      <c r="P528" s="32">
        <v>25.0</v>
      </c>
      <c r="Q528" s="32">
        <v>5.0</v>
      </c>
      <c r="R528" s="32">
        <v>5.0</v>
      </c>
      <c r="U528" s="32">
        <v>2.0</v>
      </c>
      <c r="V528" s="32">
        <v>2.25</v>
      </c>
      <c r="W528" s="32">
        <v>27.0</v>
      </c>
      <c r="Z528" s="65" t="s">
        <v>209</v>
      </c>
      <c r="AA528" s="65" t="s">
        <v>209</v>
      </c>
      <c r="AB528" s="32">
        <v>0.08</v>
      </c>
      <c r="AD528" s="32">
        <v>25.0</v>
      </c>
      <c r="AE528" s="32">
        <v>5.0</v>
      </c>
      <c r="AF528" s="32">
        <v>5.0</v>
      </c>
      <c r="AI528" s="32">
        <v>1.0</v>
      </c>
      <c r="AJ528" s="32">
        <v>1.0</v>
      </c>
      <c r="AK528" s="32">
        <v>2.25</v>
      </c>
      <c r="AL528" s="32">
        <v>27.0</v>
      </c>
      <c r="AO528" s="66"/>
      <c r="AP528" s="66"/>
      <c r="AQ528" s="67"/>
      <c r="AR528" s="67"/>
      <c r="AS528" s="67"/>
      <c r="AT528" s="67"/>
      <c r="AU528" s="67"/>
      <c r="AV528" s="67"/>
      <c r="AW528" s="67"/>
      <c r="AX528" s="67"/>
      <c r="AY528" s="67"/>
      <c r="AZ528" s="66"/>
      <c r="BA528" s="66"/>
      <c r="BB528" s="67"/>
      <c r="BC528" s="67"/>
      <c r="BD528" s="67"/>
      <c r="BE528" s="67"/>
      <c r="BF528" s="67"/>
      <c r="BG528" s="66"/>
      <c r="BH528" s="66"/>
      <c r="BI528" s="67"/>
      <c r="BJ528" s="67"/>
      <c r="BK528" s="67"/>
      <c r="BL528" s="67"/>
      <c r="BM528" s="67"/>
      <c r="BN528" s="67"/>
      <c r="BO528" s="67"/>
      <c r="BP528" s="67"/>
      <c r="BQ528" s="67"/>
      <c r="BR528" s="66"/>
      <c r="BS528" s="66"/>
      <c r="BT528" s="67"/>
      <c r="BU528" s="67"/>
      <c r="BV528" s="67"/>
      <c r="BW528" s="67"/>
      <c r="BX528" s="67"/>
      <c r="BY528" s="67"/>
      <c r="BZ528" s="32" t="s">
        <v>461</v>
      </c>
      <c r="CG528" s="66"/>
      <c r="CH528" s="66"/>
      <c r="CL528" s="32" t="s">
        <v>460</v>
      </c>
      <c r="CM528" s="65" t="s">
        <v>209</v>
      </c>
      <c r="CN528" s="65" t="s">
        <v>209</v>
      </c>
      <c r="CO528" s="65" t="s">
        <v>209</v>
      </c>
      <c r="CP528" s="65" t="s">
        <v>209</v>
      </c>
      <c r="CR528" s="32">
        <v>1.0</v>
      </c>
      <c r="CS528" s="32" t="s">
        <v>209</v>
      </c>
      <c r="CU528" s="32">
        <v>800.0</v>
      </c>
      <c r="CW528" s="32" t="s">
        <v>461</v>
      </c>
      <c r="CX528" s="65" t="s">
        <v>19</v>
      </c>
    </row>
    <row r="529">
      <c r="A529" s="32" t="s">
        <v>279</v>
      </c>
      <c r="B529" s="15" t="s">
        <v>280</v>
      </c>
      <c r="C529" s="15" t="s">
        <v>1342</v>
      </c>
      <c r="D529" s="32" t="s">
        <v>1343</v>
      </c>
      <c r="E529" s="65" t="s">
        <v>19</v>
      </c>
      <c r="F529" s="65" t="s">
        <v>209</v>
      </c>
      <c r="G529" s="65" t="s">
        <v>209</v>
      </c>
      <c r="H529" s="15" t="s">
        <v>465</v>
      </c>
      <c r="I529" s="65" t="s">
        <v>209</v>
      </c>
      <c r="J529" s="65" t="s">
        <v>209</v>
      </c>
      <c r="K529" s="32" t="s">
        <v>460</v>
      </c>
      <c r="L529" s="32" t="s">
        <v>460</v>
      </c>
      <c r="M529" s="32" t="s">
        <v>459</v>
      </c>
      <c r="N529" s="32" t="s">
        <v>459</v>
      </c>
      <c r="O529" s="32">
        <v>0.08</v>
      </c>
      <c r="P529" s="32">
        <v>25.0</v>
      </c>
      <c r="Q529" s="32">
        <v>5.0</v>
      </c>
      <c r="R529" s="32">
        <v>15.0</v>
      </c>
      <c r="U529" s="32">
        <v>2.0</v>
      </c>
      <c r="V529" s="32">
        <v>2.25</v>
      </c>
      <c r="W529" s="32">
        <v>27.0</v>
      </c>
      <c r="Z529" s="65" t="s">
        <v>209</v>
      </c>
      <c r="AA529" s="65" t="s">
        <v>209</v>
      </c>
      <c r="AB529" s="32">
        <v>0.08</v>
      </c>
      <c r="AD529" s="32">
        <v>25.0</v>
      </c>
      <c r="AE529" s="32">
        <v>5.0</v>
      </c>
      <c r="AF529" s="32">
        <v>15.0</v>
      </c>
      <c r="AI529" s="32">
        <v>1.0</v>
      </c>
      <c r="AJ529" s="32">
        <v>1.0</v>
      </c>
      <c r="AK529" s="32">
        <v>2.25</v>
      </c>
      <c r="AL529" s="32">
        <v>27.0</v>
      </c>
      <c r="AO529" s="66"/>
      <c r="AP529" s="66"/>
      <c r="AQ529" s="67"/>
      <c r="AR529" s="67"/>
      <c r="AS529" s="67"/>
      <c r="AT529" s="67"/>
      <c r="AU529" s="67"/>
      <c r="AV529" s="67"/>
      <c r="AW529" s="67"/>
      <c r="AX529" s="67"/>
      <c r="AY529" s="67"/>
      <c r="AZ529" s="66"/>
      <c r="BA529" s="66"/>
      <c r="BB529" s="67"/>
      <c r="BC529" s="67"/>
      <c r="BD529" s="67"/>
      <c r="BE529" s="67"/>
      <c r="BF529" s="67"/>
      <c r="BG529" s="66"/>
      <c r="BH529" s="66"/>
      <c r="BI529" s="67"/>
      <c r="BJ529" s="67"/>
      <c r="BK529" s="67"/>
      <c r="BL529" s="67"/>
      <c r="BM529" s="67"/>
      <c r="BN529" s="67"/>
      <c r="BO529" s="67"/>
      <c r="BP529" s="67"/>
      <c r="BQ529" s="67"/>
      <c r="BR529" s="66"/>
      <c r="BS529" s="66"/>
      <c r="BT529" s="67"/>
      <c r="BU529" s="67"/>
      <c r="BV529" s="67"/>
      <c r="BW529" s="67"/>
      <c r="BX529" s="67"/>
      <c r="BY529" s="67"/>
      <c r="BZ529" s="32" t="s">
        <v>461</v>
      </c>
      <c r="CG529" s="66"/>
      <c r="CH529" s="66"/>
      <c r="CL529" s="32" t="s">
        <v>460</v>
      </c>
      <c r="CM529" s="65" t="s">
        <v>209</v>
      </c>
      <c r="CN529" s="65" t="s">
        <v>209</v>
      </c>
      <c r="CO529" s="65" t="s">
        <v>209</v>
      </c>
      <c r="CP529" s="65" t="s">
        <v>209</v>
      </c>
      <c r="CR529" s="32">
        <v>1.0</v>
      </c>
      <c r="CS529" s="32" t="s">
        <v>209</v>
      </c>
      <c r="CU529" s="32">
        <v>800.0</v>
      </c>
      <c r="CW529" s="32" t="s">
        <v>461</v>
      </c>
      <c r="CX529" s="65" t="s">
        <v>19</v>
      </c>
    </row>
    <row r="530">
      <c r="A530" s="32" t="s">
        <v>279</v>
      </c>
      <c r="B530" s="15" t="s">
        <v>280</v>
      </c>
      <c r="C530" s="15" t="s">
        <v>1344</v>
      </c>
      <c r="D530" s="32" t="s">
        <v>1345</v>
      </c>
      <c r="E530" s="65" t="s">
        <v>19</v>
      </c>
      <c r="F530" s="65" t="s">
        <v>209</v>
      </c>
      <c r="G530" s="65" t="s">
        <v>209</v>
      </c>
      <c r="H530" s="15" t="s">
        <v>465</v>
      </c>
      <c r="I530" s="65" t="s">
        <v>209</v>
      </c>
      <c r="J530" s="65" t="s">
        <v>209</v>
      </c>
      <c r="K530" s="32" t="s">
        <v>460</v>
      </c>
      <c r="L530" s="32" t="s">
        <v>460</v>
      </c>
      <c r="M530" s="32" t="s">
        <v>460</v>
      </c>
      <c r="N530" s="32" t="s">
        <v>460</v>
      </c>
      <c r="O530" s="32">
        <v>0.03</v>
      </c>
      <c r="P530" s="32">
        <v>5.0</v>
      </c>
      <c r="Q530" s="32">
        <v>0.0</v>
      </c>
      <c r="R530" s="32">
        <v>0.0</v>
      </c>
      <c r="U530" s="32">
        <v>2.0</v>
      </c>
      <c r="V530" s="32">
        <v>4.16</v>
      </c>
      <c r="W530" s="32">
        <v>50.0</v>
      </c>
      <c r="Z530" s="65" t="s">
        <v>209</v>
      </c>
      <c r="AA530" s="65" t="s">
        <v>209</v>
      </c>
      <c r="AB530" s="32">
        <v>0.05</v>
      </c>
      <c r="AD530" s="32">
        <v>5.0</v>
      </c>
      <c r="AE530" s="32">
        <v>0.0</v>
      </c>
      <c r="AF530" s="32">
        <v>0.0</v>
      </c>
      <c r="AI530" s="32">
        <v>1.0</v>
      </c>
      <c r="AJ530" s="32">
        <v>1.0</v>
      </c>
      <c r="AK530" s="32">
        <v>4.16</v>
      </c>
      <c r="AL530" s="32">
        <v>50.0</v>
      </c>
      <c r="AO530" s="65" t="s">
        <v>209</v>
      </c>
      <c r="AP530" s="65" t="s">
        <v>209</v>
      </c>
      <c r="AQ530" s="32">
        <v>0.08</v>
      </c>
      <c r="AS530" s="32">
        <v>5.0</v>
      </c>
      <c r="AT530" s="32">
        <v>0.0</v>
      </c>
      <c r="AU530" s="32">
        <v>0.0</v>
      </c>
      <c r="AX530" s="32">
        <v>1.0</v>
      </c>
      <c r="AY530" s="32">
        <v>1.0</v>
      </c>
      <c r="AZ530" s="65" t="s">
        <v>209</v>
      </c>
      <c r="BA530" s="65" t="s">
        <v>209</v>
      </c>
      <c r="BB530" s="32">
        <v>4.16</v>
      </c>
      <c r="BC530" s="32">
        <v>50.0</v>
      </c>
      <c r="BG530" s="65" t="s">
        <v>209</v>
      </c>
      <c r="BH530" s="65" t="s">
        <v>209</v>
      </c>
      <c r="BI530" s="32">
        <v>0.1</v>
      </c>
      <c r="BK530" s="32">
        <v>5.0</v>
      </c>
      <c r="BL530" s="32">
        <v>0.0</v>
      </c>
      <c r="BM530" s="32">
        <v>0.0</v>
      </c>
      <c r="BP530" s="32">
        <v>1.0</v>
      </c>
      <c r="BQ530" s="32">
        <v>1.0</v>
      </c>
      <c r="BR530" s="65" t="s">
        <v>209</v>
      </c>
      <c r="BS530" s="65" t="s">
        <v>209</v>
      </c>
      <c r="BT530" s="32">
        <v>4.16</v>
      </c>
      <c r="BU530" s="32">
        <v>50.0</v>
      </c>
      <c r="BZ530" s="32" t="s">
        <v>461</v>
      </c>
      <c r="CG530" s="66"/>
      <c r="CH530" s="66"/>
      <c r="CL530" s="32" t="s">
        <v>460</v>
      </c>
      <c r="CM530" s="65" t="s">
        <v>209</v>
      </c>
      <c r="CN530" s="65" t="s">
        <v>209</v>
      </c>
      <c r="CO530" s="65" t="s">
        <v>209</v>
      </c>
      <c r="CP530" s="65" t="s">
        <v>209</v>
      </c>
      <c r="CR530" s="32">
        <v>1.0</v>
      </c>
      <c r="CS530" s="32" t="s">
        <v>209</v>
      </c>
      <c r="CU530" s="32">
        <v>800.0</v>
      </c>
      <c r="CW530" s="32" t="s">
        <v>461</v>
      </c>
      <c r="CX530" s="65" t="s">
        <v>19</v>
      </c>
    </row>
    <row r="531">
      <c r="A531" s="32" t="s">
        <v>279</v>
      </c>
      <c r="B531" s="15" t="s">
        <v>280</v>
      </c>
      <c r="C531" s="15" t="s">
        <v>1346</v>
      </c>
      <c r="D531" s="32" t="s">
        <v>1347</v>
      </c>
      <c r="E531" s="65" t="s">
        <v>19</v>
      </c>
      <c r="F531" s="65" t="s">
        <v>209</v>
      </c>
      <c r="G531" s="65" t="s">
        <v>209</v>
      </c>
      <c r="H531" s="15" t="s">
        <v>465</v>
      </c>
      <c r="I531" s="65" t="s">
        <v>209</v>
      </c>
      <c r="J531" s="65" t="s">
        <v>209</v>
      </c>
      <c r="K531" s="32" t="s">
        <v>460</v>
      </c>
      <c r="L531" s="32" t="s">
        <v>459</v>
      </c>
      <c r="M531" s="32" t="s">
        <v>459</v>
      </c>
      <c r="N531" s="32" t="s">
        <v>459</v>
      </c>
      <c r="O531" s="32">
        <v>0.13</v>
      </c>
      <c r="P531" s="32">
        <v>20.0</v>
      </c>
      <c r="Q531" s="32">
        <v>10.0</v>
      </c>
      <c r="R531" s="32">
        <v>5.0</v>
      </c>
      <c r="U531" s="32">
        <v>2.0</v>
      </c>
      <c r="V531" s="32">
        <v>1.25</v>
      </c>
      <c r="W531" s="32">
        <v>15.0</v>
      </c>
      <c r="Z531" s="66"/>
      <c r="AA531" s="66"/>
      <c r="AB531" s="67"/>
      <c r="AC531" s="67"/>
      <c r="AD531" s="67"/>
      <c r="AE531" s="67"/>
      <c r="AF531" s="67"/>
      <c r="AG531" s="67"/>
      <c r="AH531" s="67"/>
      <c r="AI531" s="67"/>
      <c r="AJ531" s="67"/>
      <c r="AK531" s="67"/>
      <c r="AL531" s="67"/>
      <c r="AM531" s="67"/>
      <c r="AN531" s="67"/>
      <c r="AO531" s="66"/>
      <c r="AP531" s="66"/>
      <c r="AQ531" s="67"/>
      <c r="AR531" s="67"/>
      <c r="AS531" s="67"/>
      <c r="AT531" s="67"/>
      <c r="AU531" s="67"/>
      <c r="AV531" s="67"/>
      <c r="AW531" s="67"/>
      <c r="AX531" s="67"/>
      <c r="AY531" s="67"/>
      <c r="AZ531" s="66"/>
      <c r="BA531" s="66"/>
      <c r="BB531" s="67"/>
      <c r="BC531" s="67"/>
      <c r="BD531" s="67"/>
      <c r="BE531" s="67"/>
      <c r="BF531" s="67"/>
      <c r="BG531" s="66"/>
      <c r="BH531" s="66"/>
      <c r="BI531" s="67"/>
      <c r="BJ531" s="67"/>
      <c r="BK531" s="67"/>
      <c r="BL531" s="67"/>
      <c r="BM531" s="67"/>
      <c r="BN531" s="67"/>
      <c r="BO531" s="67"/>
      <c r="BP531" s="67"/>
      <c r="BQ531" s="67"/>
      <c r="BR531" s="66"/>
      <c r="BS531" s="66"/>
      <c r="BT531" s="67"/>
      <c r="BU531" s="67"/>
      <c r="BV531" s="67"/>
      <c r="BW531" s="67"/>
      <c r="BX531" s="67"/>
      <c r="BY531" s="67"/>
      <c r="BZ531" s="32" t="s">
        <v>461</v>
      </c>
      <c r="CG531" s="66"/>
      <c r="CH531" s="66"/>
      <c r="CL531" s="32" t="s">
        <v>460</v>
      </c>
      <c r="CM531" s="65" t="s">
        <v>209</v>
      </c>
      <c r="CN531" s="65" t="s">
        <v>209</v>
      </c>
      <c r="CO531" s="65" t="s">
        <v>209</v>
      </c>
      <c r="CP531" s="65" t="s">
        <v>209</v>
      </c>
      <c r="CR531" s="32">
        <v>1.0</v>
      </c>
      <c r="CS531" s="32" t="s">
        <v>209</v>
      </c>
      <c r="CU531" s="32">
        <v>800.0</v>
      </c>
      <c r="CW531" s="32" t="s">
        <v>461</v>
      </c>
      <c r="CX531" s="65" t="s">
        <v>19</v>
      </c>
    </row>
    <row r="532">
      <c r="A532" s="32" t="s">
        <v>279</v>
      </c>
      <c r="B532" s="15" t="s">
        <v>280</v>
      </c>
      <c r="C532" s="15" t="s">
        <v>784</v>
      </c>
      <c r="D532" s="32" t="s">
        <v>785</v>
      </c>
      <c r="E532" s="65" t="s">
        <v>19</v>
      </c>
      <c r="F532" s="65" t="s">
        <v>209</v>
      </c>
      <c r="G532" s="65" t="s">
        <v>209</v>
      </c>
      <c r="H532" s="15" t="s">
        <v>491</v>
      </c>
      <c r="I532" s="65" t="s">
        <v>209</v>
      </c>
      <c r="J532" s="65" t="s">
        <v>209</v>
      </c>
      <c r="K532" s="32" t="s">
        <v>459</v>
      </c>
      <c r="L532" s="32" t="s">
        <v>459</v>
      </c>
      <c r="M532" s="32" t="s">
        <v>459</v>
      </c>
      <c r="N532" s="32" t="s">
        <v>459</v>
      </c>
      <c r="O532" s="67"/>
      <c r="P532" s="67"/>
      <c r="Q532" s="67"/>
      <c r="R532" s="67"/>
      <c r="S532" s="67"/>
      <c r="T532" s="67"/>
      <c r="U532" s="67"/>
      <c r="V532" s="67"/>
      <c r="W532" s="67"/>
      <c r="X532" s="67"/>
      <c r="Y532" s="67"/>
      <c r="Z532" s="66"/>
      <c r="AA532" s="66"/>
      <c r="AB532" s="67"/>
      <c r="AC532" s="67"/>
      <c r="AD532" s="67"/>
      <c r="AE532" s="67"/>
      <c r="AF532" s="67"/>
      <c r="AG532" s="67"/>
      <c r="AH532" s="67"/>
      <c r="AI532" s="67"/>
      <c r="AJ532" s="67"/>
      <c r="AK532" s="67"/>
      <c r="AL532" s="67"/>
      <c r="AM532" s="67"/>
      <c r="AN532" s="67"/>
      <c r="AO532" s="66"/>
      <c r="AP532" s="66"/>
      <c r="AQ532" s="67"/>
      <c r="AR532" s="67"/>
      <c r="AS532" s="67"/>
      <c r="AT532" s="67"/>
      <c r="AU532" s="67"/>
      <c r="AV532" s="67"/>
      <c r="AW532" s="67"/>
      <c r="AX532" s="67"/>
      <c r="AY532" s="67"/>
      <c r="AZ532" s="66"/>
      <c r="BA532" s="66"/>
      <c r="BB532" s="67"/>
      <c r="BC532" s="67"/>
      <c r="BD532" s="67"/>
      <c r="BE532" s="67"/>
      <c r="BF532" s="67"/>
      <c r="BG532" s="66"/>
      <c r="BH532" s="66"/>
      <c r="BI532" s="67"/>
      <c r="BJ532" s="67"/>
      <c r="BK532" s="67"/>
      <c r="BL532" s="67"/>
      <c r="BM532" s="67"/>
      <c r="BN532" s="67"/>
      <c r="BO532" s="67"/>
      <c r="BP532" s="67"/>
      <c r="BQ532" s="67"/>
      <c r="BR532" s="66"/>
      <c r="BS532" s="66"/>
      <c r="BT532" s="67"/>
      <c r="BU532" s="67"/>
      <c r="BV532" s="67"/>
      <c r="BW532" s="67"/>
      <c r="BX532" s="67"/>
      <c r="BY532" s="67"/>
      <c r="BZ532" s="32" t="s">
        <v>461</v>
      </c>
      <c r="CG532" s="66"/>
      <c r="CH532" s="66"/>
      <c r="CL532" s="32" t="s">
        <v>459</v>
      </c>
      <c r="CM532" s="66"/>
      <c r="CN532" s="66"/>
      <c r="CO532" s="66"/>
      <c r="CP532" s="66"/>
      <c r="CQ532" s="67"/>
      <c r="CR532" s="67"/>
      <c r="CS532" s="67"/>
      <c r="CT532" s="67"/>
      <c r="CU532" s="67"/>
      <c r="CV532" s="67"/>
      <c r="CW532" s="32" t="s">
        <v>461</v>
      </c>
      <c r="CX532" s="65" t="s">
        <v>209</v>
      </c>
    </row>
    <row r="533">
      <c r="A533" s="32" t="s">
        <v>279</v>
      </c>
      <c r="B533" s="15" t="s">
        <v>280</v>
      </c>
      <c r="C533" s="15" t="s">
        <v>512</v>
      </c>
      <c r="D533" s="32" t="s">
        <v>1071</v>
      </c>
      <c r="E533" s="65" t="s">
        <v>19</v>
      </c>
      <c r="F533" s="65" t="s">
        <v>209</v>
      </c>
      <c r="G533" s="65" t="s">
        <v>209</v>
      </c>
      <c r="H533" s="15" t="s">
        <v>491</v>
      </c>
      <c r="I533" s="65" t="s">
        <v>209</v>
      </c>
      <c r="J533" s="65" t="s">
        <v>209</v>
      </c>
      <c r="K533" s="32" t="s">
        <v>459</v>
      </c>
      <c r="L533" s="32" t="s">
        <v>459</v>
      </c>
      <c r="M533" s="32" t="s">
        <v>459</v>
      </c>
      <c r="N533" s="32" t="s">
        <v>459</v>
      </c>
      <c r="O533" s="67"/>
      <c r="P533" s="67"/>
      <c r="Q533" s="67"/>
      <c r="R533" s="67"/>
      <c r="S533" s="67"/>
      <c r="T533" s="67"/>
      <c r="U533" s="67"/>
      <c r="V533" s="67"/>
      <c r="W533" s="67"/>
      <c r="X533" s="67"/>
      <c r="Y533" s="67"/>
      <c r="Z533" s="66"/>
      <c r="AA533" s="66"/>
      <c r="AB533" s="67"/>
      <c r="AC533" s="67"/>
      <c r="AD533" s="67"/>
      <c r="AE533" s="67"/>
      <c r="AF533" s="67"/>
      <c r="AG533" s="67"/>
      <c r="AH533" s="67"/>
      <c r="AI533" s="67"/>
      <c r="AJ533" s="67"/>
      <c r="AK533" s="67"/>
      <c r="AL533" s="67"/>
      <c r="AM533" s="67"/>
      <c r="AN533" s="67"/>
      <c r="AO533" s="66"/>
      <c r="AP533" s="66"/>
      <c r="AQ533" s="67"/>
      <c r="AR533" s="67"/>
      <c r="AS533" s="67"/>
      <c r="AT533" s="67"/>
      <c r="AU533" s="67"/>
      <c r="AV533" s="67"/>
      <c r="AW533" s="67"/>
      <c r="AX533" s="67"/>
      <c r="AY533" s="67"/>
      <c r="AZ533" s="66"/>
      <c r="BA533" s="66"/>
      <c r="BB533" s="67"/>
      <c r="BC533" s="67"/>
      <c r="BD533" s="67"/>
      <c r="BE533" s="67"/>
      <c r="BF533" s="67"/>
      <c r="BG533" s="66"/>
      <c r="BH533" s="66"/>
      <c r="BI533" s="67"/>
      <c r="BJ533" s="67"/>
      <c r="BK533" s="67"/>
      <c r="BL533" s="67"/>
      <c r="BM533" s="67"/>
      <c r="BN533" s="67"/>
      <c r="BO533" s="67"/>
      <c r="BP533" s="67"/>
      <c r="BQ533" s="67"/>
      <c r="BR533" s="66"/>
      <c r="BS533" s="66"/>
      <c r="BT533" s="67"/>
      <c r="BU533" s="67"/>
      <c r="BV533" s="67"/>
      <c r="BW533" s="67"/>
      <c r="BX533" s="67"/>
      <c r="BY533" s="67"/>
      <c r="BZ533" s="32" t="s">
        <v>461</v>
      </c>
      <c r="CG533" s="66"/>
      <c r="CH533" s="66"/>
      <c r="CL533" s="32" t="s">
        <v>459</v>
      </c>
      <c r="CM533" s="66"/>
      <c r="CN533" s="66"/>
      <c r="CO533" s="66"/>
      <c r="CP533" s="66"/>
      <c r="CQ533" s="67"/>
      <c r="CR533" s="67"/>
      <c r="CS533" s="67"/>
      <c r="CT533" s="67"/>
      <c r="CU533" s="67"/>
      <c r="CV533" s="67"/>
      <c r="CW533" s="32" t="s">
        <v>461</v>
      </c>
      <c r="CX533" s="65" t="s">
        <v>209</v>
      </c>
    </row>
    <row r="534">
      <c r="A534" s="32" t="s">
        <v>279</v>
      </c>
      <c r="B534" s="15" t="s">
        <v>280</v>
      </c>
      <c r="C534" s="15" t="s">
        <v>738</v>
      </c>
      <c r="D534" s="32" t="s">
        <v>739</v>
      </c>
      <c r="E534" s="65" t="s">
        <v>19</v>
      </c>
      <c r="F534" s="65" t="s">
        <v>209</v>
      </c>
      <c r="G534" s="65" t="s">
        <v>209</v>
      </c>
      <c r="H534" s="15" t="s">
        <v>491</v>
      </c>
      <c r="I534" s="65" t="s">
        <v>209</v>
      </c>
      <c r="J534" s="65" t="s">
        <v>209</v>
      </c>
      <c r="K534" s="32" t="s">
        <v>459</v>
      </c>
      <c r="L534" s="32" t="s">
        <v>459</v>
      </c>
      <c r="M534" s="32" t="s">
        <v>459</v>
      </c>
      <c r="N534" s="32" t="s">
        <v>459</v>
      </c>
      <c r="O534" s="67"/>
      <c r="P534" s="67"/>
      <c r="Q534" s="67"/>
      <c r="R534" s="67"/>
      <c r="S534" s="67"/>
      <c r="T534" s="67"/>
      <c r="U534" s="67"/>
      <c r="V534" s="67"/>
      <c r="W534" s="67"/>
      <c r="X534" s="67"/>
      <c r="Y534" s="67"/>
      <c r="Z534" s="66"/>
      <c r="AA534" s="66"/>
      <c r="AB534" s="67"/>
      <c r="AC534" s="67"/>
      <c r="AD534" s="67"/>
      <c r="AE534" s="67"/>
      <c r="AF534" s="67"/>
      <c r="AG534" s="67"/>
      <c r="AH534" s="67"/>
      <c r="AI534" s="67"/>
      <c r="AJ534" s="67"/>
      <c r="AK534" s="67"/>
      <c r="AL534" s="67"/>
      <c r="AM534" s="67"/>
      <c r="AN534" s="67"/>
      <c r="AO534" s="66"/>
      <c r="AP534" s="66"/>
      <c r="AQ534" s="67"/>
      <c r="AR534" s="67"/>
      <c r="AS534" s="67"/>
      <c r="AT534" s="67"/>
      <c r="AU534" s="67"/>
      <c r="AV534" s="67"/>
      <c r="AW534" s="67"/>
      <c r="AX534" s="67"/>
      <c r="AY534" s="67"/>
      <c r="AZ534" s="66"/>
      <c r="BA534" s="66"/>
      <c r="BB534" s="67"/>
      <c r="BC534" s="67"/>
      <c r="BD534" s="67"/>
      <c r="BE534" s="67"/>
      <c r="BF534" s="67"/>
      <c r="BG534" s="66"/>
      <c r="BH534" s="66"/>
      <c r="BI534" s="67"/>
      <c r="BJ534" s="67"/>
      <c r="BK534" s="67"/>
      <c r="BL534" s="67"/>
      <c r="BM534" s="67"/>
      <c r="BN534" s="67"/>
      <c r="BO534" s="67"/>
      <c r="BP534" s="67"/>
      <c r="BQ534" s="67"/>
      <c r="BR534" s="66"/>
      <c r="BS534" s="66"/>
      <c r="BT534" s="67"/>
      <c r="BU534" s="67"/>
      <c r="BV534" s="67"/>
      <c r="BW534" s="67"/>
      <c r="BX534" s="67"/>
      <c r="BY534" s="67"/>
      <c r="BZ534" s="32" t="s">
        <v>461</v>
      </c>
      <c r="CG534" s="66"/>
      <c r="CH534" s="66"/>
      <c r="CL534" s="32" t="s">
        <v>459</v>
      </c>
      <c r="CM534" s="66"/>
      <c r="CN534" s="66"/>
      <c r="CO534" s="66"/>
      <c r="CP534" s="66"/>
      <c r="CQ534" s="67"/>
      <c r="CR534" s="67"/>
      <c r="CS534" s="67"/>
      <c r="CT534" s="67"/>
      <c r="CU534" s="67"/>
      <c r="CV534" s="67"/>
      <c r="CW534" s="32" t="s">
        <v>461</v>
      </c>
      <c r="CX534" s="65" t="s">
        <v>209</v>
      </c>
    </row>
    <row r="535">
      <c r="A535" s="32" t="s">
        <v>279</v>
      </c>
      <c r="B535" s="15" t="s">
        <v>280</v>
      </c>
      <c r="C535" s="15" t="s">
        <v>974</v>
      </c>
      <c r="D535" s="32" t="s">
        <v>737</v>
      </c>
      <c r="E535" s="65" t="s">
        <v>19</v>
      </c>
      <c r="F535" s="65" t="s">
        <v>209</v>
      </c>
      <c r="G535" s="65" t="s">
        <v>209</v>
      </c>
      <c r="H535" s="15" t="s">
        <v>458</v>
      </c>
      <c r="I535" s="65" t="s">
        <v>209</v>
      </c>
      <c r="J535" s="65" t="s">
        <v>209</v>
      </c>
      <c r="K535" s="32" t="s">
        <v>460</v>
      </c>
      <c r="L535" s="32" t="s">
        <v>460</v>
      </c>
      <c r="M535" s="32" t="s">
        <v>460</v>
      </c>
      <c r="N535" s="32" t="s">
        <v>460</v>
      </c>
      <c r="O535" s="32">
        <v>0.08</v>
      </c>
      <c r="P535" s="32">
        <v>0.0</v>
      </c>
      <c r="Q535" s="32">
        <v>0.0</v>
      </c>
      <c r="R535" s="32">
        <v>0.0</v>
      </c>
      <c r="U535" s="32">
        <v>2.0</v>
      </c>
      <c r="V535" s="32">
        <v>5.0</v>
      </c>
      <c r="W535" s="32">
        <v>60.0</v>
      </c>
      <c r="Z535" s="65" t="s">
        <v>209</v>
      </c>
      <c r="AA535" s="65" t="s">
        <v>209</v>
      </c>
      <c r="AB535" s="32">
        <v>0.08</v>
      </c>
      <c r="AD535" s="32">
        <v>0.0</v>
      </c>
      <c r="AE535" s="32">
        <v>0.0</v>
      </c>
      <c r="AF535" s="32">
        <v>0.0</v>
      </c>
      <c r="AI535" s="32">
        <v>1.0</v>
      </c>
      <c r="AJ535" s="32">
        <v>1.0</v>
      </c>
      <c r="AK535" s="32">
        <v>5.0</v>
      </c>
      <c r="AL535" s="32">
        <v>60.0</v>
      </c>
      <c r="AO535" s="65" t="s">
        <v>209</v>
      </c>
      <c r="AP535" s="65" t="s">
        <v>209</v>
      </c>
      <c r="AQ535" s="32">
        <v>0.08</v>
      </c>
      <c r="AS535" s="32">
        <v>0.0</v>
      </c>
      <c r="AT535" s="32">
        <v>0.0</v>
      </c>
      <c r="AU535" s="32">
        <v>0.0</v>
      </c>
      <c r="AZ535" s="65" t="s">
        <v>209</v>
      </c>
      <c r="BA535" s="65" t="s">
        <v>209</v>
      </c>
      <c r="BB535" s="32">
        <v>5.0</v>
      </c>
      <c r="BC535" s="32">
        <v>60.0</v>
      </c>
      <c r="BG535" s="65" t="s">
        <v>209</v>
      </c>
      <c r="BH535" s="65" t="s">
        <v>209</v>
      </c>
      <c r="BI535" s="32">
        <v>0.08</v>
      </c>
      <c r="BK535" s="32">
        <v>0.0</v>
      </c>
      <c r="BL535" s="32">
        <v>0.0</v>
      </c>
      <c r="BM535" s="32">
        <v>0.0</v>
      </c>
      <c r="BP535" s="32">
        <v>1.0</v>
      </c>
      <c r="BQ535" s="32">
        <v>1.0</v>
      </c>
      <c r="BR535" s="65" t="s">
        <v>209</v>
      </c>
      <c r="BS535" s="65" t="s">
        <v>209</v>
      </c>
      <c r="BT535" s="32">
        <v>5.0</v>
      </c>
      <c r="BU535" s="32">
        <v>60.0</v>
      </c>
      <c r="BZ535" s="32" t="s">
        <v>461</v>
      </c>
      <c r="CG535" s="66"/>
      <c r="CH535" s="66"/>
      <c r="CL535" s="32" t="s">
        <v>460</v>
      </c>
      <c r="CM535" s="65" t="s">
        <v>209</v>
      </c>
      <c r="CN535" s="65" t="s">
        <v>209</v>
      </c>
      <c r="CO535" s="65" t="s">
        <v>209</v>
      </c>
      <c r="CP535" s="65" t="s">
        <v>209</v>
      </c>
      <c r="CR535" s="32">
        <v>1.0</v>
      </c>
      <c r="CS535" s="32" t="s">
        <v>209</v>
      </c>
      <c r="CU535" s="32">
        <v>800.0</v>
      </c>
      <c r="CW535" s="32" t="s">
        <v>461</v>
      </c>
      <c r="CX535" s="65" t="s">
        <v>19</v>
      </c>
    </row>
    <row r="536">
      <c r="A536" s="32" t="s">
        <v>279</v>
      </c>
      <c r="B536" s="15" t="s">
        <v>280</v>
      </c>
      <c r="C536" s="15" t="s">
        <v>554</v>
      </c>
      <c r="D536" s="32" t="s">
        <v>1078</v>
      </c>
      <c r="E536" s="65" t="s">
        <v>19</v>
      </c>
      <c r="F536" s="65" t="s">
        <v>209</v>
      </c>
      <c r="G536" s="65" t="s">
        <v>209</v>
      </c>
      <c r="H536" s="15" t="s">
        <v>458</v>
      </c>
      <c r="I536" s="65" t="s">
        <v>209</v>
      </c>
      <c r="J536" s="65" t="s">
        <v>209</v>
      </c>
      <c r="K536" s="32" t="s">
        <v>460</v>
      </c>
      <c r="L536" s="32" t="s">
        <v>460</v>
      </c>
      <c r="M536" s="32" t="s">
        <v>460</v>
      </c>
      <c r="N536" s="32" t="s">
        <v>460</v>
      </c>
      <c r="O536" s="32">
        <v>0.02</v>
      </c>
      <c r="P536" s="32">
        <v>0.0</v>
      </c>
      <c r="Q536" s="32">
        <v>0.0</v>
      </c>
      <c r="R536" s="32">
        <v>0.0</v>
      </c>
      <c r="U536" s="32">
        <v>2.0</v>
      </c>
      <c r="V536" s="32">
        <v>5.0</v>
      </c>
      <c r="W536" s="32">
        <v>60.0</v>
      </c>
      <c r="Z536" s="65" t="s">
        <v>209</v>
      </c>
      <c r="AA536" s="65" t="s">
        <v>209</v>
      </c>
      <c r="AB536" s="32">
        <v>0.02</v>
      </c>
      <c r="AD536" s="32">
        <v>0.0</v>
      </c>
      <c r="AE536" s="32">
        <v>0.0</v>
      </c>
      <c r="AF536" s="32">
        <v>0.0</v>
      </c>
      <c r="AI536" s="32">
        <v>1.0</v>
      </c>
      <c r="AJ536" s="32">
        <v>1.0</v>
      </c>
      <c r="AK536" s="32">
        <v>5.0</v>
      </c>
      <c r="AL536" s="32">
        <v>60.0</v>
      </c>
      <c r="AO536" s="65" t="s">
        <v>209</v>
      </c>
      <c r="AP536" s="65" t="s">
        <v>209</v>
      </c>
      <c r="AQ536" s="32">
        <v>0.02</v>
      </c>
      <c r="AS536" s="32">
        <v>0.0</v>
      </c>
      <c r="AT536" s="32">
        <v>0.0</v>
      </c>
      <c r="AU536" s="32">
        <v>0.0</v>
      </c>
      <c r="AZ536" s="65" t="s">
        <v>209</v>
      </c>
      <c r="BA536" s="65" t="s">
        <v>209</v>
      </c>
      <c r="BB536" s="32">
        <v>5.0</v>
      </c>
      <c r="BC536" s="32">
        <v>60.0</v>
      </c>
      <c r="BG536" s="65" t="s">
        <v>209</v>
      </c>
      <c r="BH536" s="65" t="s">
        <v>209</v>
      </c>
      <c r="BI536" s="32">
        <v>0.02</v>
      </c>
      <c r="BK536" s="32">
        <v>0.0</v>
      </c>
      <c r="BL536" s="32">
        <v>0.0</v>
      </c>
      <c r="BM536" s="32">
        <v>0.0</v>
      </c>
      <c r="BP536" s="32">
        <v>1.0</v>
      </c>
      <c r="BQ536" s="32">
        <v>1.0</v>
      </c>
      <c r="BR536" s="65" t="s">
        <v>209</v>
      </c>
      <c r="BS536" s="65" t="s">
        <v>209</v>
      </c>
      <c r="BT536" s="32">
        <v>5.0</v>
      </c>
      <c r="BU536" s="32">
        <v>60.0</v>
      </c>
      <c r="BZ536" s="32" t="s">
        <v>461</v>
      </c>
      <c r="CG536" s="66"/>
      <c r="CH536" s="66"/>
      <c r="CL536" s="32" t="s">
        <v>460</v>
      </c>
      <c r="CM536" s="65" t="s">
        <v>209</v>
      </c>
      <c r="CN536" s="65" t="s">
        <v>209</v>
      </c>
      <c r="CO536" s="65" t="s">
        <v>209</v>
      </c>
      <c r="CP536" s="65" t="s">
        <v>209</v>
      </c>
      <c r="CR536" s="32">
        <v>1.0</v>
      </c>
      <c r="CS536" s="32" t="s">
        <v>209</v>
      </c>
      <c r="CU536" s="32">
        <v>800.0</v>
      </c>
      <c r="CW536" s="32" t="s">
        <v>461</v>
      </c>
      <c r="CX536" s="65" t="s">
        <v>19</v>
      </c>
    </row>
    <row r="537">
      <c r="A537" s="32" t="s">
        <v>279</v>
      </c>
      <c r="B537" s="15" t="s">
        <v>280</v>
      </c>
      <c r="C537" s="15" t="s">
        <v>531</v>
      </c>
      <c r="D537" s="32" t="s">
        <v>532</v>
      </c>
      <c r="E537" s="65" t="s">
        <v>19</v>
      </c>
      <c r="F537" s="65" t="s">
        <v>209</v>
      </c>
      <c r="G537" s="65" t="s">
        <v>209</v>
      </c>
      <c r="H537" s="15" t="s">
        <v>458</v>
      </c>
      <c r="I537" s="65" t="s">
        <v>209</v>
      </c>
      <c r="J537" s="65" t="s">
        <v>209</v>
      </c>
      <c r="K537" s="32" t="s">
        <v>460</v>
      </c>
      <c r="L537" s="32" t="s">
        <v>459</v>
      </c>
      <c r="M537" s="32" t="s">
        <v>459</v>
      </c>
      <c r="N537" s="32" t="s">
        <v>459</v>
      </c>
      <c r="P537" s="32">
        <v>20.0</v>
      </c>
      <c r="Q537" s="32">
        <v>0.0</v>
      </c>
      <c r="R537" s="32">
        <v>10.0</v>
      </c>
      <c r="U537" s="32">
        <v>2.0</v>
      </c>
      <c r="V537" s="32">
        <v>2.25</v>
      </c>
      <c r="W537" s="32">
        <v>27.0</v>
      </c>
      <c r="Z537" s="66"/>
      <c r="AA537" s="66"/>
      <c r="AB537" s="67"/>
      <c r="AC537" s="67"/>
      <c r="AD537" s="67"/>
      <c r="AE537" s="67"/>
      <c r="AF537" s="67"/>
      <c r="AG537" s="67"/>
      <c r="AH537" s="67"/>
      <c r="AI537" s="67"/>
      <c r="AJ537" s="67"/>
      <c r="AK537" s="67"/>
      <c r="AL537" s="67"/>
      <c r="AM537" s="67"/>
      <c r="AN537" s="67"/>
      <c r="AO537" s="66"/>
      <c r="AP537" s="66"/>
      <c r="AQ537" s="67"/>
      <c r="AR537" s="67"/>
      <c r="AS537" s="67"/>
      <c r="AT537" s="67"/>
      <c r="AU537" s="67"/>
      <c r="AV537" s="67"/>
      <c r="AW537" s="67"/>
      <c r="AX537" s="67"/>
      <c r="AY537" s="67"/>
      <c r="AZ537" s="66"/>
      <c r="BA537" s="66"/>
      <c r="BB537" s="67"/>
      <c r="BC537" s="67"/>
      <c r="BD537" s="67"/>
      <c r="BE537" s="67"/>
      <c r="BF537" s="67"/>
      <c r="BG537" s="66"/>
      <c r="BH537" s="66"/>
      <c r="BI537" s="67"/>
      <c r="BJ537" s="67"/>
      <c r="BK537" s="67"/>
      <c r="BL537" s="67"/>
      <c r="BM537" s="67"/>
      <c r="BN537" s="67"/>
      <c r="BO537" s="67"/>
      <c r="BP537" s="67"/>
      <c r="BQ537" s="67"/>
      <c r="BR537" s="66"/>
      <c r="BS537" s="66"/>
      <c r="BT537" s="67"/>
      <c r="BU537" s="67"/>
      <c r="BV537" s="67"/>
      <c r="BW537" s="67"/>
      <c r="BX537" s="67"/>
      <c r="BY537" s="67"/>
      <c r="BZ537" s="32" t="s">
        <v>461</v>
      </c>
      <c r="CG537" s="66"/>
      <c r="CH537" s="66"/>
      <c r="CL537" s="32" t="s">
        <v>459</v>
      </c>
      <c r="CM537" s="66"/>
      <c r="CN537" s="66"/>
      <c r="CO537" s="66"/>
      <c r="CP537" s="66"/>
      <c r="CQ537" s="67"/>
      <c r="CR537" s="67"/>
      <c r="CS537" s="67"/>
      <c r="CT537" s="67"/>
      <c r="CU537" s="67"/>
      <c r="CV537" s="67"/>
      <c r="CW537" s="32" t="s">
        <v>461</v>
      </c>
      <c r="CX537" s="65" t="s">
        <v>209</v>
      </c>
    </row>
    <row r="538">
      <c r="A538" s="32" t="s">
        <v>279</v>
      </c>
      <c r="B538" s="15" t="s">
        <v>280</v>
      </c>
      <c r="C538" s="15" t="s">
        <v>599</v>
      </c>
      <c r="D538" s="32" t="s">
        <v>690</v>
      </c>
      <c r="E538" s="65" t="s">
        <v>19</v>
      </c>
      <c r="F538" s="65" t="s">
        <v>209</v>
      </c>
      <c r="G538" s="65" t="s">
        <v>209</v>
      </c>
      <c r="H538" s="15" t="s">
        <v>458</v>
      </c>
      <c r="I538" s="65" t="s">
        <v>209</v>
      </c>
      <c r="J538" s="65" t="s">
        <v>209</v>
      </c>
      <c r="K538" s="32" t="s">
        <v>460</v>
      </c>
      <c r="L538" s="32" t="s">
        <v>460</v>
      </c>
      <c r="M538" s="32" t="s">
        <v>460</v>
      </c>
      <c r="N538" s="32" t="s">
        <v>460</v>
      </c>
      <c r="Z538" s="66"/>
      <c r="AA538" s="66"/>
      <c r="AO538" s="66"/>
      <c r="AP538" s="66"/>
      <c r="AZ538" s="66"/>
      <c r="BA538" s="66"/>
      <c r="BG538" s="66"/>
      <c r="BH538" s="66"/>
      <c r="BR538" s="66"/>
      <c r="BS538" s="66"/>
      <c r="BZ538" s="32" t="s">
        <v>461</v>
      </c>
      <c r="CG538" s="66"/>
      <c r="CH538" s="66"/>
      <c r="CL538" s="32" t="s">
        <v>459</v>
      </c>
      <c r="CM538" s="66"/>
      <c r="CN538" s="66"/>
      <c r="CO538" s="66"/>
      <c r="CP538" s="66"/>
      <c r="CQ538" s="67"/>
      <c r="CR538" s="67"/>
      <c r="CS538" s="67"/>
      <c r="CT538" s="67"/>
      <c r="CU538" s="67"/>
      <c r="CV538" s="67"/>
      <c r="CW538" s="32" t="s">
        <v>461</v>
      </c>
      <c r="CX538" s="65" t="s">
        <v>209</v>
      </c>
    </row>
    <row r="539">
      <c r="A539" s="32" t="s">
        <v>279</v>
      </c>
      <c r="B539" s="32" t="s">
        <v>280</v>
      </c>
      <c r="C539" s="15" t="s">
        <v>1348</v>
      </c>
      <c r="D539" s="32" t="s">
        <v>1349</v>
      </c>
      <c r="E539" s="65" t="s">
        <v>19</v>
      </c>
      <c r="F539" s="65" t="s">
        <v>209</v>
      </c>
      <c r="G539" s="65" t="s">
        <v>209</v>
      </c>
      <c r="H539" s="15" t="s">
        <v>458</v>
      </c>
      <c r="I539" s="65" t="s">
        <v>209</v>
      </c>
      <c r="J539" s="65" t="s">
        <v>209</v>
      </c>
      <c r="K539" s="67"/>
      <c r="L539" s="67"/>
      <c r="M539" s="67"/>
      <c r="N539" s="67"/>
      <c r="Z539" s="66"/>
      <c r="AA539" s="66"/>
      <c r="AO539" s="66"/>
      <c r="AP539" s="66"/>
      <c r="AZ539" s="66"/>
      <c r="BA539" s="66"/>
      <c r="BG539" s="66"/>
      <c r="BH539" s="66"/>
      <c r="BR539" s="66"/>
      <c r="BS539" s="66"/>
      <c r="BZ539" s="67"/>
      <c r="CG539" s="66"/>
      <c r="CH539" s="66"/>
      <c r="CL539" s="67"/>
      <c r="CM539" s="66"/>
      <c r="CN539" s="66"/>
      <c r="CO539" s="66"/>
      <c r="CP539" s="66"/>
      <c r="CW539" s="67"/>
      <c r="CX539" s="66"/>
    </row>
    <row r="540">
      <c r="A540" s="32" t="s">
        <v>279</v>
      </c>
      <c r="B540" s="32" t="s">
        <v>280</v>
      </c>
      <c r="C540" s="15" t="s">
        <v>701</v>
      </c>
      <c r="D540" s="32" t="s">
        <v>1350</v>
      </c>
      <c r="E540" s="65" t="s">
        <v>209</v>
      </c>
      <c r="F540" s="65" t="s">
        <v>209</v>
      </c>
      <c r="G540" s="65" t="s">
        <v>19</v>
      </c>
      <c r="H540" s="15" t="s">
        <v>458</v>
      </c>
      <c r="I540" s="65" t="s">
        <v>209</v>
      </c>
      <c r="J540" s="65" t="s">
        <v>209</v>
      </c>
      <c r="K540" s="32" t="s">
        <v>355</v>
      </c>
      <c r="L540" s="32" t="s">
        <v>355</v>
      </c>
      <c r="M540" s="32" t="s">
        <v>355</v>
      </c>
      <c r="N540" s="32" t="s">
        <v>355</v>
      </c>
      <c r="Z540" s="66"/>
      <c r="AA540" s="66"/>
      <c r="AO540" s="66"/>
      <c r="AP540" s="66"/>
      <c r="AZ540" s="66"/>
      <c r="BA540" s="66"/>
      <c r="BG540" s="66"/>
      <c r="BH540" s="66"/>
      <c r="BR540" s="66"/>
      <c r="BS540" s="66"/>
      <c r="BZ540" s="32" t="s">
        <v>461</v>
      </c>
      <c r="CG540" s="66"/>
      <c r="CH540" s="66"/>
      <c r="CL540" s="67"/>
      <c r="CM540" s="66"/>
      <c r="CN540" s="66"/>
      <c r="CO540" s="66"/>
      <c r="CP540" s="66"/>
      <c r="CW540" s="32" t="s">
        <v>461</v>
      </c>
      <c r="CX540" s="66"/>
    </row>
    <row r="541">
      <c r="A541" s="32" t="s">
        <v>279</v>
      </c>
      <c r="B541" s="32" t="s">
        <v>280</v>
      </c>
      <c r="C541" s="15" t="s">
        <v>1351</v>
      </c>
      <c r="D541" s="32" t="s">
        <v>1352</v>
      </c>
      <c r="E541" s="65" t="s">
        <v>19</v>
      </c>
      <c r="F541" s="65" t="s">
        <v>209</v>
      </c>
      <c r="G541" s="65" t="s">
        <v>19</v>
      </c>
      <c r="H541" s="15" t="s">
        <v>491</v>
      </c>
      <c r="I541" s="65" t="s">
        <v>209</v>
      </c>
      <c r="J541" s="65" t="s">
        <v>209</v>
      </c>
      <c r="K541" s="32" t="s">
        <v>355</v>
      </c>
      <c r="L541" s="32" t="s">
        <v>355</v>
      </c>
      <c r="M541" s="32" t="s">
        <v>355</v>
      </c>
      <c r="N541" s="32" t="s">
        <v>355</v>
      </c>
      <c r="Z541" s="66"/>
      <c r="AA541" s="66"/>
      <c r="AO541" s="66"/>
      <c r="AP541" s="66"/>
      <c r="AZ541" s="66"/>
      <c r="BA541" s="66"/>
      <c r="BG541" s="66"/>
      <c r="BH541" s="66"/>
      <c r="BR541" s="66"/>
      <c r="BS541" s="66"/>
      <c r="BZ541" s="32" t="s">
        <v>461</v>
      </c>
      <c r="CG541" s="66"/>
      <c r="CH541" s="66"/>
      <c r="CL541" s="67"/>
      <c r="CM541" s="66"/>
      <c r="CN541" s="66"/>
      <c r="CO541" s="66"/>
      <c r="CP541" s="66"/>
      <c r="CW541" s="32" t="s">
        <v>461</v>
      </c>
      <c r="CX541" s="66"/>
    </row>
    <row r="542">
      <c r="A542" s="32" t="s">
        <v>1353</v>
      </c>
      <c r="B542" s="32" t="s">
        <v>280</v>
      </c>
      <c r="C542" s="32" t="s">
        <v>1354</v>
      </c>
      <c r="D542" s="32" t="s">
        <v>1355</v>
      </c>
      <c r="E542" s="65" t="s">
        <v>19</v>
      </c>
      <c r="F542" s="65" t="s">
        <v>209</v>
      </c>
      <c r="G542" s="65" t="s">
        <v>209</v>
      </c>
      <c r="H542" s="15" t="s">
        <v>465</v>
      </c>
      <c r="I542" s="65" t="s">
        <v>209</v>
      </c>
      <c r="J542" s="65" t="s">
        <v>209</v>
      </c>
      <c r="K542" s="32" t="s">
        <v>460</v>
      </c>
      <c r="L542" s="32" t="s">
        <v>459</v>
      </c>
      <c r="M542" s="32" t="s">
        <v>459</v>
      </c>
      <c r="N542" s="32" t="s">
        <v>459</v>
      </c>
      <c r="O542" s="32">
        <v>40.0</v>
      </c>
      <c r="P542" s="32">
        <v>100.0</v>
      </c>
      <c r="Q542" s="32">
        <v>100.0</v>
      </c>
      <c r="R542" s="32">
        <v>100.0</v>
      </c>
      <c r="Z542" s="66"/>
      <c r="AA542" s="66"/>
      <c r="AB542" s="67"/>
      <c r="AC542" s="67"/>
      <c r="AD542" s="67"/>
      <c r="AE542" s="67"/>
      <c r="AF542" s="67"/>
      <c r="AG542" s="67"/>
      <c r="AH542" s="67"/>
      <c r="AI542" s="67"/>
      <c r="AJ542" s="67"/>
      <c r="AK542" s="67"/>
      <c r="AL542" s="67"/>
      <c r="AM542" s="67"/>
      <c r="AN542" s="67"/>
      <c r="AO542" s="66"/>
      <c r="AP542" s="66"/>
      <c r="AQ542" s="67"/>
      <c r="AR542" s="67"/>
      <c r="AS542" s="67"/>
      <c r="AT542" s="67"/>
      <c r="AU542" s="67"/>
      <c r="AV542" s="67"/>
      <c r="AW542" s="67"/>
      <c r="AX542" s="67"/>
      <c r="AY542" s="67"/>
      <c r="AZ542" s="66"/>
      <c r="BA542" s="66"/>
      <c r="BB542" s="67"/>
      <c r="BC542" s="67"/>
      <c r="BD542" s="67"/>
      <c r="BE542" s="67"/>
      <c r="BF542" s="67"/>
      <c r="BG542" s="66"/>
      <c r="BH542" s="66"/>
      <c r="BI542" s="67"/>
      <c r="BJ542" s="67"/>
      <c r="BK542" s="67"/>
      <c r="BL542" s="67"/>
      <c r="BM542" s="67"/>
      <c r="BN542" s="67"/>
      <c r="BO542" s="67"/>
      <c r="BP542" s="67"/>
      <c r="BQ542" s="67"/>
      <c r="BR542" s="66"/>
      <c r="BS542" s="66"/>
      <c r="BT542" s="67"/>
      <c r="BU542" s="67"/>
      <c r="BV542" s="67"/>
      <c r="BW542" s="67"/>
      <c r="BX542" s="67"/>
      <c r="BY542" s="67"/>
      <c r="BZ542" s="32" t="s">
        <v>461</v>
      </c>
      <c r="CG542" s="66"/>
      <c r="CH542" s="66"/>
      <c r="CL542" s="32" t="s">
        <v>459</v>
      </c>
      <c r="CM542" s="66"/>
      <c r="CN542" s="66"/>
      <c r="CO542" s="66"/>
      <c r="CP542" s="66"/>
      <c r="CQ542" s="67"/>
      <c r="CR542" s="67"/>
      <c r="CS542" s="67"/>
      <c r="CT542" s="67"/>
      <c r="CU542" s="67"/>
      <c r="CV542" s="67"/>
      <c r="CW542" s="32" t="s">
        <v>461</v>
      </c>
      <c r="CX542" s="65" t="s">
        <v>209</v>
      </c>
    </row>
    <row r="543">
      <c r="A543" s="32" t="s">
        <v>269</v>
      </c>
      <c r="B543" s="32" t="s">
        <v>270</v>
      </c>
      <c r="C543" s="32" t="s">
        <v>471</v>
      </c>
      <c r="D543" s="32" t="s">
        <v>1356</v>
      </c>
      <c r="E543" s="65" t="s">
        <v>209</v>
      </c>
      <c r="F543" s="65" t="s">
        <v>209</v>
      </c>
      <c r="G543" s="65" t="s">
        <v>209</v>
      </c>
      <c r="H543" s="15" t="s">
        <v>465</v>
      </c>
      <c r="I543" s="65" t="s">
        <v>209</v>
      </c>
      <c r="J543" s="65" t="s">
        <v>209</v>
      </c>
      <c r="K543" s="32" t="s">
        <v>460</v>
      </c>
      <c r="L543" s="32" t="s">
        <v>460</v>
      </c>
      <c r="M543" s="32" t="s">
        <v>459</v>
      </c>
      <c r="N543" s="32" t="s">
        <v>459</v>
      </c>
      <c r="O543" s="32">
        <v>0.29</v>
      </c>
      <c r="P543" s="32">
        <v>25.0</v>
      </c>
      <c r="Q543" s="32">
        <v>10.0</v>
      </c>
      <c r="R543" s="32">
        <v>15.0</v>
      </c>
      <c r="U543" s="32">
        <v>2.0</v>
      </c>
      <c r="V543" s="32">
        <v>2.5</v>
      </c>
      <c r="W543" s="32">
        <v>30.0</v>
      </c>
      <c r="Z543" s="65" t="s">
        <v>209</v>
      </c>
      <c r="AA543" s="65" t="s">
        <v>209</v>
      </c>
      <c r="AB543" s="32">
        <v>0.34</v>
      </c>
      <c r="AD543" s="32">
        <v>25.0</v>
      </c>
      <c r="AE543" s="32">
        <v>10.0</v>
      </c>
      <c r="AF543" s="32">
        <v>15.0</v>
      </c>
      <c r="AI543" s="32">
        <v>1.5</v>
      </c>
      <c r="AJ543" s="32">
        <v>1.5</v>
      </c>
      <c r="AK543" s="32">
        <v>2.5</v>
      </c>
      <c r="AL543" s="32">
        <v>30.0</v>
      </c>
      <c r="AO543" s="66"/>
      <c r="AP543" s="66"/>
      <c r="AQ543" s="67"/>
      <c r="AR543" s="67"/>
      <c r="AS543" s="67"/>
      <c r="AT543" s="67"/>
      <c r="AU543" s="67"/>
      <c r="AV543" s="67"/>
      <c r="AW543" s="67"/>
      <c r="AX543" s="67"/>
      <c r="AY543" s="67"/>
      <c r="AZ543" s="66"/>
      <c r="BA543" s="66"/>
      <c r="BB543" s="67"/>
      <c r="BC543" s="67"/>
      <c r="BD543" s="67"/>
      <c r="BE543" s="67"/>
      <c r="BF543" s="67"/>
      <c r="BG543" s="66"/>
      <c r="BH543" s="66"/>
      <c r="BI543" s="67"/>
      <c r="BJ543" s="67"/>
      <c r="BK543" s="67"/>
      <c r="BL543" s="67"/>
      <c r="BM543" s="67"/>
      <c r="BN543" s="67"/>
      <c r="BO543" s="67"/>
      <c r="BP543" s="67"/>
      <c r="BQ543" s="67"/>
      <c r="BR543" s="66"/>
      <c r="BS543" s="66"/>
      <c r="BT543" s="67"/>
      <c r="BU543" s="67"/>
      <c r="BV543" s="67"/>
      <c r="BW543" s="67"/>
      <c r="BX543" s="67"/>
      <c r="BY543" s="67"/>
      <c r="BZ543" s="32" t="s">
        <v>461</v>
      </c>
      <c r="CG543" s="66"/>
      <c r="CH543" s="66"/>
      <c r="CL543" s="32" t="s">
        <v>459</v>
      </c>
      <c r="CM543" s="66"/>
      <c r="CN543" s="66"/>
      <c r="CO543" s="66"/>
      <c r="CP543" s="66"/>
      <c r="CQ543" s="67"/>
      <c r="CR543" s="67"/>
      <c r="CS543" s="67"/>
      <c r="CT543" s="67"/>
      <c r="CU543" s="67"/>
      <c r="CV543" s="67"/>
      <c r="CW543" s="32" t="s">
        <v>462</v>
      </c>
      <c r="CX543" s="65" t="s">
        <v>19</v>
      </c>
    </row>
    <row r="544">
      <c r="A544" s="32" t="s">
        <v>269</v>
      </c>
      <c r="B544" s="32" t="s">
        <v>270</v>
      </c>
      <c r="C544" s="32" t="s">
        <v>473</v>
      </c>
      <c r="D544" s="32" t="s">
        <v>1357</v>
      </c>
      <c r="E544" s="65" t="s">
        <v>209</v>
      </c>
      <c r="F544" s="65" t="s">
        <v>209</v>
      </c>
      <c r="G544" s="65" t="s">
        <v>209</v>
      </c>
      <c r="H544" s="15" t="s">
        <v>465</v>
      </c>
      <c r="I544" s="65" t="s">
        <v>209</v>
      </c>
      <c r="J544" s="65" t="s">
        <v>209</v>
      </c>
      <c r="K544" s="32" t="s">
        <v>460</v>
      </c>
      <c r="L544" s="32" t="s">
        <v>460</v>
      </c>
      <c r="M544" s="32" t="s">
        <v>460</v>
      </c>
      <c r="N544" s="32" t="s">
        <v>460</v>
      </c>
      <c r="O544" s="32">
        <v>0.16</v>
      </c>
      <c r="P544" s="32">
        <v>20.0</v>
      </c>
      <c r="Q544" s="32">
        <v>6.0</v>
      </c>
      <c r="R544" s="32">
        <v>15.0</v>
      </c>
      <c r="U544" s="32">
        <v>2.0</v>
      </c>
      <c r="V544" s="32">
        <v>2.5</v>
      </c>
      <c r="W544" s="32">
        <v>30.0</v>
      </c>
      <c r="Z544" s="65" t="s">
        <v>209</v>
      </c>
      <c r="AA544" s="65" t="s">
        <v>209</v>
      </c>
      <c r="AB544" s="32">
        <v>0.18</v>
      </c>
      <c r="AD544" s="32">
        <v>25.0</v>
      </c>
      <c r="AE544" s="32">
        <v>10.0</v>
      </c>
      <c r="AF544" s="32">
        <v>15.0</v>
      </c>
      <c r="AI544" s="32">
        <v>1.5</v>
      </c>
      <c r="AJ544" s="32">
        <v>1.5</v>
      </c>
      <c r="AK544" s="32">
        <v>3.3</v>
      </c>
      <c r="AL544" s="32">
        <v>40.0</v>
      </c>
      <c r="AO544" s="65" t="s">
        <v>209</v>
      </c>
      <c r="AP544" s="65" t="s">
        <v>209</v>
      </c>
      <c r="AQ544" s="32">
        <v>0.28</v>
      </c>
      <c r="AS544" s="32">
        <v>25.0</v>
      </c>
      <c r="AT544" s="32">
        <v>10.0</v>
      </c>
      <c r="AU544" s="32">
        <v>15.0</v>
      </c>
      <c r="AX544" s="32">
        <v>1.5</v>
      </c>
      <c r="AY544" s="32">
        <v>1.5</v>
      </c>
      <c r="AZ544" s="65" t="s">
        <v>19</v>
      </c>
      <c r="BA544" s="65" t="s">
        <v>209</v>
      </c>
      <c r="BB544" s="32">
        <v>3.3</v>
      </c>
      <c r="BC544" s="32">
        <v>40.0</v>
      </c>
      <c r="BG544" s="65" t="s">
        <v>209</v>
      </c>
      <c r="BH544" s="65" t="s">
        <v>209</v>
      </c>
      <c r="BI544" s="32">
        <v>0.37</v>
      </c>
      <c r="BK544" s="32">
        <v>25.0</v>
      </c>
      <c r="BL544" s="32">
        <v>10.0</v>
      </c>
      <c r="BM544" s="32">
        <v>15.0</v>
      </c>
      <c r="BP544" s="32">
        <v>1.5</v>
      </c>
      <c r="BQ544" s="32">
        <v>1.5</v>
      </c>
      <c r="BR544" s="65" t="s">
        <v>19</v>
      </c>
      <c r="BS544" s="65" t="s">
        <v>209</v>
      </c>
      <c r="BT544" s="32">
        <v>3.3</v>
      </c>
      <c r="BU544" s="32">
        <v>40.0</v>
      </c>
      <c r="BZ544" s="32" t="s">
        <v>461</v>
      </c>
      <c r="CG544" s="66"/>
      <c r="CH544" s="66"/>
      <c r="CL544" s="32" t="s">
        <v>459</v>
      </c>
      <c r="CM544" s="66"/>
      <c r="CN544" s="66"/>
      <c r="CO544" s="66"/>
      <c r="CP544" s="66"/>
      <c r="CQ544" s="67"/>
      <c r="CR544" s="67"/>
      <c r="CS544" s="67"/>
      <c r="CT544" s="67"/>
      <c r="CU544" s="67"/>
      <c r="CV544" s="67"/>
      <c r="CW544" s="32" t="s">
        <v>462</v>
      </c>
      <c r="CX544" s="65" t="s">
        <v>19</v>
      </c>
    </row>
    <row r="545">
      <c r="A545" s="32" t="s">
        <v>269</v>
      </c>
      <c r="B545" s="32" t="s">
        <v>270</v>
      </c>
      <c r="C545" s="32" t="s">
        <v>599</v>
      </c>
      <c r="D545" s="32" t="s">
        <v>690</v>
      </c>
      <c r="E545" s="65" t="s">
        <v>209</v>
      </c>
      <c r="F545" s="65" t="s">
        <v>209</v>
      </c>
      <c r="G545" s="65" t="s">
        <v>209</v>
      </c>
      <c r="H545" s="15" t="s">
        <v>491</v>
      </c>
      <c r="I545" s="65" t="s">
        <v>209</v>
      </c>
      <c r="J545" s="65" t="s">
        <v>209</v>
      </c>
      <c r="K545" s="32" t="s">
        <v>459</v>
      </c>
      <c r="L545" s="32" t="s">
        <v>459</v>
      </c>
      <c r="M545" s="32" t="s">
        <v>459</v>
      </c>
      <c r="N545" s="32" t="s">
        <v>459</v>
      </c>
      <c r="O545" s="67"/>
      <c r="P545" s="67"/>
      <c r="Q545" s="67"/>
      <c r="R545" s="67"/>
      <c r="S545" s="67"/>
      <c r="T545" s="67"/>
      <c r="U545" s="67"/>
      <c r="V545" s="67"/>
      <c r="W545" s="67"/>
      <c r="X545" s="67"/>
      <c r="Y545" s="67"/>
      <c r="Z545" s="66"/>
      <c r="AA545" s="66"/>
      <c r="AB545" s="67"/>
      <c r="AC545" s="67"/>
      <c r="AD545" s="67"/>
      <c r="AE545" s="67"/>
      <c r="AF545" s="67"/>
      <c r="AG545" s="67"/>
      <c r="AH545" s="67"/>
      <c r="AI545" s="67"/>
      <c r="AJ545" s="67"/>
      <c r="AK545" s="67"/>
      <c r="AL545" s="67"/>
      <c r="AM545" s="67"/>
      <c r="AN545" s="67"/>
      <c r="AO545" s="66"/>
      <c r="AP545" s="66"/>
      <c r="AQ545" s="67"/>
      <c r="AR545" s="67"/>
      <c r="AS545" s="67"/>
      <c r="AT545" s="67"/>
      <c r="AU545" s="67"/>
      <c r="AV545" s="67"/>
      <c r="AW545" s="67"/>
      <c r="AX545" s="67"/>
      <c r="AY545" s="67"/>
      <c r="AZ545" s="66"/>
      <c r="BA545" s="66"/>
      <c r="BB545" s="67"/>
      <c r="BC545" s="67"/>
      <c r="BD545" s="67"/>
      <c r="BE545" s="67"/>
      <c r="BF545" s="67"/>
      <c r="BG545" s="66"/>
      <c r="BH545" s="66"/>
      <c r="BI545" s="67"/>
      <c r="BJ545" s="67"/>
      <c r="BK545" s="67"/>
      <c r="BL545" s="67"/>
      <c r="BM545" s="67"/>
      <c r="BN545" s="67"/>
      <c r="BO545" s="67"/>
      <c r="BP545" s="67"/>
      <c r="BQ545" s="67"/>
      <c r="BR545" s="66"/>
      <c r="BS545" s="66"/>
      <c r="BT545" s="67"/>
      <c r="BU545" s="67"/>
      <c r="BV545" s="67"/>
      <c r="BW545" s="67"/>
      <c r="BX545" s="67"/>
      <c r="BY545" s="67"/>
      <c r="BZ545" s="32" t="s">
        <v>461</v>
      </c>
      <c r="CG545" s="66"/>
      <c r="CH545" s="66"/>
      <c r="CL545" s="32" t="s">
        <v>459</v>
      </c>
      <c r="CM545" s="66"/>
      <c r="CN545" s="66"/>
      <c r="CO545" s="66"/>
      <c r="CP545" s="66"/>
      <c r="CQ545" s="67"/>
      <c r="CR545" s="67"/>
      <c r="CS545" s="67"/>
      <c r="CT545" s="67"/>
      <c r="CU545" s="67"/>
      <c r="CV545" s="67"/>
      <c r="CW545" s="32" t="s">
        <v>462</v>
      </c>
      <c r="CX545" s="66"/>
    </row>
    <row r="546">
      <c r="A546" s="32" t="s">
        <v>269</v>
      </c>
      <c r="B546" s="32" t="s">
        <v>270</v>
      </c>
      <c r="C546" s="32" t="s">
        <v>489</v>
      </c>
      <c r="D546" s="86" t="s">
        <v>1358</v>
      </c>
      <c r="E546" s="65" t="s">
        <v>209</v>
      </c>
      <c r="F546" s="65" t="s">
        <v>209</v>
      </c>
      <c r="G546" s="65" t="s">
        <v>209</v>
      </c>
      <c r="H546" s="15" t="s">
        <v>491</v>
      </c>
      <c r="I546" s="65" t="s">
        <v>209</v>
      </c>
      <c r="J546" s="65" t="s">
        <v>209</v>
      </c>
      <c r="K546" s="32" t="s">
        <v>459</v>
      </c>
      <c r="L546" s="32" t="s">
        <v>459</v>
      </c>
      <c r="M546" s="32" t="s">
        <v>459</v>
      </c>
      <c r="N546" s="32" t="s">
        <v>459</v>
      </c>
      <c r="O546" s="67"/>
      <c r="P546" s="67"/>
      <c r="Q546" s="67"/>
      <c r="R546" s="67"/>
      <c r="S546" s="67"/>
      <c r="T546" s="67"/>
      <c r="U546" s="67"/>
      <c r="V546" s="67"/>
      <c r="W546" s="67"/>
      <c r="X546" s="67"/>
      <c r="Y546" s="67"/>
      <c r="Z546" s="66"/>
      <c r="AA546" s="66"/>
      <c r="AB546" s="67"/>
      <c r="AC546" s="67"/>
      <c r="AD546" s="67"/>
      <c r="AE546" s="67"/>
      <c r="AF546" s="67"/>
      <c r="AG546" s="67"/>
      <c r="AH546" s="67"/>
      <c r="AI546" s="67"/>
      <c r="AJ546" s="67"/>
      <c r="AK546" s="67"/>
      <c r="AL546" s="67"/>
      <c r="AM546" s="67"/>
      <c r="AN546" s="67"/>
      <c r="AO546" s="66"/>
      <c r="AP546" s="66"/>
      <c r="AQ546" s="67"/>
      <c r="AR546" s="67"/>
      <c r="AS546" s="67"/>
      <c r="AT546" s="67"/>
      <c r="AU546" s="67"/>
      <c r="AV546" s="67"/>
      <c r="AW546" s="67"/>
      <c r="AX546" s="67"/>
      <c r="AY546" s="67"/>
      <c r="AZ546" s="66"/>
      <c r="BA546" s="66"/>
      <c r="BB546" s="67"/>
      <c r="BC546" s="67"/>
      <c r="BD546" s="67"/>
      <c r="BE546" s="67"/>
      <c r="BF546" s="67"/>
      <c r="BG546" s="66"/>
      <c r="BH546" s="66"/>
      <c r="BI546" s="67"/>
      <c r="BJ546" s="67"/>
      <c r="BK546" s="67"/>
      <c r="BL546" s="67"/>
      <c r="BM546" s="67"/>
      <c r="BN546" s="67"/>
      <c r="BO546" s="67"/>
      <c r="BP546" s="67"/>
      <c r="BQ546" s="67"/>
      <c r="BR546" s="66"/>
      <c r="BS546" s="66"/>
      <c r="BT546" s="67"/>
      <c r="BU546" s="67"/>
      <c r="BV546" s="67"/>
      <c r="BW546" s="67"/>
      <c r="BX546" s="67"/>
      <c r="BY546" s="67"/>
      <c r="BZ546" s="32" t="s">
        <v>461</v>
      </c>
      <c r="CG546" s="66"/>
      <c r="CH546" s="66"/>
      <c r="CL546" s="32" t="s">
        <v>459</v>
      </c>
      <c r="CM546" s="66"/>
      <c r="CN546" s="66"/>
      <c r="CO546" s="66"/>
      <c r="CP546" s="66"/>
      <c r="CQ546" s="67"/>
      <c r="CR546" s="67"/>
      <c r="CS546" s="67"/>
      <c r="CT546" s="67"/>
      <c r="CU546" s="67"/>
      <c r="CV546" s="67"/>
      <c r="CW546" s="67"/>
      <c r="CX546" s="66"/>
    </row>
    <row r="547">
      <c r="A547" s="32" t="s">
        <v>269</v>
      </c>
      <c r="B547" s="32" t="s">
        <v>270</v>
      </c>
      <c r="C547" s="32" t="s">
        <v>512</v>
      </c>
      <c r="D547" s="86" t="s">
        <v>693</v>
      </c>
      <c r="E547" s="65" t="s">
        <v>209</v>
      </c>
      <c r="F547" s="65" t="s">
        <v>209</v>
      </c>
      <c r="G547" s="65" t="s">
        <v>209</v>
      </c>
      <c r="H547" s="15" t="s">
        <v>491</v>
      </c>
      <c r="I547" s="65" t="s">
        <v>209</v>
      </c>
      <c r="J547" s="65" t="s">
        <v>209</v>
      </c>
      <c r="K547" s="32" t="s">
        <v>459</v>
      </c>
      <c r="L547" s="32" t="s">
        <v>459</v>
      </c>
      <c r="M547" s="32" t="s">
        <v>459</v>
      </c>
      <c r="N547" s="32" t="s">
        <v>459</v>
      </c>
      <c r="O547" s="67"/>
      <c r="P547" s="67"/>
      <c r="Q547" s="67"/>
      <c r="R547" s="67"/>
      <c r="S547" s="67"/>
      <c r="T547" s="67"/>
      <c r="U547" s="67"/>
      <c r="V547" s="67"/>
      <c r="W547" s="67"/>
      <c r="X547" s="67"/>
      <c r="Y547" s="67"/>
      <c r="Z547" s="66"/>
      <c r="AA547" s="66"/>
      <c r="AB547" s="67"/>
      <c r="AC547" s="67"/>
      <c r="AD547" s="67"/>
      <c r="AE547" s="67"/>
      <c r="AF547" s="67"/>
      <c r="AG547" s="67"/>
      <c r="AH547" s="67"/>
      <c r="AI547" s="67"/>
      <c r="AJ547" s="67"/>
      <c r="AK547" s="67"/>
      <c r="AL547" s="67"/>
      <c r="AM547" s="67"/>
      <c r="AN547" s="67"/>
      <c r="AO547" s="66"/>
      <c r="AP547" s="66"/>
      <c r="AQ547" s="67"/>
      <c r="AR547" s="67"/>
      <c r="AS547" s="67"/>
      <c r="AT547" s="67"/>
      <c r="AU547" s="67"/>
      <c r="AV547" s="67"/>
      <c r="AW547" s="67"/>
      <c r="AX547" s="67"/>
      <c r="AY547" s="67"/>
      <c r="AZ547" s="66"/>
      <c r="BA547" s="66"/>
      <c r="BB547" s="67"/>
      <c r="BC547" s="67"/>
      <c r="BD547" s="67"/>
      <c r="BE547" s="67"/>
      <c r="BF547" s="67"/>
      <c r="BG547" s="66"/>
      <c r="BH547" s="66"/>
      <c r="BI547" s="67"/>
      <c r="BJ547" s="67"/>
      <c r="BK547" s="67"/>
      <c r="BL547" s="67"/>
      <c r="BM547" s="67"/>
      <c r="BN547" s="67"/>
      <c r="BO547" s="67"/>
      <c r="BP547" s="67"/>
      <c r="BQ547" s="67"/>
      <c r="BR547" s="66"/>
      <c r="BS547" s="66"/>
      <c r="BT547" s="67"/>
      <c r="BU547" s="67"/>
      <c r="BV547" s="67"/>
      <c r="BW547" s="67"/>
      <c r="BX547" s="67"/>
      <c r="BY547" s="67"/>
      <c r="BZ547" s="32" t="s">
        <v>461</v>
      </c>
      <c r="CG547" s="66"/>
      <c r="CH547" s="66"/>
      <c r="CL547" s="32" t="s">
        <v>459</v>
      </c>
      <c r="CM547" s="66"/>
      <c r="CN547" s="66"/>
      <c r="CO547" s="66"/>
      <c r="CP547" s="66"/>
      <c r="CQ547" s="67"/>
      <c r="CR547" s="67"/>
      <c r="CS547" s="67"/>
      <c r="CT547" s="67"/>
      <c r="CU547" s="67"/>
      <c r="CV547" s="67"/>
      <c r="CW547" s="67"/>
      <c r="CX547" s="66"/>
    </row>
    <row r="548">
      <c r="A548" s="32" t="s">
        <v>269</v>
      </c>
      <c r="B548" s="32" t="s">
        <v>270</v>
      </c>
      <c r="C548" s="32" t="s">
        <v>466</v>
      </c>
      <c r="D548" s="86" t="s">
        <v>1359</v>
      </c>
      <c r="E548" s="65" t="s">
        <v>209</v>
      </c>
      <c r="F548" s="65" t="s">
        <v>19</v>
      </c>
      <c r="G548" s="65" t="s">
        <v>209</v>
      </c>
      <c r="H548" s="15" t="s">
        <v>465</v>
      </c>
      <c r="I548" s="65" t="s">
        <v>209</v>
      </c>
      <c r="J548" s="65" t="s">
        <v>209</v>
      </c>
      <c r="K548" s="67"/>
      <c r="L548" s="67"/>
      <c r="M548" s="67"/>
      <c r="N548" s="67"/>
      <c r="Z548" s="66"/>
      <c r="AA548" s="66"/>
      <c r="AO548" s="66"/>
      <c r="AP548" s="66"/>
      <c r="AZ548" s="66"/>
      <c r="BA548" s="66"/>
      <c r="BG548" s="66"/>
      <c r="BH548" s="66"/>
      <c r="BR548" s="66"/>
      <c r="BS548" s="66"/>
      <c r="BZ548" s="67"/>
      <c r="CG548" s="66"/>
      <c r="CH548" s="66"/>
      <c r="CL548" s="67"/>
      <c r="CM548" s="66"/>
      <c r="CN548" s="66"/>
      <c r="CO548" s="66"/>
      <c r="CP548" s="66"/>
      <c r="CW548" s="67"/>
      <c r="CX548" s="66"/>
    </row>
    <row r="549">
      <c r="A549" s="32" t="s">
        <v>307</v>
      </c>
      <c r="B549" s="32" t="s">
        <v>303</v>
      </c>
      <c r="C549" s="32" t="s">
        <v>811</v>
      </c>
      <c r="D549" s="86" t="s">
        <v>1360</v>
      </c>
      <c r="E549" s="65" t="s">
        <v>19</v>
      </c>
      <c r="F549" s="65" t="s">
        <v>209</v>
      </c>
      <c r="G549" s="65" t="s">
        <v>209</v>
      </c>
      <c r="H549" s="15" t="s">
        <v>458</v>
      </c>
      <c r="I549" s="65" t="s">
        <v>209</v>
      </c>
      <c r="J549" s="65" t="s">
        <v>209</v>
      </c>
      <c r="K549" s="32" t="s">
        <v>460</v>
      </c>
      <c r="L549" s="32" t="s">
        <v>459</v>
      </c>
      <c r="M549" s="32" t="s">
        <v>459</v>
      </c>
      <c r="N549" s="32" t="s">
        <v>459</v>
      </c>
      <c r="O549" s="32">
        <v>10.0</v>
      </c>
      <c r="P549" s="32">
        <v>35.0</v>
      </c>
      <c r="Q549" s="32">
        <v>25.0</v>
      </c>
      <c r="R549" s="32">
        <v>25.0</v>
      </c>
      <c r="S549" s="32">
        <v>10.0</v>
      </c>
      <c r="U549" s="32">
        <v>2.0</v>
      </c>
      <c r="V549" s="32">
        <v>2.6</v>
      </c>
      <c r="W549" s="32">
        <v>32.0</v>
      </c>
      <c r="Y549" s="32">
        <v>1000.0</v>
      </c>
      <c r="Z549" s="65"/>
      <c r="AA549" s="66"/>
      <c r="AB549" s="67"/>
      <c r="AC549" s="67"/>
      <c r="AD549" s="67"/>
      <c r="AE549" s="67"/>
      <c r="AF549" s="67"/>
      <c r="AG549" s="67"/>
      <c r="AH549" s="67"/>
      <c r="AI549" s="67"/>
      <c r="AJ549" s="67"/>
      <c r="AK549" s="67"/>
      <c r="AL549" s="67"/>
      <c r="AM549" s="67"/>
      <c r="AN549" s="67"/>
      <c r="AO549" s="66"/>
      <c r="AP549" s="66"/>
      <c r="AQ549" s="67"/>
      <c r="AR549" s="67"/>
      <c r="AS549" s="67"/>
      <c r="AT549" s="67"/>
      <c r="AU549" s="67"/>
      <c r="AV549" s="67"/>
      <c r="AW549" s="67"/>
      <c r="AX549" s="67"/>
      <c r="AY549" s="67"/>
      <c r="AZ549" s="66"/>
      <c r="BA549" s="66"/>
      <c r="BB549" s="67"/>
      <c r="BC549" s="67"/>
      <c r="BD549" s="67"/>
      <c r="BE549" s="67"/>
      <c r="BF549" s="67"/>
      <c r="BG549" s="66"/>
      <c r="BH549" s="66"/>
      <c r="BI549" s="67"/>
      <c r="BJ549" s="67"/>
      <c r="BK549" s="67"/>
      <c r="BL549" s="67"/>
      <c r="BM549" s="67"/>
      <c r="BN549" s="67"/>
      <c r="BO549" s="67"/>
      <c r="BP549" s="67"/>
      <c r="BQ549" s="67"/>
      <c r="BR549" s="66"/>
      <c r="BS549" s="66"/>
      <c r="BT549" s="67"/>
      <c r="BU549" s="67"/>
      <c r="BV549" s="67"/>
      <c r="BW549" s="67"/>
      <c r="BX549" s="67"/>
      <c r="BY549" s="67"/>
      <c r="BZ549" s="32" t="s">
        <v>461</v>
      </c>
      <c r="CG549" s="66"/>
      <c r="CH549" s="66"/>
      <c r="CL549" s="32" t="s">
        <v>460</v>
      </c>
      <c r="CM549" s="65" t="s">
        <v>209</v>
      </c>
      <c r="CN549" s="65" t="s">
        <v>209</v>
      </c>
      <c r="CO549" s="65" t="s">
        <v>209</v>
      </c>
      <c r="CP549" s="65" t="s">
        <v>209</v>
      </c>
      <c r="CQ549" s="32">
        <v>0.0</v>
      </c>
      <c r="CR549" s="32">
        <v>0.0</v>
      </c>
      <c r="CS549" s="32">
        <v>0.0</v>
      </c>
      <c r="CT549" s="32">
        <v>0.0</v>
      </c>
      <c r="CU549" s="32">
        <v>0.0</v>
      </c>
      <c r="CV549" s="32">
        <v>0.0</v>
      </c>
      <c r="CW549" s="32" t="s">
        <v>460</v>
      </c>
      <c r="CX549" s="65" t="s">
        <v>209</v>
      </c>
      <c r="CY549" s="32">
        <v>0.11</v>
      </c>
    </row>
    <row r="550">
      <c r="A550" s="32" t="s">
        <v>307</v>
      </c>
      <c r="B550" s="32" t="s">
        <v>303</v>
      </c>
      <c r="C550" s="32" t="s">
        <v>471</v>
      </c>
      <c r="D550" s="86" t="s">
        <v>1361</v>
      </c>
      <c r="E550" s="65" t="s">
        <v>19</v>
      </c>
      <c r="F550" s="65" t="s">
        <v>209</v>
      </c>
      <c r="G550" s="65" t="s">
        <v>209</v>
      </c>
      <c r="H550" s="15" t="s">
        <v>465</v>
      </c>
      <c r="I550" s="65" t="s">
        <v>209</v>
      </c>
      <c r="J550" s="65" t="s">
        <v>209</v>
      </c>
      <c r="K550" s="32" t="s">
        <v>460</v>
      </c>
      <c r="L550" s="32" t="s">
        <v>459</v>
      </c>
      <c r="M550" s="32" t="s">
        <v>459</v>
      </c>
      <c r="N550" s="32" t="s">
        <v>459</v>
      </c>
      <c r="O550" s="32">
        <v>0.23</v>
      </c>
      <c r="P550" s="32">
        <v>25.0</v>
      </c>
      <c r="Q550" s="32">
        <v>8.0</v>
      </c>
      <c r="R550" s="32">
        <v>20.0</v>
      </c>
      <c r="S550" s="32">
        <v>35.0</v>
      </c>
      <c r="U550" s="32">
        <v>2.0</v>
      </c>
      <c r="V550" s="32">
        <v>2.3</v>
      </c>
      <c r="W550" s="32">
        <v>28.0</v>
      </c>
      <c r="Y550" s="32">
        <v>1000.0</v>
      </c>
      <c r="Z550" s="66"/>
      <c r="AA550" s="66"/>
      <c r="AB550" s="67"/>
      <c r="AC550" s="67"/>
      <c r="AD550" s="67"/>
      <c r="AE550" s="67"/>
      <c r="AF550" s="67"/>
      <c r="AG550" s="67"/>
      <c r="AH550" s="67"/>
      <c r="AI550" s="67"/>
      <c r="AJ550" s="67"/>
      <c r="AK550" s="67"/>
      <c r="AL550" s="67"/>
      <c r="AM550" s="67"/>
      <c r="AN550" s="67"/>
      <c r="AO550" s="66"/>
      <c r="AP550" s="66"/>
      <c r="AQ550" s="67"/>
      <c r="AR550" s="67"/>
      <c r="AS550" s="67"/>
      <c r="AT550" s="67"/>
      <c r="AU550" s="67"/>
      <c r="AV550" s="67"/>
      <c r="AW550" s="67"/>
      <c r="AX550" s="67"/>
      <c r="AY550" s="67"/>
      <c r="AZ550" s="66"/>
      <c r="BA550" s="66"/>
      <c r="BB550" s="67"/>
      <c r="BC550" s="67"/>
      <c r="BD550" s="67"/>
      <c r="BE550" s="67"/>
      <c r="BF550" s="67"/>
      <c r="BG550" s="66"/>
      <c r="BH550" s="66"/>
      <c r="BI550" s="67"/>
      <c r="BJ550" s="67"/>
      <c r="BK550" s="67"/>
      <c r="BL550" s="67"/>
      <c r="BM550" s="67"/>
      <c r="BN550" s="67"/>
      <c r="BO550" s="67"/>
      <c r="BP550" s="67"/>
      <c r="BQ550" s="67"/>
      <c r="BR550" s="66"/>
      <c r="BS550" s="66"/>
      <c r="BT550" s="67"/>
      <c r="BU550" s="67"/>
      <c r="BV550" s="67"/>
      <c r="BW550" s="67"/>
      <c r="BX550" s="67"/>
      <c r="BY550" s="67"/>
      <c r="BZ550" s="32" t="s">
        <v>461</v>
      </c>
      <c r="CG550" s="66"/>
      <c r="CH550" s="66"/>
      <c r="CL550" s="32" t="s">
        <v>460</v>
      </c>
      <c r="CM550" s="65" t="s">
        <v>209</v>
      </c>
      <c r="CN550" s="65" t="s">
        <v>209</v>
      </c>
      <c r="CO550" s="65" t="s">
        <v>209</v>
      </c>
      <c r="CP550" s="65" t="s">
        <v>209</v>
      </c>
      <c r="CQ550" s="32">
        <v>0.0</v>
      </c>
      <c r="CR550" s="32">
        <v>0.0</v>
      </c>
      <c r="CS550" s="32">
        <v>0.0</v>
      </c>
      <c r="CT550" s="32">
        <v>0.0</v>
      </c>
      <c r="CU550" s="32">
        <v>0.0</v>
      </c>
      <c r="CV550" s="32">
        <v>0.0</v>
      </c>
      <c r="CW550" s="32" t="s">
        <v>459</v>
      </c>
      <c r="CX550" s="65" t="s">
        <v>209</v>
      </c>
    </row>
    <row r="551">
      <c r="A551" s="32" t="s">
        <v>307</v>
      </c>
      <c r="B551" s="32" t="s">
        <v>303</v>
      </c>
      <c r="C551" s="32" t="s">
        <v>473</v>
      </c>
      <c r="D551" s="86" t="s">
        <v>1362</v>
      </c>
      <c r="E551" s="65" t="s">
        <v>19</v>
      </c>
      <c r="F551" s="65" t="s">
        <v>209</v>
      </c>
      <c r="G551" s="65" t="s">
        <v>209</v>
      </c>
      <c r="H551" s="15" t="s">
        <v>465</v>
      </c>
      <c r="I551" s="65" t="s">
        <v>209</v>
      </c>
      <c r="J551" s="65" t="s">
        <v>209</v>
      </c>
      <c r="K551" s="32" t="s">
        <v>460</v>
      </c>
      <c r="L551" s="32" t="s">
        <v>459</v>
      </c>
      <c r="M551" s="32" t="s">
        <v>459</v>
      </c>
      <c r="N551" s="32" t="s">
        <v>459</v>
      </c>
      <c r="O551" s="32">
        <v>0.11</v>
      </c>
      <c r="P551" s="32">
        <v>20.0</v>
      </c>
      <c r="Q551" s="32">
        <v>8.0</v>
      </c>
      <c r="R551" s="32">
        <v>20.0</v>
      </c>
      <c r="S551" s="32">
        <v>40.0</v>
      </c>
      <c r="U551" s="32">
        <v>2.0</v>
      </c>
      <c r="V551" s="32">
        <v>2.3</v>
      </c>
      <c r="W551" s="32">
        <v>28.0</v>
      </c>
      <c r="Y551" s="32">
        <v>700.0</v>
      </c>
      <c r="Z551" s="66"/>
      <c r="AA551" s="66"/>
      <c r="AB551" s="67"/>
      <c r="AC551" s="67"/>
      <c r="AD551" s="67"/>
      <c r="AE551" s="67"/>
      <c r="AF551" s="67"/>
      <c r="AG551" s="67"/>
      <c r="AH551" s="67"/>
      <c r="AI551" s="67"/>
      <c r="AJ551" s="67"/>
      <c r="AK551" s="67"/>
      <c r="AL551" s="67"/>
      <c r="AM551" s="67"/>
      <c r="AN551" s="67"/>
      <c r="AO551" s="66"/>
      <c r="AP551" s="66"/>
      <c r="AQ551" s="67"/>
      <c r="AR551" s="67"/>
      <c r="AS551" s="67"/>
      <c r="AT551" s="67"/>
      <c r="AU551" s="67"/>
      <c r="AV551" s="67"/>
      <c r="AW551" s="67"/>
      <c r="AX551" s="67"/>
      <c r="AY551" s="67"/>
      <c r="AZ551" s="66"/>
      <c r="BA551" s="66"/>
      <c r="BB551" s="67"/>
      <c r="BC551" s="67"/>
      <c r="BD551" s="67"/>
      <c r="BE551" s="67"/>
      <c r="BF551" s="67"/>
      <c r="BG551" s="66"/>
      <c r="BH551" s="66"/>
      <c r="BI551" s="67"/>
      <c r="BJ551" s="67"/>
      <c r="BK551" s="67"/>
      <c r="BL551" s="67"/>
      <c r="BM551" s="67"/>
      <c r="BN551" s="67"/>
      <c r="BO551" s="67"/>
      <c r="BP551" s="67"/>
      <c r="BQ551" s="67"/>
      <c r="BR551" s="66"/>
      <c r="BS551" s="66"/>
      <c r="BT551" s="67"/>
      <c r="BU551" s="67"/>
      <c r="BV551" s="67"/>
      <c r="BW551" s="67"/>
      <c r="BX551" s="67"/>
      <c r="BY551" s="67"/>
      <c r="BZ551" s="32" t="s">
        <v>461</v>
      </c>
      <c r="CG551" s="66"/>
      <c r="CH551" s="66"/>
      <c r="CL551" s="32" t="s">
        <v>460</v>
      </c>
      <c r="CM551" s="65" t="s">
        <v>209</v>
      </c>
      <c r="CN551" s="65" t="s">
        <v>209</v>
      </c>
      <c r="CO551" s="65" t="s">
        <v>209</v>
      </c>
      <c r="CP551" s="65" t="s">
        <v>209</v>
      </c>
      <c r="CQ551" s="32">
        <v>0.0</v>
      </c>
      <c r="CR551" s="32">
        <v>0.0</v>
      </c>
      <c r="CS551" s="32">
        <v>0.0</v>
      </c>
      <c r="CT551" s="32">
        <v>0.0</v>
      </c>
      <c r="CU551" s="32">
        <v>0.0</v>
      </c>
      <c r="CV551" s="32">
        <v>0.0</v>
      </c>
      <c r="CW551" s="32" t="s">
        <v>459</v>
      </c>
      <c r="CX551" s="65" t="s">
        <v>209</v>
      </c>
    </row>
    <row r="552">
      <c r="A552" s="32" t="s">
        <v>307</v>
      </c>
      <c r="B552" s="32" t="s">
        <v>303</v>
      </c>
      <c r="C552" s="32" t="s">
        <v>475</v>
      </c>
      <c r="D552" s="86" t="s">
        <v>1363</v>
      </c>
      <c r="E552" s="65" t="s">
        <v>19</v>
      </c>
      <c r="F552" s="65" t="s">
        <v>209</v>
      </c>
      <c r="G552" s="65" t="s">
        <v>209</v>
      </c>
      <c r="H552" s="15" t="s">
        <v>465</v>
      </c>
      <c r="I552" s="65" t="s">
        <v>209</v>
      </c>
      <c r="J552" s="65" t="s">
        <v>209</v>
      </c>
      <c r="K552" s="32" t="s">
        <v>460</v>
      </c>
      <c r="L552" s="32" t="s">
        <v>460</v>
      </c>
      <c r="M552" s="32" t="s">
        <v>460</v>
      </c>
      <c r="N552" s="32" t="s">
        <v>460</v>
      </c>
      <c r="O552" s="32">
        <v>0.11</v>
      </c>
      <c r="P552" s="32">
        <v>20.0</v>
      </c>
      <c r="Q552" s="32">
        <v>8.0</v>
      </c>
      <c r="R552" s="32">
        <v>20.0</v>
      </c>
      <c r="S552" s="32">
        <v>40.0</v>
      </c>
      <c r="U552" s="32">
        <v>2.0</v>
      </c>
      <c r="V552" s="32">
        <v>2.3</v>
      </c>
      <c r="W552" s="32">
        <v>28.0</v>
      </c>
      <c r="Y552" s="32">
        <v>550.0</v>
      </c>
      <c r="Z552" s="65" t="s">
        <v>209</v>
      </c>
      <c r="AA552" s="65" t="s">
        <v>209</v>
      </c>
      <c r="AB552" s="32">
        <v>0.14</v>
      </c>
      <c r="AD552" s="32">
        <v>20.0</v>
      </c>
      <c r="AE552" s="32">
        <v>8.0</v>
      </c>
      <c r="AF552" s="32">
        <v>20.0</v>
      </c>
      <c r="AG552" s="32">
        <v>40.0</v>
      </c>
      <c r="AI552" s="32">
        <v>2.0</v>
      </c>
      <c r="AK552" s="32">
        <v>2.3</v>
      </c>
      <c r="AL552" s="32">
        <v>28.0</v>
      </c>
      <c r="AN552" s="32">
        <v>500.0</v>
      </c>
      <c r="AO552" s="65" t="s">
        <v>209</v>
      </c>
      <c r="AP552" s="65" t="s">
        <v>209</v>
      </c>
      <c r="AQ552" s="32">
        <v>0.16</v>
      </c>
      <c r="AS552" s="32">
        <v>20.0</v>
      </c>
      <c r="AT552" s="32">
        <v>8.0</v>
      </c>
      <c r="AU552" s="32">
        <v>20.0</v>
      </c>
      <c r="AV552" s="32">
        <v>40.0</v>
      </c>
      <c r="AX552" s="32">
        <v>2.0</v>
      </c>
      <c r="AZ552" s="66"/>
      <c r="BA552" s="66"/>
      <c r="BB552" s="32">
        <v>2.3</v>
      </c>
      <c r="BC552" s="32">
        <v>28.0</v>
      </c>
      <c r="BE552" s="32">
        <v>550.0</v>
      </c>
      <c r="BG552" s="65" t="s">
        <v>209</v>
      </c>
      <c r="BH552" s="65" t="s">
        <v>209</v>
      </c>
      <c r="BI552" s="32">
        <v>0.18</v>
      </c>
      <c r="BK552" s="32">
        <v>20.0</v>
      </c>
      <c r="BL552" s="32">
        <v>8.0</v>
      </c>
      <c r="BM552" s="32">
        <v>20.0</v>
      </c>
      <c r="BN552" s="32">
        <v>40.0</v>
      </c>
      <c r="BP552" s="32">
        <v>2.0</v>
      </c>
      <c r="BQ552" s="32">
        <v>2.0</v>
      </c>
      <c r="BR552" s="65" t="s">
        <v>209</v>
      </c>
      <c r="BS552" s="65" t="s">
        <v>209</v>
      </c>
      <c r="BT552" s="32">
        <v>2.3</v>
      </c>
      <c r="BU552" s="32">
        <v>28.0</v>
      </c>
      <c r="BW552" s="32">
        <v>550.0</v>
      </c>
      <c r="BZ552" s="32" t="s">
        <v>461</v>
      </c>
      <c r="CG552" s="66"/>
      <c r="CH552" s="66"/>
      <c r="CL552" s="32" t="s">
        <v>460</v>
      </c>
      <c r="CM552" s="65" t="s">
        <v>209</v>
      </c>
      <c r="CN552" s="65" t="s">
        <v>209</v>
      </c>
      <c r="CO552" s="65" t="s">
        <v>209</v>
      </c>
      <c r="CP552" s="65" t="s">
        <v>209</v>
      </c>
      <c r="CQ552" s="32">
        <v>0.0</v>
      </c>
      <c r="CR552" s="32">
        <v>0.0</v>
      </c>
      <c r="CS552" s="32">
        <v>0.0</v>
      </c>
      <c r="CT552" s="32">
        <v>0.0</v>
      </c>
      <c r="CU552" s="32">
        <v>0.0</v>
      </c>
      <c r="CV552" s="32">
        <v>0.0</v>
      </c>
      <c r="CW552" s="32" t="s">
        <v>462</v>
      </c>
      <c r="CX552" s="65" t="s">
        <v>209</v>
      </c>
      <c r="CY552" s="32">
        <v>0.11</v>
      </c>
    </row>
    <row r="553">
      <c r="A553" s="32" t="s">
        <v>307</v>
      </c>
      <c r="B553" s="32" t="s">
        <v>303</v>
      </c>
      <c r="C553" s="32" t="s">
        <v>1364</v>
      </c>
      <c r="D553" s="86" t="s">
        <v>1365</v>
      </c>
      <c r="E553" s="65" t="s">
        <v>19</v>
      </c>
      <c r="F553" s="65" t="s">
        <v>209</v>
      </c>
      <c r="G553" s="65" t="s">
        <v>209</v>
      </c>
      <c r="H553" s="15" t="s">
        <v>465</v>
      </c>
      <c r="I553" s="65" t="s">
        <v>209</v>
      </c>
      <c r="J553" s="65" t="s">
        <v>209</v>
      </c>
      <c r="K553" s="32" t="s">
        <v>460</v>
      </c>
      <c r="L553" s="32" t="s">
        <v>459</v>
      </c>
      <c r="M553" s="32" t="s">
        <v>459</v>
      </c>
      <c r="N553" s="32" t="s">
        <v>459</v>
      </c>
      <c r="O553" s="32">
        <v>1.0</v>
      </c>
      <c r="P553" s="32">
        <v>25.0</v>
      </c>
      <c r="Q553" s="32">
        <v>10.0</v>
      </c>
      <c r="R553" s="32">
        <v>15.0</v>
      </c>
      <c r="S553" s="32">
        <v>15.0</v>
      </c>
      <c r="U553" s="32">
        <v>2.0</v>
      </c>
      <c r="V553" s="32">
        <v>2.6</v>
      </c>
      <c r="W553" s="32">
        <v>32.0</v>
      </c>
      <c r="Y553" s="32">
        <v>1000.0</v>
      </c>
      <c r="Z553" s="66"/>
      <c r="AA553" s="66"/>
      <c r="AB553" s="67"/>
      <c r="AC553" s="67"/>
      <c r="AD553" s="67"/>
      <c r="AE553" s="67"/>
      <c r="AF553" s="67"/>
      <c r="AG553" s="67"/>
      <c r="AH553" s="67"/>
      <c r="AI553" s="67"/>
      <c r="AJ553" s="67"/>
      <c r="AK553" s="67"/>
      <c r="AL553" s="67"/>
      <c r="AM553" s="67"/>
      <c r="AN553" s="67"/>
      <c r="AO553" s="66"/>
      <c r="AP553" s="66"/>
      <c r="AQ553" s="67"/>
      <c r="AR553" s="67"/>
      <c r="AS553" s="67"/>
      <c r="AT553" s="67"/>
      <c r="AU553" s="67"/>
      <c r="AV553" s="67"/>
      <c r="AW553" s="67"/>
      <c r="AX553" s="67"/>
      <c r="AY553" s="67"/>
      <c r="AZ553" s="66"/>
      <c r="BA553" s="66"/>
      <c r="BB553" s="67"/>
      <c r="BC553" s="67"/>
      <c r="BD553" s="67"/>
      <c r="BE553" s="67"/>
      <c r="BF553" s="67"/>
      <c r="BG553" s="66"/>
      <c r="BH553" s="66"/>
      <c r="BI553" s="67"/>
      <c r="BJ553" s="67"/>
      <c r="BK553" s="67"/>
      <c r="BL553" s="67"/>
      <c r="BM553" s="67"/>
      <c r="BN553" s="67"/>
      <c r="BO553" s="67"/>
      <c r="BP553" s="67"/>
      <c r="BQ553" s="67"/>
      <c r="BR553" s="66"/>
      <c r="BS553" s="66"/>
      <c r="BT553" s="67"/>
      <c r="BU553" s="67"/>
      <c r="BV553" s="67"/>
      <c r="BW553" s="67"/>
      <c r="BX553" s="67"/>
      <c r="BY553" s="67"/>
      <c r="BZ553" s="32" t="s">
        <v>461</v>
      </c>
      <c r="CG553" s="66"/>
      <c r="CH553" s="66"/>
      <c r="CL553" s="32" t="s">
        <v>460</v>
      </c>
      <c r="CM553" s="65" t="s">
        <v>209</v>
      </c>
      <c r="CN553" s="65" t="s">
        <v>209</v>
      </c>
      <c r="CO553" s="65" t="s">
        <v>209</v>
      </c>
      <c r="CP553" s="65" t="s">
        <v>209</v>
      </c>
      <c r="CQ553" s="32">
        <v>0.0</v>
      </c>
      <c r="CR553" s="32">
        <v>0.0</v>
      </c>
      <c r="CS553" s="32">
        <v>0.0</v>
      </c>
      <c r="CT553" s="32">
        <v>0.0</v>
      </c>
      <c r="CU553" s="32">
        <v>0.0</v>
      </c>
      <c r="CV553" s="32">
        <v>0.0</v>
      </c>
      <c r="CW553" s="32" t="s">
        <v>460</v>
      </c>
      <c r="CX553" s="65" t="s">
        <v>209</v>
      </c>
      <c r="CY553" s="32">
        <v>0.11</v>
      </c>
    </row>
    <row r="554">
      <c r="A554" s="32" t="s">
        <v>307</v>
      </c>
      <c r="B554" s="32" t="s">
        <v>303</v>
      </c>
      <c r="C554" s="32" t="s">
        <v>629</v>
      </c>
      <c r="D554" s="86" t="s">
        <v>1366</v>
      </c>
      <c r="E554" s="65" t="s">
        <v>19</v>
      </c>
      <c r="F554" s="65" t="s">
        <v>209</v>
      </c>
      <c r="G554" s="65" t="s">
        <v>209</v>
      </c>
      <c r="H554" s="15" t="s">
        <v>465</v>
      </c>
      <c r="I554" s="65" t="s">
        <v>209</v>
      </c>
      <c r="J554" s="65" t="s">
        <v>209</v>
      </c>
      <c r="K554" s="32" t="s">
        <v>460</v>
      </c>
      <c r="L554" s="32" t="s">
        <v>459</v>
      </c>
      <c r="M554" s="32" t="s">
        <v>459</v>
      </c>
      <c r="N554" s="32" t="s">
        <v>459</v>
      </c>
      <c r="O554" s="32">
        <v>0.14</v>
      </c>
      <c r="P554" s="32">
        <v>20.0</v>
      </c>
      <c r="Q554" s="32">
        <v>8.0</v>
      </c>
      <c r="R554" s="32">
        <v>10.0</v>
      </c>
      <c r="S554" s="32">
        <v>35.0</v>
      </c>
      <c r="U554" s="32">
        <v>2.0</v>
      </c>
      <c r="V554" s="32">
        <v>2.0</v>
      </c>
      <c r="W554" s="32">
        <v>24.0</v>
      </c>
      <c r="Y554" s="32">
        <v>750.0</v>
      </c>
      <c r="Z554" s="66"/>
      <c r="AA554" s="66"/>
      <c r="AB554" s="67"/>
      <c r="AC554" s="67"/>
      <c r="AD554" s="67"/>
      <c r="AE554" s="67"/>
      <c r="AF554" s="67"/>
      <c r="AG554" s="67"/>
      <c r="AH554" s="67"/>
      <c r="AI554" s="67"/>
      <c r="AJ554" s="67"/>
      <c r="AK554" s="67"/>
      <c r="AL554" s="67"/>
      <c r="AM554" s="67"/>
      <c r="AN554" s="67"/>
      <c r="AO554" s="66"/>
      <c r="AP554" s="66"/>
      <c r="AQ554" s="67"/>
      <c r="AR554" s="67"/>
      <c r="AS554" s="67"/>
      <c r="AT554" s="67"/>
      <c r="AU554" s="67"/>
      <c r="AV554" s="67"/>
      <c r="AW554" s="67"/>
      <c r="AX554" s="67"/>
      <c r="AY554" s="67"/>
      <c r="AZ554" s="66"/>
      <c r="BA554" s="66"/>
      <c r="BB554" s="67"/>
      <c r="BC554" s="67"/>
      <c r="BD554" s="67"/>
      <c r="BE554" s="67"/>
      <c r="BF554" s="67"/>
      <c r="BG554" s="66"/>
      <c r="BH554" s="66"/>
      <c r="BI554" s="67"/>
      <c r="BJ554" s="67"/>
      <c r="BK554" s="67"/>
      <c r="BL554" s="67"/>
      <c r="BM554" s="67"/>
      <c r="BN554" s="67"/>
      <c r="BO554" s="67"/>
      <c r="BP554" s="67"/>
      <c r="BQ554" s="67"/>
      <c r="BR554" s="66"/>
      <c r="BS554" s="66"/>
      <c r="BT554" s="67"/>
      <c r="BU554" s="67"/>
      <c r="BV554" s="67"/>
      <c r="BW554" s="67"/>
      <c r="BX554" s="67"/>
      <c r="BY554" s="67"/>
      <c r="BZ554" s="32" t="s">
        <v>461</v>
      </c>
      <c r="CG554" s="66"/>
      <c r="CH554" s="66"/>
      <c r="CL554" s="32" t="s">
        <v>460</v>
      </c>
      <c r="CM554" s="65" t="s">
        <v>209</v>
      </c>
      <c r="CN554" s="65" t="s">
        <v>209</v>
      </c>
      <c r="CO554" s="65" t="s">
        <v>209</v>
      </c>
      <c r="CP554" s="65" t="s">
        <v>209</v>
      </c>
      <c r="CQ554" s="32">
        <v>0.0</v>
      </c>
      <c r="CR554" s="32">
        <v>0.0</v>
      </c>
      <c r="CS554" s="32">
        <v>0.0</v>
      </c>
      <c r="CT554" s="32">
        <v>0.0</v>
      </c>
      <c r="CU554" s="32">
        <v>0.0</v>
      </c>
      <c r="CV554" s="32">
        <v>0.0</v>
      </c>
      <c r="CW554" s="32" t="s">
        <v>462</v>
      </c>
      <c r="CX554" s="65" t="s">
        <v>19</v>
      </c>
      <c r="CY554" s="32">
        <v>0.11</v>
      </c>
    </row>
    <row r="555">
      <c r="A555" s="32" t="s">
        <v>307</v>
      </c>
      <c r="B555" s="32" t="s">
        <v>303</v>
      </c>
      <c r="C555" s="32" t="s">
        <v>970</v>
      </c>
      <c r="D555" s="86" t="s">
        <v>1367</v>
      </c>
      <c r="E555" s="65" t="s">
        <v>19</v>
      </c>
      <c r="F555" s="65" t="s">
        <v>209</v>
      </c>
      <c r="G555" s="65" t="s">
        <v>209</v>
      </c>
      <c r="H555" s="15" t="s">
        <v>458</v>
      </c>
      <c r="I555" s="65" t="s">
        <v>209</v>
      </c>
      <c r="J555" s="65" t="s">
        <v>209</v>
      </c>
      <c r="K555" s="32" t="s">
        <v>459</v>
      </c>
      <c r="L555" s="32" t="s">
        <v>459</v>
      </c>
      <c r="M555" s="32" t="s">
        <v>459</v>
      </c>
      <c r="N555" s="32" t="s">
        <v>459</v>
      </c>
      <c r="O555" s="67"/>
      <c r="P555" s="67"/>
      <c r="Q555" s="67"/>
      <c r="R555" s="67"/>
      <c r="S555" s="67"/>
      <c r="T555" s="67"/>
      <c r="U555" s="67"/>
      <c r="V555" s="67"/>
      <c r="W555" s="67"/>
      <c r="X555" s="67"/>
      <c r="Y555" s="67"/>
      <c r="Z555" s="66"/>
      <c r="AA555" s="66"/>
      <c r="AB555" s="67"/>
      <c r="AC555" s="67"/>
      <c r="AD555" s="67"/>
      <c r="AE555" s="67"/>
      <c r="AF555" s="67"/>
      <c r="AG555" s="67"/>
      <c r="AH555" s="67"/>
      <c r="AI555" s="67"/>
      <c r="AJ555" s="67"/>
      <c r="AK555" s="67"/>
      <c r="AL555" s="67"/>
      <c r="AM555" s="67"/>
      <c r="AN555" s="67"/>
      <c r="AO555" s="66"/>
      <c r="AP555" s="66"/>
      <c r="AQ555" s="67"/>
      <c r="AR555" s="67"/>
      <c r="AS555" s="67"/>
      <c r="AT555" s="67"/>
      <c r="AU555" s="67"/>
      <c r="AV555" s="67"/>
      <c r="AW555" s="67"/>
      <c r="AX555" s="67"/>
      <c r="AY555" s="67"/>
      <c r="AZ555" s="66"/>
      <c r="BA555" s="66"/>
      <c r="BB555" s="67"/>
      <c r="BC555" s="67"/>
      <c r="BD555" s="67"/>
      <c r="BE555" s="67"/>
      <c r="BF555" s="67"/>
      <c r="BG555" s="66"/>
      <c r="BH555" s="66"/>
      <c r="BI555" s="67"/>
      <c r="BJ555" s="67"/>
      <c r="BK555" s="67"/>
      <c r="BL555" s="67"/>
      <c r="BM555" s="67"/>
      <c r="BN555" s="67"/>
      <c r="BO555" s="67"/>
      <c r="BP555" s="67"/>
      <c r="BQ555" s="67"/>
      <c r="BR555" s="66"/>
      <c r="BS555" s="66"/>
      <c r="BT555" s="67"/>
      <c r="BU555" s="67"/>
      <c r="BV555" s="67"/>
      <c r="BW555" s="67"/>
      <c r="BX555" s="67"/>
      <c r="BY555" s="67"/>
      <c r="BZ555" s="32" t="s">
        <v>461</v>
      </c>
      <c r="CG555" s="66"/>
      <c r="CH555" s="66"/>
      <c r="CL555" s="32" t="s">
        <v>460</v>
      </c>
      <c r="CM555" s="65" t="s">
        <v>209</v>
      </c>
      <c r="CN555" s="65" t="s">
        <v>209</v>
      </c>
      <c r="CO555" s="65" t="s">
        <v>209</v>
      </c>
      <c r="CP555" s="65" t="s">
        <v>209</v>
      </c>
      <c r="CQ555" s="32">
        <v>0.11</v>
      </c>
      <c r="CR555" s="32">
        <v>0.0</v>
      </c>
      <c r="CS555" s="32">
        <v>0.0</v>
      </c>
      <c r="CT555" s="32">
        <v>0.0</v>
      </c>
      <c r="CU555" s="32">
        <v>0.0</v>
      </c>
      <c r="CV555" s="32">
        <v>0.0</v>
      </c>
      <c r="CW555" s="32" t="s">
        <v>459</v>
      </c>
      <c r="CX555" s="65" t="s">
        <v>209</v>
      </c>
    </row>
    <row r="556">
      <c r="A556" s="32" t="s">
        <v>307</v>
      </c>
      <c r="B556" s="32" t="s">
        <v>303</v>
      </c>
      <c r="C556" s="32" t="s">
        <v>599</v>
      </c>
      <c r="D556" s="86" t="s">
        <v>600</v>
      </c>
      <c r="E556" s="65" t="s">
        <v>19</v>
      </c>
      <c r="F556" s="65" t="s">
        <v>209</v>
      </c>
      <c r="G556" s="65" t="s">
        <v>209</v>
      </c>
      <c r="H556" s="15" t="s">
        <v>491</v>
      </c>
      <c r="I556" s="65" t="s">
        <v>209</v>
      </c>
      <c r="J556" s="65" t="s">
        <v>209</v>
      </c>
      <c r="K556" s="32" t="s">
        <v>459</v>
      </c>
      <c r="L556" s="32" t="s">
        <v>459</v>
      </c>
      <c r="M556" s="32" t="s">
        <v>462</v>
      </c>
      <c r="N556" s="32" t="s">
        <v>462</v>
      </c>
      <c r="O556" s="67"/>
      <c r="P556" s="67"/>
      <c r="Q556" s="67"/>
      <c r="R556" s="67"/>
      <c r="S556" s="67"/>
      <c r="T556" s="67"/>
      <c r="U556" s="67"/>
      <c r="V556" s="67"/>
      <c r="W556" s="67"/>
      <c r="X556" s="67"/>
      <c r="Y556" s="67"/>
      <c r="Z556" s="66"/>
      <c r="AA556" s="66"/>
      <c r="AB556" s="67"/>
      <c r="AC556" s="67"/>
      <c r="AD556" s="67"/>
      <c r="AE556" s="67"/>
      <c r="AF556" s="67"/>
      <c r="AG556" s="67"/>
      <c r="AH556" s="67"/>
      <c r="AI556" s="67"/>
      <c r="AJ556" s="67"/>
      <c r="AK556" s="67"/>
      <c r="AL556" s="67"/>
      <c r="AM556" s="67"/>
      <c r="AN556" s="67"/>
      <c r="AO556" s="65" t="s">
        <v>209</v>
      </c>
      <c r="AP556" s="65" t="s">
        <v>209</v>
      </c>
      <c r="AX556" s="32">
        <v>2.0</v>
      </c>
      <c r="AZ556" s="66"/>
      <c r="BA556" s="66"/>
      <c r="BB556" s="32">
        <v>4.0</v>
      </c>
      <c r="BC556" s="32">
        <v>48.0</v>
      </c>
      <c r="BG556" s="65" t="s">
        <v>209</v>
      </c>
      <c r="BH556" s="65" t="s">
        <v>209</v>
      </c>
      <c r="BP556" s="32">
        <v>2.0</v>
      </c>
      <c r="BR556" s="66"/>
      <c r="BS556" s="66"/>
      <c r="BT556" s="32">
        <v>4.0</v>
      </c>
      <c r="BU556" s="32">
        <v>48.0</v>
      </c>
      <c r="BZ556" s="32" t="s">
        <v>461</v>
      </c>
      <c r="CG556" s="66"/>
      <c r="CH556" s="66"/>
      <c r="CL556" s="32" t="s">
        <v>460</v>
      </c>
      <c r="CM556" s="65" t="s">
        <v>209</v>
      </c>
      <c r="CN556" s="65" t="s">
        <v>209</v>
      </c>
      <c r="CO556" s="65" t="s">
        <v>209</v>
      </c>
      <c r="CP556" s="65" t="s">
        <v>209</v>
      </c>
      <c r="CQ556" s="32">
        <v>0.0</v>
      </c>
      <c r="CR556" s="32">
        <v>0.0</v>
      </c>
      <c r="CS556" s="32">
        <v>0.0</v>
      </c>
      <c r="CT556" s="32">
        <v>0.0</v>
      </c>
      <c r="CU556" s="32">
        <v>0.0</v>
      </c>
      <c r="CV556" s="32">
        <v>0.0</v>
      </c>
      <c r="CW556" s="32" t="s">
        <v>459</v>
      </c>
      <c r="CX556" s="66"/>
    </row>
    <row r="557">
      <c r="A557" s="32" t="s">
        <v>307</v>
      </c>
      <c r="B557" s="32" t="s">
        <v>303</v>
      </c>
      <c r="C557" s="32" t="s">
        <v>974</v>
      </c>
      <c r="D557" s="86" t="s">
        <v>1368</v>
      </c>
      <c r="E557" s="65" t="s">
        <v>19</v>
      </c>
      <c r="F557" s="65" t="s">
        <v>209</v>
      </c>
      <c r="G557" s="65" t="s">
        <v>209</v>
      </c>
      <c r="H557" s="15" t="s">
        <v>491</v>
      </c>
      <c r="I557" s="65" t="s">
        <v>209</v>
      </c>
      <c r="J557" s="65" t="s">
        <v>209</v>
      </c>
      <c r="K557" s="32" t="s">
        <v>460</v>
      </c>
      <c r="L557" s="32" t="s">
        <v>460</v>
      </c>
      <c r="M557" s="32" t="s">
        <v>462</v>
      </c>
      <c r="N557" s="32" t="s">
        <v>462</v>
      </c>
      <c r="O557" s="32">
        <v>0.15</v>
      </c>
      <c r="P557" s="32">
        <v>20.0</v>
      </c>
      <c r="Q557" s="32">
        <v>8.0</v>
      </c>
      <c r="R557" s="32">
        <v>10.0</v>
      </c>
      <c r="S557" s="32">
        <v>45.0</v>
      </c>
      <c r="U557" s="32">
        <v>2.0</v>
      </c>
      <c r="V557" s="32">
        <v>2.6</v>
      </c>
      <c r="W557" s="32">
        <v>32.0</v>
      </c>
      <c r="Y557" s="32">
        <v>500.0</v>
      </c>
      <c r="Z557" s="65" t="s">
        <v>209</v>
      </c>
      <c r="AA557" s="65" t="s">
        <v>209</v>
      </c>
      <c r="AB557" s="32">
        <v>0.15</v>
      </c>
      <c r="AD557" s="32">
        <v>20.0</v>
      </c>
      <c r="AE557" s="32">
        <v>8.0</v>
      </c>
      <c r="AF557" s="32">
        <v>10.0</v>
      </c>
      <c r="AG557" s="32">
        <v>45.0</v>
      </c>
      <c r="AI557" s="32">
        <v>2.0</v>
      </c>
      <c r="AK557" s="32">
        <v>2.6</v>
      </c>
      <c r="AL557" s="32">
        <v>32.0</v>
      </c>
      <c r="AN557" s="32">
        <v>500.0</v>
      </c>
      <c r="AO557" s="65" t="s">
        <v>209</v>
      </c>
      <c r="AP557" s="65" t="s">
        <v>209</v>
      </c>
      <c r="AQ557" s="32">
        <v>0.15</v>
      </c>
      <c r="AS557" s="32">
        <v>20.0</v>
      </c>
      <c r="AT557" s="32">
        <v>8.0</v>
      </c>
      <c r="AU557" s="32">
        <v>10.0</v>
      </c>
      <c r="AX557" s="32">
        <v>2.0</v>
      </c>
      <c r="AZ557" s="66"/>
      <c r="BA557" s="66"/>
      <c r="BB557" s="32">
        <v>2.6</v>
      </c>
      <c r="BC557" s="32">
        <v>32.0</v>
      </c>
      <c r="BG557" s="65" t="s">
        <v>209</v>
      </c>
      <c r="BH557" s="65" t="s">
        <v>209</v>
      </c>
      <c r="BI557" s="32">
        <v>0.15</v>
      </c>
      <c r="BK557" s="32">
        <v>20.0</v>
      </c>
      <c r="BL557" s="32">
        <v>8.0</v>
      </c>
      <c r="BM557" s="32">
        <v>10.0</v>
      </c>
      <c r="BP557" s="32">
        <v>2.0</v>
      </c>
      <c r="BR557" s="65" t="s">
        <v>209</v>
      </c>
      <c r="BS557" s="65" t="s">
        <v>209</v>
      </c>
      <c r="BT557" s="32">
        <v>2.6</v>
      </c>
      <c r="BU557" s="32">
        <v>32.0</v>
      </c>
      <c r="BZ557" s="32" t="s">
        <v>461</v>
      </c>
      <c r="CG557" s="66"/>
      <c r="CH557" s="66"/>
      <c r="CL557" s="32" t="s">
        <v>459</v>
      </c>
      <c r="CM557" s="66"/>
      <c r="CN557" s="66"/>
      <c r="CO557" s="66"/>
      <c r="CP557" s="66"/>
      <c r="CQ557" s="67"/>
      <c r="CR557" s="67"/>
      <c r="CS557" s="67"/>
      <c r="CT557" s="67"/>
      <c r="CU557" s="67"/>
      <c r="CV557" s="67"/>
      <c r="CW557" s="32" t="s">
        <v>459</v>
      </c>
      <c r="CX557" s="66"/>
    </row>
    <row r="558">
      <c r="A558" s="32" t="s">
        <v>307</v>
      </c>
      <c r="B558" s="32" t="s">
        <v>303</v>
      </c>
      <c r="C558" s="32" t="s">
        <v>738</v>
      </c>
      <c r="D558" s="86" t="s">
        <v>1369</v>
      </c>
      <c r="E558" s="65" t="s">
        <v>19</v>
      </c>
      <c r="F558" s="65" t="s">
        <v>209</v>
      </c>
      <c r="G558" s="65" t="s">
        <v>209</v>
      </c>
      <c r="H558" s="15" t="s">
        <v>491</v>
      </c>
      <c r="I558" s="65" t="s">
        <v>209</v>
      </c>
      <c r="J558" s="65" t="s">
        <v>209</v>
      </c>
      <c r="K558" s="32" t="s">
        <v>459</v>
      </c>
      <c r="L558" s="32" t="s">
        <v>459</v>
      </c>
      <c r="M558" s="32" t="s">
        <v>459</v>
      </c>
      <c r="N558" s="32" t="s">
        <v>459</v>
      </c>
      <c r="O558" s="67"/>
      <c r="P558" s="67"/>
      <c r="Q558" s="67"/>
      <c r="R558" s="67"/>
      <c r="S558" s="67"/>
      <c r="T558" s="67"/>
      <c r="U558" s="67"/>
      <c r="V558" s="67"/>
      <c r="W558" s="67"/>
      <c r="X558" s="67"/>
      <c r="Y558" s="67"/>
      <c r="Z558" s="66"/>
      <c r="AA558" s="66"/>
      <c r="AB558" s="67"/>
      <c r="AC558" s="67"/>
      <c r="AD558" s="67"/>
      <c r="AE558" s="67"/>
      <c r="AF558" s="67"/>
      <c r="AG558" s="67"/>
      <c r="AH558" s="67"/>
      <c r="AI558" s="67"/>
      <c r="AJ558" s="67"/>
      <c r="AK558" s="67"/>
      <c r="AL558" s="67"/>
      <c r="AM558" s="67"/>
      <c r="AN558" s="67"/>
      <c r="AO558" s="66"/>
      <c r="AP558" s="66"/>
      <c r="AQ558" s="67"/>
      <c r="AR558" s="67"/>
      <c r="AS558" s="67"/>
      <c r="AT558" s="67"/>
      <c r="AU558" s="67"/>
      <c r="AV558" s="67"/>
      <c r="AW558" s="67"/>
      <c r="AX558" s="67"/>
      <c r="AY558" s="67"/>
      <c r="AZ558" s="66"/>
      <c r="BA558" s="66"/>
      <c r="BB558" s="67"/>
      <c r="BC558" s="67"/>
      <c r="BD558" s="67"/>
      <c r="BE558" s="67"/>
      <c r="BF558" s="67"/>
      <c r="BG558" s="66"/>
      <c r="BH558" s="66"/>
      <c r="BI558" s="67"/>
      <c r="BJ558" s="67"/>
      <c r="BK558" s="67"/>
      <c r="BL558" s="67"/>
      <c r="BM558" s="67"/>
      <c r="BN558" s="67"/>
      <c r="BO558" s="67"/>
      <c r="BP558" s="67"/>
      <c r="BQ558" s="67"/>
      <c r="BR558" s="66"/>
      <c r="BS558" s="66"/>
      <c r="BT558" s="67"/>
      <c r="BU558" s="67"/>
      <c r="BV558" s="67"/>
      <c r="BW558" s="67"/>
      <c r="BX558" s="67"/>
      <c r="BY558" s="67"/>
      <c r="BZ558" s="32" t="s">
        <v>461</v>
      </c>
      <c r="CG558" s="66"/>
      <c r="CH558" s="66"/>
      <c r="CL558" s="32" t="s">
        <v>459</v>
      </c>
      <c r="CM558" s="66"/>
      <c r="CN558" s="66"/>
      <c r="CO558" s="66"/>
      <c r="CP558" s="66"/>
      <c r="CQ558" s="67"/>
      <c r="CR558" s="67"/>
      <c r="CS558" s="67"/>
      <c r="CT558" s="67"/>
      <c r="CU558" s="67"/>
      <c r="CV558" s="67"/>
      <c r="CW558" s="32" t="s">
        <v>459</v>
      </c>
      <c r="CX558" s="66"/>
    </row>
    <row r="559">
      <c r="A559" s="32" t="s">
        <v>307</v>
      </c>
      <c r="B559" s="32" t="s">
        <v>303</v>
      </c>
      <c r="C559" s="32" t="s">
        <v>975</v>
      </c>
      <c r="D559" s="86" t="s">
        <v>1370</v>
      </c>
      <c r="E559" s="65" t="s">
        <v>19</v>
      </c>
      <c r="F559" s="65" t="s">
        <v>209</v>
      </c>
      <c r="G559" s="65" t="s">
        <v>209</v>
      </c>
      <c r="H559" s="15" t="s">
        <v>491</v>
      </c>
      <c r="I559" s="65" t="s">
        <v>209</v>
      </c>
      <c r="J559" s="65" t="s">
        <v>209</v>
      </c>
      <c r="K559" s="32" t="s">
        <v>459</v>
      </c>
      <c r="L559" s="32" t="s">
        <v>459</v>
      </c>
      <c r="M559" s="32" t="s">
        <v>459</v>
      </c>
      <c r="N559" s="32" t="s">
        <v>459</v>
      </c>
      <c r="O559" s="67"/>
      <c r="P559" s="67"/>
      <c r="Q559" s="67"/>
      <c r="R559" s="67"/>
      <c r="S559" s="67"/>
      <c r="T559" s="67"/>
      <c r="U559" s="67"/>
      <c r="V559" s="67"/>
      <c r="W559" s="67"/>
      <c r="X559" s="67"/>
      <c r="Y559" s="67"/>
      <c r="Z559" s="66"/>
      <c r="AA559" s="66"/>
      <c r="AB559" s="67"/>
      <c r="AC559" s="67"/>
      <c r="AD559" s="67"/>
      <c r="AE559" s="67"/>
      <c r="AF559" s="67"/>
      <c r="AG559" s="67"/>
      <c r="AH559" s="67"/>
      <c r="AI559" s="67"/>
      <c r="AJ559" s="67"/>
      <c r="AK559" s="67"/>
      <c r="AL559" s="67"/>
      <c r="AM559" s="67"/>
      <c r="AN559" s="67"/>
      <c r="AO559" s="66"/>
      <c r="AP559" s="66"/>
      <c r="AQ559" s="67"/>
      <c r="AR559" s="67"/>
      <c r="AS559" s="67"/>
      <c r="AT559" s="67"/>
      <c r="AU559" s="67"/>
      <c r="AV559" s="67"/>
      <c r="AW559" s="67"/>
      <c r="AX559" s="67"/>
      <c r="AY559" s="67"/>
      <c r="AZ559" s="66"/>
      <c r="BA559" s="66"/>
      <c r="BB559" s="67"/>
      <c r="BC559" s="67"/>
      <c r="BD559" s="67"/>
      <c r="BE559" s="67"/>
      <c r="BF559" s="67"/>
      <c r="BG559" s="66"/>
      <c r="BH559" s="66"/>
      <c r="BI559" s="67"/>
      <c r="BJ559" s="67"/>
      <c r="BK559" s="67"/>
      <c r="BL559" s="67"/>
      <c r="BM559" s="67"/>
      <c r="BN559" s="67"/>
      <c r="BO559" s="67"/>
      <c r="BP559" s="67"/>
      <c r="BQ559" s="67"/>
      <c r="BR559" s="66"/>
      <c r="BS559" s="66"/>
      <c r="BT559" s="67"/>
      <c r="BU559" s="67"/>
      <c r="BV559" s="67"/>
      <c r="BW559" s="67"/>
      <c r="BX559" s="67"/>
      <c r="BY559" s="67"/>
      <c r="BZ559" s="32" t="s">
        <v>461</v>
      </c>
      <c r="CG559" s="66"/>
      <c r="CH559" s="66"/>
      <c r="CL559" s="32" t="s">
        <v>459</v>
      </c>
      <c r="CM559" s="66"/>
      <c r="CN559" s="66"/>
      <c r="CO559" s="66"/>
      <c r="CP559" s="66"/>
      <c r="CQ559" s="67"/>
      <c r="CR559" s="67"/>
      <c r="CS559" s="67"/>
      <c r="CT559" s="67"/>
      <c r="CU559" s="67"/>
      <c r="CV559" s="67"/>
      <c r="CW559" s="32" t="s">
        <v>459</v>
      </c>
      <c r="CX559" s="66"/>
    </row>
    <row r="560">
      <c r="A560" s="32" t="s">
        <v>307</v>
      </c>
      <c r="B560" s="32" t="s">
        <v>303</v>
      </c>
      <c r="C560" s="32" t="s">
        <v>496</v>
      </c>
      <c r="D560" s="32" t="s">
        <v>497</v>
      </c>
      <c r="E560" s="65" t="s">
        <v>19</v>
      </c>
      <c r="F560" s="65" t="s">
        <v>209</v>
      </c>
      <c r="G560" s="65" t="s">
        <v>19</v>
      </c>
      <c r="H560" s="15" t="s">
        <v>491</v>
      </c>
      <c r="I560" s="65" t="s">
        <v>209</v>
      </c>
      <c r="J560" s="65" t="s">
        <v>209</v>
      </c>
      <c r="K560" s="32" t="s">
        <v>355</v>
      </c>
      <c r="L560" s="32" t="s">
        <v>355</v>
      </c>
      <c r="M560" s="32" t="s">
        <v>355</v>
      </c>
      <c r="N560" s="32" t="s">
        <v>355</v>
      </c>
      <c r="Z560" s="66"/>
      <c r="AA560" s="66"/>
      <c r="AO560" s="66"/>
      <c r="AP560" s="66"/>
      <c r="AZ560" s="66"/>
      <c r="BA560" s="66"/>
      <c r="BG560" s="66"/>
      <c r="BH560" s="66"/>
      <c r="BR560" s="66"/>
      <c r="BS560" s="66"/>
      <c r="BZ560" s="67"/>
      <c r="CG560" s="66"/>
      <c r="CH560" s="66"/>
      <c r="CL560" s="67"/>
      <c r="CM560" s="66"/>
      <c r="CN560" s="66"/>
      <c r="CO560" s="66"/>
      <c r="CP560" s="66"/>
      <c r="CW560" s="67"/>
      <c r="CX560" s="66"/>
      <c r="DB560" s="32" t="s">
        <v>1371</v>
      </c>
    </row>
    <row r="561">
      <c r="A561" s="32" t="s">
        <v>307</v>
      </c>
      <c r="B561" s="32" t="s">
        <v>303</v>
      </c>
      <c r="C561" s="32" t="s">
        <v>976</v>
      </c>
      <c r="D561" s="32" t="s">
        <v>977</v>
      </c>
      <c r="E561" s="65" t="s">
        <v>19</v>
      </c>
      <c r="F561" s="65" t="s">
        <v>209</v>
      </c>
      <c r="G561" s="65" t="s">
        <v>19</v>
      </c>
      <c r="H561" s="15" t="s">
        <v>491</v>
      </c>
      <c r="I561" s="65" t="s">
        <v>209</v>
      </c>
      <c r="J561" s="65" t="s">
        <v>209</v>
      </c>
      <c r="K561" s="32" t="s">
        <v>355</v>
      </c>
      <c r="L561" s="32" t="s">
        <v>355</v>
      </c>
      <c r="M561" s="32" t="s">
        <v>355</v>
      </c>
      <c r="N561" s="32" t="s">
        <v>355</v>
      </c>
      <c r="Z561" s="66"/>
      <c r="AA561" s="66"/>
      <c r="AO561" s="66"/>
      <c r="AP561" s="66"/>
      <c r="AZ561" s="66"/>
      <c r="BA561" s="66"/>
      <c r="BG561" s="66"/>
      <c r="BH561" s="66"/>
      <c r="BR561" s="66"/>
      <c r="BS561" s="66"/>
      <c r="BZ561" s="67"/>
      <c r="CG561" s="66"/>
      <c r="CH561" s="66"/>
      <c r="CL561" s="67"/>
      <c r="CM561" s="66"/>
      <c r="CN561" s="66"/>
      <c r="CO561" s="66"/>
      <c r="CP561" s="66"/>
      <c r="CW561" s="67"/>
      <c r="CX561" s="66"/>
    </row>
    <row r="562">
      <c r="A562" s="32" t="s">
        <v>307</v>
      </c>
      <c r="B562" s="32" t="s">
        <v>303</v>
      </c>
      <c r="C562" s="32" t="s">
        <v>784</v>
      </c>
      <c r="D562" s="32" t="s">
        <v>785</v>
      </c>
      <c r="E562" s="65" t="s">
        <v>19</v>
      </c>
      <c r="F562" s="65" t="s">
        <v>209</v>
      </c>
      <c r="G562" s="65" t="s">
        <v>209</v>
      </c>
      <c r="H562" s="15" t="s">
        <v>491</v>
      </c>
      <c r="I562" s="65" t="s">
        <v>209</v>
      </c>
      <c r="J562" s="65" t="s">
        <v>209</v>
      </c>
      <c r="K562" s="32" t="s">
        <v>459</v>
      </c>
      <c r="L562" s="32" t="s">
        <v>459</v>
      </c>
      <c r="M562" s="32" t="s">
        <v>459</v>
      </c>
      <c r="N562" s="32" t="s">
        <v>459</v>
      </c>
      <c r="O562" s="67"/>
      <c r="P562" s="67"/>
      <c r="Q562" s="67"/>
      <c r="R562" s="67"/>
      <c r="S562" s="67"/>
      <c r="T562" s="67"/>
      <c r="U562" s="67"/>
      <c r="V562" s="67"/>
      <c r="W562" s="67"/>
      <c r="X562" s="67"/>
      <c r="Y562" s="67"/>
      <c r="Z562" s="66"/>
      <c r="AA562" s="66"/>
      <c r="AB562" s="67"/>
      <c r="AC562" s="67"/>
      <c r="AD562" s="67"/>
      <c r="AE562" s="67"/>
      <c r="AF562" s="67"/>
      <c r="AG562" s="67"/>
      <c r="AH562" s="67"/>
      <c r="AI562" s="67"/>
      <c r="AJ562" s="67"/>
      <c r="AK562" s="67"/>
      <c r="AL562" s="67"/>
      <c r="AM562" s="67"/>
      <c r="AN562" s="67"/>
      <c r="AO562" s="66"/>
      <c r="AP562" s="66"/>
      <c r="AQ562" s="67"/>
      <c r="AR562" s="67"/>
      <c r="AS562" s="67"/>
      <c r="AT562" s="67"/>
      <c r="AU562" s="67"/>
      <c r="AV562" s="67"/>
      <c r="AW562" s="67"/>
      <c r="AX562" s="67"/>
      <c r="AY562" s="67"/>
      <c r="AZ562" s="66"/>
      <c r="BA562" s="66"/>
      <c r="BB562" s="67"/>
      <c r="BC562" s="67"/>
      <c r="BD562" s="67"/>
      <c r="BE562" s="67"/>
      <c r="BF562" s="67"/>
      <c r="BG562" s="66"/>
      <c r="BH562" s="66"/>
      <c r="BI562" s="67"/>
      <c r="BJ562" s="67"/>
      <c r="BK562" s="67"/>
      <c r="BL562" s="67"/>
      <c r="BM562" s="67"/>
      <c r="BN562" s="67"/>
      <c r="BO562" s="67"/>
      <c r="BP562" s="67"/>
      <c r="BQ562" s="67"/>
      <c r="BR562" s="66"/>
      <c r="BS562" s="66"/>
      <c r="BT562" s="67"/>
      <c r="BU562" s="67"/>
      <c r="BV562" s="67"/>
      <c r="BW562" s="67"/>
      <c r="BX562" s="67"/>
      <c r="BY562" s="67"/>
      <c r="BZ562" s="32" t="s">
        <v>461</v>
      </c>
      <c r="CG562" s="66"/>
      <c r="CH562" s="66"/>
      <c r="CL562" s="32" t="s">
        <v>459</v>
      </c>
      <c r="CM562" s="66"/>
      <c r="CN562" s="66"/>
      <c r="CO562" s="66"/>
      <c r="CP562" s="66"/>
      <c r="CQ562" s="67"/>
      <c r="CR562" s="67"/>
      <c r="CS562" s="67"/>
      <c r="CT562" s="67"/>
      <c r="CU562" s="67"/>
      <c r="CV562" s="67"/>
      <c r="CW562" s="32" t="s">
        <v>459</v>
      </c>
      <c r="CX562" s="66"/>
    </row>
    <row r="563">
      <c r="A563" s="32" t="s">
        <v>307</v>
      </c>
      <c r="B563" s="32" t="s">
        <v>303</v>
      </c>
      <c r="C563" s="32" t="s">
        <v>1372</v>
      </c>
      <c r="D563" s="32" t="s">
        <v>1373</v>
      </c>
      <c r="E563" s="65" t="s">
        <v>19</v>
      </c>
      <c r="F563" s="65" t="s">
        <v>209</v>
      </c>
      <c r="G563" s="65" t="s">
        <v>19</v>
      </c>
      <c r="H563" s="15" t="s">
        <v>491</v>
      </c>
      <c r="I563" s="65" t="s">
        <v>209</v>
      </c>
      <c r="J563" s="65" t="s">
        <v>209</v>
      </c>
      <c r="K563" s="32" t="s">
        <v>355</v>
      </c>
      <c r="L563" s="32" t="s">
        <v>355</v>
      </c>
      <c r="M563" s="32" t="s">
        <v>355</v>
      </c>
      <c r="N563" s="32" t="s">
        <v>355</v>
      </c>
      <c r="Z563" s="66"/>
      <c r="AA563" s="66"/>
      <c r="AO563" s="66"/>
      <c r="AP563" s="66"/>
      <c r="AZ563" s="66"/>
      <c r="BA563" s="66"/>
      <c r="BG563" s="66"/>
      <c r="BH563" s="66"/>
      <c r="BR563" s="66"/>
      <c r="BS563" s="66"/>
      <c r="BZ563" s="67"/>
      <c r="CG563" s="66"/>
      <c r="CH563" s="66"/>
      <c r="CL563" s="67"/>
      <c r="CM563" s="66"/>
      <c r="CN563" s="66"/>
      <c r="CO563" s="66"/>
      <c r="CP563" s="66"/>
      <c r="CW563" s="67"/>
      <c r="CX563" s="66"/>
      <c r="DB563" s="32" t="s">
        <v>1374</v>
      </c>
    </row>
    <row r="564">
      <c r="A564" s="32" t="s">
        <v>1375</v>
      </c>
      <c r="B564" s="32" t="s">
        <v>303</v>
      </c>
      <c r="C564" s="32" t="s">
        <v>1376</v>
      </c>
      <c r="D564" s="32" t="s">
        <v>1377</v>
      </c>
      <c r="E564" s="65" t="s">
        <v>19</v>
      </c>
      <c r="F564" s="65" t="s">
        <v>209</v>
      </c>
      <c r="G564" s="65" t="s">
        <v>209</v>
      </c>
      <c r="H564" s="15" t="s">
        <v>458</v>
      </c>
      <c r="I564" s="65" t="s">
        <v>209</v>
      </c>
      <c r="J564" s="65" t="s">
        <v>209</v>
      </c>
      <c r="K564" s="32" t="s">
        <v>460</v>
      </c>
      <c r="L564" s="32" t="s">
        <v>462</v>
      </c>
      <c r="M564" s="32" t="s">
        <v>462</v>
      </c>
      <c r="N564" s="32" t="s">
        <v>462</v>
      </c>
      <c r="Z564" s="65" t="s">
        <v>209</v>
      </c>
      <c r="AA564" s="65" t="s">
        <v>209</v>
      </c>
      <c r="AD564" s="32">
        <v>10.0</v>
      </c>
      <c r="AE564" s="32">
        <v>5.0</v>
      </c>
      <c r="AF564" s="32">
        <v>5.0</v>
      </c>
      <c r="AI564" s="32">
        <v>2.0</v>
      </c>
      <c r="AO564" s="65" t="s">
        <v>209</v>
      </c>
      <c r="AP564" s="65" t="s">
        <v>209</v>
      </c>
      <c r="AS564" s="32">
        <v>10.0</v>
      </c>
      <c r="AT564" s="32">
        <v>5.0</v>
      </c>
      <c r="AU564" s="32">
        <v>5.0</v>
      </c>
      <c r="AX564" s="32">
        <v>2.0</v>
      </c>
      <c r="AZ564" s="66"/>
      <c r="BA564" s="66"/>
      <c r="BG564" s="65" t="s">
        <v>209</v>
      </c>
      <c r="BH564" s="65" t="s">
        <v>209</v>
      </c>
      <c r="BK564" s="32">
        <v>10.0</v>
      </c>
      <c r="BL564" s="32">
        <v>5.0</v>
      </c>
      <c r="BM564" s="32">
        <v>5.0</v>
      </c>
      <c r="BP564" s="32">
        <v>2.0</v>
      </c>
      <c r="BR564" s="66"/>
      <c r="BS564" s="66"/>
      <c r="BZ564" s="32" t="s">
        <v>461</v>
      </c>
      <c r="CG564" s="66"/>
      <c r="CH564" s="66"/>
      <c r="CL564" s="32" t="s">
        <v>460</v>
      </c>
      <c r="CM564" s="66"/>
      <c r="CN564" s="66"/>
      <c r="CO564" s="66"/>
      <c r="CP564" s="66"/>
      <c r="CW564" s="32" t="s">
        <v>462</v>
      </c>
      <c r="CX564" s="65" t="s">
        <v>19</v>
      </c>
      <c r="DB564" s="32" t="s">
        <v>1378</v>
      </c>
      <c r="DC564" s="32" t="s">
        <v>1378</v>
      </c>
    </row>
    <row r="565">
      <c r="A565" s="32" t="s">
        <v>293</v>
      </c>
      <c r="B565" s="32" t="s">
        <v>291</v>
      </c>
      <c r="C565" s="32" t="s">
        <v>1379</v>
      </c>
      <c r="D565" s="32" t="s">
        <v>1380</v>
      </c>
      <c r="E565" s="65" t="s">
        <v>19</v>
      </c>
      <c r="F565" s="65" t="s">
        <v>209</v>
      </c>
      <c r="G565" s="65" t="s">
        <v>209</v>
      </c>
      <c r="H565" s="15" t="s">
        <v>458</v>
      </c>
      <c r="I565" s="65" t="s">
        <v>209</v>
      </c>
      <c r="J565" s="65" t="s">
        <v>209</v>
      </c>
      <c r="K565" s="32" t="s">
        <v>460</v>
      </c>
      <c r="L565" s="32" t="s">
        <v>459</v>
      </c>
      <c r="M565" s="32" t="s">
        <v>459</v>
      </c>
      <c r="N565" s="32" t="s">
        <v>459</v>
      </c>
      <c r="O565" s="32">
        <v>640.0</v>
      </c>
      <c r="P565" s="32">
        <v>50.0</v>
      </c>
      <c r="Q565" s="32">
        <v>10.0</v>
      </c>
      <c r="R565" s="32">
        <v>10.0</v>
      </c>
      <c r="U565" s="32">
        <v>2.0</v>
      </c>
      <c r="Z565" s="66"/>
      <c r="AA565" s="66"/>
      <c r="AB565" s="67"/>
      <c r="AC565" s="67"/>
      <c r="AD565" s="67"/>
      <c r="AE565" s="67"/>
      <c r="AF565" s="67"/>
      <c r="AG565" s="67"/>
      <c r="AH565" s="67"/>
      <c r="AI565" s="67"/>
      <c r="AJ565" s="67"/>
      <c r="AK565" s="67"/>
      <c r="AL565" s="67"/>
      <c r="AM565" s="67"/>
      <c r="AN565" s="67"/>
      <c r="AO565" s="66"/>
      <c r="AP565" s="66"/>
      <c r="AQ565" s="67"/>
      <c r="AR565" s="67"/>
      <c r="AS565" s="67"/>
      <c r="AT565" s="67"/>
      <c r="AU565" s="67"/>
      <c r="AV565" s="67"/>
      <c r="AW565" s="67"/>
      <c r="AX565" s="67"/>
      <c r="AY565" s="67"/>
      <c r="AZ565" s="66"/>
      <c r="BA565" s="66"/>
      <c r="BB565" s="67"/>
      <c r="BC565" s="67"/>
      <c r="BD565" s="67"/>
      <c r="BE565" s="67"/>
      <c r="BF565" s="67"/>
      <c r="BG565" s="66"/>
      <c r="BH565" s="66"/>
      <c r="BI565" s="67"/>
      <c r="BJ565" s="67"/>
      <c r="BK565" s="67"/>
      <c r="BL565" s="67"/>
      <c r="BM565" s="67"/>
      <c r="BN565" s="67"/>
      <c r="BO565" s="67"/>
      <c r="BP565" s="67"/>
      <c r="BQ565" s="67"/>
      <c r="BR565" s="66"/>
      <c r="BS565" s="66"/>
      <c r="BT565" s="67"/>
      <c r="BU565" s="67"/>
      <c r="BV565" s="67"/>
      <c r="BW565" s="67"/>
      <c r="BX565" s="67"/>
      <c r="BY565" s="67"/>
      <c r="BZ565" s="32" t="s">
        <v>461</v>
      </c>
      <c r="CG565" s="66"/>
      <c r="CH565" s="66"/>
      <c r="CL565" s="67"/>
      <c r="CM565" s="66"/>
      <c r="CN565" s="66"/>
      <c r="CO565" s="66"/>
      <c r="CP565" s="66"/>
      <c r="CW565" s="32" t="s">
        <v>461</v>
      </c>
      <c r="CX565" s="66"/>
      <c r="DB565" s="32" t="s">
        <v>1381</v>
      </c>
    </row>
    <row r="566">
      <c r="A566" s="32" t="s">
        <v>293</v>
      </c>
      <c r="B566" s="32" t="s">
        <v>291</v>
      </c>
      <c r="C566" s="32" t="s">
        <v>1382</v>
      </c>
      <c r="D566" s="32" t="s">
        <v>1383</v>
      </c>
      <c r="E566" s="65" t="s">
        <v>19</v>
      </c>
      <c r="F566" s="65" t="s">
        <v>209</v>
      </c>
      <c r="G566" s="65" t="s">
        <v>209</v>
      </c>
      <c r="H566" s="15" t="s">
        <v>458</v>
      </c>
      <c r="I566" s="65" t="s">
        <v>209</v>
      </c>
      <c r="J566" s="65" t="s">
        <v>209</v>
      </c>
      <c r="K566" s="32" t="s">
        <v>460</v>
      </c>
      <c r="L566" s="32" t="s">
        <v>459</v>
      </c>
      <c r="M566" s="32" t="s">
        <v>459</v>
      </c>
      <c r="N566" s="32" t="s">
        <v>459</v>
      </c>
      <c r="O566" s="32">
        <v>160.0</v>
      </c>
      <c r="P566" s="32">
        <v>50.0</v>
      </c>
      <c r="Q566" s="32">
        <v>10.0</v>
      </c>
      <c r="R566" s="32">
        <v>10.0</v>
      </c>
      <c r="U566" s="32">
        <v>2.0</v>
      </c>
      <c r="Z566" s="66"/>
      <c r="AA566" s="66"/>
      <c r="AB566" s="67"/>
      <c r="AC566" s="67"/>
      <c r="AD566" s="67"/>
      <c r="AE566" s="67"/>
      <c r="AF566" s="67"/>
      <c r="AG566" s="67"/>
      <c r="AH566" s="67"/>
      <c r="AI566" s="67"/>
      <c r="AJ566" s="67"/>
      <c r="AK566" s="67"/>
      <c r="AL566" s="67"/>
      <c r="AM566" s="67"/>
      <c r="AN566" s="67"/>
      <c r="AO566" s="66"/>
      <c r="AP566" s="66"/>
      <c r="AQ566" s="67"/>
      <c r="AR566" s="67"/>
      <c r="AS566" s="67"/>
      <c r="AT566" s="67"/>
      <c r="AU566" s="67"/>
      <c r="AV566" s="67"/>
      <c r="AW566" s="67"/>
      <c r="AX566" s="67"/>
      <c r="AY566" s="67"/>
      <c r="AZ566" s="66"/>
      <c r="BA566" s="66"/>
      <c r="BB566" s="67"/>
      <c r="BC566" s="67"/>
      <c r="BD566" s="67"/>
      <c r="BE566" s="67"/>
      <c r="BF566" s="67"/>
      <c r="BG566" s="66"/>
      <c r="BH566" s="66"/>
      <c r="BI566" s="67"/>
      <c r="BJ566" s="67"/>
      <c r="BK566" s="67"/>
      <c r="BL566" s="67"/>
      <c r="BM566" s="67"/>
      <c r="BN566" s="67"/>
      <c r="BO566" s="67"/>
      <c r="BP566" s="67"/>
      <c r="BQ566" s="67"/>
      <c r="BR566" s="66"/>
      <c r="BS566" s="66"/>
      <c r="BT566" s="67"/>
      <c r="BU566" s="67"/>
      <c r="BV566" s="67"/>
      <c r="BW566" s="67"/>
      <c r="BX566" s="67"/>
      <c r="BY566" s="67"/>
      <c r="BZ566" s="32" t="s">
        <v>461</v>
      </c>
      <c r="CG566" s="66"/>
      <c r="CH566" s="66"/>
      <c r="CL566" s="67"/>
      <c r="CM566" s="66"/>
      <c r="CN566" s="66"/>
      <c r="CO566" s="66"/>
      <c r="CP566" s="66"/>
      <c r="CW566" s="32" t="s">
        <v>461</v>
      </c>
      <c r="CX566" s="66"/>
      <c r="DB566" s="32" t="s">
        <v>1381</v>
      </c>
    </row>
    <row r="567">
      <c r="A567" s="32" t="s">
        <v>293</v>
      </c>
      <c r="B567" s="32" t="s">
        <v>291</v>
      </c>
      <c r="C567" s="32" t="s">
        <v>742</v>
      </c>
      <c r="D567" s="32" t="s">
        <v>1384</v>
      </c>
      <c r="E567" s="65" t="s">
        <v>19</v>
      </c>
      <c r="F567" s="65" t="s">
        <v>209</v>
      </c>
      <c r="G567" s="65" t="s">
        <v>209</v>
      </c>
      <c r="H567" s="15" t="s">
        <v>458</v>
      </c>
      <c r="I567" s="65" t="s">
        <v>209</v>
      </c>
      <c r="J567" s="65" t="s">
        <v>209</v>
      </c>
      <c r="K567" s="32" t="s">
        <v>460</v>
      </c>
      <c r="L567" s="32" t="s">
        <v>459</v>
      </c>
      <c r="M567" s="32" t="s">
        <v>459</v>
      </c>
      <c r="N567" s="32" t="s">
        <v>459</v>
      </c>
      <c r="O567" s="32">
        <v>80.0</v>
      </c>
      <c r="P567" s="32">
        <v>50.0</v>
      </c>
      <c r="Q567" s="32">
        <v>10.0</v>
      </c>
      <c r="R567" s="32">
        <v>10.0</v>
      </c>
      <c r="U567" s="32">
        <v>2.0</v>
      </c>
      <c r="Z567" s="66"/>
      <c r="AA567" s="66"/>
      <c r="AB567" s="67"/>
      <c r="AC567" s="67"/>
      <c r="AD567" s="67"/>
      <c r="AE567" s="67"/>
      <c r="AF567" s="67"/>
      <c r="AG567" s="67"/>
      <c r="AH567" s="67"/>
      <c r="AI567" s="67"/>
      <c r="AJ567" s="67"/>
      <c r="AK567" s="67"/>
      <c r="AL567" s="67"/>
      <c r="AM567" s="67"/>
      <c r="AN567" s="67"/>
      <c r="AO567" s="66"/>
      <c r="AP567" s="66"/>
      <c r="AQ567" s="67"/>
      <c r="AR567" s="67"/>
      <c r="AS567" s="67"/>
      <c r="AT567" s="67"/>
      <c r="AU567" s="67"/>
      <c r="AV567" s="67"/>
      <c r="AW567" s="67"/>
      <c r="AX567" s="67"/>
      <c r="AY567" s="67"/>
      <c r="AZ567" s="66"/>
      <c r="BA567" s="66"/>
      <c r="BB567" s="67"/>
      <c r="BC567" s="67"/>
      <c r="BD567" s="67"/>
      <c r="BE567" s="67"/>
      <c r="BF567" s="67"/>
      <c r="BG567" s="66"/>
      <c r="BH567" s="66"/>
      <c r="BI567" s="67"/>
      <c r="BJ567" s="67"/>
      <c r="BK567" s="67"/>
      <c r="BL567" s="67"/>
      <c r="BM567" s="67"/>
      <c r="BN567" s="67"/>
      <c r="BO567" s="67"/>
      <c r="BP567" s="67"/>
      <c r="BQ567" s="67"/>
      <c r="BR567" s="66"/>
      <c r="BS567" s="66"/>
      <c r="BT567" s="67"/>
      <c r="BU567" s="67"/>
      <c r="BV567" s="67"/>
      <c r="BW567" s="67"/>
      <c r="BX567" s="67"/>
      <c r="BY567" s="67"/>
      <c r="BZ567" s="32" t="s">
        <v>461</v>
      </c>
      <c r="CG567" s="66"/>
      <c r="CH567" s="66"/>
      <c r="CL567" s="67"/>
      <c r="CM567" s="66"/>
      <c r="CN567" s="66"/>
      <c r="CO567" s="66"/>
      <c r="CP567" s="66"/>
      <c r="CW567" s="32" t="s">
        <v>461</v>
      </c>
      <c r="CX567" s="66"/>
      <c r="DB567" s="32" t="s">
        <v>1381</v>
      </c>
    </row>
    <row r="568">
      <c r="A568" s="32" t="s">
        <v>293</v>
      </c>
      <c r="B568" s="32" t="s">
        <v>291</v>
      </c>
      <c r="C568" s="32" t="s">
        <v>1385</v>
      </c>
      <c r="D568" s="32" t="s">
        <v>1386</v>
      </c>
      <c r="E568" s="65" t="s">
        <v>19</v>
      </c>
      <c r="F568" s="65" t="s">
        <v>209</v>
      </c>
      <c r="G568" s="65" t="s">
        <v>209</v>
      </c>
      <c r="H568" s="15" t="s">
        <v>465</v>
      </c>
      <c r="I568" s="65" t="s">
        <v>209</v>
      </c>
      <c r="J568" s="65" t="s">
        <v>209</v>
      </c>
      <c r="K568" s="32" t="s">
        <v>460</v>
      </c>
      <c r="L568" s="32" t="s">
        <v>459</v>
      </c>
      <c r="M568" s="32" t="s">
        <v>459</v>
      </c>
      <c r="N568" s="32" t="s">
        <v>459</v>
      </c>
      <c r="O568" s="32">
        <v>10.0</v>
      </c>
      <c r="P568" s="32">
        <v>50.0</v>
      </c>
      <c r="Q568" s="32">
        <v>10.0</v>
      </c>
      <c r="R568" s="32">
        <v>10.0</v>
      </c>
      <c r="U568" s="32">
        <v>2.0</v>
      </c>
      <c r="V568" s="32">
        <v>2.97</v>
      </c>
      <c r="W568" s="32">
        <v>35.0</v>
      </c>
      <c r="Z568" s="66"/>
      <c r="AA568" s="66"/>
      <c r="AB568" s="67"/>
      <c r="AC568" s="67"/>
      <c r="AD568" s="67"/>
      <c r="AE568" s="67"/>
      <c r="AF568" s="67"/>
      <c r="AG568" s="67"/>
      <c r="AH568" s="67"/>
      <c r="AI568" s="67"/>
      <c r="AJ568" s="67"/>
      <c r="AK568" s="67"/>
      <c r="AL568" s="67"/>
      <c r="AM568" s="67"/>
      <c r="AN568" s="67"/>
      <c r="AO568" s="66"/>
      <c r="AP568" s="66"/>
      <c r="AQ568" s="67"/>
      <c r="AR568" s="67"/>
      <c r="AS568" s="67"/>
      <c r="AT568" s="67"/>
      <c r="AU568" s="67"/>
      <c r="AV568" s="67"/>
      <c r="AW568" s="67"/>
      <c r="AX568" s="67"/>
      <c r="AY568" s="67"/>
      <c r="AZ568" s="66"/>
      <c r="BA568" s="66"/>
      <c r="BB568" s="67"/>
      <c r="BC568" s="67"/>
      <c r="BD568" s="67"/>
      <c r="BE568" s="67"/>
      <c r="BF568" s="67"/>
      <c r="BG568" s="66"/>
      <c r="BH568" s="66"/>
      <c r="BI568" s="67"/>
      <c r="BJ568" s="67"/>
      <c r="BK568" s="67"/>
      <c r="BL568" s="67"/>
      <c r="BM568" s="67"/>
      <c r="BN568" s="67"/>
      <c r="BO568" s="67"/>
      <c r="BP568" s="67"/>
      <c r="BQ568" s="67"/>
      <c r="BR568" s="66"/>
      <c r="BS568" s="66"/>
      <c r="BT568" s="67"/>
      <c r="BU568" s="67"/>
      <c r="BV568" s="67"/>
      <c r="BW568" s="67"/>
      <c r="BX568" s="67"/>
      <c r="BY568" s="67"/>
      <c r="BZ568" s="32" t="s">
        <v>461</v>
      </c>
      <c r="CG568" s="66"/>
      <c r="CH568" s="66"/>
      <c r="CL568" s="67"/>
      <c r="CM568" s="66"/>
      <c r="CN568" s="66"/>
      <c r="CO568" s="66"/>
      <c r="CP568" s="66"/>
      <c r="CW568" s="32" t="s">
        <v>461</v>
      </c>
      <c r="CX568" s="66"/>
    </row>
    <row r="569">
      <c r="A569" s="32" t="s">
        <v>293</v>
      </c>
      <c r="B569" s="32" t="s">
        <v>291</v>
      </c>
      <c r="C569" s="32" t="s">
        <v>1387</v>
      </c>
      <c r="D569" s="32" t="s">
        <v>1388</v>
      </c>
      <c r="E569" s="65" t="s">
        <v>19</v>
      </c>
      <c r="F569" s="65" t="s">
        <v>209</v>
      </c>
      <c r="G569" s="65" t="s">
        <v>209</v>
      </c>
      <c r="H569" s="15" t="s">
        <v>465</v>
      </c>
      <c r="I569" s="65" t="s">
        <v>209</v>
      </c>
      <c r="J569" s="65" t="s">
        <v>209</v>
      </c>
      <c r="K569" s="32" t="s">
        <v>460</v>
      </c>
      <c r="L569" s="32" t="s">
        <v>459</v>
      </c>
      <c r="M569" s="32" t="s">
        <v>459</v>
      </c>
      <c r="N569" s="32" t="s">
        <v>459</v>
      </c>
      <c r="O569" s="32">
        <v>0.5</v>
      </c>
      <c r="P569" s="32">
        <v>25.0</v>
      </c>
      <c r="Q569" s="32">
        <v>10.0</v>
      </c>
      <c r="R569" s="32">
        <v>20.0</v>
      </c>
      <c r="U569" s="32">
        <v>2.0</v>
      </c>
      <c r="V569" s="32">
        <v>2.08</v>
      </c>
      <c r="W569" s="32">
        <v>25.0</v>
      </c>
      <c r="Z569" s="66"/>
      <c r="AA569" s="66"/>
      <c r="AB569" s="67"/>
      <c r="AC569" s="67"/>
      <c r="AD569" s="67"/>
      <c r="AE569" s="67"/>
      <c r="AF569" s="67"/>
      <c r="AG569" s="67"/>
      <c r="AH569" s="67"/>
      <c r="AI569" s="67"/>
      <c r="AJ569" s="67"/>
      <c r="AK569" s="67"/>
      <c r="AL569" s="67"/>
      <c r="AM569" s="67"/>
      <c r="AN569" s="67"/>
      <c r="AO569" s="66"/>
      <c r="AP569" s="66"/>
      <c r="AQ569" s="67"/>
      <c r="AR569" s="67"/>
      <c r="AS569" s="67"/>
      <c r="AT569" s="67"/>
      <c r="AU569" s="67"/>
      <c r="AV569" s="67"/>
      <c r="AW569" s="67"/>
      <c r="AX569" s="67"/>
      <c r="AY569" s="67"/>
      <c r="AZ569" s="66"/>
      <c r="BA569" s="66"/>
      <c r="BB569" s="67"/>
      <c r="BC569" s="67"/>
      <c r="BD569" s="67"/>
      <c r="BE569" s="67"/>
      <c r="BF569" s="67"/>
      <c r="BG569" s="66"/>
      <c r="BH569" s="66"/>
      <c r="BI569" s="67"/>
      <c r="BJ569" s="67"/>
      <c r="BK569" s="67"/>
      <c r="BL569" s="67"/>
      <c r="BM569" s="67"/>
      <c r="BN569" s="67"/>
      <c r="BO569" s="67"/>
      <c r="BP569" s="67"/>
      <c r="BQ569" s="67"/>
      <c r="BR569" s="66"/>
      <c r="BS569" s="66"/>
      <c r="BT569" s="67"/>
      <c r="BU569" s="67"/>
      <c r="BV569" s="67"/>
      <c r="BW569" s="67"/>
      <c r="BX569" s="67"/>
      <c r="BY569" s="67"/>
      <c r="BZ569" s="32" t="s">
        <v>461</v>
      </c>
      <c r="CG569" s="66"/>
      <c r="CH569" s="66"/>
      <c r="CL569" s="67"/>
      <c r="CM569" s="66"/>
      <c r="CN569" s="66"/>
      <c r="CO569" s="66"/>
      <c r="CP569" s="66"/>
      <c r="CW569" s="32" t="s">
        <v>462</v>
      </c>
      <c r="CX569" s="65" t="s">
        <v>19</v>
      </c>
    </row>
    <row r="570">
      <c r="A570" s="32" t="s">
        <v>293</v>
      </c>
      <c r="B570" s="32" t="s">
        <v>291</v>
      </c>
      <c r="C570" s="32" t="s">
        <v>686</v>
      </c>
      <c r="D570" s="32" t="s">
        <v>1389</v>
      </c>
      <c r="E570" s="65" t="s">
        <v>19</v>
      </c>
      <c r="F570" s="65" t="s">
        <v>209</v>
      </c>
      <c r="G570" s="65" t="s">
        <v>209</v>
      </c>
      <c r="H570" s="15" t="s">
        <v>465</v>
      </c>
      <c r="I570" s="65" t="s">
        <v>209</v>
      </c>
      <c r="J570" s="65" t="s">
        <v>209</v>
      </c>
      <c r="K570" s="32" t="s">
        <v>460</v>
      </c>
      <c r="L570" s="32" t="s">
        <v>460</v>
      </c>
      <c r="M570" s="32" t="s">
        <v>460</v>
      </c>
      <c r="N570" s="32" t="s">
        <v>460</v>
      </c>
      <c r="O570" s="32">
        <v>0.25</v>
      </c>
      <c r="P570" s="32">
        <v>25.0</v>
      </c>
      <c r="Q570" s="32">
        <v>10.0</v>
      </c>
      <c r="R570" s="32">
        <v>10.0</v>
      </c>
      <c r="U570" s="32">
        <v>2.0</v>
      </c>
      <c r="V570" s="32">
        <v>2.08</v>
      </c>
      <c r="W570" s="32">
        <v>25.0</v>
      </c>
      <c r="Z570" s="65" t="s">
        <v>209</v>
      </c>
      <c r="AA570" s="65" t="s">
        <v>209</v>
      </c>
      <c r="AB570" s="32">
        <v>0.25</v>
      </c>
      <c r="AD570" s="32">
        <v>25.0</v>
      </c>
      <c r="AE570" s="32">
        <v>10.0</v>
      </c>
      <c r="AF570" s="32">
        <v>10.0</v>
      </c>
      <c r="AI570" s="32">
        <v>2.0</v>
      </c>
      <c r="AJ570" s="32">
        <v>2.0</v>
      </c>
      <c r="AK570" s="32">
        <v>2.08</v>
      </c>
      <c r="AL570" s="32">
        <v>25.0</v>
      </c>
      <c r="AO570" s="65" t="s">
        <v>209</v>
      </c>
      <c r="AP570" s="65" t="s">
        <v>209</v>
      </c>
      <c r="AQ570" s="32">
        <v>0.25</v>
      </c>
      <c r="AS570" s="32">
        <v>25.0</v>
      </c>
      <c r="AT570" s="32">
        <v>10.0</v>
      </c>
      <c r="AU570" s="32">
        <v>10.0</v>
      </c>
      <c r="AX570" s="32">
        <v>1.5</v>
      </c>
      <c r="AY570" s="32">
        <v>1.5</v>
      </c>
      <c r="AZ570" s="65" t="s">
        <v>19</v>
      </c>
      <c r="BA570" s="66"/>
      <c r="BB570" s="32">
        <v>2.08</v>
      </c>
      <c r="BC570" s="32">
        <v>25.0</v>
      </c>
      <c r="BG570" s="65" t="s">
        <v>209</v>
      </c>
      <c r="BH570" s="65" t="s">
        <v>209</v>
      </c>
      <c r="BI570" s="32">
        <v>0.25</v>
      </c>
      <c r="BK570" s="32">
        <v>25.0</v>
      </c>
      <c r="BL570" s="32">
        <v>10.0</v>
      </c>
      <c r="BM570" s="32">
        <v>10.0</v>
      </c>
      <c r="BP570" s="32">
        <v>1.5</v>
      </c>
      <c r="BQ570" s="32">
        <v>1.5</v>
      </c>
      <c r="BR570" s="65" t="s">
        <v>19</v>
      </c>
      <c r="BS570" s="66"/>
      <c r="BT570" s="32">
        <v>2.08</v>
      </c>
      <c r="BU570" s="32">
        <v>25.0</v>
      </c>
      <c r="BZ570" s="32" t="s">
        <v>461</v>
      </c>
      <c r="CG570" s="66"/>
      <c r="CH570" s="66"/>
      <c r="CL570" s="67"/>
      <c r="CM570" s="66"/>
      <c r="CN570" s="66"/>
      <c r="CO570" s="66"/>
      <c r="CP570" s="66"/>
      <c r="CW570" s="32" t="s">
        <v>462</v>
      </c>
      <c r="CX570" s="65" t="s">
        <v>19</v>
      </c>
    </row>
    <row r="571">
      <c r="A571" s="32" t="s">
        <v>293</v>
      </c>
      <c r="B571" s="32" t="s">
        <v>291</v>
      </c>
      <c r="C571" s="32" t="s">
        <v>1390</v>
      </c>
      <c r="D571" s="32" t="s">
        <v>1391</v>
      </c>
      <c r="E571" s="65" t="s">
        <v>19</v>
      </c>
      <c r="F571" s="65" t="s">
        <v>209</v>
      </c>
      <c r="G571" s="65" t="s">
        <v>209</v>
      </c>
      <c r="H571" s="15" t="s">
        <v>465</v>
      </c>
      <c r="I571" s="65" t="s">
        <v>209</v>
      </c>
      <c r="J571" s="65" t="s">
        <v>209</v>
      </c>
      <c r="K571" s="32" t="s">
        <v>460</v>
      </c>
      <c r="L571" s="32" t="s">
        <v>460</v>
      </c>
      <c r="M571" s="32" t="s">
        <v>460</v>
      </c>
      <c r="N571" s="32" t="s">
        <v>460</v>
      </c>
      <c r="O571" s="32">
        <v>0.125</v>
      </c>
      <c r="P571" s="32">
        <v>25.0</v>
      </c>
      <c r="Q571" s="32">
        <v>5.0</v>
      </c>
      <c r="R571" s="32">
        <v>5.0</v>
      </c>
      <c r="U571" s="32">
        <v>2.0</v>
      </c>
      <c r="V571" s="32">
        <v>2.08</v>
      </c>
      <c r="W571" s="32">
        <v>25.0</v>
      </c>
      <c r="Z571" s="65" t="s">
        <v>209</v>
      </c>
      <c r="AA571" s="65" t="s">
        <v>209</v>
      </c>
      <c r="AB571" s="32">
        <v>0.125</v>
      </c>
      <c r="AD571" s="32">
        <v>25.0</v>
      </c>
      <c r="AE571" s="32">
        <v>5.0</v>
      </c>
      <c r="AF571" s="32">
        <v>5.0</v>
      </c>
      <c r="AI571" s="32">
        <v>2.0</v>
      </c>
      <c r="AJ571" s="32">
        <v>2.0</v>
      </c>
      <c r="AK571" s="32">
        <v>2.08</v>
      </c>
      <c r="AL571" s="32">
        <v>25.0</v>
      </c>
      <c r="AO571" s="65" t="s">
        <v>209</v>
      </c>
      <c r="AP571" s="65" t="s">
        <v>209</v>
      </c>
      <c r="AQ571" s="32">
        <v>0.125</v>
      </c>
      <c r="AS571" s="32">
        <v>25.0</v>
      </c>
      <c r="AT571" s="32">
        <v>5.0</v>
      </c>
      <c r="AU571" s="32">
        <v>5.0</v>
      </c>
      <c r="AX571" s="32">
        <v>1.5</v>
      </c>
      <c r="AY571" s="32">
        <v>1.5</v>
      </c>
      <c r="AZ571" s="65" t="s">
        <v>19</v>
      </c>
      <c r="BA571" s="66"/>
      <c r="BB571" s="32">
        <v>2.08</v>
      </c>
      <c r="BC571" s="32">
        <v>25.0</v>
      </c>
      <c r="BG571" s="65" t="s">
        <v>209</v>
      </c>
      <c r="BH571" s="65" t="s">
        <v>209</v>
      </c>
      <c r="BI571" s="32">
        <v>0.125</v>
      </c>
      <c r="BK571" s="32">
        <v>25.0</v>
      </c>
      <c r="BL571" s="32">
        <v>5.0</v>
      </c>
      <c r="BM571" s="32">
        <v>5.0</v>
      </c>
      <c r="BP571" s="32">
        <v>1.5</v>
      </c>
      <c r="BQ571" s="32">
        <v>1.5</v>
      </c>
      <c r="BR571" s="65" t="s">
        <v>19</v>
      </c>
      <c r="BS571" s="66"/>
      <c r="BT571" s="32">
        <v>2.08</v>
      </c>
      <c r="BU571" s="32">
        <v>25.0</v>
      </c>
      <c r="BZ571" s="32" t="s">
        <v>461</v>
      </c>
      <c r="CG571" s="66"/>
      <c r="CH571" s="66"/>
      <c r="CL571" s="67"/>
      <c r="CM571" s="66"/>
      <c r="CN571" s="66"/>
      <c r="CO571" s="66"/>
      <c r="CP571" s="66"/>
      <c r="CW571" s="32" t="s">
        <v>462</v>
      </c>
      <c r="CX571" s="65" t="s">
        <v>19</v>
      </c>
    </row>
    <row r="572">
      <c r="A572" s="32" t="s">
        <v>293</v>
      </c>
      <c r="B572" s="32" t="s">
        <v>291</v>
      </c>
      <c r="C572" s="32" t="s">
        <v>1392</v>
      </c>
      <c r="D572" s="32" t="s">
        <v>1393</v>
      </c>
      <c r="E572" s="65" t="s">
        <v>19</v>
      </c>
      <c r="F572" s="65" t="s">
        <v>209</v>
      </c>
      <c r="G572" s="65" t="s">
        <v>209</v>
      </c>
      <c r="H572" s="15" t="s">
        <v>458</v>
      </c>
      <c r="I572" s="65" t="s">
        <v>209</v>
      </c>
      <c r="J572" s="65" t="s">
        <v>209</v>
      </c>
      <c r="K572" s="32" t="s">
        <v>462</v>
      </c>
      <c r="L572" s="32" t="s">
        <v>462</v>
      </c>
      <c r="M572" s="32" t="s">
        <v>462</v>
      </c>
      <c r="N572" s="32" t="s">
        <v>462</v>
      </c>
      <c r="V572" s="32">
        <v>3.33</v>
      </c>
      <c r="W572" s="32">
        <v>40.0</v>
      </c>
      <c r="Z572" s="66"/>
      <c r="AA572" s="66"/>
      <c r="AK572" s="32">
        <v>3.33</v>
      </c>
      <c r="AL572" s="32">
        <v>40.0</v>
      </c>
      <c r="AO572" s="65" t="s">
        <v>209</v>
      </c>
      <c r="AP572" s="65" t="s">
        <v>209</v>
      </c>
      <c r="AZ572" s="65"/>
      <c r="BA572" s="66"/>
      <c r="BB572" s="32">
        <v>3.33</v>
      </c>
      <c r="BC572" s="32">
        <v>40.0</v>
      </c>
      <c r="BG572" s="65" t="s">
        <v>209</v>
      </c>
      <c r="BH572" s="65" t="s">
        <v>209</v>
      </c>
      <c r="BR572" s="66"/>
      <c r="BS572" s="66"/>
      <c r="BT572" s="32">
        <v>3.33</v>
      </c>
      <c r="BU572" s="32">
        <v>40.0</v>
      </c>
      <c r="BZ572" s="32" t="s">
        <v>461</v>
      </c>
      <c r="CG572" s="66"/>
      <c r="CH572" s="66"/>
      <c r="CL572" s="67"/>
      <c r="CM572" s="66"/>
      <c r="CN572" s="66"/>
      <c r="CO572" s="66"/>
      <c r="CP572" s="66"/>
      <c r="CW572" s="32" t="s">
        <v>461</v>
      </c>
      <c r="CX572" s="66"/>
    </row>
    <row r="573">
      <c r="A573" s="32" t="s">
        <v>293</v>
      </c>
      <c r="B573" s="32" t="s">
        <v>291</v>
      </c>
      <c r="C573" s="32" t="s">
        <v>1394</v>
      </c>
      <c r="D573" s="32" t="s">
        <v>1395</v>
      </c>
      <c r="E573" s="65" t="s">
        <v>19</v>
      </c>
      <c r="F573" s="65" t="s">
        <v>209</v>
      </c>
      <c r="G573" s="65" t="s">
        <v>209</v>
      </c>
      <c r="H573" s="15" t="s">
        <v>458</v>
      </c>
      <c r="I573" s="65" t="s">
        <v>209</v>
      </c>
      <c r="J573" s="65" t="s">
        <v>209</v>
      </c>
      <c r="K573" s="32" t="s">
        <v>462</v>
      </c>
      <c r="L573" s="32" t="s">
        <v>462</v>
      </c>
      <c r="M573" s="32" t="s">
        <v>462</v>
      </c>
      <c r="N573" s="32" t="s">
        <v>462</v>
      </c>
      <c r="V573" s="32">
        <v>3.33</v>
      </c>
      <c r="W573" s="32">
        <v>40.0</v>
      </c>
      <c r="Z573" s="66"/>
      <c r="AA573" s="66"/>
      <c r="AK573" s="32">
        <v>3.33</v>
      </c>
      <c r="AL573" s="32">
        <v>40.0</v>
      </c>
      <c r="AO573" s="65" t="s">
        <v>209</v>
      </c>
      <c r="AP573" s="65" t="s">
        <v>209</v>
      </c>
      <c r="AZ573" s="65"/>
      <c r="BA573" s="66"/>
      <c r="BB573" s="32">
        <v>3.33</v>
      </c>
      <c r="BC573" s="32">
        <v>40.0</v>
      </c>
      <c r="BG573" s="65" t="s">
        <v>209</v>
      </c>
      <c r="BH573" s="65" t="s">
        <v>209</v>
      </c>
      <c r="BR573" s="66"/>
      <c r="BS573" s="66"/>
      <c r="BT573" s="32">
        <v>3.33</v>
      </c>
      <c r="BU573" s="32">
        <v>40.0</v>
      </c>
      <c r="BZ573" s="32" t="s">
        <v>461</v>
      </c>
      <c r="CG573" s="66"/>
      <c r="CH573" s="66"/>
      <c r="CL573" s="67"/>
      <c r="CM573" s="66"/>
      <c r="CN573" s="66"/>
      <c r="CO573" s="66"/>
      <c r="CP573" s="66"/>
      <c r="CW573" s="32" t="s">
        <v>461</v>
      </c>
      <c r="CX573" s="66"/>
    </row>
    <row r="574">
      <c r="A574" s="32" t="s">
        <v>293</v>
      </c>
      <c r="B574" s="32" t="s">
        <v>291</v>
      </c>
      <c r="C574" s="32" t="s">
        <v>974</v>
      </c>
      <c r="D574" s="32" t="s">
        <v>1368</v>
      </c>
      <c r="E574" s="65" t="s">
        <v>19</v>
      </c>
      <c r="F574" s="65" t="s">
        <v>209</v>
      </c>
      <c r="G574" s="65" t="s">
        <v>209</v>
      </c>
      <c r="H574" s="15" t="s">
        <v>491</v>
      </c>
      <c r="I574" s="65" t="s">
        <v>209</v>
      </c>
      <c r="J574" s="65" t="s">
        <v>209</v>
      </c>
      <c r="K574" s="32" t="s">
        <v>462</v>
      </c>
      <c r="L574" s="32" t="s">
        <v>462</v>
      </c>
      <c r="M574" s="32" t="s">
        <v>462</v>
      </c>
      <c r="N574" s="32" t="s">
        <v>462</v>
      </c>
      <c r="O574" s="32">
        <v>1.0</v>
      </c>
      <c r="P574" s="32">
        <v>50.0</v>
      </c>
      <c r="Q574" s="32">
        <v>25.0</v>
      </c>
      <c r="R574" s="32">
        <v>25.0</v>
      </c>
      <c r="V574" s="32">
        <v>3.33</v>
      </c>
      <c r="W574" s="32">
        <v>40.0</v>
      </c>
      <c r="Z574" s="65" t="s">
        <v>209</v>
      </c>
      <c r="AA574" s="65" t="s">
        <v>209</v>
      </c>
      <c r="AB574" s="32">
        <v>1.0</v>
      </c>
      <c r="AD574" s="32">
        <v>50.0</v>
      </c>
      <c r="AE574" s="32">
        <v>25.0</v>
      </c>
      <c r="AF574" s="32">
        <v>25.0</v>
      </c>
      <c r="AK574" s="32">
        <v>3.33</v>
      </c>
      <c r="AL574" s="32">
        <v>40.0</v>
      </c>
      <c r="AO574" s="65" t="s">
        <v>209</v>
      </c>
      <c r="AP574" s="65" t="s">
        <v>209</v>
      </c>
      <c r="AQ574" s="32">
        <v>1.0</v>
      </c>
      <c r="AS574" s="32">
        <v>50.0</v>
      </c>
      <c r="AT574" s="32">
        <v>25.0</v>
      </c>
      <c r="AU574" s="32">
        <v>25.0</v>
      </c>
      <c r="AZ574" s="66"/>
      <c r="BA574" s="66"/>
      <c r="BB574" s="32">
        <v>3.33</v>
      </c>
      <c r="BC574" s="32">
        <v>40.0</v>
      </c>
      <c r="BG574" s="65" t="s">
        <v>209</v>
      </c>
      <c r="BH574" s="65" t="s">
        <v>209</v>
      </c>
      <c r="BI574" s="32">
        <v>1.0</v>
      </c>
      <c r="BK574" s="32">
        <v>50.0</v>
      </c>
      <c r="BL574" s="32">
        <v>25.0</v>
      </c>
      <c r="BM574" s="32">
        <v>25.0</v>
      </c>
      <c r="BR574" s="66"/>
      <c r="BS574" s="66"/>
      <c r="BT574" s="32">
        <v>3.33</v>
      </c>
      <c r="BU574" s="32">
        <v>40.0</v>
      </c>
      <c r="BZ574" s="32" t="s">
        <v>461</v>
      </c>
      <c r="CG574" s="66"/>
      <c r="CH574" s="66"/>
      <c r="CL574" s="67"/>
      <c r="CM574" s="66"/>
      <c r="CN574" s="66"/>
      <c r="CO574" s="66"/>
      <c r="CP574" s="66"/>
      <c r="CW574" s="32" t="s">
        <v>461</v>
      </c>
      <c r="CX574" s="66"/>
    </row>
    <row r="575">
      <c r="A575" s="32" t="s">
        <v>293</v>
      </c>
      <c r="B575" s="32" t="s">
        <v>291</v>
      </c>
      <c r="C575" s="32" t="s">
        <v>1396</v>
      </c>
      <c r="D575" s="32" t="s">
        <v>1397</v>
      </c>
      <c r="E575" s="65" t="s">
        <v>19</v>
      </c>
      <c r="F575" s="65" t="s">
        <v>209</v>
      </c>
      <c r="G575" s="65" t="s">
        <v>209</v>
      </c>
      <c r="H575" s="15" t="s">
        <v>491</v>
      </c>
      <c r="I575" s="65" t="s">
        <v>209</v>
      </c>
      <c r="J575" s="65" t="s">
        <v>209</v>
      </c>
      <c r="K575" s="32" t="s">
        <v>462</v>
      </c>
      <c r="L575" s="32" t="s">
        <v>462</v>
      </c>
      <c r="M575" s="32" t="s">
        <v>462</v>
      </c>
      <c r="N575" s="32" t="s">
        <v>462</v>
      </c>
      <c r="O575" s="32">
        <v>1.0</v>
      </c>
      <c r="P575" s="32">
        <v>50.0</v>
      </c>
      <c r="Q575" s="32">
        <v>25.0</v>
      </c>
      <c r="R575" s="32">
        <v>25.0</v>
      </c>
      <c r="V575" s="32">
        <v>3.33</v>
      </c>
      <c r="W575" s="32">
        <v>40.0</v>
      </c>
      <c r="Z575" s="65" t="s">
        <v>209</v>
      </c>
      <c r="AA575" s="65" t="s">
        <v>209</v>
      </c>
      <c r="AB575" s="32">
        <v>1.0</v>
      </c>
      <c r="AD575" s="32">
        <v>50.0</v>
      </c>
      <c r="AE575" s="32">
        <v>25.0</v>
      </c>
      <c r="AF575" s="32">
        <v>25.0</v>
      </c>
      <c r="AK575" s="32">
        <v>3.33</v>
      </c>
      <c r="AL575" s="32">
        <v>40.0</v>
      </c>
      <c r="AO575" s="65" t="s">
        <v>209</v>
      </c>
      <c r="AP575" s="65" t="s">
        <v>209</v>
      </c>
      <c r="AQ575" s="32">
        <v>1.0</v>
      </c>
      <c r="AS575" s="32">
        <v>50.0</v>
      </c>
      <c r="AT575" s="32">
        <v>25.0</v>
      </c>
      <c r="AU575" s="32">
        <v>25.0</v>
      </c>
      <c r="AZ575" s="66"/>
      <c r="BA575" s="66"/>
      <c r="BB575" s="32">
        <v>3.33</v>
      </c>
      <c r="BC575" s="32">
        <v>40.0</v>
      </c>
      <c r="BG575" s="65" t="s">
        <v>209</v>
      </c>
      <c r="BH575" s="65" t="s">
        <v>209</v>
      </c>
      <c r="BI575" s="32">
        <v>1.0</v>
      </c>
      <c r="BK575" s="32">
        <v>50.0</v>
      </c>
      <c r="BL575" s="32">
        <v>25.0</v>
      </c>
      <c r="BM575" s="32">
        <v>25.0</v>
      </c>
      <c r="BR575" s="66"/>
      <c r="BS575" s="66"/>
      <c r="BT575" s="32">
        <v>3.33</v>
      </c>
      <c r="BU575" s="32">
        <v>40.0</v>
      </c>
      <c r="BZ575" s="32" t="s">
        <v>461</v>
      </c>
      <c r="CG575" s="66"/>
      <c r="CH575" s="66"/>
      <c r="CL575" s="67"/>
      <c r="CM575" s="66"/>
      <c r="CN575" s="66"/>
      <c r="CO575" s="66"/>
      <c r="CP575" s="66"/>
      <c r="CW575" s="32" t="s">
        <v>461</v>
      </c>
      <c r="CX575" s="66"/>
    </row>
    <row r="576">
      <c r="A576" s="32" t="s">
        <v>293</v>
      </c>
      <c r="B576" s="32" t="s">
        <v>291</v>
      </c>
      <c r="C576" s="32" t="s">
        <v>1398</v>
      </c>
      <c r="D576" s="32" t="s">
        <v>1399</v>
      </c>
      <c r="E576" s="65" t="s">
        <v>19</v>
      </c>
      <c r="F576" s="65" t="s">
        <v>209</v>
      </c>
      <c r="G576" s="65" t="s">
        <v>209</v>
      </c>
      <c r="H576" s="15" t="s">
        <v>491</v>
      </c>
      <c r="I576" s="65" t="s">
        <v>209</v>
      </c>
      <c r="J576" s="65" t="s">
        <v>209</v>
      </c>
      <c r="K576" s="32" t="s">
        <v>462</v>
      </c>
      <c r="L576" s="32" t="s">
        <v>459</v>
      </c>
      <c r="M576" s="32" t="s">
        <v>459</v>
      </c>
      <c r="N576" s="32" t="s">
        <v>459</v>
      </c>
      <c r="V576" s="32">
        <v>3.33</v>
      </c>
      <c r="W576" s="32">
        <v>40.0</v>
      </c>
      <c r="Z576" s="66"/>
      <c r="AA576" s="66"/>
      <c r="AB576" s="67"/>
      <c r="AC576" s="67"/>
      <c r="AD576" s="67"/>
      <c r="AE576" s="67"/>
      <c r="AF576" s="67"/>
      <c r="AG576" s="67"/>
      <c r="AH576" s="67"/>
      <c r="AI576" s="67"/>
      <c r="AJ576" s="67"/>
      <c r="AK576" s="67"/>
      <c r="AL576" s="67"/>
      <c r="AM576" s="67"/>
      <c r="AN576" s="67"/>
      <c r="AO576" s="66"/>
      <c r="AP576" s="66"/>
      <c r="AQ576" s="67"/>
      <c r="AR576" s="67"/>
      <c r="AS576" s="67"/>
      <c r="AT576" s="67"/>
      <c r="AU576" s="67"/>
      <c r="AV576" s="67"/>
      <c r="AW576" s="67"/>
      <c r="AX576" s="67"/>
      <c r="AY576" s="67"/>
      <c r="AZ576" s="66"/>
      <c r="BA576" s="66"/>
      <c r="BB576" s="67"/>
      <c r="BC576" s="67"/>
      <c r="BD576" s="67"/>
      <c r="BE576" s="67"/>
      <c r="BF576" s="67"/>
      <c r="BG576" s="66"/>
      <c r="BH576" s="66"/>
      <c r="BI576" s="67"/>
      <c r="BJ576" s="67"/>
      <c r="BK576" s="67"/>
      <c r="BL576" s="67"/>
      <c r="BM576" s="67"/>
      <c r="BN576" s="67"/>
      <c r="BO576" s="67"/>
      <c r="BP576" s="67"/>
      <c r="BQ576" s="67"/>
      <c r="BR576" s="66"/>
      <c r="BS576" s="66"/>
      <c r="BT576" s="67"/>
      <c r="BU576" s="67"/>
      <c r="BV576" s="67"/>
      <c r="BW576" s="67"/>
      <c r="BX576" s="67"/>
      <c r="BY576" s="67"/>
      <c r="BZ576" s="32" t="s">
        <v>461</v>
      </c>
      <c r="CG576" s="66"/>
      <c r="CH576" s="66"/>
      <c r="CL576" s="67"/>
      <c r="CM576" s="66"/>
      <c r="CN576" s="66"/>
      <c r="CO576" s="66"/>
      <c r="CP576" s="66"/>
      <c r="CW576" s="32" t="s">
        <v>461</v>
      </c>
      <c r="CX576" s="66"/>
      <c r="DB576" s="32" t="s">
        <v>1400</v>
      </c>
    </row>
    <row r="577">
      <c r="A577" s="32" t="s">
        <v>293</v>
      </c>
      <c r="B577" s="32" t="s">
        <v>291</v>
      </c>
      <c r="C577" s="32" t="s">
        <v>1401</v>
      </c>
      <c r="D577" s="32" t="s">
        <v>1402</v>
      </c>
      <c r="E577" s="65" t="s">
        <v>19</v>
      </c>
      <c r="F577" s="65" t="s">
        <v>209</v>
      </c>
      <c r="G577" s="65" t="s">
        <v>19</v>
      </c>
      <c r="H577" s="15" t="s">
        <v>458</v>
      </c>
      <c r="I577" s="65" t="s">
        <v>209</v>
      </c>
      <c r="J577" s="65" t="s">
        <v>209</v>
      </c>
      <c r="K577" s="67"/>
      <c r="L577" s="67"/>
      <c r="M577" s="67"/>
      <c r="N577" s="67"/>
      <c r="Z577" s="66"/>
      <c r="AA577" s="66"/>
      <c r="AO577" s="66"/>
      <c r="AP577" s="66"/>
      <c r="AZ577" s="66"/>
      <c r="BA577" s="66"/>
      <c r="BG577" s="66"/>
      <c r="BH577" s="66"/>
      <c r="BR577" s="66"/>
      <c r="BS577" s="66"/>
      <c r="BZ577" s="67"/>
      <c r="CG577" s="66"/>
      <c r="CH577" s="66"/>
      <c r="CL577" s="67"/>
      <c r="CM577" s="66"/>
      <c r="CN577" s="66"/>
      <c r="CO577" s="66"/>
      <c r="CP577" s="66"/>
      <c r="CW577" s="67"/>
      <c r="CX577" s="66"/>
      <c r="DB577" s="32" t="s">
        <v>1403</v>
      </c>
    </row>
    <row r="578">
      <c r="A578" s="32" t="s">
        <v>293</v>
      </c>
      <c r="B578" s="32" t="s">
        <v>291</v>
      </c>
      <c r="C578" s="32" t="s">
        <v>1404</v>
      </c>
      <c r="D578" s="32" t="s">
        <v>1405</v>
      </c>
      <c r="E578" s="65" t="s">
        <v>19</v>
      </c>
      <c r="F578" s="65" t="s">
        <v>209</v>
      </c>
      <c r="G578" s="65" t="s">
        <v>19</v>
      </c>
      <c r="H578" s="15" t="s">
        <v>458</v>
      </c>
      <c r="I578" s="65" t="s">
        <v>209</v>
      </c>
      <c r="J578" s="65" t="s">
        <v>209</v>
      </c>
      <c r="K578" s="67"/>
      <c r="L578" s="67"/>
      <c r="M578" s="67"/>
      <c r="N578" s="67"/>
      <c r="Z578" s="66"/>
      <c r="AA578" s="66"/>
      <c r="AO578" s="66"/>
      <c r="AP578" s="66"/>
      <c r="AZ578" s="66"/>
      <c r="BA578" s="66"/>
      <c r="BG578" s="66"/>
      <c r="BH578" s="66"/>
      <c r="BR578" s="66"/>
      <c r="BS578" s="66"/>
      <c r="BZ578" s="67"/>
      <c r="CG578" s="66"/>
      <c r="CH578" s="66"/>
      <c r="CL578" s="67"/>
      <c r="CM578" s="66"/>
      <c r="CN578" s="66"/>
      <c r="CO578" s="66"/>
      <c r="CP578" s="66"/>
      <c r="CW578" s="67"/>
      <c r="CX578" s="66"/>
      <c r="DB578" s="32" t="s">
        <v>1406</v>
      </c>
    </row>
    <row r="579">
      <c r="A579" s="32" t="s">
        <v>293</v>
      </c>
      <c r="B579" s="32" t="s">
        <v>291</v>
      </c>
      <c r="C579" s="32" t="s">
        <v>1407</v>
      </c>
      <c r="D579" s="32" t="s">
        <v>1408</v>
      </c>
      <c r="E579" s="65" t="s">
        <v>19</v>
      </c>
      <c r="F579" s="65" t="s">
        <v>209</v>
      </c>
      <c r="G579" s="65" t="s">
        <v>19</v>
      </c>
      <c r="H579" s="15" t="s">
        <v>458</v>
      </c>
      <c r="I579" s="65" t="s">
        <v>209</v>
      </c>
      <c r="J579" s="65" t="s">
        <v>209</v>
      </c>
      <c r="K579" s="67"/>
      <c r="L579" s="67"/>
      <c r="M579" s="67"/>
      <c r="N579" s="67"/>
      <c r="Z579" s="66"/>
      <c r="AA579" s="66"/>
      <c r="AO579" s="66"/>
      <c r="AP579" s="66"/>
      <c r="AZ579" s="66"/>
      <c r="BA579" s="66"/>
      <c r="BG579" s="66"/>
      <c r="BH579" s="66"/>
      <c r="BR579" s="66"/>
      <c r="BS579" s="66"/>
      <c r="BZ579" s="67"/>
      <c r="CG579" s="66"/>
      <c r="CH579" s="66"/>
      <c r="CL579" s="67"/>
      <c r="CM579" s="66"/>
      <c r="CN579" s="66"/>
      <c r="CO579" s="66"/>
      <c r="CP579" s="66"/>
      <c r="CW579" s="67"/>
      <c r="CX579" s="66"/>
      <c r="DB579" s="32" t="s">
        <v>1406</v>
      </c>
    </row>
    <row r="580">
      <c r="A580" s="32" t="s">
        <v>311</v>
      </c>
      <c r="B580" s="32" t="s">
        <v>312</v>
      </c>
      <c r="C580" s="32" t="s">
        <v>471</v>
      </c>
      <c r="D580" s="32" t="s">
        <v>1356</v>
      </c>
      <c r="E580" s="65" t="s">
        <v>19</v>
      </c>
      <c r="F580" s="65" t="s">
        <v>209</v>
      </c>
      <c r="G580" s="65" t="s">
        <v>209</v>
      </c>
      <c r="H580" s="15" t="s">
        <v>465</v>
      </c>
      <c r="I580" s="65" t="s">
        <v>209</v>
      </c>
      <c r="J580" s="65" t="s">
        <v>209</v>
      </c>
      <c r="K580" s="32" t="s">
        <v>460</v>
      </c>
      <c r="L580" s="32" t="s">
        <v>462</v>
      </c>
      <c r="M580" s="32" t="s">
        <v>459</v>
      </c>
      <c r="N580" s="32" t="s">
        <v>459</v>
      </c>
      <c r="O580" s="32">
        <v>0.11</v>
      </c>
      <c r="P580" s="32">
        <v>30.0</v>
      </c>
      <c r="Q580" s="32">
        <v>10.0</v>
      </c>
      <c r="R580" s="32">
        <v>10.0</v>
      </c>
      <c r="V580" s="32">
        <v>2.5</v>
      </c>
      <c r="W580" s="32">
        <v>30.0</v>
      </c>
      <c r="Z580" s="65" t="s">
        <v>209</v>
      </c>
      <c r="AA580" s="65" t="s">
        <v>209</v>
      </c>
      <c r="AB580" s="32">
        <v>0.18</v>
      </c>
      <c r="AD580" s="32">
        <v>30.0</v>
      </c>
      <c r="AE580" s="32">
        <v>10.0</v>
      </c>
      <c r="AF580" s="32">
        <v>10.0</v>
      </c>
      <c r="AK580" s="32">
        <v>2.5</v>
      </c>
      <c r="AL580" s="32">
        <v>30.0</v>
      </c>
      <c r="AO580" s="66"/>
      <c r="AP580" s="66"/>
      <c r="AQ580" s="67"/>
      <c r="AR580" s="67"/>
      <c r="AS580" s="67"/>
      <c r="AT580" s="67"/>
      <c r="AU580" s="67"/>
      <c r="AV580" s="67"/>
      <c r="AW580" s="67"/>
      <c r="AX580" s="67"/>
      <c r="AY580" s="67"/>
      <c r="AZ580" s="66"/>
      <c r="BA580" s="66"/>
      <c r="BB580" s="67"/>
      <c r="BC580" s="67"/>
      <c r="BD580" s="67"/>
      <c r="BE580" s="67"/>
      <c r="BF580" s="67"/>
      <c r="BG580" s="66"/>
      <c r="BH580" s="66"/>
      <c r="BI580" s="67"/>
      <c r="BJ580" s="67"/>
      <c r="BK580" s="67"/>
      <c r="BL580" s="67"/>
      <c r="BM580" s="67"/>
      <c r="BN580" s="67"/>
      <c r="BO580" s="67"/>
      <c r="BP580" s="67"/>
      <c r="BQ580" s="67"/>
      <c r="BR580" s="66"/>
      <c r="BS580" s="66"/>
      <c r="BT580" s="67"/>
      <c r="BU580" s="67"/>
      <c r="BV580" s="67"/>
      <c r="BW580" s="67"/>
      <c r="BX580" s="67"/>
      <c r="BY580" s="67"/>
      <c r="BZ580" s="32" t="s">
        <v>461</v>
      </c>
      <c r="CG580" s="66"/>
      <c r="CH580" s="66"/>
      <c r="CL580" s="67"/>
      <c r="CM580" s="66"/>
      <c r="CN580" s="66"/>
      <c r="CO580" s="66"/>
      <c r="CP580" s="66"/>
      <c r="CW580" s="32" t="s">
        <v>462</v>
      </c>
      <c r="CX580" s="65" t="s">
        <v>209</v>
      </c>
    </row>
    <row r="581">
      <c r="A581" s="32" t="s">
        <v>311</v>
      </c>
      <c r="B581" s="32" t="s">
        <v>312</v>
      </c>
      <c r="C581" s="32" t="s">
        <v>473</v>
      </c>
      <c r="D581" s="32" t="s">
        <v>1357</v>
      </c>
      <c r="E581" s="65" t="s">
        <v>19</v>
      </c>
      <c r="F581" s="65" t="s">
        <v>209</v>
      </c>
      <c r="G581" s="65" t="s">
        <v>209</v>
      </c>
      <c r="H581" s="15" t="s">
        <v>465</v>
      </c>
      <c r="I581" s="65" t="s">
        <v>209</v>
      </c>
      <c r="J581" s="65" t="s">
        <v>209</v>
      </c>
      <c r="K581" s="32" t="s">
        <v>460</v>
      </c>
      <c r="L581" s="32" t="s">
        <v>460</v>
      </c>
      <c r="M581" s="32" t="s">
        <v>460</v>
      </c>
      <c r="N581" s="32" t="s">
        <v>460</v>
      </c>
      <c r="O581" s="32">
        <v>0.11</v>
      </c>
      <c r="P581" s="32">
        <v>30.0</v>
      </c>
      <c r="Q581" s="32">
        <v>10.0</v>
      </c>
      <c r="R581" s="32">
        <v>10.0</v>
      </c>
      <c r="V581" s="32">
        <v>2.5</v>
      </c>
      <c r="W581" s="32">
        <v>30.0</v>
      </c>
      <c r="Z581" s="65" t="s">
        <v>209</v>
      </c>
      <c r="AA581" s="65" t="s">
        <v>209</v>
      </c>
      <c r="AB581" s="32">
        <v>0.18</v>
      </c>
      <c r="AD581" s="32">
        <v>30.0</v>
      </c>
      <c r="AE581" s="32">
        <v>10.0</v>
      </c>
      <c r="AF581" s="32">
        <v>10.0</v>
      </c>
      <c r="AK581" s="32">
        <v>2.5</v>
      </c>
      <c r="AL581" s="32">
        <v>30.0</v>
      </c>
      <c r="AO581" s="65" t="s">
        <v>209</v>
      </c>
      <c r="AP581" s="65" t="s">
        <v>209</v>
      </c>
      <c r="AQ581" s="32">
        <v>0.275</v>
      </c>
      <c r="AS581" s="32">
        <v>30.0</v>
      </c>
      <c r="AT581" s="32">
        <v>10.0</v>
      </c>
      <c r="AU581" s="32">
        <v>10.0</v>
      </c>
      <c r="AZ581" s="65" t="s">
        <v>19</v>
      </c>
      <c r="BA581" s="66"/>
      <c r="BB581" s="32">
        <v>3.33</v>
      </c>
      <c r="BC581" s="32">
        <v>40.0</v>
      </c>
      <c r="BG581" s="65" t="s">
        <v>209</v>
      </c>
      <c r="BH581" s="65" t="s">
        <v>209</v>
      </c>
      <c r="BI581" s="32">
        <v>0.38</v>
      </c>
      <c r="BK581" s="32">
        <v>30.0</v>
      </c>
      <c r="BL581" s="32">
        <v>10.0</v>
      </c>
      <c r="BM581" s="32">
        <v>10.0</v>
      </c>
      <c r="BR581" s="65" t="s">
        <v>19</v>
      </c>
      <c r="BS581" s="66"/>
      <c r="BT581" s="32">
        <v>3.33</v>
      </c>
      <c r="BU581" s="32">
        <v>40.0</v>
      </c>
      <c r="BZ581" s="32" t="s">
        <v>461</v>
      </c>
      <c r="CG581" s="66"/>
      <c r="CH581" s="66"/>
      <c r="CL581" s="67"/>
      <c r="CM581" s="66"/>
      <c r="CN581" s="66"/>
      <c r="CO581" s="66"/>
      <c r="CP581" s="66"/>
      <c r="CW581" s="32" t="s">
        <v>462</v>
      </c>
      <c r="CX581" s="65" t="s">
        <v>19</v>
      </c>
      <c r="CZ581" s="32">
        <v>9.0</v>
      </c>
    </row>
    <row r="582">
      <c r="A582" s="32" t="s">
        <v>311</v>
      </c>
      <c r="B582" s="32" t="s">
        <v>312</v>
      </c>
      <c r="C582" s="32" t="s">
        <v>599</v>
      </c>
      <c r="D582" s="32" t="s">
        <v>690</v>
      </c>
      <c r="E582" s="65" t="s">
        <v>19</v>
      </c>
      <c r="F582" s="65" t="s">
        <v>209</v>
      </c>
      <c r="G582" s="65" t="s">
        <v>209</v>
      </c>
      <c r="H582" s="15" t="s">
        <v>458</v>
      </c>
      <c r="I582" s="65" t="s">
        <v>209</v>
      </c>
      <c r="J582" s="65" t="s">
        <v>209</v>
      </c>
      <c r="K582" s="32" t="s">
        <v>460</v>
      </c>
      <c r="L582" s="32" t="s">
        <v>460</v>
      </c>
      <c r="M582" s="32" t="s">
        <v>460</v>
      </c>
      <c r="N582" s="32" t="s">
        <v>460</v>
      </c>
      <c r="P582" s="32">
        <v>8.0</v>
      </c>
      <c r="V582" s="32">
        <v>3.75</v>
      </c>
      <c r="W582" s="32">
        <v>45.0</v>
      </c>
      <c r="Z582" s="65" t="s">
        <v>209</v>
      </c>
      <c r="AA582" s="65" t="s">
        <v>209</v>
      </c>
      <c r="AD582" s="32">
        <v>8.0</v>
      </c>
      <c r="AK582" s="32">
        <v>3.75</v>
      </c>
      <c r="AL582" s="32">
        <v>45.0</v>
      </c>
      <c r="AO582" s="65" t="s">
        <v>209</v>
      </c>
      <c r="AP582" s="65" t="s">
        <v>209</v>
      </c>
      <c r="AS582" s="32">
        <v>8.0</v>
      </c>
      <c r="AZ582" s="65" t="s">
        <v>209</v>
      </c>
      <c r="BA582" s="66"/>
      <c r="BB582" s="32">
        <v>3.75</v>
      </c>
      <c r="BC582" s="32">
        <v>45.0</v>
      </c>
      <c r="BG582" s="65" t="s">
        <v>209</v>
      </c>
      <c r="BH582" s="65" t="s">
        <v>209</v>
      </c>
      <c r="BK582" s="32">
        <v>8.0</v>
      </c>
      <c r="BR582" s="65" t="s">
        <v>209</v>
      </c>
      <c r="BS582" s="66"/>
      <c r="BT582" s="32">
        <v>3.75</v>
      </c>
      <c r="BU582" s="32">
        <v>45.0</v>
      </c>
      <c r="BZ582" s="32" t="s">
        <v>461</v>
      </c>
      <c r="CG582" s="66"/>
      <c r="CH582" s="66"/>
      <c r="CL582" s="67"/>
      <c r="CM582" s="66"/>
      <c r="CN582" s="66"/>
      <c r="CO582" s="66"/>
      <c r="CP582" s="66"/>
      <c r="CW582" s="32" t="s">
        <v>461</v>
      </c>
      <c r="CX582" s="66"/>
      <c r="DB582" s="32" t="s">
        <v>1409</v>
      </c>
    </row>
    <row r="583">
      <c r="A583" s="32" t="s">
        <v>311</v>
      </c>
      <c r="B583" s="32" t="s">
        <v>312</v>
      </c>
      <c r="C583" s="32" t="s">
        <v>1410</v>
      </c>
      <c r="D583" s="32" t="s">
        <v>1411</v>
      </c>
      <c r="E583" s="65" t="s">
        <v>19</v>
      </c>
      <c r="F583" s="65" t="s">
        <v>209</v>
      </c>
      <c r="G583" s="65" t="s">
        <v>209</v>
      </c>
      <c r="H583" s="15" t="s">
        <v>491</v>
      </c>
      <c r="I583" s="65" t="s">
        <v>209</v>
      </c>
      <c r="J583" s="65" t="s">
        <v>209</v>
      </c>
      <c r="K583" s="32" t="s">
        <v>460</v>
      </c>
      <c r="L583" s="32" t="s">
        <v>460</v>
      </c>
      <c r="M583" s="32" t="s">
        <v>460</v>
      </c>
      <c r="N583" s="32" t="s">
        <v>460</v>
      </c>
      <c r="P583" s="32">
        <v>20.0</v>
      </c>
      <c r="Q583" s="32">
        <v>10.0</v>
      </c>
      <c r="V583" s="32">
        <v>3.75</v>
      </c>
      <c r="W583" s="32">
        <v>45.0</v>
      </c>
      <c r="Z583" s="65" t="s">
        <v>209</v>
      </c>
      <c r="AA583" s="65" t="s">
        <v>209</v>
      </c>
      <c r="AD583" s="32">
        <v>20.0</v>
      </c>
      <c r="AE583" s="32">
        <v>10.0</v>
      </c>
      <c r="AK583" s="32">
        <v>3.75</v>
      </c>
      <c r="AL583" s="32">
        <v>45.0</v>
      </c>
      <c r="AO583" s="65" t="s">
        <v>209</v>
      </c>
      <c r="AP583" s="65" t="s">
        <v>209</v>
      </c>
      <c r="AS583" s="32">
        <v>20.0</v>
      </c>
      <c r="AT583" s="32">
        <v>10.0</v>
      </c>
      <c r="AZ583" s="65" t="s">
        <v>209</v>
      </c>
      <c r="BA583" s="66"/>
      <c r="BB583" s="32">
        <v>3.75</v>
      </c>
      <c r="BC583" s="32">
        <v>45.0</v>
      </c>
      <c r="BG583" s="65" t="s">
        <v>209</v>
      </c>
      <c r="BH583" s="65" t="s">
        <v>209</v>
      </c>
      <c r="BK583" s="32">
        <v>20.0</v>
      </c>
      <c r="BL583" s="32">
        <v>10.0</v>
      </c>
      <c r="BR583" s="65" t="s">
        <v>209</v>
      </c>
      <c r="BS583" s="66"/>
      <c r="BT583" s="32">
        <v>3.75</v>
      </c>
      <c r="BU583" s="32">
        <v>45.0</v>
      </c>
      <c r="BZ583" s="32" t="s">
        <v>461</v>
      </c>
      <c r="CG583" s="66"/>
      <c r="CH583" s="66"/>
      <c r="CL583" s="67"/>
      <c r="CM583" s="66"/>
      <c r="CN583" s="66"/>
      <c r="CO583" s="66"/>
      <c r="CP583" s="66"/>
      <c r="CW583" s="32" t="s">
        <v>461</v>
      </c>
      <c r="CX583" s="66"/>
      <c r="DB583" s="32" t="s">
        <v>1409</v>
      </c>
    </row>
    <row r="584">
      <c r="A584" s="32" t="s">
        <v>311</v>
      </c>
      <c r="B584" s="32" t="s">
        <v>312</v>
      </c>
      <c r="C584" s="32" t="s">
        <v>1412</v>
      </c>
      <c r="D584" s="32" t="s">
        <v>1413</v>
      </c>
      <c r="E584" s="65" t="s">
        <v>209</v>
      </c>
      <c r="F584" s="65" t="s">
        <v>209</v>
      </c>
      <c r="G584" s="65" t="s">
        <v>19</v>
      </c>
      <c r="H584" s="15" t="s">
        <v>458</v>
      </c>
      <c r="I584" s="65" t="s">
        <v>209</v>
      </c>
      <c r="J584" s="65" t="s">
        <v>209</v>
      </c>
      <c r="K584" s="67"/>
      <c r="L584" s="67"/>
      <c r="M584" s="67"/>
      <c r="N584" s="67"/>
      <c r="Z584" s="66"/>
      <c r="AA584" s="66"/>
      <c r="AO584" s="66"/>
      <c r="AP584" s="66"/>
      <c r="AZ584" s="66"/>
      <c r="BA584" s="66"/>
      <c r="BG584" s="66"/>
      <c r="BH584" s="66"/>
      <c r="BR584" s="66"/>
      <c r="BS584" s="66"/>
      <c r="BZ584" s="67"/>
      <c r="CG584" s="66"/>
      <c r="CH584" s="66"/>
      <c r="CL584" s="67"/>
      <c r="CM584" s="66"/>
      <c r="CN584" s="66"/>
      <c r="CO584" s="66"/>
      <c r="CP584" s="66"/>
      <c r="CW584" s="67"/>
      <c r="CX584" s="66"/>
      <c r="DB584" s="32" t="s">
        <v>1414</v>
      </c>
    </row>
    <row r="585">
      <c r="A585" s="32" t="s">
        <v>318</v>
      </c>
      <c r="B585" s="32" t="s">
        <v>312</v>
      </c>
      <c r="C585" s="32" t="s">
        <v>504</v>
      </c>
      <c r="D585" s="32" t="s">
        <v>474</v>
      </c>
      <c r="E585" s="65" t="s">
        <v>19</v>
      </c>
      <c r="F585" s="65" t="s">
        <v>209</v>
      </c>
      <c r="G585" s="65" t="s">
        <v>209</v>
      </c>
      <c r="H585" s="15" t="s">
        <v>465</v>
      </c>
      <c r="I585" s="65" t="s">
        <v>209</v>
      </c>
      <c r="J585" s="65" t="s">
        <v>209</v>
      </c>
      <c r="K585" s="32" t="s">
        <v>460</v>
      </c>
      <c r="L585" s="32" t="s">
        <v>460</v>
      </c>
      <c r="M585" s="32" t="s">
        <v>459</v>
      </c>
      <c r="N585" s="32" t="s">
        <v>459</v>
      </c>
      <c r="O585" s="32">
        <v>0.17</v>
      </c>
      <c r="P585" s="32">
        <v>25.0</v>
      </c>
      <c r="Q585" s="32">
        <v>8.0</v>
      </c>
      <c r="R585" s="32">
        <v>5.0</v>
      </c>
      <c r="U585" s="32">
        <v>1.0</v>
      </c>
      <c r="Z585" s="65" t="s">
        <v>209</v>
      </c>
      <c r="AA585" s="65" t="s">
        <v>209</v>
      </c>
      <c r="AB585" s="32">
        <v>0.17</v>
      </c>
      <c r="AD585" s="32">
        <v>25.0</v>
      </c>
      <c r="AE585" s="32">
        <v>8.0</v>
      </c>
      <c r="AF585" s="32">
        <v>5.0</v>
      </c>
      <c r="AI585" s="32">
        <v>1.0</v>
      </c>
      <c r="AJ585" s="32">
        <v>1.0</v>
      </c>
      <c r="AO585" s="66"/>
      <c r="AP585" s="66"/>
      <c r="AQ585" s="67"/>
      <c r="AR585" s="67"/>
      <c r="AS585" s="67"/>
      <c r="AT585" s="67"/>
      <c r="AU585" s="67"/>
      <c r="AV585" s="67"/>
      <c r="AW585" s="67"/>
      <c r="AX585" s="67"/>
      <c r="AY585" s="67"/>
      <c r="AZ585" s="66"/>
      <c r="BA585" s="66"/>
      <c r="BB585" s="67"/>
      <c r="BC585" s="67"/>
      <c r="BD585" s="67"/>
      <c r="BE585" s="67"/>
      <c r="BF585" s="67"/>
      <c r="BG585" s="66"/>
      <c r="BH585" s="66"/>
      <c r="BI585" s="67"/>
      <c r="BJ585" s="67"/>
      <c r="BK585" s="67"/>
      <c r="BL585" s="67"/>
      <c r="BM585" s="67"/>
      <c r="BN585" s="67"/>
      <c r="BO585" s="67"/>
      <c r="BP585" s="67"/>
      <c r="BQ585" s="67"/>
      <c r="BR585" s="66"/>
      <c r="BS585" s="66"/>
      <c r="BT585" s="67"/>
      <c r="BU585" s="67"/>
      <c r="BV585" s="67"/>
      <c r="BW585" s="67"/>
      <c r="BX585" s="67"/>
      <c r="BY585" s="67"/>
      <c r="BZ585" s="32" t="s">
        <v>461</v>
      </c>
      <c r="CG585" s="66"/>
      <c r="CH585" s="66"/>
      <c r="CL585" s="67"/>
      <c r="CM585" s="66"/>
      <c r="CN585" s="66"/>
      <c r="CO585" s="66"/>
      <c r="CP585" s="66"/>
      <c r="CW585" s="67"/>
      <c r="CX585" s="66"/>
    </row>
    <row r="586">
      <c r="A586" s="32" t="s">
        <v>318</v>
      </c>
      <c r="B586" s="32" t="s">
        <v>312</v>
      </c>
      <c r="C586" s="32" t="s">
        <v>506</v>
      </c>
      <c r="D586" s="32" t="s">
        <v>557</v>
      </c>
      <c r="E586" s="65" t="s">
        <v>19</v>
      </c>
      <c r="F586" s="65" t="s">
        <v>209</v>
      </c>
      <c r="G586" s="65" t="s">
        <v>209</v>
      </c>
      <c r="H586" s="15" t="s">
        <v>458</v>
      </c>
      <c r="I586" s="65" t="s">
        <v>209</v>
      </c>
      <c r="J586" s="65" t="s">
        <v>209</v>
      </c>
      <c r="K586" s="32" t="s">
        <v>459</v>
      </c>
      <c r="L586" s="32" t="s">
        <v>459</v>
      </c>
      <c r="M586" s="32" t="s">
        <v>460</v>
      </c>
      <c r="N586" s="32" t="s">
        <v>460</v>
      </c>
      <c r="O586" s="67"/>
      <c r="P586" s="67"/>
      <c r="Q586" s="67"/>
      <c r="R586" s="67"/>
      <c r="S586" s="67"/>
      <c r="T586" s="67"/>
      <c r="U586" s="67"/>
      <c r="V586" s="67"/>
      <c r="W586" s="67"/>
      <c r="X586" s="67"/>
      <c r="Y586" s="67"/>
      <c r="Z586" s="66"/>
      <c r="AA586" s="66"/>
      <c r="AB586" s="67"/>
      <c r="AC586" s="67"/>
      <c r="AD586" s="67"/>
      <c r="AE586" s="67"/>
      <c r="AF586" s="67"/>
      <c r="AG586" s="67"/>
      <c r="AH586" s="67"/>
      <c r="AI586" s="67"/>
      <c r="AJ586" s="67"/>
      <c r="AK586" s="67"/>
      <c r="AL586" s="67"/>
      <c r="AM586" s="67"/>
      <c r="AN586" s="67"/>
      <c r="AO586" s="65" t="s">
        <v>209</v>
      </c>
      <c r="AP586" s="65" t="s">
        <v>209</v>
      </c>
      <c r="AQ586" s="32">
        <v>0.17</v>
      </c>
      <c r="AU586" s="32">
        <v>8.0</v>
      </c>
      <c r="AX586" s="32">
        <v>1.0</v>
      </c>
      <c r="AY586" s="32">
        <v>1.0</v>
      </c>
      <c r="AZ586" s="66"/>
      <c r="BA586" s="66"/>
      <c r="BG586" s="65" t="s">
        <v>209</v>
      </c>
      <c r="BH586" s="65" t="s">
        <v>209</v>
      </c>
      <c r="BI586" s="32">
        <v>0.17</v>
      </c>
      <c r="BM586" s="32">
        <v>8.0</v>
      </c>
      <c r="BP586" s="32">
        <v>1.0</v>
      </c>
      <c r="BQ586" s="32">
        <v>1.0</v>
      </c>
      <c r="BR586" s="66"/>
      <c r="BS586" s="66"/>
      <c r="BZ586" s="32" t="s">
        <v>461</v>
      </c>
      <c r="CG586" s="66"/>
      <c r="CH586" s="66"/>
      <c r="CL586" s="67"/>
      <c r="CM586" s="66"/>
      <c r="CN586" s="66"/>
      <c r="CO586" s="66"/>
      <c r="CP586" s="66"/>
      <c r="CW586" s="67"/>
      <c r="CX586" s="65" t="s">
        <v>19</v>
      </c>
    </row>
    <row r="587">
      <c r="A587" s="32" t="s">
        <v>318</v>
      </c>
      <c r="B587" s="32" t="s">
        <v>312</v>
      </c>
      <c r="C587" s="32" t="s">
        <v>512</v>
      </c>
      <c r="D587" s="32" t="s">
        <v>1415</v>
      </c>
      <c r="E587" s="65" t="s">
        <v>19</v>
      </c>
      <c r="F587" s="65" t="s">
        <v>209</v>
      </c>
      <c r="G587" s="65" t="s">
        <v>209</v>
      </c>
      <c r="H587" s="15" t="s">
        <v>491</v>
      </c>
      <c r="I587" s="65" t="s">
        <v>209</v>
      </c>
      <c r="J587" s="65" t="s">
        <v>209</v>
      </c>
      <c r="K587" s="32" t="s">
        <v>460</v>
      </c>
      <c r="L587" s="32" t="s">
        <v>460</v>
      </c>
      <c r="M587" s="32" t="s">
        <v>460</v>
      </c>
      <c r="N587" s="32" t="s">
        <v>460</v>
      </c>
      <c r="P587" s="32">
        <v>25.0</v>
      </c>
      <c r="Q587" s="32">
        <v>25.0</v>
      </c>
      <c r="R587" s="32">
        <v>20.0</v>
      </c>
      <c r="U587" s="32">
        <v>1.0</v>
      </c>
      <c r="Z587" s="65" t="s">
        <v>209</v>
      </c>
      <c r="AA587" s="65" t="s">
        <v>209</v>
      </c>
      <c r="AD587" s="32">
        <v>25.0</v>
      </c>
      <c r="AE587" s="32">
        <v>25.0</v>
      </c>
      <c r="AF587" s="32">
        <v>20.0</v>
      </c>
      <c r="AI587" s="32">
        <v>1.0</v>
      </c>
      <c r="AJ587" s="32">
        <v>1.0</v>
      </c>
      <c r="AO587" s="65" t="s">
        <v>209</v>
      </c>
      <c r="AP587" s="65" t="s">
        <v>209</v>
      </c>
      <c r="AS587" s="32">
        <v>25.0</v>
      </c>
      <c r="AT587" s="32">
        <v>25.0</v>
      </c>
      <c r="AU587" s="32">
        <v>20.0</v>
      </c>
      <c r="AX587" s="32">
        <v>1.0</v>
      </c>
      <c r="AY587" s="32">
        <v>1.0</v>
      </c>
      <c r="AZ587" s="66"/>
      <c r="BA587" s="66"/>
      <c r="BG587" s="65" t="s">
        <v>209</v>
      </c>
      <c r="BH587" s="65" t="s">
        <v>209</v>
      </c>
      <c r="BK587" s="32">
        <v>25.0</v>
      </c>
      <c r="BL587" s="32">
        <v>25.0</v>
      </c>
      <c r="BM587" s="32">
        <v>20.0</v>
      </c>
      <c r="BP587" s="32">
        <v>1.0</v>
      </c>
      <c r="BQ587" s="32">
        <v>1.0</v>
      </c>
      <c r="BR587" s="66"/>
      <c r="BS587" s="66"/>
      <c r="BZ587" s="32" t="s">
        <v>461</v>
      </c>
      <c r="CG587" s="66"/>
      <c r="CH587" s="66"/>
      <c r="CL587" s="67"/>
      <c r="CM587" s="66"/>
      <c r="CN587" s="66"/>
      <c r="CO587" s="66"/>
      <c r="CP587" s="66"/>
      <c r="CW587" s="67"/>
      <c r="CX587" s="66"/>
    </row>
    <row r="588">
      <c r="A588" s="32" t="s">
        <v>322</v>
      </c>
      <c r="B588" s="32" t="s">
        <v>312</v>
      </c>
      <c r="C588" s="32" t="s">
        <v>471</v>
      </c>
      <c r="D588" s="32" t="s">
        <v>1416</v>
      </c>
      <c r="E588" s="65" t="s">
        <v>19</v>
      </c>
      <c r="F588" s="65" t="s">
        <v>209</v>
      </c>
      <c r="G588" s="65" t="s">
        <v>209</v>
      </c>
      <c r="H588" s="15" t="s">
        <v>465</v>
      </c>
      <c r="I588" s="65" t="s">
        <v>209</v>
      </c>
      <c r="J588" s="65" t="s">
        <v>209</v>
      </c>
      <c r="K588" s="32" t="s">
        <v>460</v>
      </c>
      <c r="L588" s="32" t="s">
        <v>460</v>
      </c>
      <c r="M588" s="32" t="s">
        <v>460</v>
      </c>
      <c r="N588" s="32" t="s">
        <v>460</v>
      </c>
      <c r="P588" s="32">
        <v>20.0</v>
      </c>
      <c r="Q588" s="32">
        <v>10.0</v>
      </c>
      <c r="R588" s="32">
        <v>15.0</v>
      </c>
      <c r="U588" s="32">
        <v>2.0</v>
      </c>
      <c r="V588" s="32">
        <v>2.92</v>
      </c>
      <c r="W588" s="32">
        <v>35.0</v>
      </c>
      <c r="Z588" s="65" t="s">
        <v>209</v>
      </c>
      <c r="AA588" s="65" t="s">
        <v>209</v>
      </c>
      <c r="AD588" s="32">
        <v>20.0</v>
      </c>
      <c r="AE588" s="32">
        <v>10.0</v>
      </c>
      <c r="AF588" s="32">
        <v>15.0</v>
      </c>
      <c r="AI588" s="32">
        <v>1.5</v>
      </c>
      <c r="AJ588" s="32">
        <v>1.5</v>
      </c>
      <c r="AK588" s="32">
        <v>2.92</v>
      </c>
      <c r="AL588" s="32">
        <v>35.0</v>
      </c>
      <c r="AO588" s="65" t="s">
        <v>209</v>
      </c>
      <c r="AP588" s="65" t="s">
        <v>209</v>
      </c>
      <c r="AS588" s="32">
        <v>20.0</v>
      </c>
      <c r="AT588" s="32">
        <v>10.0</v>
      </c>
      <c r="AU588" s="32">
        <v>15.0</v>
      </c>
      <c r="AX588" s="32">
        <v>1.5</v>
      </c>
      <c r="AY588" s="32">
        <v>1.5</v>
      </c>
      <c r="AZ588" s="66"/>
      <c r="BA588" s="66"/>
      <c r="BB588" s="32">
        <v>2.92</v>
      </c>
      <c r="BC588" s="32">
        <v>35.0</v>
      </c>
      <c r="BG588" s="65" t="s">
        <v>209</v>
      </c>
      <c r="BH588" s="65" t="s">
        <v>209</v>
      </c>
      <c r="BK588" s="32">
        <v>20.0</v>
      </c>
      <c r="BL588" s="32">
        <v>10.0</v>
      </c>
      <c r="BM588" s="32">
        <v>15.0</v>
      </c>
      <c r="BP588" s="32">
        <v>1.5</v>
      </c>
      <c r="BQ588" s="32">
        <v>1.5</v>
      </c>
      <c r="BR588" s="66"/>
      <c r="BS588" s="66"/>
      <c r="BT588" s="32">
        <v>2.92</v>
      </c>
      <c r="BU588" s="32">
        <v>35.0</v>
      </c>
      <c r="BZ588" s="32" t="s">
        <v>461</v>
      </c>
      <c r="CG588" s="66"/>
      <c r="CH588" s="66"/>
      <c r="CL588" s="67"/>
      <c r="CM588" s="66"/>
      <c r="CN588" s="66"/>
      <c r="CO588" s="66"/>
      <c r="CP588" s="66"/>
      <c r="CW588" s="32" t="s">
        <v>461</v>
      </c>
      <c r="CX588" s="66"/>
    </row>
    <row r="589">
      <c r="A589" s="32" t="s">
        <v>322</v>
      </c>
      <c r="B589" s="32" t="s">
        <v>312</v>
      </c>
      <c r="C589" s="32" t="s">
        <v>473</v>
      </c>
      <c r="D589" s="32" t="s">
        <v>1417</v>
      </c>
      <c r="E589" s="65" t="s">
        <v>19</v>
      </c>
      <c r="F589" s="65" t="s">
        <v>209</v>
      </c>
      <c r="G589" s="65" t="s">
        <v>209</v>
      </c>
      <c r="H589" s="15" t="s">
        <v>465</v>
      </c>
      <c r="I589" s="65" t="s">
        <v>209</v>
      </c>
      <c r="J589" s="65" t="s">
        <v>209</v>
      </c>
      <c r="K589" s="32" t="s">
        <v>460</v>
      </c>
      <c r="L589" s="32" t="s">
        <v>462</v>
      </c>
      <c r="M589" s="32" t="s">
        <v>459</v>
      </c>
      <c r="N589" s="32" t="s">
        <v>459</v>
      </c>
      <c r="O589" s="32">
        <v>2.0</v>
      </c>
      <c r="P589" s="32">
        <v>20.0</v>
      </c>
      <c r="Q589" s="32">
        <v>10.0</v>
      </c>
      <c r="R589" s="32">
        <v>15.0</v>
      </c>
      <c r="U589" s="32">
        <v>2.0</v>
      </c>
      <c r="V589" s="32">
        <v>2.92</v>
      </c>
      <c r="W589" s="32">
        <v>35.0</v>
      </c>
      <c r="Z589" s="65" t="s">
        <v>209</v>
      </c>
      <c r="AA589" s="65" t="s">
        <v>209</v>
      </c>
      <c r="AB589" s="32">
        <v>2.0</v>
      </c>
      <c r="AD589" s="32">
        <v>20.0</v>
      </c>
      <c r="AE589" s="32">
        <v>10.0</v>
      </c>
      <c r="AF589" s="32">
        <v>15.0</v>
      </c>
      <c r="AI589" s="32">
        <v>1.5</v>
      </c>
      <c r="AJ589" s="32">
        <v>1.5</v>
      </c>
      <c r="AK589" s="32">
        <v>2.92</v>
      </c>
      <c r="AL589" s="32">
        <v>35.0</v>
      </c>
      <c r="AO589" s="66"/>
      <c r="AP589" s="66"/>
      <c r="AQ589" s="67"/>
      <c r="AR589" s="67"/>
      <c r="AS589" s="67"/>
      <c r="AT589" s="67"/>
      <c r="AU589" s="67"/>
      <c r="AV589" s="67"/>
      <c r="AW589" s="67"/>
      <c r="AX589" s="67"/>
      <c r="AY589" s="67"/>
      <c r="AZ589" s="66"/>
      <c r="BA589" s="66"/>
      <c r="BB589" s="67"/>
      <c r="BC589" s="67"/>
      <c r="BD589" s="67"/>
      <c r="BE589" s="67"/>
      <c r="BF589" s="67"/>
      <c r="BG589" s="66"/>
      <c r="BH589" s="66"/>
      <c r="BI589" s="67"/>
      <c r="BJ589" s="67"/>
      <c r="BK589" s="67"/>
      <c r="BL589" s="67"/>
      <c r="BM589" s="67"/>
      <c r="BN589" s="67"/>
      <c r="BO589" s="67"/>
      <c r="BP589" s="67"/>
      <c r="BQ589" s="67"/>
      <c r="BR589" s="66"/>
      <c r="BS589" s="66"/>
      <c r="BT589" s="67"/>
      <c r="BU589" s="67"/>
      <c r="BV589" s="67"/>
      <c r="BW589" s="67"/>
      <c r="BX589" s="67"/>
      <c r="BY589" s="67"/>
      <c r="BZ589" s="32" t="s">
        <v>461</v>
      </c>
      <c r="CG589" s="66"/>
      <c r="CH589" s="66"/>
      <c r="CL589" s="67"/>
      <c r="CM589" s="66"/>
      <c r="CN589" s="66"/>
      <c r="CO589" s="66"/>
      <c r="CP589" s="66"/>
      <c r="CW589" s="32" t="s">
        <v>461</v>
      </c>
      <c r="CX589" s="65" t="s">
        <v>209</v>
      </c>
    </row>
    <row r="590">
      <c r="A590" s="32" t="s">
        <v>322</v>
      </c>
      <c r="B590" s="32" t="s">
        <v>312</v>
      </c>
      <c r="C590" s="32" t="s">
        <v>475</v>
      </c>
      <c r="D590" s="32" t="s">
        <v>1418</v>
      </c>
      <c r="E590" s="65" t="s">
        <v>19</v>
      </c>
      <c r="F590" s="65" t="s">
        <v>209</v>
      </c>
      <c r="G590" s="65" t="s">
        <v>209</v>
      </c>
      <c r="H590" s="15" t="s">
        <v>465</v>
      </c>
      <c r="I590" s="65" t="s">
        <v>209</v>
      </c>
      <c r="J590" s="65" t="s">
        <v>209</v>
      </c>
      <c r="K590" s="32" t="s">
        <v>460</v>
      </c>
      <c r="L590" s="32" t="s">
        <v>462</v>
      </c>
      <c r="M590" s="32" t="s">
        <v>459</v>
      </c>
      <c r="N590" s="32" t="s">
        <v>459</v>
      </c>
      <c r="O590" s="32">
        <v>5.0</v>
      </c>
      <c r="P590" s="32">
        <v>20.0</v>
      </c>
      <c r="Q590" s="32">
        <v>10.0</v>
      </c>
      <c r="R590" s="32">
        <v>15.0</v>
      </c>
      <c r="U590" s="32">
        <v>2.0</v>
      </c>
      <c r="V590" s="32">
        <v>2.92</v>
      </c>
      <c r="W590" s="32">
        <v>35.0</v>
      </c>
      <c r="Z590" s="65" t="s">
        <v>209</v>
      </c>
      <c r="AA590" s="65" t="s">
        <v>209</v>
      </c>
      <c r="AB590" s="32">
        <v>5.0</v>
      </c>
      <c r="AD590" s="32">
        <v>20.0</v>
      </c>
      <c r="AE590" s="32">
        <v>10.0</v>
      </c>
      <c r="AF590" s="32">
        <v>15.0</v>
      </c>
      <c r="AI590" s="32">
        <v>1.5</v>
      </c>
      <c r="AJ590" s="32">
        <v>1.5</v>
      </c>
      <c r="AK590" s="32">
        <v>2.92</v>
      </c>
      <c r="AL590" s="32">
        <v>35.0</v>
      </c>
      <c r="AO590" s="66"/>
      <c r="AP590" s="66"/>
      <c r="AQ590" s="67"/>
      <c r="AR590" s="67"/>
      <c r="AS590" s="67"/>
      <c r="AT590" s="67"/>
      <c r="AU590" s="67"/>
      <c r="AV590" s="67"/>
      <c r="AW590" s="67"/>
      <c r="AX590" s="67"/>
      <c r="AY590" s="67"/>
      <c r="AZ590" s="66"/>
      <c r="BA590" s="66"/>
      <c r="BB590" s="67"/>
      <c r="BC590" s="67"/>
      <c r="BD590" s="67"/>
      <c r="BE590" s="67"/>
      <c r="BF590" s="67"/>
      <c r="BG590" s="66"/>
      <c r="BH590" s="66"/>
      <c r="BI590" s="67"/>
      <c r="BJ590" s="67"/>
      <c r="BK590" s="67"/>
      <c r="BL590" s="67"/>
      <c r="BM590" s="67"/>
      <c r="BN590" s="67"/>
      <c r="BO590" s="67"/>
      <c r="BP590" s="67"/>
      <c r="BQ590" s="67"/>
      <c r="BR590" s="66"/>
      <c r="BS590" s="66"/>
      <c r="BT590" s="67"/>
      <c r="BU590" s="67"/>
      <c r="BV590" s="67"/>
      <c r="BW590" s="67"/>
      <c r="BX590" s="67"/>
      <c r="BY590" s="67"/>
      <c r="BZ590" s="32" t="s">
        <v>461</v>
      </c>
      <c r="CG590" s="66"/>
      <c r="CH590" s="66"/>
      <c r="CL590" s="32" t="s">
        <v>462</v>
      </c>
      <c r="CM590" s="65" t="s">
        <v>19</v>
      </c>
      <c r="CN590" s="65" t="s">
        <v>19</v>
      </c>
      <c r="CO590" s="66"/>
      <c r="CP590" s="66"/>
      <c r="CT590" s="32">
        <v>100.0</v>
      </c>
      <c r="CW590" s="32" t="s">
        <v>461</v>
      </c>
      <c r="CX590" s="65" t="s">
        <v>209</v>
      </c>
    </row>
    <row r="591">
      <c r="A591" s="32" t="s">
        <v>322</v>
      </c>
      <c r="B591" s="32" t="s">
        <v>312</v>
      </c>
      <c r="C591" s="32" t="s">
        <v>476</v>
      </c>
      <c r="D591" s="32" t="s">
        <v>1419</v>
      </c>
      <c r="E591" s="65" t="s">
        <v>19</v>
      </c>
      <c r="F591" s="65" t="s">
        <v>209</v>
      </c>
      <c r="G591" s="65" t="s">
        <v>209</v>
      </c>
      <c r="H591" s="15" t="s">
        <v>465</v>
      </c>
      <c r="I591" s="65" t="s">
        <v>209</v>
      </c>
      <c r="J591" s="65" t="s">
        <v>209</v>
      </c>
      <c r="K591" s="32" t="s">
        <v>460</v>
      </c>
      <c r="L591" s="32" t="s">
        <v>459</v>
      </c>
      <c r="M591" s="32" t="s">
        <v>459</v>
      </c>
      <c r="N591" s="32" t="s">
        <v>459</v>
      </c>
      <c r="O591" s="32">
        <v>10.0</v>
      </c>
      <c r="P591" s="32">
        <v>20.0</v>
      </c>
      <c r="Q591" s="32">
        <v>10.0</v>
      </c>
      <c r="R591" s="32">
        <v>15.0</v>
      </c>
      <c r="U591" s="32">
        <v>2.0</v>
      </c>
      <c r="V591" s="32">
        <v>2.92</v>
      </c>
      <c r="W591" s="32">
        <v>35.0</v>
      </c>
      <c r="Z591" s="66"/>
      <c r="AA591" s="66"/>
      <c r="AB591" s="67"/>
      <c r="AC591" s="67"/>
      <c r="AD591" s="67"/>
      <c r="AE591" s="67"/>
      <c r="AF591" s="67"/>
      <c r="AG591" s="67"/>
      <c r="AH591" s="67"/>
      <c r="AI591" s="67"/>
      <c r="AJ591" s="67"/>
      <c r="AK591" s="67"/>
      <c r="AL591" s="67"/>
      <c r="AM591" s="67"/>
      <c r="AN591" s="67"/>
      <c r="AO591" s="66"/>
      <c r="AP591" s="66"/>
      <c r="AQ591" s="67"/>
      <c r="AR591" s="67"/>
      <c r="AS591" s="67"/>
      <c r="AT591" s="67"/>
      <c r="AU591" s="67"/>
      <c r="AV591" s="67"/>
      <c r="AW591" s="67"/>
      <c r="AX591" s="67"/>
      <c r="AY591" s="67"/>
      <c r="AZ591" s="66"/>
      <c r="BA591" s="66"/>
      <c r="BB591" s="67"/>
      <c r="BC591" s="67"/>
      <c r="BD591" s="67"/>
      <c r="BE591" s="67"/>
      <c r="BF591" s="67"/>
      <c r="BG591" s="66"/>
      <c r="BH591" s="66"/>
      <c r="BI591" s="67"/>
      <c r="BJ591" s="67"/>
      <c r="BK591" s="67"/>
      <c r="BL591" s="67"/>
      <c r="BM591" s="67"/>
      <c r="BN591" s="67"/>
      <c r="BO591" s="67"/>
      <c r="BP591" s="67"/>
      <c r="BQ591" s="67"/>
      <c r="BR591" s="66"/>
      <c r="BS591" s="66"/>
      <c r="BT591" s="67"/>
      <c r="BU591" s="67"/>
      <c r="BV591" s="67"/>
      <c r="BW591" s="67"/>
      <c r="BX591" s="67"/>
      <c r="BY591" s="67"/>
      <c r="BZ591" s="32" t="s">
        <v>461</v>
      </c>
      <c r="CG591" s="66"/>
      <c r="CH591" s="66"/>
      <c r="CL591" s="32" t="s">
        <v>460</v>
      </c>
      <c r="CM591" s="65" t="s">
        <v>19</v>
      </c>
      <c r="CN591" s="65" t="s">
        <v>19</v>
      </c>
      <c r="CO591" s="66"/>
      <c r="CP591" s="66"/>
      <c r="CT591" s="32">
        <v>100.0</v>
      </c>
      <c r="CW591" s="32" t="s">
        <v>461</v>
      </c>
      <c r="CX591" s="65" t="s">
        <v>19</v>
      </c>
    </row>
    <row r="592">
      <c r="A592" s="32" t="s">
        <v>322</v>
      </c>
      <c r="B592" s="32" t="s">
        <v>312</v>
      </c>
      <c r="C592" s="32" t="s">
        <v>626</v>
      </c>
      <c r="D592" s="32" t="s">
        <v>1420</v>
      </c>
      <c r="E592" s="65" t="s">
        <v>209</v>
      </c>
      <c r="F592" s="65" t="s">
        <v>209</v>
      </c>
      <c r="G592" s="65" t="s">
        <v>209</v>
      </c>
      <c r="H592" s="15" t="s">
        <v>465</v>
      </c>
      <c r="I592" s="65" t="s">
        <v>209</v>
      </c>
      <c r="J592" s="65" t="s">
        <v>209</v>
      </c>
      <c r="K592" s="32" t="s">
        <v>460</v>
      </c>
      <c r="L592" s="32" t="s">
        <v>459</v>
      </c>
      <c r="M592" s="32" t="s">
        <v>459</v>
      </c>
      <c r="N592" s="32" t="s">
        <v>459</v>
      </c>
      <c r="O592" s="32">
        <v>22.0</v>
      </c>
      <c r="P592" s="32">
        <v>20.0</v>
      </c>
      <c r="Q592" s="32">
        <v>10.0</v>
      </c>
      <c r="R592" s="32">
        <v>15.0</v>
      </c>
      <c r="U592" s="32">
        <v>2.0</v>
      </c>
      <c r="V592" s="32">
        <v>2.92</v>
      </c>
      <c r="W592" s="32">
        <v>35.0</v>
      </c>
      <c r="Z592" s="66"/>
      <c r="AA592" s="66"/>
      <c r="AB592" s="67"/>
      <c r="AC592" s="67"/>
      <c r="AD592" s="67"/>
      <c r="AE592" s="67"/>
      <c r="AF592" s="67"/>
      <c r="AG592" s="67"/>
      <c r="AH592" s="67"/>
      <c r="AI592" s="67"/>
      <c r="AJ592" s="67"/>
      <c r="AK592" s="67"/>
      <c r="AL592" s="67"/>
      <c r="AM592" s="67"/>
      <c r="AN592" s="67"/>
      <c r="AO592" s="66"/>
      <c r="AP592" s="66"/>
      <c r="AQ592" s="67"/>
      <c r="AR592" s="67"/>
      <c r="AS592" s="67"/>
      <c r="AT592" s="67"/>
      <c r="AU592" s="67"/>
      <c r="AV592" s="67"/>
      <c r="AW592" s="67"/>
      <c r="AX592" s="67"/>
      <c r="AY592" s="67"/>
      <c r="AZ592" s="66"/>
      <c r="BA592" s="66"/>
      <c r="BB592" s="67"/>
      <c r="BC592" s="67"/>
      <c r="BD592" s="67"/>
      <c r="BE592" s="67"/>
      <c r="BF592" s="67"/>
      <c r="BG592" s="66"/>
      <c r="BH592" s="66"/>
      <c r="BI592" s="67"/>
      <c r="BJ592" s="67"/>
      <c r="BK592" s="67"/>
      <c r="BL592" s="67"/>
      <c r="BM592" s="67"/>
      <c r="BN592" s="67"/>
      <c r="BO592" s="67"/>
      <c r="BP592" s="67"/>
      <c r="BQ592" s="67"/>
      <c r="BR592" s="66"/>
      <c r="BS592" s="66"/>
      <c r="BT592" s="67"/>
      <c r="BU592" s="67"/>
      <c r="BV592" s="67"/>
      <c r="BW592" s="67"/>
      <c r="BX592" s="67"/>
      <c r="BY592" s="67"/>
      <c r="BZ592" s="32" t="s">
        <v>461</v>
      </c>
      <c r="CG592" s="66"/>
      <c r="CH592" s="66"/>
      <c r="CL592" s="32" t="s">
        <v>460</v>
      </c>
      <c r="CM592" s="65" t="s">
        <v>19</v>
      </c>
      <c r="CN592" s="65" t="s">
        <v>19</v>
      </c>
      <c r="CO592" s="66"/>
      <c r="CP592" s="66"/>
      <c r="CT592" s="32">
        <v>100.0</v>
      </c>
      <c r="CW592" s="32" t="s">
        <v>461</v>
      </c>
      <c r="CX592" s="66"/>
    </row>
    <row r="593">
      <c r="A593" s="32" t="s">
        <v>322</v>
      </c>
      <c r="B593" s="32" t="s">
        <v>312</v>
      </c>
      <c r="C593" s="32" t="s">
        <v>1421</v>
      </c>
      <c r="D593" s="32" t="s">
        <v>1422</v>
      </c>
      <c r="E593" s="65" t="s">
        <v>19</v>
      </c>
      <c r="F593" s="65" t="s">
        <v>209</v>
      </c>
      <c r="G593" s="65" t="s">
        <v>209</v>
      </c>
      <c r="H593" s="15" t="s">
        <v>458</v>
      </c>
      <c r="I593" s="65" t="s">
        <v>209</v>
      </c>
      <c r="J593" s="65" t="s">
        <v>209</v>
      </c>
      <c r="K593" s="32" t="s">
        <v>460</v>
      </c>
      <c r="L593" s="32" t="s">
        <v>460</v>
      </c>
      <c r="M593" s="32" t="s">
        <v>460</v>
      </c>
      <c r="N593" s="32" t="s">
        <v>460</v>
      </c>
      <c r="P593" s="32">
        <v>20.0</v>
      </c>
      <c r="Q593" s="32">
        <v>10.0</v>
      </c>
      <c r="R593" s="32">
        <v>15.0</v>
      </c>
      <c r="U593" s="32">
        <v>2.0</v>
      </c>
      <c r="V593" s="32">
        <v>2.92</v>
      </c>
      <c r="W593" s="32">
        <v>35.0</v>
      </c>
      <c r="Z593" s="65" t="s">
        <v>209</v>
      </c>
      <c r="AA593" s="65" t="s">
        <v>209</v>
      </c>
      <c r="AD593" s="32">
        <v>20.0</v>
      </c>
      <c r="AE593" s="32">
        <v>10.0</v>
      </c>
      <c r="AF593" s="32">
        <v>15.0</v>
      </c>
      <c r="AI593" s="32">
        <v>1.5</v>
      </c>
      <c r="AJ593" s="32">
        <v>1.5</v>
      </c>
      <c r="AK593" s="32">
        <v>2.92</v>
      </c>
      <c r="AL593" s="32">
        <v>35.0</v>
      </c>
      <c r="AO593" s="65" t="s">
        <v>209</v>
      </c>
      <c r="AP593" s="65" t="s">
        <v>209</v>
      </c>
      <c r="AS593" s="32">
        <v>20.0</v>
      </c>
      <c r="AT593" s="32">
        <v>10.0</v>
      </c>
      <c r="AU593" s="32">
        <v>15.0</v>
      </c>
      <c r="AX593" s="32">
        <v>1.5</v>
      </c>
      <c r="AY593" s="32">
        <v>1.5</v>
      </c>
      <c r="AZ593" s="66"/>
      <c r="BA593" s="66"/>
      <c r="BB593" s="32">
        <v>2.92</v>
      </c>
      <c r="BC593" s="32">
        <v>35.0</v>
      </c>
      <c r="BG593" s="65" t="s">
        <v>209</v>
      </c>
      <c r="BH593" s="65" t="s">
        <v>209</v>
      </c>
      <c r="BK593" s="32">
        <v>20.0</v>
      </c>
      <c r="BL593" s="32">
        <v>10.0</v>
      </c>
      <c r="BM593" s="32">
        <v>15.0</v>
      </c>
      <c r="BP593" s="32">
        <v>1.5</v>
      </c>
      <c r="BQ593" s="32">
        <v>1.5</v>
      </c>
      <c r="BR593" s="66"/>
      <c r="BS593" s="66"/>
      <c r="BT593" s="32">
        <v>2.92</v>
      </c>
      <c r="BU593" s="32">
        <v>35.0</v>
      </c>
      <c r="BZ593" s="32" t="s">
        <v>461</v>
      </c>
      <c r="CG593" s="66"/>
      <c r="CH593" s="66"/>
      <c r="CL593" s="32" t="s">
        <v>462</v>
      </c>
      <c r="CM593" s="65" t="s">
        <v>19</v>
      </c>
      <c r="CN593" s="65" t="s">
        <v>19</v>
      </c>
      <c r="CO593" s="66"/>
      <c r="CP593" s="66"/>
      <c r="CT593" s="32">
        <v>100.0</v>
      </c>
      <c r="CW593" s="32" t="s">
        <v>461</v>
      </c>
      <c r="CX593" s="66"/>
      <c r="DB593" s="32" t="s">
        <v>1423</v>
      </c>
    </row>
    <row r="594">
      <c r="A594" s="32" t="s">
        <v>322</v>
      </c>
      <c r="B594" s="32" t="s">
        <v>312</v>
      </c>
      <c r="C594" s="32" t="s">
        <v>1424</v>
      </c>
      <c r="D594" s="32" t="s">
        <v>1425</v>
      </c>
      <c r="E594" s="65" t="s">
        <v>19</v>
      </c>
      <c r="F594" s="65" t="s">
        <v>209</v>
      </c>
      <c r="G594" s="65" t="s">
        <v>209</v>
      </c>
      <c r="H594" s="15" t="s">
        <v>491</v>
      </c>
      <c r="I594" s="65" t="s">
        <v>209</v>
      </c>
      <c r="J594" s="65" t="s">
        <v>209</v>
      </c>
      <c r="K594" s="32" t="s">
        <v>460</v>
      </c>
      <c r="L594" s="32" t="s">
        <v>459</v>
      </c>
      <c r="M594" s="32" t="s">
        <v>459</v>
      </c>
      <c r="N594" s="32" t="s">
        <v>459</v>
      </c>
      <c r="O594" s="32">
        <v>160.0</v>
      </c>
      <c r="P594" s="32">
        <v>20.0</v>
      </c>
      <c r="Q594" s="32">
        <v>20.0</v>
      </c>
      <c r="R594" s="32">
        <v>20.0</v>
      </c>
      <c r="U594" s="32">
        <v>2.0</v>
      </c>
      <c r="V594" s="32">
        <v>2.92</v>
      </c>
      <c r="W594" s="32">
        <v>35.0</v>
      </c>
      <c r="Z594" s="66"/>
      <c r="AA594" s="66"/>
      <c r="AB594" s="67"/>
      <c r="AC594" s="67"/>
      <c r="AD594" s="67"/>
      <c r="AE594" s="67"/>
      <c r="AF594" s="67"/>
      <c r="AG594" s="67"/>
      <c r="AH594" s="67"/>
      <c r="AI594" s="67"/>
      <c r="AJ594" s="67"/>
      <c r="AK594" s="67"/>
      <c r="AL594" s="67"/>
      <c r="AM594" s="67"/>
      <c r="AN594" s="67"/>
      <c r="AO594" s="66"/>
      <c r="AP594" s="66"/>
      <c r="AQ594" s="67"/>
      <c r="AR594" s="67"/>
      <c r="AS594" s="67"/>
      <c r="AT594" s="67"/>
      <c r="AU594" s="67"/>
      <c r="AV594" s="67"/>
      <c r="AW594" s="67"/>
      <c r="AX594" s="67"/>
      <c r="AY594" s="67"/>
      <c r="AZ594" s="66"/>
      <c r="BA594" s="66"/>
      <c r="BB594" s="67"/>
      <c r="BC594" s="67"/>
      <c r="BD594" s="67"/>
      <c r="BE594" s="67"/>
      <c r="BF594" s="67"/>
      <c r="BG594" s="66"/>
      <c r="BH594" s="66"/>
      <c r="BI594" s="67"/>
      <c r="BJ594" s="67"/>
      <c r="BK594" s="67"/>
      <c r="BL594" s="67"/>
      <c r="BM594" s="67"/>
      <c r="BN594" s="67"/>
      <c r="BO594" s="67"/>
      <c r="BP594" s="67"/>
      <c r="BQ594" s="67"/>
      <c r="BR594" s="66"/>
      <c r="BS594" s="66"/>
      <c r="BT594" s="67"/>
      <c r="BU594" s="67"/>
      <c r="BV594" s="67"/>
      <c r="BW594" s="67"/>
      <c r="BX594" s="67"/>
      <c r="BY594" s="67"/>
      <c r="BZ594" s="32" t="s">
        <v>461</v>
      </c>
      <c r="CG594" s="66"/>
      <c r="CH594" s="66"/>
      <c r="CL594" s="32" t="s">
        <v>460</v>
      </c>
      <c r="CM594" s="65" t="s">
        <v>19</v>
      </c>
      <c r="CN594" s="65" t="s">
        <v>19</v>
      </c>
      <c r="CO594" s="66"/>
      <c r="CP594" s="66"/>
      <c r="CT594" s="32">
        <v>100.0</v>
      </c>
      <c r="CW594" s="32" t="s">
        <v>461</v>
      </c>
      <c r="CX594" s="66"/>
      <c r="DB594" s="32" t="s">
        <v>1426</v>
      </c>
    </row>
    <row r="595">
      <c r="A595" s="32" t="s">
        <v>322</v>
      </c>
      <c r="B595" s="32" t="s">
        <v>312</v>
      </c>
      <c r="C595" s="32" t="s">
        <v>1407</v>
      </c>
      <c r="D595" s="32" t="s">
        <v>1427</v>
      </c>
      <c r="E595" s="65" t="s">
        <v>209</v>
      </c>
      <c r="F595" s="65" t="s">
        <v>209</v>
      </c>
      <c r="G595" s="65" t="s">
        <v>209</v>
      </c>
      <c r="H595" s="15" t="s">
        <v>491</v>
      </c>
      <c r="I595" s="65" t="s">
        <v>209</v>
      </c>
      <c r="J595" s="65" t="s">
        <v>209</v>
      </c>
      <c r="K595" s="32" t="s">
        <v>460</v>
      </c>
      <c r="L595" s="32" t="s">
        <v>459</v>
      </c>
      <c r="M595" s="32" t="s">
        <v>459</v>
      </c>
      <c r="N595" s="32" t="s">
        <v>459</v>
      </c>
      <c r="O595" s="32">
        <v>10.0</v>
      </c>
      <c r="P595" s="32">
        <v>20.0</v>
      </c>
      <c r="Q595" s="32">
        <v>10.0</v>
      </c>
      <c r="R595" s="32">
        <v>15.0</v>
      </c>
      <c r="U595" s="32">
        <v>2.0</v>
      </c>
      <c r="V595" s="32">
        <v>2.92</v>
      </c>
      <c r="W595" s="32">
        <v>35.0</v>
      </c>
      <c r="Z595" s="66"/>
      <c r="AA595" s="66"/>
      <c r="AB595" s="67"/>
      <c r="AC595" s="67"/>
      <c r="AD595" s="67"/>
      <c r="AE595" s="67"/>
      <c r="AF595" s="67"/>
      <c r="AG595" s="67"/>
      <c r="AH595" s="67"/>
      <c r="AI595" s="67"/>
      <c r="AJ595" s="67"/>
      <c r="AK595" s="67"/>
      <c r="AL595" s="67"/>
      <c r="AM595" s="67"/>
      <c r="AN595" s="67"/>
      <c r="AO595" s="66"/>
      <c r="AP595" s="66"/>
      <c r="AQ595" s="67"/>
      <c r="AR595" s="67"/>
      <c r="AS595" s="67"/>
      <c r="AT595" s="67"/>
      <c r="AU595" s="67"/>
      <c r="AV595" s="67"/>
      <c r="AW595" s="67"/>
      <c r="AX595" s="67"/>
      <c r="AY595" s="67"/>
      <c r="AZ595" s="66"/>
      <c r="BA595" s="66"/>
      <c r="BB595" s="67"/>
      <c r="BC595" s="67"/>
      <c r="BD595" s="67"/>
      <c r="BE595" s="67"/>
      <c r="BF595" s="67"/>
      <c r="BG595" s="66"/>
      <c r="BH595" s="66"/>
      <c r="BI595" s="67"/>
      <c r="BJ595" s="67"/>
      <c r="BK595" s="67"/>
      <c r="BL595" s="67"/>
      <c r="BM595" s="67"/>
      <c r="BN595" s="67"/>
      <c r="BO595" s="67"/>
      <c r="BP595" s="67"/>
      <c r="BQ595" s="67"/>
      <c r="BR595" s="66"/>
      <c r="BS595" s="66"/>
      <c r="BT595" s="67"/>
      <c r="BU595" s="67"/>
      <c r="BV595" s="67"/>
      <c r="BW595" s="67"/>
      <c r="BX595" s="67"/>
      <c r="BY595" s="67"/>
      <c r="BZ595" s="32" t="s">
        <v>461</v>
      </c>
      <c r="CG595" s="66"/>
      <c r="CH595" s="66"/>
      <c r="CL595" s="67"/>
      <c r="CM595" s="66"/>
      <c r="CN595" s="66"/>
      <c r="CO595" s="66"/>
      <c r="CP595" s="66"/>
      <c r="CW595" s="32" t="s">
        <v>461</v>
      </c>
      <c r="CX595" s="66"/>
    </row>
    <row r="596">
      <c r="A596" s="32" t="s">
        <v>322</v>
      </c>
      <c r="B596" s="32" t="s">
        <v>312</v>
      </c>
      <c r="C596" s="32" t="s">
        <v>506</v>
      </c>
      <c r="D596" s="32" t="s">
        <v>533</v>
      </c>
      <c r="E596" s="65" t="s">
        <v>19</v>
      </c>
      <c r="F596" s="65" t="s">
        <v>209</v>
      </c>
      <c r="G596" s="65" t="s">
        <v>209</v>
      </c>
      <c r="H596" s="15" t="s">
        <v>491</v>
      </c>
      <c r="I596" s="65" t="s">
        <v>209</v>
      </c>
      <c r="J596" s="65" t="s">
        <v>209</v>
      </c>
      <c r="K596" s="32" t="s">
        <v>459</v>
      </c>
      <c r="L596" s="32" t="s">
        <v>459</v>
      </c>
      <c r="M596" s="32" t="s">
        <v>459</v>
      </c>
      <c r="N596" s="32" t="s">
        <v>459</v>
      </c>
      <c r="O596" s="67"/>
      <c r="P596" s="67"/>
      <c r="Q596" s="67"/>
      <c r="R596" s="67"/>
      <c r="S596" s="67"/>
      <c r="T596" s="67"/>
      <c r="U596" s="67"/>
      <c r="V596" s="67"/>
      <c r="W596" s="67"/>
      <c r="X596" s="67"/>
      <c r="Y596" s="67"/>
      <c r="Z596" s="66"/>
      <c r="AA596" s="66"/>
      <c r="AB596" s="67"/>
      <c r="AC596" s="67"/>
      <c r="AD596" s="67"/>
      <c r="AE596" s="67"/>
      <c r="AF596" s="67"/>
      <c r="AG596" s="67"/>
      <c r="AH596" s="67"/>
      <c r="AI596" s="67"/>
      <c r="AJ596" s="67"/>
      <c r="AK596" s="67"/>
      <c r="AL596" s="67"/>
      <c r="AM596" s="67"/>
      <c r="AN596" s="67"/>
      <c r="AO596" s="66"/>
      <c r="AP596" s="66"/>
      <c r="AQ596" s="67"/>
      <c r="AR596" s="67"/>
      <c r="AS596" s="67"/>
      <c r="AT596" s="67"/>
      <c r="AU596" s="67"/>
      <c r="AV596" s="67"/>
      <c r="AW596" s="67"/>
      <c r="AX596" s="67"/>
      <c r="AY596" s="67"/>
      <c r="AZ596" s="66"/>
      <c r="BA596" s="66"/>
      <c r="BB596" s="67"/>
      <c r="BC596" s="67"/>
      <c r="BD596" s="67"/>
      <c r="BE596" s="67"/>
      <c r="BF596" s="67"/>
      <c r="BG596" s="66"/>
      <c r="BH596" s="66"/>
      <c r="BI596" s="67"/>
      <c r="BJ596" s="67"/>
      <c r="BK596" s="67"/>
      <c r="BL596" s="67"/>
      <c r="BM596" s="67"/>
      <c r="BN596" s="67"/>
      <c r="BO596" s="67"/>
      <c r="BP596" s="67"/>
      <c r="BQ596" s="67"/>
      <c r="BR596" s="66"/>
      <c r="BS596" s="66"/>
      <c r="BT596" s="67"/>
      <c r="BU596" s="67"/>
      <c r="BV596" s="67"/>
      <c r="BW596" s="67"/>
      <c r="BX596" s="67"/>
      <c r="BY596" s="67"/>
      <c r="BZ596" s="32" t="s">
        <v>461</v>
      </c>
      <c r="CG596" s="66"/>
      <c r="CH596" s="66"/>
      <c r="CL596" s="32" t="s">
        <v>460</v>
      </c>
      <c r="CM596" s="65" t="s">
        <v>19</v>
      </c>
      <c r="CN596" s="65" t="s">
        <v>19</v>
      </c>
      <c r="CO596" s="66"/>
      <c r="CP596" s="66"/>
      <c r="CT596" s="32">
        <v>100.0</v>
      </c>
      <c r="CW596" s="32" t="s">
        <v>461</v>
      </c>
      <c r="CX596" s="66"/>
    </row>
    <row r="597">
      <c r="A597" s="32" t="s">
        <v>322</v>
      </c>
      <c r="B597" s="32" t="s">
        <v>312</v>
      </c>
      <c r="C597" s="32" t="s">
        <v>512</v>
      </c>
      <c r="D597" s="32" t="s">
        <v>1071</v>
      </c>
      <c r="E597" s="65" t="s">
        <v>19</v>
      </c>
      <c r="F597" s="65" t="s">
        <v>209</v>
      </c>
      <c r="G597" s="65" t="s">
        <v>209</v>
      </c>
      <c r="H597" s="15" t="s">
        <v>491</v>
      </c>
      <c r="I597" s="65" t="s">
        <v>209</v>
      </c>
      <c r="J597" s="65" t="s">
        <v>209</v>
      </c>
      <c r="K597" s="32" t="s">
        <v>459</v>
      </c>
      <c r="L597" s="32" t="s">
        <v>459</v>
      </c>
      <c r="M597" s="32" t="s">
        <v>459</v>
      </c>
      <c r="N597" s="32" t="s">
        <v>459</v>
      </c>
      <c r="O597" s="67"/>
      <c r="P597" s="67"/>
      <c r="Q597" s="67"/>
      <c r="R597" s="67"/>
      <c r="S597" s="67"/>
      <c r="T597" s="67"/>
      <c r="U597" s="67"/>
      <c r="V597" s="67"/>
      <c r="W597" s="67"/>
      <c r="X597" s="67"/>
      <c r="Y597" s="67"/>
      <c r="Z597" s="66"/>
      <c r="AA597" s="66"/>
      <c r="AB597" s="67"/>
      <c r="AC597" s="67"/>
      <c r="AD597" s="67"/>
      <c r="AE597" s="67"/>
      <c r="AF597" s="67"/>
      <c r="AG597" s="67"/>
      <c r="AH597" s="67"/>
      <c r="AI597" s="67"/>
      <c r="AJ597" s="67"/>
      <c r="AK597" s="67"/>
      <c r="AL597" s="67"/>
      <c r="AM597" s="67"/>
      <c r="AN597" s="67"/>
      <c r="AO597" s="66"/>
      <c r="AP597" s="66"/>
      <c r="AQ597" s="67"/>
      <c r="AR597" s="67"/>
      <c r="AS597" s="67"/>
      <c r="AT597" s="67"/>
      <c r="AU597" s="67"/>
      <c r="AV597" s="67"/>
      <c r="AW597" s="67"/>
      <c r="AX597" s="67"/>
      <c r="AY597" s="67"/>
      <c r="AZ597" s="66"/>
      <c r="BA597" s="66"/>
      <c r="BB597" s="67"/>
      <c r="BC597" s="67"/>
      <c r="BD597" s="67"/>
      <c r="BE597" s="67"/>
      <c r="BF597" s="67"/>
      <c r="BG597" s="66"/>
      <c r="BH597" s="66"/>
      <c r="BI597" s="67"/>
      <c r="BJ597" s="67"/>
      <c r="BK597" s="67"/>
      <c r="BL597" s="67"/>
      <c r="BM597" s="67"/>
      <c r="BN597" s="67"/>
      <c r="BO597" s="67"/>
      <c r="BP597" s="67"/>
      <c r="BQ597" s="67"/>
      <c r="BR597" s="66"/>
      <c r="BS597" s="66"/>
      <c r="BT597" s="67"/>
      <c r="BU597" s="67"/>
      <c r="BV597" s="67"/>
      <c r="BW597" s="67"/>
      <c r="BX597" s="67"/>
      <c r="BY597" s="67"/>
      <c r="BZ597" s="32" t="s">
        <v>461</v>
      </c>
      <c r="CG597" s="66"/>
      <c r="CH597" s="66"/>
      <c r="CL597" s="32" t="s">
        <v>462</v>
      </c>
      <c r="CM597" s="65" t="s">
        <v>19</v>
      </c>
      <c r="CN597" s="65" t="s">
        <v>19</v>
      </c>
      <c r="CO597" s="66"/>
      <c r="CP597" s="66"/>
      <c r="CT597" s="32">
        <v>100.0</v>
      </c>
      <c r="CW597" s="32" t="s">
        <v>461</v>
      </c>
      <c r="CX597" s="66"/>
    </row>
    <row r="598">
      <c r="E598" s="66"/>
      <c r="F598" s="66"/>
      <c r="G598" s="66"/>
      <c r="H598" s="15"/>
      <c r="I598" s="65"/>
      <c r="J598" s="65"/>
      <c r="K598" s="67"/>
      <c r="L598" s="67"/>
      <c r="M598" s="67"/>
      <c r="N598" s="67"/>
      <c r="Z598" s="66"/>
      <c r="AA598" s="66"/>
      <c r="AO598" s="66"/>
      <c r="AP598" s="66"/>
      <c r="AZ598" s="66"/>
      <c r="BA598" s="66"/>
      <c r="BG598" s="66"/>
      <c r="BH598" s="66"/>
      <c r="BR598" s="66"/>
      <c r="BS598" s="66"/>
      <c r="BZ598" s="67"/>
      <c r="CG598" s="66"/>
      <c r="CH598" s="66"/>
      <c r="CL598" s="67"/>
      <c r="CM598" s="66"/>
      <c r="CN598" s="66"/>
      <c r="CO598" s="66"/>
      <c r="CP598" s="66"/>
      <c r="CW598" s="67"/>
      <c r="CX598" s="66"/>
    </row>
    <row r="599">
      <c r="E599" s="66"/>
      <c r="F599" s="66"/>
      <c r="G599" s="66"/>
      <c r="H599" s="15"/>
      <c r="I599" s="65"/>
      <c r="J599" s="65"/>
      <c r="K599" s="67"/>
      <c r="L599" s="67"/>
      <c r="M599" s="67"/>
      <c r="N599" s="67"/>
      <c r="Z599" s="66"/>
      <c r="AA599" s="66"/>
      <c r="AO599" s="66"/>
      <c r="AP599" s="66"/>
      <c r="AZ599" s="66"/>
      <c r="BA599" s="66"/>
      <c r="BG599" s="66"/>
      <c r="BH599" s="66"/>
      <c r="BR599" s="66"/>
      <c r="BS599" s="66"/>
      <c r="BZ599" s="67"/>
      <c r="CG599" s="66"/>
      <c r="CH599" s="66"/>
      <c r="CL599" s="67"/>
      <c r="CM599" s="66"/>
      <c r="CN599" s="66"/>
      <c r="CO599" s="66"/>
      <c r="CP599" s="66"/>
      <c r="CW599" s="67"/>
      <c r="CX599" s="66"/>
    </row>
    <row r="600">
      <c r="E600" s="66"/>
      <c r="F600" s="66"/>
      <c r="G600" s="66"/>
      <c r="H600" s="15"/>
      <c r="I600" s="65"/>
      <c r="J600" s="65"/>
      <c r="K600" s="67"/>
      <c r="L600" s="67"/>
      <c r="M600" s="67"/>
      <c r="N600" s="67"/>
      <c r="Z600" s="66"/>
      <c r="AA600" s="66"/>
      <c r="AO600" s="66"/>
      <c r="AP600" s="66"/>
      <c r="AZ600" s="66"/>
      <c r="BA600" s="66"/>
      <c r="BG600" s="66"/>
      <c r="BH600" s="66"/>
      <c r="BR600" s="66"/>
      <c r="BS600" s="66"/>
      <c r="BZ600" s="67"/>
      <c r="CG600" s="66"/>
      <c r="CH600" s="66"/>
      <c r="CL600" s="67"/>
      <c r="CM600" s="66"/>
      <c r="CN600" s="66"/>
      <c r="CO600" s="66"/>
      <c r="CP600" s="66"/>
      <c r="CW600" s="67"/>
      <c r="CX600" s="66"/>
    </row>
    <row r="601">
      <c r="E601" s="66"/>
      <c r="F601" s="66"/>
      <c r="G601" s="66"/>
      <c r="H601" s="15"/>
      <c r="I601" s="65"/>
      <c r="J601" s="65"/>
      <c r="K601" s="67"/>
      <c r="L601" s="67"/>
      <c r="M601" s="67"/>
      <c r="N601" s="67"/>
      <c r="Z601" s="66"/>
      <c r="AA601" s="66"/>
      <c r="AO601" s="66"/>
      <c r="AP601" s="66"/>
      <c r="AZ601" s="66"/>
      <c r="BA601" s="66"/>
      <c r="BG601" s="66"/>
      <c r="BH601" s="66"/>
      <c r="BR601" s="66"/>
      <c r="BS601" s="66"/>
      <c r="BZ601" s="67"/>
      <c r="CG601" s="66"/>
      <c r="CH601" s="66"/>
      <c r="CL601" s="67"/>
      <c r="CM601" s="66"/>
      <c r="CN601" s="66"/>
      <c r="CO601" s="66"/>
      <c r="CP601" s="66"/>
      <c r="CW601" s="67"/>
      <c r="CX601" s="66"/>
    </row>
    <row r="602">
      <c r="E602" s="66"/>
      <c r="F602" s="66"/>
      <c r="G602" s="66"/>
      <c r="H602" s="15"/>
      <c r="I602" s="65"/>
      <c r="J602" s="65"/>
      <c r="K602" s="67"/>
      <c r="L602" s="67"/>
      <c r="M602" s="67"/>
      <c r="N602" s="67"/>
      <c r="Z602" s="66"/>
      <c r="AA602" s="66"/>
      <c r="AO602" s="66"/>
      <c r="AP602" s="66"/>
      <c r="AZ602" s="66"/>
      <c r="BA602" s="66"/>
      <c r="BG602" s="66"/>
      <c r="BH602" s="66"/>
      <c r="BR602" s="66"/>
      <c r="BS602" s="66"/>
      <c r="BZ602" s="67"/>
      <c r="CG602" s="66"/>
      <c r="CH602" s="66"/>
      <c r="CL602" s="67"/>
      <c r="CM602" s="66"/>
      <c r="CN602" s="66"/>
      <c r="CO602" s="66"/>
      <c r="CP602" s="66"/>
      <c r="CW602" s="67"/>
      <c r="CX602" s="66"/>
    </row>
    <row r="603">
      <c r="E603" s="66"/>
      <c r="F603" s="66"/>
      <c r="G603" s="66"/>
      <c r="H603" s="15"/>
      <c r="I603" s="65"/>
      <c r="J603" s="65"/>
      <c r="K603" s="67"/>
      <c r="L603" s="67"/>
      <c r="M603" s="67"/>
      <c r="N603" s="67"/>
      <c r="Z603" s="66"/>
      <c r="AA603" s="66"/>
      <c r="AO603" s="66"/>
      <c r="AP603" s="66"/>
      <c r="AZ603" s="66"/>
      <c r="BA603" s="66"/>
      <c r="BG603" s="66"/>
      <c r="BH603" s="66"/>
      <c r="BR603" s="66"/>
      <c r="BS603" s="66"/>
      <c r="BZ603" s="67"/>
      <c r="CG603" s="66"/>
      <c r="CH603" s="66"/>
      <c r="CL603" s="67"/>
      <c r="CM603" s="66"/>
      <c r="CN603" s="66"/>
      <c r="CO603" s="66"/>
      <c r="CP603" s="66"/>
      <c r="CW603" s="67"/>
      <c r="CX603" s="66"/>
    </row>
    <row r="604">
      <c r="E604" s="66"/>
      <c r="F604" s="66"/>
      <c r="G604" s="66"/>
      <c r="H604" s="15"/>
      <c r="I604" s="65"/>
      <c r="J604" s="65"/>
      <c r="K604" s="67"/>
      <c r="L604" s="67"/>
      <c r="M604" s="67"/>
      <c r="N604" s="67"/>
      <c r="Z604" s="66"/>
      <c r="AA604" s="66"/>
      <c r="AO604" s="66"/>
      <c r="AP604" s="66"/>
      <c r="AZ604" s="66"/>
      <c r="BA604" s="66"/>
      <c r="BG604" s="66"/>
      <c r="BH604" s="66"/>
      <c r="BR604" s="66"/>
      <c r="BS604" s="66"/>
      <c r="BZ604" s="67"/>
      <c r="CG604" s="66"/>
      <c r="CH604" s="66"/>
      <c r="CL604" s="67"/>
      <c r="CM604" s="66"/>
      <c r="CN604" s="66"/>
      <c r="CO604" s="66"/>
      <c r="CP604" s="66"/>
      <c r="CW604" s="67"/>
      <c r="CX604" s="66"/>
    </row>
    <row r="605">
      <c r="E605" s="66"/>
      <c r="F605" s="66"/>
      <c r="G605" s="66"/>
      <c r="H605" s="15"/>
      <c r="I605" s="65"/>
      <c r="J605" s="65"/>
      <c r="K605" s="67"/>
      <c r="L605" s="67"/>
      <c r="M605" s="67"/>
      <c r="N605" s="67"/>
      <c r="Z605" s="66"/>
      <c r="AA605" s="66"/>
      <c r="AO605" s="66"/>
      <c r="AP605" s="66"/>
      <c r="AZ605" s="66"/>
      <c r="BA605" s="66"/>
      <c r="BG605" s="66"/>
      <c r="BH605" s="66"/>
      <c r="BR605" s="66"/>
      <c r="BS605" s="66"/>
      <c r="BZ605" s="67"/>
      <c r="CG605" s="66"/>
      <c r="CH605" s="66"/>
      <c r="CL605" s="67"/>
      <c r="CM605" s="66"/>
      <c r="CN605" s="66"/>
      <c r="CO605" s="66"/>
      <c r="CP605" s="66"/>
      <c r="CW605" s="67"/>
      <c r="CX605" s="66"/>
    </row>
    <row r="606">
      <c r="E606" s="66"/>
      <c r="F606" s="66"/>
      <c r="G606" s="66"/>
      <c r="H606" s="15"/>
      <c r="I606" s="65"/>
      <c r="J606" s="65"/>
      <c r="K606" s="67"/>
      <c r="L606" s="67"/>
      <c r="M606" s="67"/>
      <c r="N606" s="67"/>
      <c r="Z606" s="66"/>
      <c r="AA606" s="66"/>
      <c r="AO606" s="66"/>
      <c r="AP606" s="66"/>
      <c r="AZ606" s="66"/>
      <c r="BA606" s="66"/>
      <c r="BG606" s="66"/>
      <c r="BH606" s="66"/>
      <c r="BR606" s="66"/>
      <c r="BS606" s="66"/>
      <c r="BZ606" s="67"/>
      <c r="CG606" s="66"/>
      <c r="CH606" s="66"/>
      <c r="CL606" s="67"/>
      <c r="CM606" s="66"/>
      <c r="CN606" s="66"/>
      <c r="CO606" s="66"/>
      <c r="CP606" s="66"/>
      <c r="CW606" s="67"/>
      <c r="CX606" s="66"/>
    </row>
    <row r="607">
      <c r="E607" s="66"/>
      <c r="F607" s="66"/>
      <c r="G607" s="66"/>
      <c r="H607" s="15"/>
      <c r="I607" s="66"/>
      <c r="J607" s="66"/>
      <c r="K607" s="67"/>
      <c r="L607" s="67"/>
      <c r="M607" s="67"/>
      <c r="N607" s="67"/>
      <c r="Z607" s="66"/>
      <c r="AA607" s="66"/>
      <c r="AO607" s="66"/>
      <c r="AP607" s="66"/>
      <c r="AZ607" s="66"/>
      <c r="BA607" s="66"/>
      <c r="BG607" s="66"/>
      <c r="BH607" s="66"/>
      <c r="BR607" s="66"/>
      <c r="BS607" s="66"/>
      <c r="BZ607" s="67"/>
      <c r="CG607" s="66"/>
      <c r="CH607" s="66"/>
      <c r="CL607" s="67"/>
      <c r="CM607" s="66"/>
      <c r="CN607" s="66"/>
      <c r="CO607" s="66"/>
      <c r="CP607" s="66"/>
      <c r="CW607" s="67"/>
      <c r="CX607" s="66"/>
    </row>
    <row r="608">
      <c r="E608" s="66"/>
      <c r="F608" s="66"/>
      <c r="G608" s="66"/>
      <c r="H608" s="15"/>
      <c r="I608" s="66"/>
      <c r="J608" s="66"/>
      <c r="K608" s="67"/>
      <c r="L608" s="67"/>
      <c r="M608" s="67"/>
      <c r="N608" s="67"/>
      <c r="Z608" s="66"/>
      <c r="AA608" s="66"/>
      <c r="AO608" s="66"/>
      <c r="AP608" s="66"/>
      <c r="AZ608" s="66"/>
      <c r="BA608" s="66"/>
      <c r="BG608" s="66"/>
      <c r="BH608" s="66"/>
      <c r="BR608" s="66"/>
      <c r="BS608" s="66"/>
      <c r="BZ608" s="67"/>
      <c r="CG608" s="66"/>
      <c r="CH608" s="66"/>
      <c r="CL608" s="67"/>
      <c r="CM608" s="66"/>
      <c r="CN608" s="66"/>
      <c r="CO608" s="66"/>
      <c r="CP608" s="66"/>
      <c r="CW608" s="67"/>
      <c r="CX608" s="66"/>
    </row>
    <row r="609">
      <c r="E609" s="66"/>
      <c r="F609" s="66"/>
      <c r="G609" s="66"/>
      <c r="H609" s="15"/>
      <c r="I609" s="66"/>
      <c r="J609" s="66"/>
      <c r="K609" s="67"/>
      <c r="L609" s="67"/>
      <c r="M609" s="67"/>
      <c r="N609" s="67"/>
      <c r="Z609" s="66"/>
      <c r="AA609" s="66"/>
      <c r="AO609" s="66"/>
      <c r="AP609" s="66"/>
      <c r="AZ609" s="66"/>
      <c r="BA609" s="66"/>
      <c r="BG609" s="66"/>
      <c r="BH609" s="66"/>
      <c r="BR609" s="66"/>
      <c r="BS609" s="66"/>
      <c r="BZ609" s="67"/>
      <c r="CG609" s="66"/>
      <c r="CH609" s="66"/>
      <c r="CL609" s="67"/>
      <c r="CM609" s="66"/>
      <c r="CN609" s="66"/>
      <c r="CO609" s="66"/>
      <c r="CP609" s="66"/>
      <c r="CW609" s="67"/>
      <c r="CX609" s="66"/>
    </row>
    <row r="610">
      <c r="E610" s="66"/>
      <c r="F610" s="66"/>
      <c r="G610" s="66"/>
      <c r="H610" s="15"/>
      <c r="I610" s="66"/>
      <c r="J610" s="66"/>
      <c r="K610" s="67"/>
      <c r="L610" s="67"/>
      <c r="M610" s="67"/>
      <c r="N610" s="67"/>
      <c r="Z610" s="66"/>
      <c r="AA610" s="66"/>
      <c r="AO610" s="66"/>
      <c r="AP610" s="66"/>
      <c r="AZ610" s="66"/>
      <c r="BA610" s="66"/>
      <c r="BG610" s="66"/>
      <c r="BH610" s="66"/>
      <c r="BR610" s="66"/>
      <c r="BS610" s="66"/>
      <c r="BZ610" s="67"/>
      <c r="CG610" s="66"/>
      <c r="CH610" s="66"/>
      <c r="CL610" s="67"/>
      <c r="CM610" s="66"/>
      <c r="CN610" s="66"/>
      <c r="CO610" s="66"/>
      <c r="CP610" s="66"/>
      <c r="CW610" s="67"/>
      <c r="CX610" s="66"/>
    </row>
    <row r="611">
      <c r="E611" s="66"/>
      <c r="F611" s="66"/>
      <c r="G611" s="66"/>
      <c r="H611" s="15"/>
      <c r="I611" s="66"/>
      <c r="J611" s="66"/>
      <c r="K611" s="67"/>
      <c r="L611" s="67"/>
      <c r="M611" s="67"/>
      <c r="N611" s="67"/>
      <c r="Z611" s="66"/>
      <c r="AA611" s="66"/>
      <c r="AO611" s="66"/>
      <c r="AP611" s="66"/>
      <c r="AZ611" s="66"/>
      <c r="BA611" s="66"/>
      <c r="BG611" s="66"/>
      <c r="BH611" s="66"/>
      <c r="BR611" s="66"/>
      <c r="BS611" s="66"/>
      <c r="BZ611" s="67"/>
      <c r="CG611" s="66"/>
      <c r="CH611" s="66"/>
      <c r="CL611" s="67"/>
      <c r="CM611" s="66"/>
      <c r="CN611" s="66"/>
      <c r="CO611" s="66"/>
      <c r="CP611" s="66"/>
      <c r="CW611" s="67"/>
      <c r="CX611" s="66"/>
    </row>
    <row r="612">
      <c r="E612" s="66"/>
      <c r="F612" s="66"/>
      <c r="G612" s="66"/>
      <c r="H612" s="15"/>
      <c r="I612" s="66"/>
      <c r="J612" s="66"/>
      <c r="K612" s="67"/>
      <c r="L612" s="67"/>
      <c r="M612" s="67"/>
      <c r="N612" s="67"/>
      <c r="Z612" s="66"/>
      <c r="AA612" s="66"/>
      <c r="AO612" s="66"/>
      <c r="AP612" s="66"/>
      <c r="AZ612" s="66"/>
      <c r="BA612" s="66"/>
      <c r="BG612" s="66"/>
      <c r="BH612" s="66"/>
      <c r="BR612" s="66"/>
      <c r="BS612" s="66"/>
      <c r="BZ612" s="67"/>
      <c r="CG612" s="66"/>
      <c r="CH612" s="66"/>
      <c r="CL612" s="67"/>
      <c r="CM612" s="66"/>
      <c r="CN612" s="66"/>
      <c r="CO612" s="66"/>
      <c r="CP612" s="66"/>
      <c r="CW612" s="67"/>
      <c r="CX612" s="66"/>
    </row>
    <row r="613">
      <c r="E613" s="66"/>
      <c r="F613" s="66"/>
      <c r="G613" s="66"/>
      <c r="H613" s="15"/>
      <c r="I613" s="66"/>
      <c r="J613" s="66"/>
      <c r="K613" s="67"/>
      <c r="L613" s="67"/>
      <c r="M613" s="67"/>
      <c r="N613" s="67"/>
      <c r="Z613" s="66"/>
      <c r="AA613" s="66"/>
      <c r="AO613" s="66"/>
      <c r="AP613" s="66"/>
      <c r="AZ613" s="66"/>
      <c r="BA613" s="66"/>
      <c r="BG613" s="66"/>
      <c r="BH613" s="66"/>
      <c r="BR613" s="66"/>
      <c r="BS613" s="66"/>
      <c r="BZ613" s="67"/>
      <c r="CG613" s="66"/>
      <c r="CH613" s="66"/>
      <c r="CL613" s="67"/>
      <c r="CM613" s="66"/>
      <c r="CN613" s="66"/>
      <c r="CO613" s="66"/>
      <c r="CP613" s="66"/>
      <c r="CW613" s="67"/>
      <c r="CX613" s="66"/>
    </row>
    <row r="614">
      <c r="E614" s="66"/>
      <c r="F614" s="66"/>
      <c r="G614" s="66"/>
      <c r="H614" s="15"/>
      <c r="I614" s="66"/>
      <c r="J614" s="66"/>
      <c r="K614" s="67"/>
      <c r="L614" s="67"/>
      <c r="M614" s="67"/>
      <c r="N614" s="67"/>
      <c r="Z614" s="66"/>
      <c r="AA614" s="66"/>
      <c r="AO614" s="66"/>
      <c r="AP614" s="66"/>
      <c r="AZ614" s="66"/>
      <c r="BA614" s="66"/>
      <c r="BG614" s="66"/>
      <c r="BH614" s="66"/>
      <c r="BR614" s="66"/>
      <c r="BS614" s="66"/>
      <c r="BZ614" s="67"/>
      <c r="CG614" s="66"/>
      <c r="CH614" s="66"/>
      <c r="CL614" s="67"/>
      <c r="CM614" s="66"/>
      <c r="CN614" s="66"/>
      <c r="CO614" s="66"/>
      <c r="CP614" s="66"/>
      <c r="CW614" s="67"/>
      <c r="CX614" s="66"/>
    </row>
    <row r="615">
      <c r="E615" s="66"/>
      <c r="F615" s="66"/>
      <c r="G615" s="66"/>
      <c r="H615" s="15"/>
      <c r="I615" s="66"/>
      <c r="J615" s="66"/>
      <c r="K615" s="67"/>
      <c r="L615" s="67"/>
      <c r="M615" s="67"/>
      <c r="N615" s="67"/>
      <c r="Z615" s="66"/>
      <c r="AA615" s="66"/>
      <c r="AO615" s="66"/>
      <c r="AP615" s="66"/>
      <c r="AZ615" s="66"/>
      <c r="BA615" s="66"/>
      <c r="BG615" s="66"/>
      <c r="BH615" s="66"/>
      <c r="BR615" s="66"/>
      <c r="BS615" s="66"/>
      <c r="BZ615" s="67"/>
      <c r="CG615" s="66"/>
      <c r="CH615" s="66"/>
      <c r="CL615" s="67"/>
      <c r="CM615" s="66"/>
      <c r="CN615" s="66"/>
      <c r="CO615" s="66"/>
      <c r="CP615" s="66"/>
      <c r="CW615" s="67"/>
      <c r="CX615" s="66"/>
    </row>
    <row r="616">
      <c r="E616" s="66"/>
      <c r="F616" s="66"/>
      <c r="G616" s="66"/>
      <c r="H616" s="15"/>
      <c r="I616" s="66"/>
      <c r="J616" s="66"/>
      <c r="K616" s="67"/>
      <c r="L616" s="67"/>
      <c r="M616" s="67"/>
      <c r="N616" s="67"/>
      <c r="Z616" s="66"/>
      <c r="AA616" s="66"/>
      <c r="AO616" s="66"/>
      <c r="AP616" s="66"/>
      <c r="AZ616" s="66"/>
      <c r="BA616" s="66"/>
      <c r="BG616" s="66"/>
      <c r="BH616" s="66"/>
      <c r="BR616" s="66"/>
      <c r="BS616" s="66"/>
      <c r="BZ616" s="67"/>
      <c r="CG616" s="66"/>
      <c r="CH616" s="66"/>
      <c r="CL616" s="67"/>
      <c r="CM616" s="66"/>
      <c r="CN616" s="66"/>
      <c r="CO616" s="66"/>
      <c r="CP616" s="66"/>
      <c r="CW616" s="67"/>
      <c r="CX616" s="66"/>
    </row>
    <row r="617">
      <c r="E617" s="66"/>
      <c r="F617" s="66"/>
      <c r="G617" s="66"/>
      <c r="H617" s="15"/>
      <c r="I617" s="66"/>
      <c r="J617" s="66"/>
      <c r="K617" s="67"/>
      <c r="L617" s="67"/>
      <c r="M617" s="67"/>
      <c r="N617" s="67"/>
      <c r="Z617" s="66"/>
      <c r="AA617" s="66"/>
      <c r="AO617" s="66"/>
      <c r="AP617" s="66"/>
      <c r="AZ617" s="66"/>
      <c r="BA617" s="66"/>
      <c r="BG617" s="66"/>
      <c r="BH617" s="66"/>
      <c r="BR617" s="66"/>
      <c r="BS617" s="66"/>
      <c r="BZ617" s="67"/>
      <c r="CG617" s="66"/>
      <c r="CH617" s="66"/>
      <c r="CL617" s="67"/>
      <c r="CM617" s="66"/>
      <c r="CN617" s="66"/>
      <c r="CO617" s="66"/>
      <c r="CP617" s="66"/>
      <c r="CW617" s="67"/>
      <c r="CX617" s="66"/>
    </row>
    <row r="618">
      <c r="E618" s="66"/>
      <c r="F618" s="66"/>
      <c r="G618" s="66"/>
      <c r="H618" s="15"/>
      <c r="I618" s="66"/>
      <c r="J618" s="66"/>
      <c r="K618" s="67"/>
      <c r="L618" s="67"/>
      <c r="M618" s="67"/>
      <c r="N618" s="67"/>
      <c r="Z618" s="66"/>
      <c r="AA618" s="66"/>
      <c r="AO618" s="66"/>
      <c r="AP618" s="66"/>
      <c r="AZ618" s="66"/>
      <c r="BA618" s="66"/>
      <c r="BG618" s="66"/>
      <c r="BH618" s="66"/>
      <c r="BR618" s="66"/>
      <c r="BS618" s="66"/>
      <c r="BZ618" s="67"/>
      <c r="CG618" s="66"/>
      <c r="CH618" s="66"/>
      <c r="CL618" s="67"/>
      <c r="CM618" s="66"/>
      <c r="CN618" s="66"/>
      <c r="CO618" s="66"/>
      <c r="CP618" s="66"/>
      <c r="CW618" s="67"/>
      <c r="CX618" s="66"/>
    </row>
    <row r="619">
      <c r="E619" s="66"/>
      <c r="F619" s="66"/>
      <c r="G619" s="66"/>
      <c r="H619" s="15"/>
      <c r="I619" s="66"/>
      <c r="J619" s="66"/>
      <c r="K619" s="67"/>
      <c r="L619" s="67"/>
      <c r="M619" s="67"/>
      <c r="N619" s="67"/>
      <c r="Z619" s="66"/>
      <c r="AA619" s="66"/>
      <c r="AO619" s="66"/>
      <c r="AP619" s="66"/>
      <c r="AZ619" s="66"/>
      <c r="BA619" s="66"/>
      <c r="BG619" s="66"/>
      <c r="BH619" s="66"/>
      <c r="BR619" s="66"/>
      <c r="BS619" s="66"/>
      <c r="BZ619" s="67"/>
      <c r="CG619" s="66"/>
      <c r="CH619" s="66"/>
      <c r="CL619" s="67"/>
      <c r="CM619" s="66"/>
      <c r="CN619" s="66"/>
      <c r="CO619" s="66"/>
      <c r="CP619" s="66"/>
      <c r="CW619" s="67"/>
      <c r="CX619" s="66"/>
    </row>
    <row r="620">
      <c r="E620" s="66"/>
      <c r="F620" s="66"/>
      <c r="G620" s="66"/>
      <c r="H620" s="15"/>
      <c r="I620" s="66"/>
      <c r="J620" s="66"/>
      <c r="K620" s="67"/>
      <c r="L620" s="67"/>
      <c r="M620" s="67"/>
      <c r="N620" s="67"/>
      <c r="Z620" s="66"/>
      <c r="AA620" s="66"/>
      <c r="AO620" s="66"/>
      <c r="AP620" s="66"/>
      <c r="AZ620" s="66"/>
      <c r="BA620" s="66"/>
      <c r="BG620" s="66"/>
      <c r="BH620" s="66"/>
      <c r="BR620" s="66"/>
      <c r="BS620" s="66"/>
      <c r="BZ620" s="67"/>
      <c r="CG620" s="66"/>
      <c r="CH620" s="66"/>
      <c r="CL620" s="67"/>
      <c r="CM620" s="66"/>
      <c r="CN620" s="66"/>
      <c r="CO620" s="66"/>
      <c r="CP620" s="66"/>
      <c r="CW620" s="67"/>
      <c r="CX620" s="66"/>
    </row>
    <row r="621">
      <c r="E621" s="66"/>
      <c r="F621" s="66"/>
      <c r="G621" s="66"/>
      <c r="H621" s="15"/>
      <c r="I621" s="66"/>
      <c r="J621" s="66"/>
      <c r="K621" s="67"/>
      <c r="L621" s="67"/>
      <c r="M621" s="67"/>
      <c r="N621" s="67"/>
      <c r="Z621" s="66"/>
      <c r="AA621" s="66"/>
      <c r="AO621" s="66"/>
      <c r="AP621" s="66"/>
      <c r="AZ621" s="66"/>
      <c r="BA621" s="66"/>
      <c r="BG621" s="66"/>
      <c r="BH621" s="66"/>
      <c r="BR621" s="66"/>
      <c r="BS621" s="66"/>
      <c r="BZ621" s="67"/>
      <c r="CG621" s="66"/>
      <c r="CH621" s="66"/>
      <c r="CL621" s="67"/>
      <c r="CM621" s="66"/>
      <c r="CN621" s="66"/>
      <c r="CO621" s="66"/>
      <c r="CP621" s="66"/>
      <c r="CW621" s="67"/>
      <c r="CX621" s="66"/>
    </row>
    <row r="622">
      <c r="E622" s="66"/>
      <c r="F622" s="66"/>
      <c r="G622" s="66"/>
      <c r="H622" s="15"/>
      <c r="I622" s="66"/>
      <c r="J622" s="66"/>
      <c r="K622" s="67"/>
      <c r="L622" s="67"/>
      <c r="M622" s="67"/>
      <c r="N622" s="67"/>
      <c r="Z622" s="66"/>
      <c r="AA622" s="66"/>
      <c r="AO622" s="66"/>
      <c r="AP622" s="66"/>
      <c r="AZ622" s="66"/>
      <c r="BA622" s="66"/>
      <c r="BG622" s="66"/>
      <c r="BH622" s="66"/>
      <c r="BR622" s="66"/>
      <c r="BS622" s="66"/>
      <c r="BZ622" s="67"/>
      <c r="CG622" s="66"/>
      <c r="CH622" s="66"/>
      <c r="CL622" s="67"/>
      <c r="CM622" s="66"/>
      <c r="CN622" s="66"/>
      <c r="CO622" s="66"/>
      <c r="CP622" s="66"/>
      <c r="CW622" s="67"/>
      <c r="CX622" s="66"/>
    </row>
    <row r="623">
      <c r="E623" s="66"/>
      <c r="F623" s="66"/>
      <c r="G623" s="66"/>
      <c r="H623" s="15"/>
      <c r="I623" s="66"/>
      <c r="J623" s="66"/>
      <c r="K623" s="67"/>
      <c r="L623" s="67"/>
      <c r="M623" s="67"/>
      <c r="N623" s="67"/>
      <c r="Z623" s="66"/>
      <c r="AA623" s="66"/>
      <c r="AO623" s="66"/>
      <c r="AP623" s="66"/>
      <c r="AZ623" s="66"/>
      <c r="BA623" s="66"/>
      <c r="BG623" s="66"/>
      <c r="BH623" s="66"/>
      <c r="BR623" s="66"/>
      <c r="BS623" s="66"/>
      <c r="BZ623" s="67"/>
      <c r="CG623" s="66"/>
      <c r="CH623" s="66"/>
      <c r="CL623" s="67"/>
      <c r="CM623" s="66"/>
      <c r="CN623" s="66"/>
      <c r="CO623" s="66"/>
      <c r="CP623" s="66"/>
      <c r="CW623" s="67"/>
      <c r="CX623" s="66"/>
    </row>
    <row r="624">
      <c r="E624" s="66"/>
      <c r="F624" s="66"/>
      <c r="G624" s="66"/>
      <c r="H624" s="15"/>
      <c r="I624" s="66"/>
      <c r="J624" s="66"/>
      <c r="K624" s="67"/>
      <c r="L624" s="67"/>
      <c r="M624" s="67"/>
      <c r="N624" s="67"/>
      <c r="Z624" s="66"/>
      <c r="AA624" s="66"/>
      <c r="AO624" s="66"/>
      <c r="AP624" s="66"/>
      <c r="AZ624" s="66"/>
      <c r="BA624" s="66"/>
      <c r="BG624" s="66"/>
      <c r="BH624" s="66"/>
      <c r="BR624" s="66"/>
      <c r="BS624" s="66"/>
      <c r="BZ624" s="67"/>
      <c r="CG624" s="66"/>
      <c r="CH624" s="66"/>
      <c r="CL624" s="67"/>
      <c r="CM624" s="66"/>
      <c r="CN624" s="66"/>
      <c r="CO624" s="66"/>
      <c r="CP624" s="66"/>
      <c r="CW624" s="67"/>
      <c r="CX624" s="66"/>
    </row>
    <row r="625">
      <c r="E625" s="66"/>
      <c r="F625" s="66"/>
      <c r="G625" s="66"/>
      <c r="H625" s="15"/>
      <c r="I625" s="66"/>
      <c r="J625" s="66"/>
      <c r="K625" s="67"/>
      <c r="L625" s="67"/>
      <c r="M625" s="67"/>
      <c r="N625" s="67"/>
      <c r="Z625" s="66"/>
      <c r="AA625" s="66"/>
      <c r="AO625" s="66"/>
      <c r="AP625" s="66"/>
      <c r="AZ625" s="66"/>
      <c r="BA625" s="66"/>
      <c r="BG625" s="66"/>
      <c r="BH625" s="66"/>
      <c r="BR625" s="66"/>
      <c r="BS625" s="66"/>
      <c r="BZ625" s="67"/>
      <c r="CG625" s="66"/>
      <c r="CH625" s="66"/>
      <c r="CL625" s="67"/>
      <c r="CM625" s="66"/>
      <c r="CN625" s="66"/>
      <c r="CO625" s="66"/>
      <c r="CP625" s="66"/>
      <c r="CW625" s="67"/>
      <c r="CX625" s="66"/>
    </row>
    <row r="626">
      <c r="E626" s="66"/>
      <c r="F626" s="66"/>
      <c r="G626" s="66"/>
      <c r="H626" s="15"/>
      <c r="I626" s="66"/>
      <c r="J626" s="66"/>
      <c r="K626" s="67"/>
      <c r="L626" s="67"/>
      <c r="M626" s="67"/>
      <c r="N626" s="67"/>
      <c r="Z626" s="66"/>
      <c r="AA626" s="66"/>
      <c r="AO626" s="66"/>
      <c r="AP626" s="66"/>
      <c r="AZ626" s="66"/>
      <c r="BA626" s="66"/>
      <c r="BG626" s="66"/>
      <c r="BH626" s="66"/>
      <c r="BR626" s="66"/>
      <c r="BS626" s="66"/>
      <c r="BZ626" s="67"/>
      <c r="CG626" s="66"/>
      <c r="CH626" s="66"/>
      <c r="CL626" s="67"/>
      <c r="CM626" s="66"/>
      <c r="CN626" s="66"/>
      <c r="CO626" s="66"/>
      <c r="CP626" s="66"/>
      <c r="CW626" s="67"/>
      <c r="CX626" s="66"/>
    </row>
    <row r="627">
      <c r="E627" s="66"/>
      <c r="F627" s="66"/>
      <c r="G627" s="66"/>
      <c r="H627" s="15"/>
      <c r="I627" s="66"/>
      <c r="J627" s="66"/>
      <c r="K627" s="67"/>
      <c r="L627" s="67"/>
      <c r="M627" s="67"/>
      <c r="N627" s="67"/>
      <c r="Z627" s="66"/>
      <c r="AA627" s="66"/>
      <c r="AO627" s="66"/>
      <c r="AP627" s="66"/>
      <c r="AZ627" s="66"/>
      <c r="BA627" s="66"/>
      <c r="BG627" s="66"/>
      <c r="BH627" s="66"/>
      <c r="BR627" s="66"/>
      <c r="BS627" s="66"/>
      <c r="BZ627" s="67"/>
      <c r="CG627" s="66"/>
      <c r="CH627" s="66"/>
      <c r="CL627" s="67"/>
      <c r="CM627" s="66"/>
      <c r="CN627" s="66"/>
      <c r="CO627" s="66"/>
      <c r="CP627" s="66"/>
      <c r="CW627" s="67"/>
      <c r="CX627" s="66"/>
    </row>
    <row r="628">
      <c r="E628" s="66"/>
      <c r="F628" s="66"/>
      <c r="G628" s="66"/>
      <c r="H628" s="15"/>
      <c r="I628" s="66"/>
      <c r="J628" s="66"/>
      <c r="K628" s="67"/>
      <c r="L628" s="67"/>
      <c r="M628" s="67"/>
      <c r="N628" s="67"/>
      <c r="Z628" s="66"/>
      <c r="AA628" s="66"/>
      <c r="AO628" s="66"/>
      <c r="AP628" s="66"/>
      <c r="AZ628" s="66"/>
      <c r="BA628" s="66"/>
      <c r="BG628" s="66"/>
      <c r="BH628" s="66"/>
      <c r="BR628" s="66"/>
      <c r="BS628" s="66"/>
      <c r="BZ628" s="67"/>
      <c r="CG628" s="66"/>
      <c r="CH628" s="66"/>
      <c r="CL628" s="67"/>
      <c r="CM628" s="66"/>
      <c r="CN628" s="66"/>
      <c r="CO628" s="66"/>
      <c r="CP628" s="66"/>
      <c r="CW628" s="67"/>
      <c r="CX628" s="66"/>
    </row>
    <row r="629">
      <c r="E629" s="66"/>
      <c r="F629" s="66"/>
      <c r="G629" s="66"/>
      <c r="H629" s="15"/>
      <c r="I629" s="66"/>
      <c r="J629" s="66"/>
      <c r="K629" s="67"/>
      <c r="L629" s="67"/>
      <c r="M629" s="67"/>
      <c r="N629" s="67"/>
      <c r="Z629" s="66"/>
      <c r="AA629" s="66"/>
      <c r="AO629" s="66"/>
      <c r="AP629" s="66"/>
      <c r="AZ629" s="66"/>
      <c r="BA629" s="66"/>
      <c r="BG629" s="66"/>
      <c r="BH629" s="66"/>
      <c r="BR629" s="66"/>
      <c r="BS629" s="66"/>
      <c r="BZ629" s="67"/>
      <c r="CG629" s="66"/>
      <c r="CH629" s="66"/>
      <c r="CL629" s="67"/>
      <c r="CM629" s="66"/>
      <c r="CN629" s="66"/>
      <c r="CO629" s="66"/>
      <c r="CP629" s="66"/>
      <c r="CW629" s="67"/>
      <c r="CX629" s="66"/>
    </row>
    <row r="630">
      <c r="E630" s="66"/>
      <c r="F630" s="66"/>
      <c r="G630" s="66"/>
      <c r="H630" s="15"/>
      <c r="I630" s="66"/>
      <c r="J630" s="66"/>
      <c r="K630" s="67"/>
      <c r="L630" s="67"/>
      <c r="M630" s="67"/>
      <c r="N630" s="67"/>
      <c r="Z630" s="66"/>
      <c r="AA630" s="66"/>
      <c r="AO630" s="66"/>
      <c r="AP630" s="66"/>
      <c r="AZ630" s="66"/>
      <c r="BA630" s="66"/>
      <c r="BG630" s="66"/>
      <c r="BH630" s="66"/>
      <c r="BR630" s="66"/>
      <c r="BS630" s="66"/>
      <c r="BZ630" s="67"/>
      <c r="CG630" s="66"/>
      <c r="CH630" s="66"/>
      <c r="CL630" s="67"/>
      <c r="CM630" s="66"/>
      <c r="CN630" s="66"/>
      <c r="CO630" s="66"/>
      <c r="CP630" s="66"/>
      <c r="CW630" s="67"/>
      <c r="CX630" s="66"/>
    </row>
    <row r="631">
      <c r="E631" s="66"/>
      <c r="F631" s="66"/>
      <c r="G631" s="66"/>
      <c r="H631" s="15"/>
      <c r="I631" s="66"/>
      <c r="J631" s="66"/>
      <c r="K631" s="67"/>
      <c r="L631" s="67"/>
      <c r="M631" s="67"/>
      <c r="N631" s="67"/>
      <c r="Z631" s="66"/>
      <c r="AA631" s="66"/>
      <c r="AO631" s="66"/>
      <c r="AP631" s="66"/>
      <c r="AZ631" s="66"/>
      <c r="BA631" s="66"/>
      <c r="BG631" s="66"/>
      <c r="BH631" s="66"/>
      <c r="BR631" s="66"/>
      <c r="BS631" s="66"/>
      <c r="BZ631" s="67"/>
      <c r="CG631" s="66"/>
      <c r="CH631" s="66"/>
      <c r="CL631" s="67"/>
      <c r="CM631" s="66"/>
      <c r="CN631" s="66"/>
      <c r="CO631" s="66"/>
      <c r="CP631" s="66"/>
      <c r="CW631" s="67"/>
      <c r="CX631" s="66"/>
    </row>
    <row r="632">
      <c r="E632" s="66"/>
      <c r="F632" s="66"/>
      <c r="G632" s="66"/>
      <c r="H632" s="15"/>
      <c r="I632" s="66"/>
      <c r="J632" s="66"/>
      <c r="K632" s="67"/>
      <c r="L632" s="67"/>
      <c r="M632" s="67"/>
      <c r="N632" s="67"/>
      <c r="Z632" s="66"/>
      <c r="AA632" s="66"/>
      <c r="AO632" s="66"/>
      <c r="AP632" s="66"/>
      <c r="AZ632" s="66"/>
      <c r="BA632" s="66"/>
      <c r="BG632" s="66"/>
      <c r="BH632" s="66"/>
      <c r="BR632" s="66"/>
      <c r="BS632" s="66"/>
      <c r="BZ632" s="67"/>
      <c r="CG632" s="66"/>
      <c r="CH632" s="66"/>
      <c r="CL632" s="67"/>
      <c r="CM632" s="66"/>
      <c r="CN632" s="66"/>
      <c r="CO632" s="66"/>
      <c r="CP632" s="66"/>
      <c r="CW632" s="67"/>
      <c r="CX632" s="66"/>
    </row>
    <row r="633">
      <c r="E633" s="66"/>
      <c r="F633" s="66"/>
      <c r="G633" s="66"/>
      <c r="H633" s="15"/>
      <c r="I633" s="66"/>
      <c r="J633" s="66"/>
      <c r="K633" s="67"/>
      <c r="L633" s="67"/>
      <c r="M633" s="67"/>
      <c r="N633" s="67"/>
      <c r="Z633" s="66"/>
      <c r="AA633" s="66"/>
      <c r="AO633" s="66"/>
      <c r="AP633" s="66"/>
      <c r="AZ633" s="66"/>
      <c r="BA633" s="66"/>
      <c r="BG633" s="66"/>
      <c r="BH633" s="66"/>
      <c r="BR633" s="66"/>
      <c r="BS633" s="66"/>
      <c r="BZ633" s="67"/>
      <c r="CG633" s="66"/>
      <c r="CH633" s="66"/>
      <c r="CL633" s="67"/>
      <c r="CM633" s="66"/>
      <c r="CN633" s="66"/>
      <c r="CO633" s="66"/>
      <c r="CP633" s="66"/>
      <c r="CW633" s="67"/>
      <c r="CX633" s="66"/>
    </row>
    <row r="634">
      <c r="E634" s="66"/>
      <c r="F634" s="66"/>
      <c r="G634" s="66"/>
      <c r="H634" s="15"/>
      <c r="I634" s="66"/>
      <c r="J634" s="66"/>
      <c r="K634" s="67"/>
      <c r="L634" s="67"/>
      <c r="M634" s="67"/>
      <c r="N634" s="67"/>
      <c r="Z634" s="66"/>
      <c r="AA634" s="66"/>
      <c r="AO634" s="66"/>
      <c r="AP634" s="66"/>
      <c r="AZ634" s="66"/>
      <c r="BA634" s="66"/>
      <c r="BG634" s="66"/>
      <c r="BH634" s="66"/>
      <c r="BR634" s="66"/>
      <c r="BS634" s="66"/>
      <c r="BZ634" s="67"/>
      <c r="CG634" s="66"/>
      <c r="CH634" s="66"/>
      <c r="CL634" s="67"/>
      <c r="CM634" s="66"/>
      <c r="CN634" s="66"/>
      <c r="CO634" s="66"/>
      <c r="CP634" s="66"/>
      <c r="CW634" s="67"/>
      <c r="CX634" s="66"/>
    </row>
    <row r="635">
      <c r="E635" s="66"/>
      <c r="F635" s="66"/>
      <c r="G635" s="66"/>
      <c r="H635" s="15"/>
      <c r="I635" s="66"/>
      <c r="J635" s="66"/>
      <c r="K635" s="67"/>
      <c r="L635" s="67"/>
      <c r="M635" s="67"/>
      <c r="N635" s="67"/>
      <c r="Z635" s="66"/>
      <c r="AA635" s="66"/>
      <c r="AO635" s="66"/>
      <c r="AP635" s="66"/>
      <c r="AZ635" s="66"/>
      <c r="BA635" s="66"/>
      <c r="BG635" s="66"/>
      <c r="BH635" s="66"/>
      <c r="BR635" s="66"/>
      <c r="BS635" s="66"/>
      <c r="BZ635" s="67"/>
      <c r="CG635" s="66"/>
      <c r="CH635" s="66"/>
      <c r="CL635" s="67"/>
      <c r="CM635" s="66"/>
      <c r="CN635" s="66"/>
      <c r="CO635" s="66"/>
      <c r="CP635" s="66"/>
      <c r="CW635" s="67"/>
      <c r="CX635" s="66"/>
    </row>
    <row r="636">
      <c r="E636" s="66"/>
      <c r="F636" s="66"/>
      <c r="G636" s="66"/>
      <c r="H636" s="15"/>
      <c r="I636" s="66"/>
      <c r="J636" s="66"/>
      <c r="K636" s="67"/>
      <c r="L636" s="67"/>
      <c r="M636" s="67"/>
      <c r="N636" s="67"/>
      <c r="Z636" s="66"/>
      <c r="AA636" s="66"/>
      <c r="AO636" s="66"/>
      <c r="AP636" s="66"/>
      <c r="AZ636" s="66"/>
      <c r="BA636" s="66"/>
      <c r="BG636" s="66"/>
      <c r="BH636" s="66"/>
      <c r="BR636" s="66"/>
      <c r="BS636" s="66"/>
      <c r="BZ636" s="67"/>
      <c r="CG636" s="66"/>
      <c r="CH636" s="66"/>
      <c r="CL636" s="67"/>
      <c r="CM636" s="66"/>
      <c r="CN636" s="66"/>
      <c r="CO636" s="66"/>
      <c r="CP636" s="66"/>
      <c r="CW636" s="67"/>
      <c r="CX636" s="66"/>
    </row>
    <row r="637">
      <c r="E637" s="66"/>
      <c r="F637" s="66"/>
      <c r="G637" s="66"/>
      <c r="H637" s="15"/>
      <c r="I637" s="66"/>
      <c r="J637" s="66"/>
      <c r="K637" s="67"/>
      <c r="L637" s="67"/>
      <c r="M637" s="67"/>
      <c r="N637" s="67"/>
      <c r="Z637" s="66"/>
      <c r="AA637" s="66"/>
      <c r="AO637" s="66"/>
      <c r="AP637" s="66"/>
      <c r="AZ637" s="66"/>
      <c r="BA637" s="66"/>
      <c r="BG637" s="66"/>
      <c r="BH637" s="66"/>
      <c r="BR637" s="66"/>
      <c r="BS637" s="66"/>
      <c r="BZ637" s="67"/>
      <c r="CG637" s="66"/>
      <c r="CH637" s="66"/>
      <c r="CL637" s="67"/>
      <c r="CM637" s="66"/>
      <c r="CN637" s="66"/>
      <c r="CO637" s="66"/>
      <c r="CP637" s="66"/>
      <c r="CW637" s="67"/>
      <c r="CX637" s="66"/>
    </row>
    <row r="638">
      <c r="E638" s="66"/>
      <c r="F638" s="66"/>
      <c r="G638" s="66"/>
      <c r="H638" s="15"/>
      <c r="I638" s="66"/>
      <c r="J638" s="66"/>
      <c r="K638" s="67"/>
      <c r="L638" s="67"/>
      <c r="M638" s="67"/>
      <c r="N638" s="67"/>
      <c r="Z638" s="66"/>
      <c r="AA638" s="66"/>
      <c r="AO638" s="66"/>
      <c r="AP638" s="66"/>
      <c r="AZ638" s="66"/>
      <c r="BA638" s="66"/>
      <c r="BG638" s="66"/>
      <c r="BH638" s="66"/>
      <c r="BR638" s="66"/>
      <c r="BS638" s="66"/>
      <c r="BZ638" s="67"/>
      <c r="CG638" s="66"/>
      <c r="CH638" s="66"/>
      <c r="CL638" s="67"/>
      <c r="CM638" s="66"/>
      <c r="CN638" s="66"/>
      <c r="CO638" s="66"/>
      <c r="CP638" s="66"/>
      <c r="CW638" s="67"/>
      <c r="CX638" s="66"/>
    </row>
    <row r="639">
      <c r="E639" s="66"/>
      <c r="F639" s="66"/>
      <c r="G639" s="66"/>
      <c r="H639" s="15"/>
      <c r="I639" s="66"/>
      <c r="J639" s="66"/>
      <c r="K639" s="67"/>
      <c r="L639" s="67"/>
      <c r="M639" s="67"/>
      <c r="N639" s="67"/>
      <c r="Z639" s="66"/>
      <c r="AA639" s="66"/>
      <c r="AO639" s="66"/>
      <c r="AP639" s="66"/>
      <c r="AZ639" s="66"/>
      <c r="BA639" s="66"/>
      <c r="BG639" s="66"/>
      <c r="BH639" s="66"/>
      <c r="BR639" s="66"/>
      <c r="BS639" s="66"/>
      <c r="BZ639" s="67"/>
      <c r="CG639" s="66"/>
      <c r="CH639" s="66"/>
      <c r="CL639" s="67"/>
      <c r="CM639" s="66"/>
      <c r="CN639" s="66"/>
      <c r="CO639" s="66"/>
      <c r="CP639" s="66"/>
      <c r="CW639" s="67"/>
      <c r="CX639" s="66"/>
    </row>
    <row r="640">
      <c r="E640" s="66"/>
      <c r="F640" s="66"/>
      <c r="G640" s="66"/>
      <c r="H640" s="15"/>
      <c r="I640" s="66"/>
      <c r="J640" s="66"/>
      <c r="K640" s="67"/>
      <c r="L640" s="67"/>
      <c r="M640" s="67"/>
      <c r="N640" s="67"/>
      <c r="Z640" s="66"/>
      <c r="AA640" s="66"/>
      <c r="AO640" s="66"/>
      <c r="AP640" s="66"/>
      <c r="AZ640" s="66"/>
      <c r="BA640" s="66"/>
      <c r="BG640" s="66"/>
      <c r="BH640" s="66"/>
      <c r="BR640" s="66"/>
      <c r="BS640" s="66"/>
      <c r="BZ640" s="67"/>
      <c r="CG640" s="66"/>
      <c r="CH640" s="66"/>
      <c r="CL640" s="67"/>
      <c r="CM640" s="66"/>
      <c r="CN640" s="66"/>
      <c r="CO640" s="66"/>
      <c r="CP640" s="66"/>
      <c r="CW640" s="67"/>
      <c r="CX640" s="66"/>
    </row>
    <row r="641">
      <c r="E641" s="66"/>
      <c r="F641" s="66"/>
      <c r="G641" s="66"/>
      <c r="H641" s="15"/>
      <c r="I641" s="66"/>
      <c r="J641" s="66"/>
      <c r="K641" s="67"/>
      <c r="L641" s="67"/>
      <c r="M641" s="67"/>
      <c r="N641" s="67"/>
      <c r="Z641" s="66"/>
      <c r="AA641" s="66"/>
      <c r="AO641" s="66"/>
      <c r="AP641" s="66"/>
      <c r="AZ641" s="66"/>
      <c r="BA641" s="66"/>
      <c r="BG641" s="66"/>
      <c r="BH641" s="66"/>
      <c r="BR641" s="66"/>
      <c r="BS641" s="66"/>
      <c r="BZ641" s="67"/>
      <c r="CG641" s="66"/>
      <c r="CH641" s="66"/>
      <c r="CL641" s="67"/>
      <c r="CM641" s="66"/>
      <c r="CN641" s="66"/>
      <c r="CO641" s="66"/>
      <c r="CP641" s="66"/>
      <c r="CW641" s="67"/>
      <c r="CX641" s="66"/>
    </row>
    <row r="642">
      <c r="E642" s="66"/>
      <c r="F642" s="66"/>
      <c r="G642" s="66"/>
      <c r="H642" s="15"/>
      <c r="I642" s="66"/>
      <c r="J642" s="66"/>
      <c r="K642" s="67"/>
      <c r="L642" s="67"/>
      <c r="M642" s="67"/>
      <c r="N642" s="67"/>
      <c r="Z642" s="66"/>
      <c r="AA642" s="66"/>
      <c r="AO642" s="66"/>
      <c r="AP642" s="66"/>
      <c r="AZ642" s="66"/>
      <c r="BA642" s="66"/>
      <c r="BG642" s="66"/>
      <c r="BH642" s="66"/>
      <c r="BR642" s="66"/>
      <c r="BS642" s="66"/>
      <c r="BZ642" s="67"/>
      <c r="CG642" s="66"/>
      <c r="CH642" s="66"/>
      <c r="CL642" s="67"/>
      <c r="CM642" s="66"/>
      <c r="CN642" s="66"/>
      <c r="CO642" s="66"/>
      <c r="CP642" s="66"/>
      <c r="CW642" s="67"/>
      <c r="CX642" s="66"/>
    </row>
    <row r="643">
      <c r="E643" s="66"/>
      <c r="F643" s="66"/>
      <c r="G643" s="66"/>
      <c r="H643" s="15"/>
      <c r="I643" s="66"/>
      <c r="J643" s="66"/>
      <c r="K643" s="67"/>
      <c r="L643" s="67"/>
      <c r="M643" s="67"/>
      <c r="N643" s="67"/>
      <c r="Z643" s="66"/>
      <c r="AA643" s="66"/>
      <c r="AO643" s="66"/>
      <c r="AP643" s="66"/>
      <c r="AZ643" s="66"/>
      <c r="BA643" s="66"/>
      <c r="BG643" s="66"/>
      <c r="BH643" s="66"/>
      <c r="BR643" s="66"/>
      <c r="BS643" s="66"/>
      <c r="BZ643" s="67"/>
      <c r="CG643" s="66"/>
      <c r="CH643" s="66"/>
      <c r="CL643" s="67"/>
      <c r="CM643" s="66"/>
      <c r="CN643" s="66"/>
      <c r="CO643" s="66"/>
      <c r="CP643" s="66"/>
      <c r="CW643" s="67"/>
      <c r="CX643" s="66"/>
    </row>
    <row r="644">
      <c r="E644" s="66"/>
      <c r="F644" s="66"/>
      <c r="G644" s="66"/>
      <c r="H644" s="15"/>
      <c r="I644" s="66"/>
      <c r="J644" s="66"/>
      <c r="K644" s="67"/>
      <c r="L644" s="67"/>
      <c r="M644" s="67"/>
      <c r="N644" s="67"/>
      <c r="Z644" s="66"/>
      <c r="AA644" s="66"/>
      <c r="AO644" s="66"/>
      <c r="AP644" s="66"/>
      <c r="AZ644" s="66"/>
      <c r="BA644" s="66"/>
      <c r="BG644" s="66"/>
      <c r="BH644" s="66"/>
      <c r="BR644" s="66"/>
      <c r="BS644" s="66"/>
      <c r="BZ644" s="67"/>
      <c r="CG644" s="66"/>
      <c r="CH644" s="66"/>
      <c r="CL644" s="67"/>
      <c r="CM644" s="66"/>
      <c r="CN644" s="66"/>
      <c r="CO644" s="66"/>
      <c r="CP644" s="66"/>
      <c r="CW644" s="67"/>
      <c r="CX644" s="66"/>
    </row>
    <row r="645">
      <c r="E645" s="66"/>
      <c r="F645" s="66"/>
      <c r="G645" s="66"/>
      <c r="H645" s="15"/>
      <c r="I645" s="66"/>
      <c r="J645" s="66"/>
      <c r="K645" s="67"/>
      <c r="L645" s="67"/>
      <c r="M645" s="67"/>
      <c r="N645" s="67"/>
      <c r="Z645" s="66"/>
      <c r="AA645" s="66"/>
      <c r="AO645" s="66"/>
      <c r="AP645" s="66"/>
      <c r="AZ645" s="66"/>
      <c r="BA645" s="66"/>
      <c r="BG645" s="66"/>
      <c r="BH645" s="66"/>
      <c r="BR645" s="66"/>
      <c r="BS645" s="66"/>
      <c r="BZ645" s="67"/>
      <c r="CG645" s="66"/>
      <c r="CH645" s="66"/>
      <c r="CL645" s="67"/>
      <c r="CM645" s="66"/>
      <c r="CN645" s="66"/>
      <c r="CO645" s="66"/>
      <c r="CP645" s="66"/>
      <c r="CW645" s="67"/>
      <c r="CX645" s="66"/>
    </row>
    <row r="646">
      <c r="E646" s="66"/>
      <c r="F646" s="66"/>
      <c r="G646" s="66"/>
      <c r="H646" s="15"/>
      <c r="I646" s="66"/>
      <c r="J646" s="66"/>
      <c r="K646" s="67"/>
      <c r="L646" s="67"/>
      <c r="M646" s="67"/>
      <c r="N646" s="67"/>
      <c r="Z646" s="66"/>
      <c r="AA646" s="66"/>
      <c r="AO646" s="66"/>
      <c r="AP646" s="66"/>
      <c r="AZ646" s="66"/>
      <c r="BA646" s="66"/>
      <c r="BG646" s="66"/>
      <c r="BH646" s="66"/>
      <c r="BR646" s="66"/>
      <c r="BS646" s="66"/>
      <c r="BZ646" s="67"/>
      <c r="CG646" s="66"/>
      <c r="CH646" s="66"/>
      <c r="CL646" s="67"/>
      <c r="CM646" s="66"/>
      <c r="CN646" s="66"/>
      <c r="CO646" s="66"/>
      <c r="CP646" s="66"/>
      <c r="CW646" s="67"/>
      <c r="CX646" s="66"/>
    </row>
    <row r="647">
      <c r="E647" s="66"/>
      <c r="F647" s="66"/>
      <c r="G647" s="66"/>
      <c r="H647" s="15"/>
      <c r="I647" s="66"/>
      <c r="J647" s="66"/>
      <c r="K647" s="67"/>
      <c r="L647" s="67"/>
      <c r="M647" s="67"/>
      <c r="N647" s="67"/>
      <c r="Z647" s="66"/>
      <c r="AA647" s="66"/>
      <c r="AO647" s="66"/>
      <c r="AP647" s="66"/>
      <c r="AZ647" s="66"/>
      <c r="BA647" s="66"/>
      <c r="BG647" s="66"/>
      <c r="BH647" s="66"/>
      <c r="BR647" s="66"/>
      <c r="BS647" s="66"/>
      <c r="BZ647" s="67"/>
      <c r="CG647" s="66"/>
      <c r="CH647" s="66"/>
      <c r="CL647" s="67"/>
      <c r="CM647" s="66"/>
      <c r="CN647" s="66"/>
      <c r="CO647" s="66"/>
      <c r="CP647" s="66"/>
      <c r="CW647" s="67"/>
      <c r="CX647" s="66"/>
    </row>
    <row r="648">
      <c r="E648" s="66"/>
      <c r="F648" s="66"/>
      <c r="G648" s="66"/>
      <c r="H648" s="15"/>
      <c r="I648" s="66"/>
      <c r="J648" s="66"/>
      <c r="K648" s="67"/>
      <c r="L648" s="67"/>
      <c r="M648" s="67"/>
      <c r="N648" s="67"/>
      <c r="Z648" s="66"/>
      <c r="AA648" s="66"/>
      <c r="AO648" s="66"/>
      <c r="AP648" s="66"/>
      <c r="AZ648" s="66"/>
      <c r="BA648" s="66"/>
      <c r="BG648" s="66"/>
      <c r="BH648" s="66"/>
      <c r="BR648" s="66"/>
      <c r="BS648" s="66"/>
      <c r="BZ648" s="67"/>
      <c r="CG648" s="66"/>
      <c r="CH648" s="66"/>
      <c r="CL648" s="67"/>
      <c r="CM648" s="66"/>
      <c r="CN648" s="66"/>
      <c r="CO648" s="66"/>
      <c r="CP648" s="66"/>
      <c r="CW648" s="67"/>
      <c r="CX648" s="66"/>
    </row>
    <row r="649">
      <c r="E649" s="66"/>
      <c r="F649" s="66"/>
      <c r="G649" s="66"/>
      <c r="H649" s="15"/>
      <c r="I649" s="66"/>
      <c r="J649" s="66"/>
      <c r="K649" s="67"/>
      <c r="L649" s="67"/>
      <c r="M649" s="67"/>
      <c r="N649" s="67"/>
      <c r="Z649" s="66"/>
      <c r="AA649" s="66"/>
      <c r="AO649" s="66"/>
      <c r="AP649" s="66"/>
      <c r="AZ649" s="66"/>
      <c r="BA649" s="66"/>
      <c r="BG649" s="66"/>
      <c r="BH649" s="66"/>
      <c r="BR649" s="66"/>
      <c r="BS649" s="66"/>
      <c r="BZ649" s="67"/>
      <c r="CG649" s="66"/>
      <c r="CH649" s="66"/>
      <c r="CL649" s="67"/>
      <c r="CM649" s="66"/>
      <c r="CN649" s="66"/>
      <c r="CO649" s="66"/>
      <c r="CP649" s="66"/>
      <c r="CW649" s="67"/>
      <c r="CX649" s="66"/>
    </row>
    <row r="650">
      <c r="E650" s="66"/>
      <c r="F650" s="66"/>
      <c r="G650" s="66"/>
      <c r="H650" s="15"/>
      <c r="I650" s="66"/>
      <c r="J650" s="66"/>
      <c r="K650" s="67"/>
      <c r="L650" s="67"/>
      <c r="M650" s="67"/>
      <c r="N650" s="67"/>
      <c r="Z650" s="66"/>
      <c r="AA650" s="66"/>
      <c r="AO650" s="66"/>
      <c r="AP650" s="66"/>
      <c r="AZ650" s="66"/>
      <c r="BA650" s="66"/>
      <c r="BG650" s="66"/>
      <c r="BH650" s="66"/>
      <c r="BR650" s="66"/>
      <c r="BS650" s="66"/>
      <c r="BZ650" s="67"/>
      <c r="CG650" s="66"/>
      <c r="CH650" s="66"/>
      <c r="CL650" s="67"/>
      <c r="CM650" s="66"/>
      <c r="CN650" s="66"/>
      <c r="CO650" s="66"/>
      <c r="CP650" s="66"/>
      <c r="CW650" s="67"/>
      <c r="CX650" s="66"/>
    </row>
    <row r="651">
      <c r="E651" s="66"/>
      <c r="F651" s="66"/>
      <c r="G651" s="66"/>
      <c r="H651" s="15"/>
      <c r="I651" s="66"/>
      <c r="J651" s="66"/>
      <c r="K651" s="67"/>
      <c r="L651" s="67"/>
      <c r="M651" s="67"/>
      <c r="N651" s="67"/>
      <c r="Z651" s="66"/>
      <c r="AA651" s="66"/>
      <c r="AO651" s="66"/>
      <c r="AP651" s="66"/>
      <c r="AZ651" s="66"/>
      <c r="BA651" s="66"/>
      <c r="BG651" s="66"/>
      <c r="BH651" s="66"/>
      <c r="BR651" s="66"/>
      <c r="BS651" s="66"/>
      <c r="BZ651" s="67"/>
      <c r="CG651" s="66"/>
      <c r="CH651" s="66"/>
      <c r="CL651" s="67"/>
      <c r="CM651" s="66"/>
      <c r="CN651" s="66"/>
      <c r="CO651" s="66"/>
      <c r="CP651" s="66"/>
      <c r="CW651" s="67"/>
      <c r="CX651" s="66"/>
    </row>
    <row r="652">
      <c r="E652" s="66"/>
      <c r="F652" s="66"/>
      <c r="G652" s="66"/>
      <c r="H652" s="15"/>
      <c r="I652" s="66"/>
      <c r="J652" s="66"/>
      <c r="K652" s="67"/>
      <c r="L652" s="67"/>
      <c r="M652" s="67"/>
      <c r="N652" s="67"/>
      <c r="Z652" s="66"/>
      <c r="AA652" s="66"/>
      <c r="AO652" s="66"/>
      <c r="AP652" s="66"/>
      <c r="AZ652" s="66"/>
      <c r="BA652" s="66"/>
      <c r="BG652" s="66"/>
      <c r="BH652" s="66"/>
      <c r="BR652" s="66"/>
      <c r="BS652" s="66"/>
      <c r="BZ652" s="67"/>
      <c r="CG652" s="66"/>
      <c r="CH652" s="66"/>
      <c r="CL652" s="67"/>
      <c r="CM652" s="66"/>
      <c r="CN652" s="66"/>
      <c r="CO652" s="66"/>
      <c r="CP652" s="66"/>
      <c r="CW652" s="67"/>
      <c r="CX652" s="66"/>
    </row>
    <row r="653">
      <c r="E653" s="66"/>
      <c r="F653" s="66"/>
      <c r="G653" s="66"/>
      <c r="H653" s="15"/>
      <c r="I653" s="66"/>
      <c r="J653" s="66"/>
      <c r="K653" s="67"/>
      <c r="L653" s="67"/>
      <c r="M653" s="67"/>
      <c r="N653" s="67"/>
      <c r="Z653" s="66"/>
      <c r="AA653" s="66"/>
      <c r="AO653" s="66"/>
      <c r="AP653" s="66"/>
      <c r="AZ653" s="66"/>
      <c r="BA653" s="66"/>
      <c r="BG653" s="66"/>
      <c r="BH653" s="66"/>
      <c r="BR653" s="66"/>
      <c r="BS653" s="66"/>
      <c r="BZ653" s="67"/>
      <c r="CG653" s="66"/>
      <c r="CH653" s="66"/>
      <c r="CL653" s="67"/>
      <c r="CM653" s="66"/>
      <c r="CN653" s="66"/>
      <c r="CO653" s="66"/>
      <c r="CP653" s="66"/>
      <c r="CW653" s="67"/>
      <c r="CX653" s="66"/>
    </row>
    <row r="654">
      <c r="E654" s="66"/>
      <c r="F654" s="66"/>
      <c r="G654" s="66"/>
      <c r="H654" s="15"/>
      <c r="I654" s="66"/>
      <c r="J654" s="66"/>
      <c r="K654" s="67"/>
      <c r="L654" s="67"/>
      <c r="M654" s="67"/>
      <c r="N654" s="67"/>
      <c r="Z654" s="66"/>
      <c r="AA654" s="66"/>
      <c r="AO654" s="66"/>
      <c r="AP654" s="66"/>
      <c r="AZ654" s="66"/>
      <c r="BA654" s="66"/>
      <c r="BG654" s="66"/>
      <c r="BH654" s="66"/>
      <c r="BR654" s="66"/>
      <c r="BS654" s="66"/>
      <c r="BZ654" s="67"/>
      <c r="CG654" s="66"/>
      <c r="CH654" s="66"/>
      <c r="CL654" s="67"/>
      <c r="CM654" s="66"/>
      <c r="CN654" s="66"/>
      <c r="CO654" s="66"/>
      <c r="CP654" s="66"/>
      <c r="CW654" s="67"/>
      <c r="CX654" s="66"/>
    </row>
    <row r="655">
      <c r="E655" s="66"/>
      <c r="F655" s="66"/>
      <c r="G655" s="66"/>
      <c r="H655" s="15"/>
      <c r="I655" s="66"/>
      <c r="J655" s="66"/>
      <c r="K655" s="67"/>
      <c r="L655" s="67"/>
      <c r="M655" s="67"/>
      <c r="N655" s="67"/>
      <c r="Z655" s="66"/>
      <c r="AA655" s="66"/>
      <c r="AO655" s="66"/>
      <c r="AP655" s="66"/>
      <c r="AZ655" s="66"/>
      <c r="BA655" s="66"/>
      <c r="BG655" s="66"/>
      <c r="BH655" s="66"/>
      <c r="BR655" s="66"/>
      <c r="BS655" s="66"/>
      <c r="BZ655" s="67"/>
      <c r="CG655" s="66"/>
      <c r="CH655" s="66"/>
      <c r="CL655" s="67"/>
      <c r="CM655" s="66"/>
      <c r="CN655" s="66"/>
      <c r="CO655" s="66"/>
      <c r="CP655" s="66"/>
      <c r="CW655" s="67"/>
      <c r="CX655" s="66"/>
    </row>
    <row r="656">
      <c r="E656" s="66"/>
      <c r="F656" s="66"/>
      <c r="G656" s="66"/>
      <c r="H656" s="15"/>
      <c r="I656" s="66"/>
      <c r="J656" s="66"/>
      <c r="K656" s="67"/>
      <c r="L656" s="67"/>
      <c r="M656" s="67"/>
      <c r="N656" s="67"/>
      <c r="Z656" s="66"/>
      <c r="AA656" s="66"/>
      <c r="AO656" s="66"/>
      <c r="AP656" s="66"/>
      <c r="AZ656" s="66"/>
      <c r="BA656" s="66"/>
      <c r="BG656" s="66"/>
      <c r="BH656" s="66"/>
      <c r="BR656" s="66"/>
      <c r="BS656" s="66"/>
      <c r="BZ656" s="67"/>
      <c r="CG656" s="66"/>
      <c r="CH656" s="66"/>
      <c r="CL656" s="67"/>
      <c r="CM656" s="66"/>
      <c r="CN656" s="66"/>
      <c r="CO656" s="66"/>
      <c r="CP656" s="66"/>
      <c r="CW656" s="67"/>
      <c r="CX656" s="66"/>
    </row>
    <row r="657">
      <c r="E657" s="66"/>
      <c r="F657" s="66"/>
      <c r="G657" s="66"/>
      <c r="H657" s="15"/>
      <c r="I657" s="66"/>
      <c r="J657" s="66"/>
      <c r="K657" s="67"/>
      <c r="L657" s="67"/>
      <c r="M657" s="67"/>
      <c r="N657" s="67"/>
      <c r="Z657" s="66"/>
      <c r="AA657" s="66"/>
      <c r="AO657" s="66"/>
      <c r="AP657" s="66"/>
      <c r="AZ657" s="66"/>
      <c r="BA657" s="66"/>
      <c r="BG657" s="66"/>
      <c r="BH657" s="66"/>
      <c r="BR657" s="66"/>
      <c r="BS657" s="66"/>
      <c r="BZ657" s="67"/>
      <c r="CG657" s="66"/>
      <c r="CH657" s="66"/>
      <c r="CL657" s="67"/>
      <c r="CM657" s="66"/>
      <c r="CN657" s="66"/>
      <c r="CO657" s="66"/>
      <c r="CP657" s="66"/>
      <c r="CW657" s="67"/>
      <c r="CX657" s="66"/>
    </row>
    <row r="658">
      <c r="E658" s="66"/>
      <c r="F658" s="66"/>
      <c r="G658" s="66"/>
      <c r="H658" s="15"/>
      <c r="I658" s="66"/>
      <c r="J658" s="66"/>
      <c r="K658" s="67"/>
      <c r="L658" s="67"/>
      <c r="M658" s="67"/>
      <c r="N658" s="67"/>
      <c r="Z658" s="66"/>
      <c r="AA658" s="66"/>
      <c r="AO658" s="66"/>
      <c r="AP658" s="66"/>
      <c r="AZ658" s="66"/>
      <c r="BA658" s="66"/>
      <c r="BG658" s="66"/>
      <c r="BH658" s="66"/>
      <c r="BR658" s="66"/>
      <c r="BS658" s="66"/>
      <c r="BZ658" s="67"/>
      <c r="CG658" s="66"/>
      <c r="CH658" s="66"/>
      <c r="CL658" s="67"/>
      <c r="CM658" s="66"/>
      <c r="CN658" s="66"/>
      <c r="CO658" s="66"/>
      <c r="CP658" s="66"/>
      <c r="CW658" s="67"/>
      <c r="CX658" s="66"/>
    </row>
    <row r="659">
      <c r="E659" s="66"/>
      <c r="F659" s="66"/>
      <c r="G659" s="66"/>
      <c r="H659" s="15"/>
      <c r="I659" s="66"/>
      <c r="J659" s="66"/>
      <c r="K659" s="67"/>
      <c r="L659" s="67"/>
      <c r="M659" s="67"/>
      <c r="N659" s="67"/>
      <c r="Z659" s="66"/>
      <c r="AA659" s="66"/>
      <c r="AO659" s="66"/>
      <c r="AP659" s="66"/>
      <c r="AZ659" s="66"/>
      <c r="BA659" s="66"/>
      <c r="BG659" s="66"/>
      <c r="BH659" s="66"/>
      <c r="BR659" s="66"/>
      <c r="BS659" s="66"/>
      <c r="BZ659" s="67"/>
      <c r="CG659" s="66"/>
      <c r="CH659" s="66"/>
      <c r="CL659" s="67"/>
      <c r="CM659" s="66"/>
      <c r="CN659" s="66"/>
      <c r="CO659" s="66"/>
      <c r="CP659" s="66"/>
      <c r="CW659" s="67"/>
      <c r="CX659" s="66"/>
    </row>
    <row r="660">
      <c r="E660" s="66"/>
      <c r="F660" s="66"/>
      <c r="G660" s="66"/>
      <c r="H660" s="15"/>
      <c r="I660" s="66"/>
      <c r="J660" s="66"/>
      <c r="K660" s="67"/>
      <c r="L660" s="67"/>
      <c r="M660" s="67"/>
      <c r="N660" s="67"/>
      <c r="Z660" s="66"/>
      <c r="AA660" s="66"/>
      <c r="AO660" s="66"/>
      <c r="AP660" s="66"/>
      <c r="AZ660" s="66"/>
      <c r="BA660" s="66"/>
      <c r="BG660" s="66"/>
      <c r="BH660" s="66"/>
      <c r="BR660" s="66"/>
      <c r="BS660" s="66"/>
      <c r="BZ660" s="67"/>
      <c r="CG660" s="66"/>
      <c r="CH660" s="66"/>
      <c r="CL660" s="67"/>
      <c r="CM660" s="66"/>
      <c r="CN660" s="66"/>
      <c r="CO660" s="66"/>
      <c r="CP660" s="66"/>
      <c r="CW660" s="67"/>
      <c r="CX660" s="66"/>
    </row>
    <row r="661">
      <c r="E661" s="66"/>
      <c r="F661" s="66"/>
      <c r="G661" s="66"/>
      <c r="H661" s="15"/>
      <c r="I661" s="66"/>
      <c r="J661" s="66"/>
      <c r="K661" s="67"/>
      <c r="L661" s="67"/>
      <c r="M661" s="67"/>
      <c r="N661" s="67"/>
      <c r="Z661" s="66"/>
      <c r="AA661" s="66"/>
      <c r="AO661" s="66"/>
      <c r="AP661" s="66"/>
      <c r="AZ661" s="66"/>
      <c r="BA661" s="66"/>
      <c r="BG661" s="66"/>
      <c r="BH661" s="66"/>
      <c r="BR661" s="66"/>
      <c r="BS661" s="66"/>
      <c r="BZ661" s="67"/>
      <c r="CG661" s="66"/>
      <c r="CH661" s="66"/>
      <c r="CL661" s="67"/>
      <c r="CM661" s="66"/>
      <c r="CN661" s="66"/>
      <c r="CO661" s="66"/>
      <c r="CP661" s="66"/>
      <c r="CW661" s="67"/>
      <c r="CX661" s="66"/>
    </row>
    <row r="662">
      <c r="E662" s="66"/>
      <c r="F662" s="66"/>
      <c r="G662" s="66"/>
      <c r="H662" s="15"/>
      <c r="I662" s="66"/>
      <c r="J662" s="66"/>
      <c r="K662" s="67"/>
      <c r="L662" s="67"/>
      <c r="M662" s="67"/>
      <c r="N662" s="67"/>
      <c r="Z662" s="66"/>
      <c r="AA662" s="66"/>
      <c r="AO662" s="66"/>
      <c r="AP662" s="66"/>
      <c r="AZ662" s="66"/>
      <c r="BA662" s="66"/>
      <c r="BG662" s="66"/>
      <c r="BH662" s="66"/>
      <c r="BR662" s="66"/>
      <c r="BS662" s="66"/>
      <c r="BZ662" s="67"/>
      <c r="CG662" s="66"/>
      <c r="CH662" s="66"/>
      <c r="CL662" s="67"/>
      <c r="CM662" s="66"/>
      <c r="CN662" s="66"/>
      <c r="CO662" s="66"/>
      <c r="CP662" s="66"/>
      <c r="CW662" s="67"/>
      <c r="CX662" s="66"/>
    </row>
    <row r="663">
      <c r="E663" s="66"/>
      <c r="F663" s="66"/>
      <c r="G663" s="66"/>
      <c r="H663" s="15"/>
      <c r="I663" s="66"/>
      <c r="J663" s="66"/>
      <c r="K663" s="67"/>
      <c r="L663" s="67"/>
      <c r="M663" s="67"/>
      <c r="N663" s="67"/>
      <c r="Z663" s="66"/>
      <c r="AA663" s="66"/>
      <c r="AO663" s="66"/>
      <c r="AP663" s="66"/>
      <c r="AZ663" s="66"/>
      <c r="BA663" s="66"/>
      <c r="BG663" s="66"/>
      <c r="BH663" s="66"/>
      <c r="BR663" s="66"/>
      <c r="BS663" s="66"/>
      <c r="BZ663" s="67"/>
      <c r="CG663" s="66"/>
      <c r="CH663" s="66"/>
      <c r="CL663" s="67"/>
      <c r="CM663" s="66"/>
      <c r="CN663" s="66"/>
      <c r="CO663" s="66"/>
      <c r="CP663" s="66"/>
      <c r="CW663" s="67"/>
      <c r="CX663" s="66"/>
    </row>
    <row r="664">
      <c r="E664" s="66"/>
      <c r="F664" s="66"/>
      <c r="G664" s="66"/>
      <c r="H664" s="15"/>
      <c r="I664" s="66"/>
      <c r="J664" s="66"/>
      <c r="K664" s="67"/>
      <c r="L664" s="67"/>
      <c r="M664" s="67"/>
      <c r="N664" s="67"/>
      <c r="Z664" s="66"/>
      <c r="AA664" s="66"/>
      <c r="AO664" s="66"/>
      <c r="AP664" s="66"/>
      <c r="AZ664" s="66"/>
      <c r="BA664" s="66"/>
      <c r="BG664" s="66"/>
      <c r="BH664" s="66"/>
      <c r="BR664" s="66"/>
      <c r="BS664" s="66"/>
      <c r="BZ664" s="67"/>
      <c r="CG664" s="66"/>
      <c r="CH664" s="66"/>
      <c r="CL664" s="67"/>
      <c r="CM664" s="66"/>
      <c r="CN664" s="66"/>
      <c r="CO664" s="66"/>
      <c r="CP664" s="66"/>
      <c r="CW664" s="67"/>
      <c r="CX664" s="66"/>
    </row>
    <row r="665">
      <c r="E665" s="66"/>
      <c r="F665" s="66"/>
      <c r="G665" s="66"/>
      <c r="H665" s="15"/>
      <c r="I665" s="66"/>
      <c r="J665" s="66"/>
      <c r="K665" s="67"/>
      <c r="L665" s="67"/>
      <c r="M665" s="67"/>
      <c r="N665" s="67"/>
      <c r="Z665" s="66"/>
      <c r="AA665" s="66"/>
      <c r="AO665" s="66"/>
      <c r="AP665" s="66"/>
      <c r="AZ665" s="66"/>
      <c r="BA665" s="66"/>
      <c r="BG665" s="66"/>
      <c r="BH665" s="66"/>
      <c r="BR665" s="66"/>
      <c r="BS665" s="66"/>
      <c r="BZ665" s="67"/>
      <c r="CG665" s="66"/>
      <c r="CH665" s="66"/>
      <c r="CL665" s="67"/>
      <c r="CM665" s="66"/>
      <c r="CN665" s="66"/>
      <c r="CO665" s="66"/>
      <c r="CP665" s="66"/>
      <c r="CW665" s="67"/>
      <c r="CX665" s="66"/>
    </row>
    <row r="666">
      <c r="E666" s="66"/>
      <c r="F666" s="66"/>
      <c r="G666" s="66"/>
      <c r="H666" s="15"/>
      <c r="I666" s="66"/>
      <c r="J666" s="66"/>
      <c r="K666" s="67"/>
      <c r="L666" s="67"/>
      <c r="M666" s="67"/>
      <c r="N666" s="67"/>
      <c r="Z666" s="66"/>
      <c r="AA666" s="66"/>
      <c r="AO666" s="66"/>
      <c r="AP666" s="66"/>
      <c r="AZ666" s="66"/>
      <c r="BA666" s="66"/>
      <c r="BG666" s="66"/>
      <c r="BH666" s="66"/>
      <c r="BR666" s="66"/>
      <c r="BS666" s="66"/>
      <c r="BZ666" s="67"/>
      <c r="CG666" s="66"/>
      <c r="CH666" s="66"/>
      <c r="CL666" s="67"/>
      <c r="CM666" s="66"/>
      <c r="CN666" s="66"/>
      <c r="CO666" s="66"/>
      <c r="CP666" s="66"/>
      <c r="CW666" s="67"/>
      <c r="CX666" s="66"/>
    </row>
    <row r="667">
      <c r="E667" s="66"/>
      <c r="F667" s="66"/>
      <c r="G667" s="66"/>
      <c r="H667" s="15"/>
      <c r="I667" s="66"/>
      <c r="J667" s="66"/>
      <c r="K667" s="67"/>
      <c r="L667" s="67"/>
      <c r="M667" s="67"/>
      <c r="N667" s="67"/>
      <c r="Z667" s="66"/>
      <c r="AA667" s="66"/>
      <c r="AO667" s="66"/>
      <c r="AP667" s="66"/>
      <c r="AZ667" s="66"/>
      <c r="BA667" s="66"/>
      <c r="BG667" s="66"/>
      <c r="BH667" s="66"/>
      <c r="BR667" s="66"/>
      <c r="BS667" s="66"/>
      <c r="BZ667" s="67"/>
      <c r="CG667" s="66"/>
      <c r="CH667" s="66"/>
      <c r="CL667" s="67"/>
      <c r="CM667" s="66"/>
      <c r="CN667" s="66"/>
      <c r="CO667" s="66"/>
      <c r="CP667" s="66"/>
      <c r="CW667" s="67"/>
      <c r="CX667" s="66"/>
    </row>
    <row r="668">
      <c r="E668" s="66"/>
      <c r="F668" s="66"/>
      <c r="G668" s="66"/>
      <c r="H668" s="15"/>
      <c r="I668" s="66"/>
      <c r="J668" s="66"/>
      <c r="K668" s="67"/>
      <c r="L668" s="67"/>
      <c r="M668" s="67"/>
      <c r="N668" s="67"/>
      <c r="Z668" s="66"/>
      <c r="AA668" s="66"/>
      <c r="AO668" s="66"/>
      <c r="AP668" s="66"/>
      <c r="AZ668" s="66"/>
      <c r="BA668" s="66"/>
      <c r="BG668" s="66"/>
      <c r="BH668" s="66"/>
      <c r="BR668" s="66"/>
      <c r="BS668" s="66"/>
      <c r="BZ668" s="67"/>
      <c r="CG668" s="66"/>
      <c r="CH668" s="66"/>
      <c r="CL668" s="67"/>
      <c r="CM668" s="66"/>
      <c r="CN668" s="66"/>
      <c r="CO668" s="66"/>
      <c r="CP668" s="66"/>
      <c r="CW668" s="67"/>
      <c r="CX668" s="66"/>
    </row>
    <row r="669">
      <c r="E669" s="66"/>
      <c r="F669" s="66"/>
      <c r="G669" s="66"/>
      <c r="H669" s="15"/>
      <c r="I669" s="66"/>
      <c r="J669" s="66"/>
      <c r="K669" s="67"/>
      <c r="L669" s="67"/>
      <c r="M669" s="67"/>
      <c r="N669" s="67"/>
      <c r="Z669" s="66"/>
      <c r="AA669" s="66"/>
      <c r="AO669" s="66"/>
      <c r="AP669" s="66"/>
      <c r="AZ669" s="66"/>
      <c r="BA669" s="66"/>
      <c r="BG669" s="66"/>
      <c r="BH669" s="66"/>
      <c r="BR669" s="66"/>
      <c r="BS669" s="66"/>
      <c r="BZ669" s="67"/>
      <c r="CG669" s="66"/>
      <c r="CH669" s="66"/>
      <c r="CL669" s="67"/>
      <c r="CM669" s="66"/>
      <c r="CN669" s="66"/>
      <c r="CO669" s="66"/>
      <c r="CP669" s="66"/>
      <c r="CW669" s="67"/>
      <c r="CX669" s="66"/>
    </row>
    <row r="670">
      <c r="E670" s="66"/>
      <c r="F670" s="66"/>
      <c r="G670" s="66"/>
      <c r="H670" s="15"/>
      <c r="I670" s="66"/>
      <c r="J670" s="66"/>
      <c r="K670" s="67"/>
      <c r="L670" s="67"/>
      <c r="M670" s="67"/>
      <c r="N670" s="67"/>
      <c r="Z670" s="66"/>
      <c r="AA670" s="66"/>
      <c r="AO670" s="66"/>
      <c r="AP670" s="66"/>
      <c r="AZ670" s="66"/>
      <c r="BA670" s="66"/>
      <c r="BG670" s="66"/>
      <c r="BH670" s="66"/>
      <c r="BR670" s="66"/>
      <c r="BS670" s="66"/>
      <c r="BZ670" s="67"/>
      <c r="CG670" s="66"/>
      <c r="CH670" s="66"/>
      <c r="CL670" s="67"/>
      <c r="CM670" s="66"/>
      <c r="CN670" s="66"/>
      <c r="CO670" s="66"/>
      <c r="CP670" s="66"/>
      <c r="CW670" s="67"/>
      <c r="CX670" s="66"/>
    </row>
    <row r="671">
      <c r="E671" s="66"/>
      <c r="F671" s="66"/>
      <c r="G671" s="66"/>
      <c r="H671" s="15"/>
      <c r="I671" s="66"/>
      <c r="J671" s="66"/>
      <c r="K671" s="67"/>
      <c r="L671" s="67"/>
      <c r="M671" s="67"/>
      <c r="N671" s="67"/>
      <c r="Z671" s="66"/>
      <c r="AA671" s="66"/>
      <c r="AO671" s="66"/>
      <c r="AP671" s="66"/>
      <c r="AZ671" s="66"/>
      <c r="BA671" s="66"/>
      <c r="BG671" s="66"/>
      <c r="BH671" s="66"/>
      <c r="BR671" s="66"/>
      <c r="BS671" s="66"/>
      <c r="BZ671" s="67"/>
      <c r="CG671" s="66"/>
      <c r="CH671" s="66"/>
      <c r="CL671" s="67"/>
      <c r="CM671" s="66"/>
      <c r="CN671" s="66"/>
      <c r="CO671" s="66"/>
      <c r="CP671" s="66"/>
      <c r="CW671" s="67"/>
      <c r="CX671" s="66"/>
    </row>
    <row r="672">
      <c r="E672" s="66"/>
      <c r="F672" s="66"/>
      <c r="G672" s="66"/>
      <c r="H672" s="15"/>
      <c r="I672" s="66"/>
      <c r="J672" s="66"/>
      <c r="K672" s="67"/>
      <c r="L672" s="67"/>
      <c r="M672" s="67"/>
      <c r="N672" s="67"/>
      <c r="Z672" s="66"/>
      <c r="AA672" s="66"/>
      <c r="AO672" s="66"/>
      <c r="AP672" s="66"/>
      <c r="AZ672" s="66"/>
      <c r="BA672" s="66"/>
      <c r="BG672" s="66"/>
      <c r="BH672" s="66"/>
      <c r="BR672" s="66"/>
      <c r="BS672" s="66"/>
      <c r="BZ672" s="67"/>
      <c r="CG672" s="66"/>
      <c r="CH672" s="66"/>
      <c r="CL672" s="67"/>
      <c r="CM672" s="66"/>
      <c r="CN672" s="66"/>
      <c r="CO672" s="66"/>
      <c r="CP672" s="66"/>
      <c r="CW672" s="67"/>
      <c r="CX672" s="66"/>
    </row>
    <row r="673">
      <c r="E673" s="66"/>
      <c r="F673" s="66"/>
      <c r="G673" s="66"/>
      <c r="H673" s="15"/>
      <c r="I673" s="66"/>
      <c r="J673" s="66"/>
      <c r="K673" s="67"/>
      <c r="L673" s="67"/>
      <c r="M673" s="67"/>
      <c r="N673" s="67"/>
      <c r="Z673" s="66"/>
      <c r="AA673" s="66"/>
      <c r="AO673" s="66"/>
      <c r="AP673" s="66"/>
      <c r="AZ673" s="66"/>
      <c r="BA673" s="66"/>
      <c r="BG673" s="66"/>
      <c r="BH673" s="66"/>
      <c r="BR673" s="66"/>
      <c r="BS673" s="66"/>
      <c r="BZ673" s="67"/>
      <c r="CG673" s="66"/>
      <c r="CH673" s="66"/>
      <c r="CL673" s="67"/>
      <c r="CM673" s="66"/>
      <c r="CN673" s="66"/>
      <c r="CO673" s="66"/>
      <c r="CP673" s="66"/>
      <c r="CW673" s="67"/>
      <c r="CX673" s="66"/>
    </row>
    <row r="674">
      <c r="E674" s="66"/>
      <c r="F674" s="66"/>
      <c r="G674" s="66"/>
      <c r="H674" s="15"/>
      <c r="I674" s="66"/>
      <c r="J674" s="66"/>
      <c r="K674" s="67"/>
      <c r="L674" s="67"/>
      <c r="M674" s="67"/>
      <c r="N674" s="67"/>
      <c r="Z674" s="66"/>
      <c r="AA674" s="66"/>
      <c r="AO674" s="66"/>
      <c r="AP674" s="66"/>
      <c r="AZ674" s="66"/>
      <c r="BA674" s="66"/>
      <c r="BG674" s="66"/>
      <c r="BH674" s="66"/>
      <c r="BR674" s="66"/>
      <c r="BS674" s="66"/>
      <c r="BZ674" s="67"/>
      <c r="CG674" s="66"/>
      <c r="CH674" s="66"/>
      <c r="CL674" s="67"/>
      <c r="CM674" s="66"/>
      <c r="CN674" s="66"/>
      <c r="CO674" s="66"/>
      <c r="CP674" s="66"/>
      <c r="CW674" s="67"/>
      <c r="CX674" s="66"/>
    </row>
    <row r="675">
      <c r="E675" s="66"/>
      <c r="F675" s="66"/>
      <c r="G675" s="66"/>
      <c r="H675" s="15"/>
      <c r="I675" s="66"/>
      <c r="J675" s="66"/>
      <c r="K675" s="67"/>
      <c r="L675" s="67"/>
      <c r="M675" s="67"/>
      <c r="N675" s="67"/>
      <c r="Z675" s="66"/>
      <c r="AA675" s="66"/>
      <c r="AO675" s="66"/>
      <c r="AP675" s="66"/>
      <c r="AZ675" s="66"/>
      <c r="BA675" s="66"/>
      <c r="BG675" s="66"/>
      <c r="BH675" s="66"/>
      <c r="BR675" s="66"/>
      <c r="BS675" s="66"/>
      <c r="BZ675" s="67"/>
      <c r="CG675" s="66"/>
      <c r="CH675" s="66"/>
      <c r="CL675" s="67"/>
      <c r="CM675" s="66"/>
      <c r="CN675" s="66"/>
      <c r="CO675" s="66"/>
      <c r="CP675" s="66"/>
      <c r="CW675" s="67"/>
      <c r="CX675" s="66"/>
    </row>
    <row r="676">
      <c r="E676" s="66"/>
      <c r="F676" s="66"/>
      <c r="G676" s="66"/>
      <c r="H676" s="15"/>
      <c r="I676" s="66"/>
      <c r="J676" s="66"/>
      <c r="K676" s="67"/>
      <c r="L676" s="67"/>
      <c r="M676" s="67"/>
      <c r="N676" s="67"/>
      <c r="Z676" s="66"/>
      <c r="AA676" s="66"/>
      <c r="AO676" s="66"/>
      <c r="AP676" s="66"/>
      <c r="AZ676" s="66"/>
      <c r="BA676" s="66"/>
      <c r="BG676" s="66"/>
      <c r="BH676" s="66"/>
      <c r="BR676" s="66"/>
      <c r="BS676" s="66"/>
      <c r="BZ676" s="67"/>
      <c r="CG676" s="66"/>
      <c r="CH676" s="66"/>
      <c r="CL676" s="67"/>
      <c r="CM676" s="66"/>
      <c r="CN676" s="66"/>
      <c r="CO676" s="66"/>
      <c r="CP676" s="66"/>
      <c r="CW676" s="67"/>
      <c r="CX676" s="66"/>
    </row>
    <row r="677">
      <c r="E677" s="66"/>
      <c r="F677" s="66"/>
      <c r="G677" s="66"/>
      <c r="H677" s="15"/>
      <c r="I677" s="66"/>
      <c r="J677" s="66"/>
      <c r="K677" s="67"/>
      <c r="L677" s="67"/>
      <c r="M677" s="67"/>
      <c r="N677" s="67"/>
      <c r="Z677" s="66"/>
      <c r="AA677" s="66"/>
      <c r="AO677" s="66"/>
      <c r="AP677" s="66"/>
      <c r="AZ677" s="66"/>
      <c r="BA677" s="66"/>
      <c r="BG677" s="66"/>
      <c r="BH677" s="66"/>
      <c r="BR677" s="66"/>
      <c r="BS677" s="66"/>
      <c r="BZ677" s="67"/>
      <c r="CG677" s="66"/>
      <c r="CH677" s="66"/>
      <c r="CL677" s="67"/>
      <c r="CM677" s="66"/>
      <c r="CN677" s="66"/>
      <c r="CO677" s="66"/>
      <c r="CP677" s="66"/>
      <c r="CW677" s="67"/>
      <c r="CX677" s="66"/>
    </row>
    <row r="678">
      <c r="E678" s="66"/>
      <c r="F678" s="66"/>
      <c r="G678" s="66"/>
      <c r="H678" s="15"/>
      <c r="I678" s="66"/>
      <c r="J678" s="66"/>
      <c r="K678" s="67"/>
      <c r="L678" s="67"/>
      <c r="M678" s="67"/>
      <c r="N678" s="67"/>
      <c r="Z678" s="66"/>
      <c r="AA678" s="66"/>
      <c r="AO678" s="66"/>
      <c r="AP678" s="66"/>
      <c r="AZ678" s="66"/>
      <c r="BA678" s="66"/>
      <c r="BG678" s="66"/>
      <c r="BH678" s="66"/>
      <c r="BR678" s="66"/>
      <c r="BS678" s="66"/>
      <c r="BZ678" s="67"/>
      <c r="CG678" s="66"/>
      <c r="CH678" s="66"/>
      <c r="CL678" s="67"/>
      <c r="CM678" s="66"/>
      <c r="CN678" s="66"/>
      <c r="CO678" s="66"/>
      <c r="CP678" s="66"/>
      <c r="CW678" s="67"/>
      <c r="CX678" s="66"/>
    </row>
    <row r="679">
      <c r="E679" s="66"/>
      <c r="F679" s="66"/>
      <c r="G679" s="66"/>
      <c r="H679" s="15"/>
      <c r="I679" s="66"/>
      <c r="J679" s="66"/>
      <c r="K679" s="67"/>
      <c r="L679" s="67"/>
      <c r="M679" s="67"/>
      <c r="N679" s="67"/>
      <c r="Z679" s="66"/>
      <c r="AA679" s="66"/>
      <c r="AO679" s="66"/>
      <c r="AP679" s="66"/>
      <c r="AZ679" s="66"/>
      <c r="BA679" s="66"/>
      <c r="BG679" s="66"/>
      <c r="BH679" s="66"/>
      <c r="BR679" s="66"/>
      <c r="BS679" s="66"/>
      <c r="BZ679" s="67"/>
      <c r="CG679" s="66"/>
      <c r="CH679" s="66"/>
      <c r="CL679" s="67"/>
      <c r="CM679" s="66"/>
      <c r="CN679" s="66"/>
      <c r="CO679" s="66"/>
      <c r="CP679" s="66"/>
      <c r="CW679" s="67"/>
      <c r="CX679" s="66"/>
    </row>
    <row r="680">
      <c r="E680" s="66"/>
      <c r="F680" s="66"/>
      <c r="G680" s="66"/>
      <c r="H680" s="15"/>
      <c r="I680" s="66"/>
      <c r="J680" s="66"/>
      <c r="K680" s="67"/>
      <c r="L680" s="67"/>
      <c r="M680" s="67"/>
      <c r="N680" s="67"/>
      <c r="Z680" s="66"/>
      <c r="AA680" s="66"/>
      <c r="AO680" s="66"/>
      <c r="AP680" s="66"/>
      <c r="AZ680" s="66"/>
      <c r="BA680" s="66"/>
      <c r="BG680" s="66"/>
      <c r="BH680" s="66"/>
      <c r="BR680" s="66"/>
      <c r="BS680" s="66"/>
      <c r="BZ680" s="67"/>
      <c r="CG680" s="66"/>
      <c r="CH680" s="66"/>
      <c r="CL680" s="67"/>
      <c r="CM680" s="66"/>
      <c r="CN680" s="66"/>
      <c r="CO680" s="66"/>
      <c r="CP680" s="66"/>
      <c r="CW680" s="67"/>
      <c r="CX680" s="66"/>
    </row>
    <row r="681">
      <c r="E681" s="66"/>
      <c r="F681" s="66"/>
      <c r="G681" s="66"/>
      <c r="H681" s="15"/>
      <c r="I681" s="66"/>
      <c r="J681" s="66"/>
      <c r="K681" s="67"/>
      <c r="L681" s="67"/>
      <c r="M681" s="67"/>
      <c r="N681" s="67"/>
      <c r="Z681" s="66"/>
      <c r="AA681" s="66"/>
      <c r="AO681" s="66"/>
      <c r="AP681" s="66"/>
      <c r="AZ681" s="66"/>
      <c r="BA681" s="66"/>
      <c r="BG681" s="66"/>
      <c r="BH681" s="66"/>
      <c r="BR681" s="66"/>
      <c r="BS681" s="66"/>
      <c r="BZ681" s="67"/>
      <c r="CG681" s="66"/>
      <c r="CH681" s="66"/>
      <c r="CL681" s="67"/>
      <c r="CM681" s="66"/>
      <c r="CN681" s="66"/>
      <c r="CO681" s="66"/>
      <c r="CP681" s="66"/>
      <c r="CW681" s="67"/>
      <c r="CX681" s="66"/>
    </row>
    <row r="682">
      <c r="E682" s="66"/>
      <c r="F682" s="66"/>
      <c r="G682" s="66"/>
      <c r="H682" s="15"/>
      <c r="I682" s="66"/>
      <c r="J682" s="66"/>
      <c r="K682" s="67"/>
      <c r="L682" s="67"/>
      <c r="M682" s="67"/>
      <c r="N682" s="67"/>
      <c r="Z682" s="66"/>
      <c r="AA682" s="66"/>
      <c r="AO682" s="66"/>
      <c r="AP682" s="66"/>
      <c r="AZ682" s="66"/>
      <c r="BA682" s="66"/>
      <c r="BG682" s="66"/>
      <c r="BH682" s="66"/>
      <c r="BR682" s="66"/>
      <c r="BS682" s="66"/>
      <c r="BZ682" s="67"/>
      <c r="CG682" s="66"/>
      <c r="CH682" s="66"/>
      <c r="CL682" s="67"/>
      <c r="CM682" s="66"/>
      <c r="CN682" s="66"/>
      <c r="CO682" s="66"/>
      <c r="CP682" s="66"/>
      <c r="CW682" s="67"/>
      <c r="CX682" s="66"/>
    </row>
    <row r="683">
      <c r="E683" s="66"/>
      <c r="F683" s="66"/>
      <c r="G683" s="66"/>
      <c r="H683" s="15"/>
      <c r="I683" s="66"/>
      <c r="J683" s="66"/>
      <c r="K683" s="67"/>
      <c r="L683" s="67"/>
      <c r="M683" s="67"/>
      <c r="N683" s="67"/>
      <c r="Z683" s="66"/>
      <c r="AA683" s="66"/>
      <c r="AO683" s="66"/>
      <c r="AP683" s="66"/>
      <c r="AZ683" s="66"/>
      <c r="BA683" s="66"/>
      <c r="BG683" s="66"/>
      <c r="BH683" s="66"/>
      <c r="BR683" s="66"/>
      <c r="BS683" s="66"/>
      <c r="BZ683" s="67"/>
      <c r="CG683" s="66"/>
      <c r="CH683" s="66"/>
      <c r="CL683" s="67"/>
      <c r="CM683" s="66"/>
      <c r="CN683" s="66"/>
      <c r="CO683" s="66"/>
      <c r="CP683" s="66"/>
      <c r="CW683" s="67"/>
      <c r="CX683" s="66"/>
    </row>
    <row r="684">
      <c r="E684" s="66"/>
      <c r="F684" s="66"/>
      <c r="G684" s="66"/>
      <c r="H684" s="15"/>
      <c r="I684" s="66"/>
      <c r="J684" s="66"/>
      <c r="K684" s="67"/>
      <c r="L684" s="67"/>
      <c r="M684" s="67"/>
      <c r="N684" s="67"/>
      <c r="Z684" s="66"/>
      <c r="AA684" s="66"/>
      <c r="AO684" s="66"/>
      <c r="AP684" s="66"/>
      <c r="AZ684" s="66"/>
      <c r="BA684" s="66"/>
      <c r="BG684" s="66"/>
      <c r="BH684" s="66"/>
      <c r="BR684" s="66"/>
      <c r="BS684" s="66"/>
      <c r="BZ684" s="67"/>
      <c r="CG684" s="66"/>
      <c r="CH684" s="66"/>
      <c r="CL684" s="67"/>
      <c r="CM684" s="66"/>
      <c r="CN684" s="66"/>
      <c r="CO684" s="66"/>
      <c r="CP684" s="66"/>
      <c r="CW684" s="67"/>
      <c r="CX684" s="66"/>
    </row>
    <row r="685">
      <c r="E685" s="66"/>
      <c r="F685" s="66"/>
      <c r="G685" s="66"/>
      <c r="H685" s="15"/>
      <c r="I685" s="66"/>
      <c r="J685" s="66"/>
      <c r="K685" s="67"/>
      <c r="L685" s="67"/>
      <c r="M685" s="67"/>
      <c r="N685" s="67"/>
      <c r="Z685" s="66"/>
      <c r="AA685" s="66"/>
      <c r="AO685" s="66"/>
      <c r="AP685" s="66"/>
      <c r="AZ685" s="66"/>
      <c r="BA685" s="66"/>
      <c r="BG685" s="66"/>
      <c r="BH685" s="66"/>
      <c r="BR685" s="66"/>
      <c r="BS685" s="66"/>
      <c r="BZ685" s="67"/>
      <c r="CG685" s="66"/>
      <c r="CH685" s="66"/>
      <c r="CL685" s="67"/>
      <c r="CM685" s="66"/>
      <c r="CN685" s="66"/>
      <c r="CO685" s="66"/>
      <c r="CP685" s="66"/>
      <c r="CW685" s="67"/>
      <c r="CX685" s="66"/>
    </row>
    <row r="686">
      <c r="E686" s="66"/>
      <c r="F686" s="66"/>
      <c r="G686" s="66"/>
      <c r="H686" s="15"/>
      <c r="I686" s="66"/>
      <c r="J686" s="66"/>
      <c r="K686" s="67"/>
      <c r="L686" s="67"/>
      <c r="M686" s="67"/>
      <c r="N686" s="67"/>
      <c r="Z686" s="66"/>
      <c r="AA686" s="66"/>
      <c r="AO686" s="66"/>
      <c r="AP686" s="66"/>
      <c r="AZ686" s="66"/>
      <c r="BA686" s="66"/>
      <c r="BG686" s="66"/>
      <c r="BH686" s="66"/>
      <c r="BR686" s="66"/>
      <c r="BS686" s="66"/>
      <c r="BZ686" s="67"/>
      <c r="CG686" s="66"/>
      <c r="CH686" s="66"/>
      <c r="CL686" s="67"/>
      <c r="CM686" s="66"/>
      <c r="CN686" s="66"/>
      <c r="CO686" s="66"/>
      <c r="CP686" s="66"/>
      <c r="CW686" s="67"/>
      <c r="CX686" s="66"/>
    </row>
    <row r="687">
      <c r="E687" s="66"/>
      <c r="F687" s="66"/>
      <c r="G687" s="66"/>
      <c r="H687" s="15"/>
      <c r="I687" s="66"/>
      <c r="J687" s="66"/>
      <c r="K687" s="67"/>
      <c r="L687" s="67"/>
      <c r="M687" s="67"/>
      <c r="N687" s="67"/>
      <c r="Z687" s="66"/>
      <c r="AA687" s="66"/>
      <c r="AO687" s="66"/>
      <c r="AP687" s="66"/>
      <c r="AZ687" s="66"/>
      <c r="BA687" s="66"/>
      <c r="BG687" s="66"/>
      <c r="BH687" s="66"/>
      <c r="BR687" s="66"/>
      <c r="BS687" s="66"/>
      <c r="BZ687" s="67"/>
      <c r="CG687" s="66"/>
      <c r="CH687" s="66"/>
      <c r="CL687" s="67"/>
      <c r="CM687" s="66"/>
      <c r="CN687" s="66"/>
      <c r="CO687" s="66"/>
      <c r="CP687" s="66"/>
      <c r="CW687" s="67"/>
      <c r="CX687" s="66"/>
    </row>
    <row r="688">
      <c r="E688" s="66"/>
      <c r="F688" s="66"/>
      <c r="G688" s="66"/>
      <c r="H688" s="15"/>
      <c r="I688" s="66"/>
      <c r="J688" s="66"/>
      <c r="K688" s="67"/>
      <c r="L688" s="67"/>
      <c r="M688" s="67"/>
      <c r="N688" s="67"/>
      <c r="Z688" s="66"/>
      <c r="AA688" s="66"/>
      <c r="AO688" s="66"/>
      <c r="AP688" s="66"/>
      <c r="AZ688" s="66"/>
      <c r="BA688" s="66"/>
      <c r="BG688" s="66"/>
      <c r="BH688" s="66"/>
      <c r="BR688" s="66"/>
      <c r="BS688" s="66"/>
      <c r="BZ688" s="67"/>
      <c r="CG688" s="66"/>
      <c r="CH688" s="66"/>
      <c r="CL688" s="67"/>
      <c r="CM688" s="66"/>
      <c r="CN688" s="66"/>
      <c r="CO688" s="66"/>
      <c r="CP688" s="66"/>
      <c r="CW688" s="67"/>
      <c r="CX688" s="66"/>
    </row>
    <row r="689">
      <c r="E689" s="66"/>
      <c r="F689" s="66"/>
      <c r="G689" s="66"/>
      <c r="H689" s="15"/>
      <c r="I689" s="66"/>
      <c r="J689" s="66"/>
      <c r="K689" s="67"/>
      <c r="L689" s="67"/>
      <c r="M689" s="67"/>
      <c r="N689" s="67"/>
      <c r="Z689" s="66"/>
      <c r="AA689" s="66"/>
      <c r="AO689" s="66"/>
      <c r="AP689" s="66"/>
      <c r="AZ689" s="66"/>
      <c r="BA689" s="66"/>
      <c r="BG689" s="66"/>
      <c r="BH689" s="66"/>
      <c r="BR689" s="66"/>
      <c r="BS689" s="66"/>
      <c r="BZ689" s="67"/>
      <c r="CG689" s="66"/>
      <c r="CH689" s="66"/>
      <c r="CL689" s="67"/>
      <c r="CM689" s="66"/>
      <c r="CN689" s="66"/>
      <c r="CO689" s="66"/>
      <c r="CP689" s="66"/>
      <c r="CW689" s="67"/>
      <c r="CX689" s="66"/>
    </row>
    <row r="690">
      <c r="E690" s="66"/>
      <c r="F690" s="66"/>
      <c r="G690" s="66"/>
      <c r="H690" s="15"/>
      <c r="I690" s="66"/>
      <c r="J690" s="66"/>
      <c r="K690" s="67"/>
      <c r="L690" s="67"/>
      <c r="M690" s="67"/>
      <c r="N690" s="67"/>
      <c r="Z690" s="66"/>
      <c r="AA690" s="66"/>
      <c r="AO690" s="66"/>
      <c r="AP690" s="66"/>
      <c r="AZ690" s="66"/>
      <c r="BA690" s="66"/>
      <c r="BG690" s="66"/>
      <c r="BH690" s="66"/>
      <c r="BR690" s="66"/>
      <c r="BS690" s="66"/>
      <c r="BZ690" s="67"/>
      <c r="CG690" s="66"/>
      <c r="CH690" s="66"/>
      <c r="CL690" s="67"/>
      <c r="CM690" s="66"/>
      <c r="CN690" s="66"/>
      <c r="CO690" s="66"/>
      <c r="CP690" s="66"/>
      <c r="CW690" s="67"/>
      <c r="CX690" s="66"/>
    </row>
    <row r="691">
      <c r="E691" s="66"/>
      <c r="F691" s="66"/>
      <c r="G691" s="66"/>
      <c r="H691" s="15"/>
      <c r="I691" s="66"/>
      <c r="J691" s="66"/>
      <c r="K691" s="67"/>
      <c r="L691" s="67"/>
      <c r="M691" s="67"/>
      <c r="N691" s="67"/>
      <c r="Z691" s="66"/>
      <c r="AA691" s="66"/>
      <c r="AO691" s="66"/>
      <c r="AP691" s="66"/>
      <c r="AZ691" s="66"/>
      <c r="BA691" s="66"/>
      <c r="BG691" s="66"/>
      <c r="BH691" s="66"/>
      <c r="BR691" s="66"/>
      <c r="BS691" s="66"/>
      <c r="BZ691" s="67"/>
      <c r="CG691" s="66"/>
      <c r="CH691" s="66"/>
      <c r="CL691" s="67"/>
      <c r="CM691" s="66"/>
      <c r="CN691" s="66"/>
      <c r="CO691" s="66"/>
      <c r="CP691" s="66"/>
      <c r="CW691" s="67"/>
      <c r="CX691" s="66"/>
    </row>
    <row r="692">
      <c r="E692" s="66"/>
      <c r="F692" s="66"/>
      <c r="G692" s="66"/>
      <c r="H692" s="15"/>
      <c r="I692" s="66"/>
      <c r="J692" s="66"/>
      <c r="K692" s="67"/>
      <c r="L692" s="67"/>
      <c r="M692" s="67"/>
      <c r="N692" s="67"/>
      <c r="Z692" s="66"/>
      <c r="AA692" s="66"/>
      <c r="AO692" s="66"/>
      <c r="AP692" s="66"/>
      <c r="AZ692" s="66"/>
      <c r="BA692" s="66"/>
      <c r="BG692" s="66"/>
      <c r="BH692" s="66"/>
      <c r="BR692" s="66"/>
      <c r="BS692" s="66"/>
      <c r="BZ692" s="67"/>
      <c r="CG692" s="66"/>
      <c r="CH692" s="66"/>
      <c r="CL692" s="67"/>
      <c r="CM692" s="66"/>
      <c r="CN692" s="66"/>
      <c r="CO692" s="66"/>
      <c r="CP692" s="66"/>
      <c r="CW692" s="67"/>
      <c r="CX692" s="66"/>
    </row>
    <row r="693">
      <c r="E693" s="66"/>
      <c r="F693" s="66"/>
      <c r="G693" s="66"/>
      <c r="H693" s="15"/>
      <c r="I693" s="66"/>
      <c r="J693" s="66"/>
      <c r="K693" s="67"/>
      <c r="L693" s="67"/>
      <c r="M693" s="67"/>
      <c r="N693" s="67"/>
      <c r="Z693" s="66"/>
      <c r="AA693" s="66"/>
      <c r="AO693" s="66"/>
      <c r="AP693" s="66"/>
      <c r="AZ693" s="66"/>
      <c r="BA693" s="66"/>
      <c r="BG693" s="66"/>
      <c r="BH693" s="66"/>
      <c r="BR693" s="66"/>
      <c r="BS693" s="66"/>
      <c r="BZ693" s="67"/>
      <c r="CG693" s="66"/>
      <c r="CH693" s="66"/>
      <c r="CL693" s="67"/>
      <c r="CM693" s="66"/>
      <c r="CN693" s="66"/>
      <c r="CO693" s="66"/>
      <c r="CP693" s="66"/>
      <c r="CW693" s="67"/>
      <c r="CX693" s="66"/>
    </row>
    <row r="694">
      <c r="E694" s="66"/>
      <c r="F694" s="66"/>
      <c r="G694" s="66"/>
      <c r="H694" s="15"/>
      <c r="I694" s="66"/>
      <c r="J694" s="66"/>
      <c r="K694" s="67"/>
      <c r="L694" s="67"/>
      <c r="M694" s="67"/>
      <c r="N694" s="67"/>
      <c r="Z694" s="66"/>
      <c r="AA694" s="66"/>
      <c r="AO694" s="66"/>
      <c r="AP694" s="66"/>
      <c r="AZ694" s="66"/>
      <c r="BA694" s="66"/>
      <c r="BG694" s="66"/>
      <c r="BH694" s="66"/>
      <c r="BR694" s="66"/>
      <c r="BS694" s="66"/>
      <c r="BZ694" s="67"/>
      <c r="CG694" s="66"/>
      <c r="CH694" s="66"/>
      <c r="CL694" s="67"/>
      <c r="CM694" s="66"/>
      <c r="CN694" s="66"/>
      <c r="CO694" s="66"/>
      <c r="CP694" s="66"/>
      <c r="CW694" s="67"/>
      <c r="CX694" s="66"/>
    </row>
    <row r="695">
      <c r="E695" s="66"/>
      <c r="F695" s="66"/>
      <c r="G695" s="66"/>
      <c r="H695" s="15"/>
      <c r="I695" s="66"/>
      <c r="J695" s="66"/>
      <c r="K695" s="67"/>
      <c r="L695" s="67"/>
      <c r="M695" s="67"/>
      <c r="N695" s="67"/>
      <c r="Z695" s="66"/>
      <c r="AA695" s="66"/>
      <c r="AO695" s="66"/>
      <c r="AP695" s="66"/>
      <c r="AZ695" s="66"/>
      <c r="BA695" s="66"/>
      <c r="BG695" s="66"/>
      <c r="BH695" s="66"/>
      <c r="BR695" s="66"/>
      <c r="BS695" s="66"/>
      <c r="BZ695" s="67"/>
      <c r="CG695" s="66"/>
      <c r="CH695" s="66"/>
      <c r="CL695" s="67"/>
      <c r="CM695" s="66"/>
      <c r="CN695" s="66"/>
      <c r="CO695" s="66"/>
      <c r="CP695" s="66"/>
      <c r="CW695" s="67"/>
      <c r="CX695" s="66"/>
    </row>
    <row r="696">
      <c r="E696" s="66"/>
      <c r="F696" s="66"/>
      <c r="G696" s="66"/>
      <c r="H696" s="15"/>
      <c r="I696" s="66"/>
      <c r="J696" s="66"/>
      <c r="K696" s="67"/>
      <c r="L696" s="67"/>
      <c r="M696" s="67"/>
      <c r="N696" s="67"/>
      <c r="Z696" s="66"/>
      <c r="AA696" s="66"/>
      <c r="AO696" s="66"/>
      <c r="AP696" s="66"/>
      <c r="AZ696" s="66"/>
      <c r="BA696" s="66"/>
      <c r="BG696" s="66"/>
      <c r="BH696" s="66"/>
      <c r="BR696" s="66"/>
      <c r="BS696" s="66"/>
      <c r="BZ696" s="67"/>
      <c r="CG696" s="66"/>
      <c r="CH696" s="66"/>
      <c r="CL696" s="67"/>
      <c r="CM696" s="66"/>
      <c r="CN696" s="66"/>
      <c r="CO696" s="66"/>
      <c r="CP696" s="66"/>
      <c r="CW696" s="67"/>
      <c r="CX696" s="66"/>
    </row>
    <row r="697">
      <c r="E697" s="66"/>
      <c r="F697" s="66"/>
      <c r="G697" s="66"/>
      <c r="H697" s="15"/>
      <c r="I697" s="66"/>
      <c r="J697" s="66"/>
      <c r="K697" s="67"/>
      <c r="L697" s="67"/>
      <c r="M697" s="67"/>
      <c r="N697" s="67"/>
      <c r="Z697" s="66"/>
      <c r="AA697" s="66"/>
      <c r="AO697" s="66"/>
      <c r="AP697" s="66"/>
      <c r="AZ697" s="66"/>
      <c r="BA697" s="66"/>
      <c r="BG697" s="66"/>
      <c r="BH697" s="66"/>
      <c r="BR697" s="66"/>
      <c r="BS697" s="66"/>
      <c r="BZ697" s="67"/>
      <c r="CG697" s="66"/>
      <c r="CH697" s="66"/>
      <c r="CL697" s="67"/>
      <c r="CM697" s="66"/>
      <c r="CN697" s="66"/>
      <c r="CO697" s="66"/>
      <c r="CP697" s="66"/>
      <c r="CW697" s="67"/>
      <c r="CX697" s="66"/>
    </row>
    <row r="698">
      <c r="E698" s="66"/>
      <c r="F698" s="66"/>
      <c r="G698" s="66"/>
      <c r="H698" s="15"/>
      <c r="I698" s="66"/>
      <c r="J698" s="66"/>
      <c r="K698" s="67"/>
      <c r="L698" s="67"/>
      <c r="M698" s="67"/>
      <c r="N698" s="67"/>
      <c r="Z698" s="66"/>
      <c r="AA698" s="66"/>
      <c r="AO698" s="66"/>
      <c r="AP698" s="66"/>
      <c r="AZ698" s="66"/>
      <c r="BA698" s="66"/>
      <c r="BG698" s="66"/>
      <c r="BH698" s="66"/>
      <c r="BR698" s="66"/>
      <c r="BS698" s="66"/>
      <c r="BZ698" s="67"/>
      <c r="CG698" s="66"/>
      <c r="CH698" s="66"/>
      <c r="CL698" s="67"/>
      <c r="CM698" s="66"/>
      <c r="CN698" s="66"/>
      <c r="CO698" s="66"/>
      <c r="CP698" s="66"/>
      <c r="CW698" s="67"/>
      <c r="CX698" s="66"/>
    </row>
    <row r="699">
      <c r="E699" s="66"/>
      <c r="F699" s="66"/>
      <c r="G699" s="66"/>
      <c r="H699" s="15"/>
      <c r="I699" s="66"/>
      <c r="J699" s="66"/>
      <c r="K699" s="67"/>
      <c r="L699" s="67"/>
      <c r="M699" s="67"/>
      <c r="N699" s="67"/>
      <c r="Z699" s="66"/>
      <c r="AA699" s="66"/>
      <c r="AO699" s="66"/>
      <c r="AP699" s="66"/>
      <c r="AZ699" s="66"/>
      <c r="BA699" s="66"/>
      <c r="BG699" s="66"/>
      <c r="BH699" s="66"/>
      <c r="BR699" s="66"/>
      <c r="BS699" s="66"/>
      <c r="BZ699" s="67"/>
      <c r="CG699" s="66"/>
      <c r="CH699" s="66"/>
      <c r="CL699" s="67"/>
      <c r="CM699" s="66"/>
      <c r="CN699" s="66"/>
      <c r="CO699" s="66"/>
      <c r="CP699" s="66"/>
      <c r="CW699" s="67"/>
      <c r="CX699" s="66"/>
    </row>
    <row r="700">
      <c r="E700" s="66"/>
      <c r="F700" s="66"/>
      <c r="G700" s="66"/>
      <c r="H700" s="15"/>
      <c r="I700" s="66"/>
      <c r="J700" s="66"/>
      <c r="K700" s="67"/>
      <c r="L700" s="67"/>
      <c r="M700" s="67"/>
      <c r="N700" s="67"/>
      <c r="Z700" s="66"/>
      <c r="AA700" s="66"/>
      <c r="AO700" s="66"/>
      <c r="AP700" s="66"/>
      <c r="AZ700" s="66"/>
      <c r="BA700" s="66"/>
      <c r="BG700" s="66"/>
      <c r="BH700" s="66"/>
      <c r="BR700" s="66"/>
      <c r="BS700" s="66"/>
      <c r="BZ700" s="67"/>
      <c r="CG700" s="66"/>
      <c r="CH700" s="66"/>
      <c r="CL700" s="67"/>
      <c r="CM700" s="66"/>
      <c r="CN700" s="66"/>
      <c r="CO700" s="66"/>
      <c r="CP700" s="66"/>
      <c r="CW700" s="67"/>
      <c r="CX700" s="66"/>
    </row>
    <row r="701">
      <c r="E701" s="66"/>
      <c r="F701" s="66"/>
      <c r="G701" s="66"/>
      <c r="H701" s="15"/>
      <c r="I701" s="66"/>
      <c r="J701" s="66"/>
      <c r="K701" s="67"/>
      <c r="L701" s="67"/>
      <c r="M701" s="67"/>
      <c r="N701" s="67"/>
      <c r="Z701" s="66"/>
      <c r="AA701" s="66"/>
      <c r="AO701" s="66"/>
      <c r="AP701" s="66"/>
      <c r="AZ701" s="66"/>
      <c r="BA701" s="66"/>
      <c r="BG701" s="66"/>
      <c r="BH701" s="66"/>
      <c r="BR701" s="66"/>
      <c r="BS701" s="66"/>
      <c r="BZ701" s="67"/>
      <c r="CG701" s="66"/>
      <c r="CH701" s="66"/>
      <c r="CL701" s="67"/>
      <c r="CM701" s="66"/>
      <c r="CN701" s="66"/>
      <c r="CO701" s="66"/>
      <c r="CP701" s="66"/>
      <c r="CW701" s="67"/>
      <c r="CX701" s="66"/>
    </row>
    <row r="702">
      <c r="E702" s="66"/>
      <c r="F702" s="66"/>
      <c r="G702" s="66"/>
      <c r="H702" s="15"/>
      <c r="I702" s="66"/>
      <c r="J702" s="66"/>
      <c r="K702" s="67"/>
      <c r="L702" s="67"/>
      <c r="M702" s="67"/>
      <c r="N702" s="67"/>
      <c r="Z702" s="66"/>
      <c r="AA702" s="66"/>
      <c r="AO702" s="66"/>
      <c r="AP702" s="66"/>
      <c r="AZ702" s="66"/>
      <c r="BA702" s="66"/>
      <c r="BG702" s="66"/>
      <c r="BH702" s="66"/>
      <c r="BR702" s="66"/>
      <c r="BS702" s="66"/>
      <c r="BZ702" s="67"/>
      <c r="CG702" s="66"/>
      <c r="CH702" s="66"/>
      <c r="CL702" s="67"/>
      <c r="CM702" s="66"/>
      <c r="CN702" s="66"/>
      <c r="CO702" s="66"/>
      <c r="CP702" s="66"/>
      <c r="CW702" s="67"/>
      <c r="CX702" s="66"/>
    </row>
    <row r="703">
      <c r="E703" s="66"/>
      <c r="F703" s="66"/>
      <c r="G703" s="66"/>
      <c r="H703" s="15"/>
      <c r="I703" s="66"/>
      <c r="J703" s="66"/>
      <c r="K703" s="67"/>
      <c r="L703" s="67"/>
      <c r="M703" s="67"/>
      <c r="N703" s="67"/>
      <c r="Z703" s="66"/>
      <c r="AA703" s="66"/>
      <c r="AO703" s="66"/>
      <c r="AP703" s="66"/>
      <c r="AZ703" s="66"/>
      <c r="BA703" s="66"/>
      <c r="BG703" s="66"/>
      <c r="BH703" s="66"/>
      <c r="BR703" s="66"/>
      <c r="BS703" s="66"/>
      <c r="BZ703" s="67"/>
      <c r="CG703" s="66"/>
      <c r="CH703" s="66"/>
      <c r="CL703" s="67"/>
      <c r="CM703" s="66"/>
      <c r="CN703" s="66"/>
      <c r="CO703" s="66"/>
      <c r="CP703" s="66"/>
      <c r="CW703" s="67"/>
      <c r="CX703" s="66"/>
    </row>
    <row r="704">
      <c r="E704" s="66"/>
      <c r="F704" s="66"/>
      <c r="G704" s="66"/>
      <c r="H704" s="15"/>
      <c r="I704" s="66"/>
      <c r="J704" s="66"/>
      <c r="K704" s="67"/>
      <c r="L704" s="67"/>
      <c r="M704" s="67"/>
      <c r="N704" s="67"/>
      <c r="Z704" s="66"/>
      <c r="AA704" s="66"/>
      <c r="AO704" s="66"/>
      <c r="AP704" s="66"/>
      <c r="AZ704" s="66"/>
      <c r="BA704" s="66"/>
      <c r="BG704" s="66"/>
      <c r="BH704" s="66"/>
      <c r="BR704" s="66"/>
      <c r="BS704" s="66"/>
      <c r="BZ704" s="67"/>
      <c r="CG704" s="66"/>
      <c r="CH704" s="66"/>
      <c r="CL704" s="67"/>
      <c r="CM704" s="66"/>
      <c r="CN704" s="66"/>
      <c r="CO704" s="66"/>
      <c r="CP704" s="66"/>
      <c r="CW704" s="67"/>
      <c r="CX704" s="66"/>
    </row>
    <row r="705">
      <c r="E705" s="66"/>
      <c r="F705" s="66"/>
      <c r="G705" s="66"/>
      <c r="H705" s="15"/>
      <c r="I705" s="66"/>
      <c r="J705" s="66"/>
      <c r="K705" s="67"/>
      <c r="L705" s="67"/>
      <c r="M705" s="67"/>
      <c r="N705" s="67"/>
      <c r="Z705" s="66"/>
      <c r="AA705" s="66"/>
      <c r="AO705" s="66"/>
      <c r="AP705" s="66"/>
      <c r="AZ705" s="66"/>
      <c r="BA705" s="66"/>
      <c r="BG705" s="66"/>
      <c r="BH705" s="66"/>
      <c r="BR705" s="66"/>
      <c r="BS705" s="66"/>
      <c r="BZ705" s="67"/>
      <c r="CG705" s="66"/>
      <c r="CH705" s="66"/>
      <c r="CL705" s="67"/>
      <c r="CM705" s="66"/>
      <c r="CN705" s="66"/>
      <c r="CO705" s="66"/>
      <c r="CP705" s="66"/>
      <c r="CW705" s="67"/>
      <c r="CX705" s="66"/>
    </row>
    <row r="706">
      <c r="E706" s="66"/>
      <c r="F706" s="66"/>
      <c r="G706" s="66"/>
      <c r="H706" s="15"/>
      <c r="I706" s="66"/>
      <c r="J706" s="66"/>
      <c r="K706" s="67"/>
      <c r="L706" s="67"/>
      <c r="M706" s="67"/>
      <c r="N706" s="67"/>
      <c r="Z706" s="66"/>
      <c r="AA706" s="66"/>
      <c r="AO706" s="66"/>
      <c r="AP706" s="66"/>
      <c r="AZ706" s="66"/>
      <c r="BA706" s="66"/>
      <c r="BG706" s="66"/>
      <c r="BH706" s="66"/>
      <c r="BR706" s="66"/>
      <c r="BS706" s="66"/>
      <c r="BZ706" s="67"/>
      <c r="CG706" s="66"/>
      <c r="CH706" s="66"/>
      <c r="CL706" s="67"/>
      <c r="CM706" s="66"/>
      <c r="CN706" s="66"/>
      <c r="CO706" s="66"/>
      <c r="CP706" s="66"/>
      <c r="CW706" s="67"/>
      <c r="CX706" s="66"/>
    </row>
    <row r="707">
      <c r="E707" s="66"/>
      <c r="F707" s="66"/>
      <c r="G707" s="66"/>
      <c r="H707" s="15"/>
      <c r="I707" s="66"/>
      <c r="J707" s="66"/>
      <c r="K707" s="67"/>
      <c r="L707" s="67"/>
      <c r="M707" s="67"/>
      <c r="N707" s="67"/>
      <c r="Z707" s="66"/>
      <c r="AA707" s="66"/>
      <c r="AO707" s="66"/>
      <c r="AP707" s="66"/>
      <c r="AZ707" s="66"/>
      <c r="BA707" s="66"/>
      <c r="BG707" s="66"/>
      <c r="BH707" s="66"/>
      <c r="BR707" s="66"/>
      <c r="BS707" s="66"/>
      <c r="BZ707" s="67"/>
      <c r="CG707" s="66"/>
      <c r="CH707" s="66"/>
      <c r="CL707" s="67"/>
      <c r="CM707" s="66"/>
      <c r="CN707" s="66"/>
      <c r="CO707" s="66"/>
      <c r="CP707" s="66"/>
      <c r="CW707" s="67"/>
      <c r="CX707" s="66"/>
    </row>
    <row r="708">
      <c r="E708" s="66"/>
      <c r="F708" s="66"/>
      <c r="G708" s="66"/>
      <c r="H708" s="15"/>
      <c r="I708" s="66"/>
      <c r="J708" s="66"/>
      <c r="K708" s="67"/>
      <c r="L708" s="67"/>
      <c r="M708" s="67"/>
      <c r="N708" s="67"/>
      <c r="Z708" s="66"/>
      <c r="AA708" s="66"/>
      <c r="AO708" s="66"/>
      <c r="AP708" s="66"/>
      <c r="AZ708" s="66"/>
      <c r="BA708" s="66"/>
      <c r="BG708" s="66"/>
      <c r="BH708" s="66"/>
      <c r="BR708" s="66"/>
      <c r="BS708" s="66"/>
      <c r="BZ708" s="67"/>
      <c r="CG708" s="66"/>
      <c r="CH708" s="66"/>
      <c r="CL708" s="67"/>
      <c r="CM708" s="66"/>
      <c r="CN708" s="66"/>
      <c r="CO708" s="66"/>
      <c r="CP708" s="66"/>
      <c r="CW708" s="67"/>
      <c r="CX708" s="66"/>
    </row>
    <row r="709">
      <c r="E709" s="66"/>
      <c r="F709" s="66"/>
      <c r="G709" s="66"/>
      <c r="H709" s="15"/>
      <c r="I709" s="66"/>
      <c r="J709" s="66"/>
      <c r="K709" s="67"/>
      <c r="L709" s="67"/>
      <c r="M709" s="67"/>
      <c r="N709" s="67"/>
      <c r="Z709" s="66"/>
      <c r="AA709" s="66"/>
      <c r="AO709" s="66"/>
      <c r="AP709" s="66"/>
      <c r="AZ709" s="66"/>
      <c r="BA709" s="66"/>
      <c r="BG709" s="66"/>
      <c r="BH709" s="66"/>
      <c r="BR709" s="66"/>
      <c r="BS709" s="66"/>
      <c r="BZ709" s="67"/>
      <c r="CG709" s="66"/>
      <c r="CH709" s="66"/>
      <c r="CL709" s="67"/>
      <c r="CM709" s="66"/>
      <c r="CN709" s="66"/>
      <c r="CO709" s="66"/>
      <c r="CP709" s="66"/>
      <c r="CW709" s="67"/>
      <c r="CX709" s="66"/>
    </row>
  </sheetData>
  <autoFilter ref="$A$1:$DC$597"/>
  <conditionalFormatting sqref="O5:Y1020 AB23:AJ23 AK46:AL47 BB46:BC47 BT46:BU47 AD49:AF49 AS49:AU49 BK49:BM49 AK50:AL51 BB50:BC51 BT50:BU51 AK55:AL55 BB55:BC55 BT55:BU55 AK57:AL58 BB57:BC58 BT57:BU58 AB66 AQ66 BI66 AD77:AG77 AD84:AG88 AK84:AM88 AS85:AV88 BB85:BD88 BK85:BN88 BT85:BV88 AD99:AF99 AD108:AF109 AK108:AL109 AS108:AU109 BB108:BC109 BK108:BM109 BT108:BU109 AG109 AN109 AV109 BE109 BN109 BW109 AD120:AF121 AK120:AL120 AS120:AU121 BB120:BC120 BK120:BM121 BT120:BU120 AD147:AG150 AS147:AV150 BK147:BN150 AK226:AL226 BB226:BC226 BT226:BU226 AD250:AF252 AS250:AU252 BK250:BM252 AG252 AV252 BN252 AB259:AF260 AQ259:AU260 BI259:BM260 AD284:AG284 AD286:AG286 AS286:AV286 BK286:BN286 AD290:AG293 AS290:AV293 BK290:BN293 AD295:AG295 AS295:AV295 BK295:BN295 AD299:AH299 AS299:AW299 BK299:BO299 AD301:AF302 AK301:AL302 AS301:AU302 BB301:BC302 BK301:BM302 BT301:BU302 AD306:AG309 AK306:AL308 AS306:AV308 BB306:BC308 BK307:BN308 BT307:BU308 AD311:AG313 AK311:AL313 AS311:AV313 BB311:BC313 BK311:BN313 BT311:BU313 AD338:AG339 AD341:AG341 AS341:AV341 BK341:BN341 CY349:CY354 CY368:CY372 AB374:AB378 AD374:AG378 AK374:AL378 AQ376:AQ378 AS376:AV378 BB376:BC378 BI376:BI378 BK376:BN378 BT376:BU378 AD401:AF407 AG401:AG404 AS404:AU405 AV404 BK404:BM405 BN404 AG406:AG407 AD414:AG414 CQ415:CQ425 AD437:AF437 AK437:AL437 AS437:AU437 BB437:BC437 BK437:BM437 BT437:BU437 AB441:AF443 AQ441:AU443 BI441:BM443 AB451:AB455 AD451:AF455 AQ451:AQ455 AS451:AU455 AB458 AD458:AF458 AB460:AB478 AD460:AF467 AS461:AU467 BK461:BM467 AK468:AL480 AQ468:AQ478 BB468:BC480 BI468:BI478 BT468:BU480 AD484:AF484 AK484:AL484 AD489:AF497 AS489:AU497 BK489:BM497 AD499:AF499 AS499:AU499 BK499:BM499 AI509:AJ510 AK509:AK513 BB509:BC513 BT509:BT513 AD510:AG513 AS510:AV513 AX510:AY510 BK510:BN513 BP510:BQ510 AD529:AF529 AD552:AM552 AS552:BB552 AC557:AH557 AK557:AL557 BB557:BC557 BT557:BU557 AB570:AB571 AD570:AF571 AK570:AL575 AQ570:AQ571 AS570:AU571 BB570:BC575 BI570:BI571 BK570:BM571 BT570:BU575 AD574:AF575 AS574:AU575 BK574:BM575 AD587:AF590 AS587:AU588 BK587:BM588 AD593:AF593 AS593:AU593 BK593:BM593">
    <cfRule type="expression" dxfId="0" priority="1">
      <formula>$K5="Prohibited"</formula>
    </cfRule>
  </conditionalFormatting>
  <conditionalFormatting sqref="Z5:AN1020 BB47:BC47 BT47:BU47 AS55:AV55 BB55:BC55 BK55:BN55 BT55:BU55 AS57:AU58 AV57 BB57:BC58 BK57:BN58 BT57:BU58 AS85:AV88 AX85:AY88 BB85:BD88 BK85:BN88 BP85:BQ88 BT85:BV88 BB90:BD94 AQ114 AS114:AU114 BI114 BK114:BM114 AQ259:AR266 AS259:AV268 BI259:BJ266 BK259:BN268 AQ275 BI275 AS287:AV287 BK287:BN287 AS301:AU302 BB301:BC302 BK301:BM302 BT301:BU302 AS306:AV308 BK307:BN308 AS311:AV313 BB311:BC313 BK311:BN313 BT311:BU313 AQ342:AU342 BI342:BM342 AQ376:AV378 BB376:BC378 BI376:BN378 BT376:BU378 AR436:AU436 BJ436:BM436 AQ441:AU443 BI441:BM443 AQ451:AQ455 AS451:AU455 AS461:AU467 BK461:BM467 AQ468:AR478 BI468:BJ478 AS510:AU513 AX510:AY510 BK510:BM513 BP510:BQ510 AS544:AU544 BB544:BC544 BK544:BM544 BT544:BU544 AQ552:BC552 BB557:BC557 BT557:BU557 P580:R581 AX588:AY588 BP588:BQ588 V590:W590 AX593:AY593 BP593:BQ593">
    <cfRule type="expression" dxfId="0" priority="2">
      <formula>$L5="Prohibited"</formula>
    </cfRule>
  </conditionalFormatting>
  <conditionalFormatting sqref="AO5:BF1020 BK55:BN55 BT55:BU55 BK57:BN58 BT57:BU58 BP259:BQ277 BK269:BN270 BK301:BM302 BT301:BU302 BK307:BN308 BT307:BU308 BK311:BN313 BT311:BU313 AI341:AJ342 CC425:CF425 CG425:CH428 CI425:CK425 CC427:CD427 BI461:BI467 BT461:BU467 BT509:BT513 BN510:BN513 BK544:BQ544">
    <cfRule type="expression" dxfId="0" priority="3">
      <formula>$M5="Prohibited"</formula>
    </cfRule>
  </conditionalFormatting>
  <conditionalFormatting sqref="BG5:BY1020 P46:R50 AD46:AF50 AS46:AU50 AI90:AI94 AX90:AX94 AK114:AL114 BB114:BC114 CC426:CD426 V499:W499 AK499:AL499 BB499:BC499 AC510:AC513 AR510:AR513 AK574:AL575 BB574:BC575">
    <cfRule type="expression" dxfId="0" priority="4">
      <formula>$N5="Prohibited"</formula>
    </cfRule>
  </conditionalFormatting>
  <conditionalFormatting sqref="CM5:CV1020 DB153">
    <cfRule type="expression" dxfId="0" priority="5">
      <formula>$CL5="Prohibited"</formula>
    </cfRule>
  </conditionalFormatting>
  <conditionalFormatting sqref="K5">
    <cfRule type="notContainsBlanks" dxfId="1" priority="6">
      <formula>LEN(TRIM(K5))&gt;0</formula>
    </cfRule>
  </conditionalFormatting>
  <conditionalFormatting sqref="CA3:CK1020 S461:S467">
    <cfRule type="expression" dxfId="0" priority="7">
      <formula>$BZ3="Prohibited"</formula>
    </cfRule>
  </conditionalFormatting>
  <dataValidations>
    <dataValidation type="list" allowBlank="1" sqref="H3:H709">
      <formula1>"Primarily Residential,Mixed with Residential,Nonresidential"</formula1>
    </dataValidation>
    <dataValidation type="list" allowBlank="1" sqref="K3:N709 CL3:CL709">
      <formula1>"Allowed/Conditional,Public Hearing,Prohibited,Overlay"</formula1>
    </dataValidation>
    <dataValidation type="list" allowBlank="1" sqref="CS415:CS433 E3:G709 I3:J709 Z3:AA709 AO3:AP709 AZ3:BA709 BG3:BH709 BR3:BS709 CG3:CH709 CM3:CP709 CX3:CX709">
      <formula1>"Yes,No"</formula1>
    </dataValidation>
    <dataValidation type="list" allowBlank="1" sqref="BZ3:BZ709 CW3:CW709">
      <formula1>"Allowed/Conditional,Public Hearing,Prohibited,Not Mentioned"</formula1>
    </dataValidation>
  </dataValidations>
  <hyperlinks>
    <hyperlink r:id="rId2" ref="DB31"/>
    <hyperlink r:id="rId3" ref="DB32"/>
    <hyperlink r:id="rId4" ref="CA82"/>
    <hyperlink r:id="rId5" ref="CA83"/>
    <hyperlink r:id="rId6" ref="CA84"/>
    <hyperlink r:id="rId7" ref="CA85"/>
    <hyperlink r:id="rId8" ref="CA86"/>
    <hyperlink r:id="rId9" ref="CA87"/>
    <hyperlink r:id="rId10" ref="CA88"/>
    <hyperlink r:id="rId11" ref="CA89"/>
    <hyperlink r:id="rId12" ref="CA90"/>
    <hyperlink r:id="rId13" ref="CA91"/>
    <hyperlink r:id="rId14" ref="CA92"/>
    <hyperlink r:id="rId15" ref="CA93"/>
    <hyperlink r:id="rId16" ref="CA94"/>
    <hyperlink r:id="rId17" ref="CA100"/>
    <hyperlink r:id="rId18" ref="DB183"/>
    <hyperlink r:id="rId19" ref="DC183"/>
    <hyperlink r:id="rId20" ref="DB434"/>
    <hyperlink r:id="rId21" ref="DC434"/>
    <hyperlink r:id="rId22" ref="DB435"/>
    <hyperlink r:id="rId23" ref="DC435"/>
    <hyperlink r:id="rId24" ref="DB436"/>
    <hyperlink r:id="rId25" ref="DC436"/>
    <hyperlink r:id="rId26" ref="DB437"/>
    <hyperlink r:id="rId27" ref="DC437"/>
    <hyperlink r:id="rId28" ref="DB438"/>
    <hyperlink r:id="rId29" ref="DC438"/>
    <hyperlink r:id="rId30" ref="DB439"/>
    <hyperlink r:id="rId31" ref="DC439"/>
    <hyperlink r:id="rId32" ref="DB440"/>
    <hyperlink r:id="rId33" ref="DC440"/>
    <hyperlink r:id="rId34" ref="DB441"/>
    <hyperlink r:id="rId35" ref="DC441"/>
    <hyperlink r:id="rId36" ref="DB442"/>
    <hyperlink r:id="rId37" ref="DC442"/>
    <hyperlink r:id="rId38" ref="DB443"/>
    <hyperlink r:id="rId39" ref="DC443"/>
    <hyperlink r:id="rId40" ref="DB444"/>
    <hyperlink r:id="rId41" ref="DC444"/>
    <hyperlink r:id="rId42" ref="DB445"/>
    <hyperlink r:id="rId43" ref="DC445"/>
    <hyperlink r:id="rId44" ref="DB446"/>
    <hyperlink r:id="rId45" ref="DC446"/>
    <hyperlink r:id="rId46" ref="DB447"/>
    <hyperlink r:id="rId47" ref="DC447"/>
    <hyperlink r:id="rId48" ref="DB448"/>
    <hyperlink r:id="rId49" ref="DC448"/>
    <hyperlink r:id="rId50" ref="DB449"/>
    <hyperlink r:id="rId51" ref="DC449"/>
    <hyperlink r:id="rId52" ref="DB450"/>
    <hyperlink r:id="rId53" ref="DC450"/>
    <hyperlink r:id="rId54" ref="DC487"/>
    <hyperlink r:id="rId55" ref="DB509"/>
    <hyperlink r:id="rId56" ref="DB514"/>
    <hyperlink r:id="rId57" ref="DC514"/>
    <hyperlink r:id="rId58" ref="DB515"/>
    <hyperlink r:id="rId59" ref="DC515"/>
    <hyperlink r:id="rId60" ref="DB516"/>
    <hyperlink r:id="rId61" ref="DC516"/>
    <hyperlink r:id="rId62" ref="DB517"/>
    <hyperlink r:id="rId63" ref="DC517"/>
    <hyperlink r:id="rId64" ref="DB518"/>
    <hyperlink r:id="rId65" ref="DC518"/>
    <hyperlink r:id="rId66" ref="DB519"/>
    <hyperlink r:id="rId67" ref="DC519"/>
    <hyperlink r:id="rId68" ref="DB520"/>
    <hyperlink r:id="rId69" ref="DC520"/>
    <hyperlink r:id="rId70" ref="DB521"/>
    <hyperlink r:id="rId71" ref="DC521"/>
    <hyperlink r:id="rId72" ref="DB522"/>
    <hyperlink r:id="rId73" ref="DC522"/>
    <hyperlink r:id="rId74" ref="DB523"/>
    <hyperlink r:id="rId75" ref="DC523"/>
    <hyperlink r:id="rId76" ref="DB524"/>
    <hyperlink r:id="rId77" ref="DC524"/>
    <hyperlink r:id="rId78" ref="DB525"/>
    <hyperlink r:id="rId79" ref="DC525"/>
    <hyperlink r:id="rId80" ref="DB526"/>
    <hyperlink r:id="rId81" ref="DC526"/>
  </hyperlinks>
  <drawing r:id="rId82"/>
  <legacyDrawing r:id="rId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3.88"/>
    <col customWidth="1" min="5" max="5" width="19.13"/>
    <col customWidth="1" min="14" max="14" width="20.75"/>
  </cols>
  <sheetData>
    <row r="1">
      <c r="A1" s="1" t="s">
        <v>1428</v>
      </c>
      <c r="B1" s="2" t="s">
        <v>1</v>
      </c>
      <c r="C1" s="2" t="s">
        <v>1</v>
      </c>
      <c r="D1" s="2" t="s">
        <v>1</v>
      </c>
      <c r="E1" s="2" t="s">
        <v>1</v>
      </c>
      <c r="F1" s="2" t="s">
        <v>1</v>
      </c>
      <c r="G1" s="2" t="s">
        <v>1</v>
      </c>
      <c r="H1" s="3" t="s">
        <v>1</v>
      </c>
      <c r="I1" s="3" t="s">
        <v>1</v>
      </c>
      <c r="J1" s="2" t="s">
        <v>1</v>
      </c>
      <c r="K1" s="2" t="s">
        <v>1</v>
      </c>
      <c r="L1" s="2" t="s">
        <v>1</v>
      </c>
      <c r="M1" s="2" t="s">
        <v>1</v>
      </c>
      <c r="N1" s="2" t="s">
        <v>1</v>
      </c>
      <c r="O1" s="4"/>
      <c r="P1" s="4"/>
      <c r="Q1" s="4"/>
      <c r="R1" s="4"/>
      <c r="S1" s="4"/>
      <c r="T1" s="4"/>
      <c r="U1" s="4"/>
      <c r="V1" s="4"/>
      <c r="W1" s="4"/>
      <c r="X1" s="4"/>
      <c r="Y1" s="4"/>
      <c r="Z1" s="4"/>
      <c r="AA1" s="4"/>
      <c r="AB1" s="4"/>
      <c r="AC1" s="4"/>
      <c r="AD1" s="4"/>
      <c r="AE1" s="4"/>
      <c r="AF1" s="4"/>
      <c r="AG1" s="4"/>
      <c r="AH1" s="4"/>
      <c r="AI1" s="4"/>
      <c r="AJ1" s="4"/>
    </row>
    <row r="2">
      <c r="A2" s="5" t="s">
        <v>2</v>
      </c>
      <c r="B2" s="6" t="s">
        <v>3</v>
      </c>
      <c r="C2" s="5" t="s">
        <v>4</v>
      </c>
      <c r="D2" s="5" t="s">
        <v>5</v>
      </c>
      <c r="E2" s="7" t="s">
        <v>1429</v>
      </c>
      <c r="F2" s="5" t="s">
        <v>7</v>
      </c>
      <c r="G2" s="5" t="s">
        <v>8</v>
      </c>
      <c r="H2" s="5" t="s">
        <v>9</v>
      </c>
      <c r="I2" s="5" t="s">
        <v>10</v>
      </c>
      <c r="J2" s="5" t="s">
        <v>11</v>
      </c>
      <c r="K2" s="5" t="s">
        <v>12</v>
      </c>
      <c r="L2" s="6" t="s">
        <v>13</v>
      </c>
      <c r="M2" s="6" t="s">
        <v>14</v>
      </c>
      <c r="N2" s="6" t="s">
        <v>15</v>
      </c>
      <c r="O2" s="4"/>
      <c r="P2" s="4"/>
      <c r="Q2" s="4"/>
      <c r="R2" s="4"/>
      <c r="S2" s="4"/>
      <c r="T2" s="4"/>
      <c r="U2" s="4"/>
      <c r="V2" s="4"/>
      <c r="W2" s="4"/>
      <c r="X2" s="4"/>
      <c r="Y2" s="4"/>
      <c r="Z2" s="4"/>
      <c r="AA2" s="4"/>
      <c r="AB2" s="4"/>
      <c r="AC2" s="4"/>
      <c r="AD2" s="4"/>
      <c r="AE2" s="4"/>
      <c r="AF2" s="4"/>
      <c r="AG2" s="4"/>
      <c r="AH2" s="4"/>
      <c r="AI2" s="4"/>
      <c r="AJ2" s="4"/>
    </row>
    <row r="3">
      <c r="A3" s="8" t="s">
        <v>16</v>
      </c>
      <c r="B3" s="8" t="s">
        <v>17</v>
      </c>
      <c r="C3" s="9" t="s">
        <v>18</v>
      </c>
      <c r="D3" s="8" t="s">
        <v>19</v>
      </c>
      <c r="E3" s="10" t="s">
        <v>20</v>
      </c>
      <c r="F3" s="11">
        <v>174.0</v>
      </c>
      <c r="G3" s="11">
        <v>53.0</v>
      </c>
      <c r="H3" s="12" t="s">
        <v>21</v>
      </c>
      <c r="I3" s="12" t="s">
        <v>22</v>
      </c>
      <c r="J3" s="13"/>
      <c r="K3" s="8" t="s">
        <v>23</v>
      </c>
      <c r="L3" s="13"/>
      <c r="M3" s="8" t="s">
        <v>24</v>
      </c>
      <c r="N3" s="8"/>
      <c r="O3" s="4"/>
      <c r="P3" s="4"/>
      <c r="Q3" s="4"/>
      <c r="R3" s="4"/>
      <c r="S3" s="4"/>
      <c r="T3" s="4"/>
      <c r="U3" s="4"/>
      <c r="V3" s="4"/>
      <c r="W3" s="4"/>
      <c r="X3" s="4"/>
      <c r="Y3" s="4"/>
      <c r="Z3" s="4"/>
      <c r="AA3" s="4"/>
      <c r="AB3" s="4"/>
      <c r="AC3" s="4"/>
      <c r="AD3" s="4"/>
      <c r="AE3" s="4"/>
      <c r="AF3" s="4"/>
      <c r="AG3" s="4"/>
      <c r="AH3" s="4"/>
      <c r="AI3" s="4"/>
      <c r="AJ3" s="4"/>
    </row>
    <row r="4">
      <c r="A4" s="8" t="s">
        <v>25</v>
      </c>
      <c r="B4" s="8" t="s">
        <v>26</v>
      </c>
      <c r="C4" s="8" t="s">
        <v>27</v>
      </c>
      <c r="D4" s="8" t="s">
        <v>19</v>
      </c>
      <c r="E4" s="10" t="s">
        <v>20</v>
      </c>
      <c r="F4" s="11">
        <v>121.0</v>
      </c>
      <c r="G4" s="11">
        <v>7.0</v>
      </c>
      <c r="H4" s="12" t="s">
        <v>28</v>
      </c>
      <c r="I4" s="12" t="s">
        <v>29</v>
      </c>
      <c r="J4" s="13"/>
      <c r="K4" s="8"/>
      <c r="L4" s="13" t="s">
        <v>30</v>
      </c>
      <c r="M4" s="8" t="s">
        <v>31</v>
      </c>
      <c r="N4" s="8"/>
      <c r="O4" s="4"/>
      <c r="P4" s="4"/>
      <c r="Q4" s="4"/>
      <c r="R4" s="4"/>
      <c r="S4" s="4"/>
      <c r="T4" s="4"/>
      <c r="U4" s="4"/>
      <c r="V4" s="4"/>
      <c r="W4" s="4"/>
      <c r="X4" s="4"/>
      <c r="Y4" s="4"/>
      <c r="Z4" s="4"/>
      <c r="AA4" s="4"/>
      <c r="AB4" s="4"/>
      <c r="AC4" s="4"/>
      <c r="AD4" s="4"/>
      <c r="AE4" s="4"/>
      <c r="AF4" s="4"/>
      <c r="AG4" s="14"/>
      <c r="AH4" s="14"/>
      <c r="AI4" s="14"/>
      <c r="AJ4" s="14"/>
    </row>
    <row r="5">
      <c r="A5" s="15" t="s">
        <v>1430</v>
      </c>
      <c r="B5" s="15" t="s">
        <v>33</v>
      </c>
      <c r="C5" s="15" t="s">
        <v>34</v>
      </c>
      <c r="D5" s="16" t="s">
        <v>19</v>
      </c>
      <c r="E5" s="16" t="s">
        <v>1431</v>
      </c>
      <c r="F5" s="15">
        <v>12.0</v>
      </c>
      <c r="G5" s="15">
        <v>1.0</v>
      </c>
      <c r="H5" s="17" t="s">
        <v>1432</v>
      </c>
      <c r="I5" s="18" t="s">
        <v>43</v>
      </c>
      <c r="J5" s="21"/>
      <c r="K5" s="15" t="s">
        <v>38</v>
      </c>
      <c r="L5" s="19" t="s">
        <v>39</v>
      </c>
      <c r="M5" s="20" t="s">
        <v>40</v>
      </c>
      <c r="N5" s="18" t="s">
        <v>1433</v>
      </c>
      <c r="O5" s="14"/>
      <c r="P5" s="14"/>
      <c r="Q5" s="14"/>
      <c r="R5" s="14"/>
      <c r="S5" s="14"/>
      <c r="T5" s="14"/>
      <c r="U5" s="14"/>
      <c r="V5" s="14"/>
      <c r="W5" s="14"/>
      <c r="X5" s="14"/>
      <c r="Y5" s="14"/>
      <c r="Z5" s="14"/>
      <c r="AA5" s="14"/>
      <c r="AB5" s="14"/>
      <c r="AC5" s="14"/>
      <c r="AD5" s="14"/>
      <c r="AE5" s="14"/>
      <c r="AF5" s="14"/>
      <c r="AG5" s="14"/>
      <c r="AH5" s="14"/>
      <c r="AI5" s="14"/>
      <c r="AJ5" s="14"/>
    </row>
    <row r="6">
      <c r="A6" s="15" t="s">
        <v>1434</v>
      </c>
      <c r="B6" s="15" t="s">
        <v>33</v>
      </c>
      <c r="C6" s="15" t="s">
        <v>34</v>
      </c>
      <c r="D6" s="16" t="s">
        <v>19</v>
      </c>
      <c r="E6" s="16" t="s">
        <v>1431</v>
      </c>
      <c r="F6" s="15">
        <v>32.0</v>
      </c>
      <c r="G6" s="15">
        <v>1.0</v>
      </c>
      <c r="H6" s="18" t="s">
        <v>1435</v>
      </c>
      <c r="I6" s="18" t="s">
        <v>43</v>
      </c>
      <c r="J6" s="21"/>
      <c r="K6" s="15" t="s">
        <v>38</v>
      </c>
      <c r="L6" s="19" t="s">
        <v>39</v>
      </c>
      <c r="M6" s="20" t="s">
        <v>40</v>
      </c>
      <c r="N6" s="18" t="s">
        <v>1436</v>
      </c>
      <c r="O6" s="14"/>
      <c r="P6" s="14"/>
      <c r="Q6" s="14"/>
      <c r="R6" s="14"/>
      <c r="S6" s="14"/>
      <c r="T6" s="14"/>
      <c r="U6" s="14"/>
      <c r="V6" s="14"/>
      <c r="W6" s="14"/>
      <c r="X6" s="14"/>
      <c r="Y6" s="14"/>
      <c r="Z6" s="14"/>
      <c r="AA6" s="14"/>
      <c r="AB6" s="14"/>
      <c r="AC6" s="14"/>
      <c r="AD6" s="14"/>
      <c r="AE6" s="14"/>
      <c r="AF6" s="14"/>
      <c r="AG6" s="14"/>
      <c r="AH6" s="14"/>
      <c r="AI6" s="14"/>
      <c r="AJ6" s="14"/>
    </row>
    <row r="7">
      <c r="A7" s="15" t="s">
        <v>1437</v>
      </c>
      <c r="B7" s="15" t="s">
        <v>33</v>
      </c>
      <c r="C7" s="15" t="s">
        <v>34</v>
      </c>
      <c r="D7" s="16" t="s">
        <v>19</v>
      </c>
      <c r="E7" s="16" t="s">
        <v>1431</v>
      </c>
      <c r="F7" s="15">
        <v>23.0</v>
      </c>
      <c r="G7" s="15">
        <v>1.0</v>
      </c>
      <c r="H7" s="17" t="s">
        <v>1438</v>
      </c>
      <c r="I7" s="18" t="s">
        <v>43</v>
      </c>
      <c r="J7" s="21"/>
      <c r="K7" s="15" t="s">
        <v>38</v>
      </c>
      <c r="L7" s="19" t="s">
        <v>39</v>
      </c>
      <c r="M7" s="20" t="s">
        <v>40</v>
      </c>
      <c r="N7" s="18" t="s">
        <v>1439</v>
      </c>
      <c r="O7" s="14"/>
      <c r="P7" s="14"/>
      <c r="Q7" s="14"/>
      <c r="R7" s="14"/>
      <c r="S7" s="14"/>
      <c r="T7" s="14"/>
      <c r="U7" s="14"/>
      <c r="V7" s="14"/>
      <c r="W7" s="14"/>
      <c r="X7" s="14"/>
      <c r="Y7" s="14"/>
      <c r="Z7" s="14"/>
      <c r="AA7" s="14"/>
      <c r="AB7" s="14"/>
      <c r="AC7" s="14"/>
      <c r="AD7" s="14"/>
      <c r="AE7" s="14"/>
      <c r="AF7" s="14"/>
      <c r="AG7" s="14"/>
      <c r="AH7" s="14"/>
      <c r="AI7" s="14"/>
      <c r="AJ7" s="14"/>
    </row>
    <row r="8">
      <c r="A8" s="15" t="s">
        <v>1440</v>
      </c>
      <c r="B8" s="15" t="s">
        <v>33</v>
      </c>
      <c r="C8" s="15" t="s">
        <v>34</v>
      </c>
      <c r="D8" s="16" t="s">
        <v>19</v>
      </c>
      <c r="E8" s="16" t="s">
        <v>1431</v>
      </c>
      <c r="F8" s="15">
        <v>22.0</v>
      </c>
      <c r="G8" s="15">
        <v>1.0</v>
      </c>
      <c r="H8" s="17" t="s">
        <v>1441</v>
      </c>
      <c r="I8" s="18" t="s">
        <v>43</v>
      </c>
      <c r="J8" s="21"/>
      <c r="K8" s="15" t="s">
        <v>38</v>
      </c>
      <c r="L8" s="19" t="s">
        <v>39</v>
      </c>
      <c r="M8" s="20" t="s">
        <v>40</v>
      </c>
      <c r="N8" s="18" t="s">
        <v>1442</v>
      </c>
      <c r="O8" s="14"/>
      <c r="P8" s="14"/>
      <c r="Q8" s="14"/>
      <c r="R8" s="14"/>
      <c r="S8" s="14"/>
      <c r="T8" s="14"/>
      <c r="U8" s="14"/>
      <c r="V8" s="14"/>
      <c r="W8" s="14"/>
      <c r="X8" s="14"/>
      <c r="Y8" s="14"/>
      <c r="Z8" s="14"/>
      <c r="AA8" s="14"/>
      <c r="AB8" s="14"/>
      <c r="AC8" s="14"/>
      <c r="AD8" s="14"/>
      <c r="AE8" s="14"/>
      <c r="AF8" s="14"/>
      <c r="AG8" s="14"/>
      <c r="AH8" s="14"/>
      <c r="AI8" s="14"/>
      <c r="AJ8" s="14"/>
    </row>
    <row r="9">
      <c r="A9" s="15" t="s">
        <v>1443</v>
      </c>
      <c r="B9" s="15" t="s">
        <v>33</v>
      </c>
      <c r="C9" s="15" t="s">
        <v>34</v>
      </c>
      <c r="D9" s="16" t="s">
        <v>19</v>
      </c>
      <c r="E9" s="16" t="s">
        <v>1431</v>
      </c>
      <c r="F9" s="15">
        <v>19.0</v>
      </c>
      <c r="G9" s="15">
        <v>3.0</v>
      </c>
      <c r="H9" s="17" t="s">
        <v>1444</v>
      </c>
      <c r="I9" s="18" t="s">
        <v>43</v>
      </c>
      <c r="J9" s="21"/>
      <c r="K9" s="15" t="s">
        <v>38</v>
      </c>
      <c r="L9" s="19" t="s">
        <v>39</v>
      </c>
      <c r="M9" s="20" t="s">
        <v>40</v>
      </c>
      <c r="N9" s="18" t="s">
        <v>1445</v>
      </c>
      <c r="O9" s="14"/>
      <c r="P9" s="14"/>
      <c r="Q9" s="14"/>
      <c r="R9" s="14"/>
      <c r="S9" s="14"/>
      <c r="T9" s="14"/>
      <c r="U9" s="14"/>
      <c r="V9" s="14"/>
      <c r="W9" s="14"/>
      <c r="X9" s="14"/>
      <c r="Y9" s="14"/>
      <c r="Z9" s="14"/>
      <c r="AA9" s="14"/>
      <c r="AB9" s="14"/>
      <c r="AC9" s="14"/>
      <c r="AD9" s="14"/>
      <c r="AE9" s="14"/>
      <c r="AF9" s="14"/>
      <c r="AG9" s="14"/>
      <c r="AH9" s="14"/>
      <c r="AI9" s="14"/>
      <c r="AJ9" s="14"/>
    </row>
    <row r="10">
      <c r="A10" s="15" t="s">
        <v>1446</v>
      </c>
      <c r="B10" s="15" t="s">
        <v>33</v>
      </c>
      <c r="C10" s="15" t="s">
        <v>34</v>
      </c>
      <c r="D10" s="16" t="s">
        <v>19</v>
      </c>
      <c r="E10" s="16" t="s">
        <v>1431</v>
      </c>
      <c r="F10" s="15">
        <v>27.0</v>
      </c>
      <c r="G10" s="15">
        <v>5.0</v>
      </c>
      <c r="H10" s="17" t="s">
        <v>1447</v>
      </c>
      <c r="I10" s="18" t="s">
        <v>43</v>
      </c>
      <c r="J10" s="21"/>
      <c r="K10" s="15" t="s">
        <v>38</v>
      </c>
      <c r="L10" s="19" t="s">
        <v>39</v>
      </c>
      <c r="M10" s="20" t="s">
        <v>40</v>
      </c>
      <c r="N10" s="18" t="s">
        <v>1448</v>
      </c>
      <c r="O10" s="14"/>
      <c r="P10" s="14"/>
      <c r="Q10" s="14"/>
      <c r="R10" s="14"/>
      <c r="S10" s="14"/>
      <c r="T10" s="14"/>
      <c r="U10" s="14"/>
      <c r="V10" s="14"/>
      <c r="W10" s="14"/>
      <c r="X10" s="14"/>
      <c r="Y10" s="14"/>
      <c r="Z10" s="14"/>
      <c r="AA10" s="14"/>
      <c r="AB10" s="14"/>
      <c r="AC10" s="14"/>
      <c r="AD10" s="14"/>
      <c r="AE10" s="14"/>
      <c r="AF10" s="14"/>
      <c r="AG10" s="14"/>
      <c r="AH10" s="14"/>
      <c r="AI10" s="14"/>
      <c r="AJ10" s="14"/>
    </row>
    <row r="11">
      <c r="A11" s="15" t="s">
        <v>1449</v>
      </c>
      <c r="B11" s="15" t="s">
        <v>33</v>
      </c>
      <c r="C11" s="15" t="s">
        <v>34</v>
      </c>
      <c r="D11" s="16" t="s">
        <v>19</v>
      </c>
      <c r="E11" s="16" t="s">
        <v>1431</v>
      </c>
      <c r="F11" s="15">
        <v>15.0</v>
      </c>
      <c r="G11" s="15">
        <v>1.0</v>
      </c>
      <c r="H11" s="17" t="s">
        <v>1450</v>
      </c>
      <c r="I11" s="98" t="s">
        <v>1451</v>
      </c>
      <c r="J11" s="21"/>
      <c r="K11" s="15" t="s">
        <v>38</v>
      </c>
      <c r="L11" s="19" t="s">
        <v>39</v>
      </c>
      <c r="M11" s="20" t="s">
        <v>40</v>
      </c>
      <c r="N11" s="18" t="s">
        <v>1452</v>
      </c>
      <c r="O11" s="14"/>
      <c r="P11" s="14"/>
      <c r="Q11" s="14"/>
      <c r="R11" s="14"/>
      <c r="S11" s="14"/>
      <c r="T11" s="14"/>
      <c r="U11" s="14"/>
      <c r="V11" s="14"/>
      <c r="W11" s="14"/>
      <c r="X11" s="14"/>
      <c r="Y11" s="14"/>
      <c r="Z11" s="14"/>
      <c r="AA11" s="14"/>
      <c r="AB11" s="14"/>
      <c r="AC11" s="14"/>
      <c r="AD11" s="14"/>
      <c r="AE11" s="14"/>
      <c r="AF11" s="14"/>
      <c r="AG11" s="14"/>
      <c r="AH11" s="14"/>
      <c r="AI11" s="14"/>
      <c r="AJ11" s="14"/>
    </row>
    <row r="12">
      <c r="A12" s="15" t="s">
        <v>1453</v>
      </c>
      <c r="B12" s="15" t="s">
        <v>56</v>
      </c>
      <c r="C12" s="15" t="s">
        <v>57</v>
      </c>
      <c r="D12" s="16" t="s">
        <v>19</v>
      </c>
      <c r="E12" s="16" t="s">
        <v>1431</v>
      </c>
      <c r="F12" s="15">
        <v>26.0</v>
      </c>
      <c r="G12" s="15">
        <v>1.0</v>
      </c>
      <c r="H12" s="18" t="s">
        <v>1454</v>
      </c>
      <c r="I12" s="18" t="s">
        <v>1455</v>
      </c>
      <c r="J12" s="24"/>
      <c r="K12" s="15" t="s">
        <v>61</v>
      </c>
      <c r="L12" s="19" t="s">
        <v>62</v>
      </c>
      <c r="M12" s="22" t="s">
        <v>63</v>
      </c>
      <c r="N12" s="24" t="s">
        <v>1456</v>
      </c>
      <c r="O12" s="14"/>
      <c r="P12" s="14"/>
      <c r="Q12" s="14"/>
      <c r="R12" s="14"/>
      <c r="S12" s="14"/>
      <c r="T12" s="14"/>
      <c r="U12" s="14"/>
      <c r="V12" s="14"/>
      <c r="W12" s="14"/>
      <c r="X12" s="14"/>
      <c r="Y12" s="14"/>
      <c r="Z12" s="14"/>
      <c r="AA12" s="14"/>
      <c r="AB12" s="14"/>
      <c r="AC12" s="14"/>
      <c r="AD12" s="14"/>
      <c r="AE12" s="14"/>
      <c r="AF12" s="14"/>
      <c r="AG12" s="14"/>
      <c r="AH12" s="14"/>
      <c r="AI12" s="14"/>
      <c r="AJ12" s="14"/>
    </row>
    <row r="13">
      <c r="A13" s="15" t="s">
        <v>1457</v>
      </c>
      <c r="B13" s="15" t="s">
        <v>56</v>
      </c>
      <c r="C13" s="15" t="s">
        <v>57</v>
      </c>
      <c r="D13" s="16" t="s">
        <v>19</v>
      </c>
      <c r="E13" s="16" t="s">
        <v>1431</v>
      </c>
      <c r="F13" s="15">
        <v>2.0</v>
      </c>
      <c r="G13" s="15">
        <v>1.0</v>
      </c>
      <c r="H13" s="18" t="s">
        <v>1458</v>
      </c>
      <c r="I13" s="18" t="s">
        <v>1459</v>
      </c>
      <c r="J13" s="24"/>
      <c r="K13" s="15" t="s">
        <v>61</v>
      </c>
      <c r="L13" s="19" t="s">
        <v>62</v>
      </c>
      <c r="M13" s="22" t="s">
        <v>63</v>
      </c>
      <c r="N13" s="24" t="s">
        <v>1456</v>
      </c>
      <c r="O13" s="14"/>
      <c r="P13" s="14"/>
      <c r="Q13" s="14"/>
      <c r="R13" s="14"/>
      <c r="S13" s="14"/>
      <c r="T13" s="14"/>
      <c r="U13" s="14"/>
      <c r="V13" s="14"/>
      <c r="W13" s="14"/>
      <c r="X13" s="14"/>
      <c r="Y13" s="14"/>
      <c r="Z13" s="14"/>
      <c r="AA13" s="14"/>
      <c r="AB13" s="14"/>
      <c r="AC13" s="14"/>
      <c r="AD13" s="14"/>
      <c r="AE13" s="14"/>
      <c r="AF13" s="14"/>
      <c r="AG13" s="14"/>
      <c r="AH13" s="14"/>
      <c r="AI13" s="14"/>
      <c r="AJ13" s="14"/>
    </row>
    <row r="14">
      <c r="A14" s="15" t="s">
        <v>1460</v>
      </c>
      <c r="B14" s="15" t="s">
        <v>56</v>
      </c>
      <c r="C14" s="15" t="s">
        <v>57</v>
      </c>
      <c r="D14" s="16" t="s">
        <v>19</v>
      </c>
      <c r="E14" s="16" t="s">
        <v>1431</v>
      </c>
      <c r="F14" s="15">
        <v>5.0</v>
      </c>
      <c r="G14" s="15">
        <v>1.0</v>
      </c>
      <c r="H14" s="18" t="s">
        <v>1461</v>
      </c>
      <c r="I14" s="18" t="s">
        <v>1462</v>
      </c>
      <c r="J14" s="24"/>
      <c r="K14" s="15" t="s">
        <v>61</v>
      </c>
      <c r="L14" s="19" t="s">
        <v>62</v>
      </c>
      <c r="M14" s="22" t="s">
        <v>63</v>
      </c>
      <c r="N14" s="24" t="s">
        <v>1456</v>
      </c>
      <c r="O14" s="14"/>
      <c r="P14" s="14"/>
      <c r="Q14" s="14"/>
      <c r="R14" s="14"/>
      <c r="S14" s="14"/>
      <c r="T14" s="14"/>
      <c r="U14" s="14"/>
      <c r="V14" s="14"/>
      <c r="W14" s="14"/>
      <c r="X14" s="14"/>
      <c r="Y14" s="14"/>
      <c r="Z14" s="14"/>
      <c r="AA14" s="14"/>
      <c r="AB14" s="14"/>
      <c r="AC14" s="14"/>
      <c r="AD14" s="14"/>
      <c r="AE14" s="14"/>
      <c r="AF14" s="14"/>
      <c r="AG14" s="14"/>
      <c r="AH14" s="14"/>
      <c r="AI14" s="14"/>
      <c r="AJ14" s="14"/>
    </row>
    <row r="15">
      <c r="A15" s="15" t="s">
        <v>1463</v>
      </c>
      <c r="B15" s="15" t="s">
        <v>56</v>
      </c>
      <c r="C15" s="15" t="s">
        <v>57</v>
      </c>
      <c r="D15" s="16" t="s">
        <v>19</v>
      </c>
      <c r="E15" s="16" t="s">
        <v>1431</v>
      </c>
      <c r="F15" s="15">
        <v>2.0</v>
      </c>
      <c r="G15" s="15">
        <v>1.0</v>
      </c>
      <c r="H15" s="18" t="s">
        <v>1464</v>
      </c>
      <c r="I15" s="18" t="s">
        <v>1465</v>
      </c>
      <c r="J15" s="24"/>
      <c r="K15" s="15" t="s">
        <v>61</v>
      </c>
      <c r="L15" s="19" t="s">
        <v>62</v>
      </c>
      <c r="M15" s="22" t="s">
        <v>63</v>
      </c>
      <c r="N15" s="24" t="s">
        <v>1456</v>
      </c>
      <c r="O15" s="14"/>
      <c r="P15" s="14"/>
      <c r="Q15" s="14"/>
      <c r="R15" s="14"/>
      <c r="S15" s="14"/>
      <c r="T15" s="14"/>
      <c r="U15" s="14"/>
      <c r="V15" s="14"/>
      <c r="W15" s="14"/>
      <c r="X15" s="14"/>
      <c r="Y15" s="14"/>
      <c r="Z15" s="14"/>
      <c r="AA15" s="14"/>
      <c r="AB15" s="14"/>
      <c r="AC15" s="14"/>
      <c r="AD15" s="14"/>
      <c r="AE15" s="14"/>
      <c r="AF15" s="14"/>
      <c r="AG15" s="14"/>
      <c r="AH15" s="14"/>
      <c r="AI15" s="14"/>
      <c r="AJ15" s="14"/>
    </row>
    <row r="16">
      <c r="A16" s="15" t="s">
        <v>1466</v>
      </c>
      <c r="B16" s="15" t="s">
        <v>56</v>
      </c>
      <c r="C16" s="15" t="s">
        <v>57</v>
      </c>
      <c r="D16" s="16" t="s">
        <v>19</v>
      </c>
      <c r="E16" s="16" t="s">
        <v>1431</v>
      </c>
      <c r="F16" s="15">
        <v>10.0</v>
      </c>
      <c r="G16" s="15">
        <v>1.0</v>
      </c>
      <c r="H16" s="18" t="s">
        <v>1467</v>
      </c>
      <c r="I16" s="18" t="s">
        <v>1468</v>
      </c>
      <c r="J16" s="24"/>
      <c r="K16" s="15" t="s">
        <v>61</v>
      </c>
      <c r="L16" s="19" t="s">
        <v>62</v>
      </c>
      <c r="M16" s="22" t="s">
        <v>63</v>
      </c>
      <c r="N16" s="24" t="s">
        <v>1456</v>
      </c>
      <c r="O16" s="14"/>
      <c r="P16" s="14"/>
      <c r="Q16" s="14"/>
      <c r="R16" s="14"/>
      <c r="S16" s="14"/>
      <c r="T16" s="14"/>
      <c r="U16" s="14"/>
      <c r="V16" s="14"/>
      <c r="W16" s="14"/>
      <c r="X16" s="14"/>
      <c r="Y16" s="14"/>
      <c r="Z16" s="14"/>
      <c r="AA16" s="14"/>
      <c r="AB16" s="14"/>
      <c r="AC16" s="14"/>
      <c r="AD16" s="14"/>
      <c r="AE16" s="14"/>
      <c r="AF16" s="14"/>
      <c r="AG16" s="14"/>
      <c r="AH16" s="14"/>
      <c r="AI16" s="14"/>
      <c r="AJ16" s="14"/>
    </row>
    <row r="17">
      <c r="A17" s="15" t="s">
        <v>1469</v>
      </c>
      <c r="B17" s="15" t="s">
        <v>56</v>
      </c>
      <c r="C17" s="15" t="s">
        <v>57</v>
      </c>
      <c r="D17" s="16" t="s">
        <v>19</v>
      </c>
      <c r="E17" s="16" t="s">
        <v>1431</v>
      </c>
      <c r="F17" s="15">
        <v>4.0</v>
      </c>
      <c r="G17" s="15">
        <v>1.0</v>
      </c>
      <c r="H17" s="18" t="s">
        <v>1470</v>
      </c>
      <c r="I17" s="18" t="s">
        <v>1471</v>
      </c>
      <c r="J17" s="24"/>
      <c r="K17" s="15" t="s">
        <v>61</v>
      </c>
      <c r="L17" s="19" t="s">
        <v>62</v>
      </c>
      <c r="M17" s="22" t="s">
        <v>63</v>
      </c>
      <c r="N17" s="24" t="s">
        <v>1456</v>
      </c>
      <c r="O17" s="14"/>
      <c r="P17" s="14"/>
      <c r="Q17" s="14"/>
      <c r="R17" s="14"/>
      <c r="S17" s="14"/>
      <c r="T17" s="14"/>
      <c r="U17" s="14"/>
      <c r="V17" s="14"/>
      <c r="W17" s="14"/>
      <c r="X17" s="14"/>
      <c r="Y17" s="14"/>
      <c r="Z17" s="14"/>
      <c r="AA17" s="14"/>
      <c r="AB17" s="14"/>
      <c r="AC17" s="14"/>
      <c r="AD17" s="14"/>
      <c r="AE17" s="14"/>
      <c r="AF17" s="14"/>
      <c r="AG17" s="14"/>
      <c r="AH17" s="14"/>
      <c r="AI17" s="14"/>
      <c r="AJ17" s="14"/>
    </row>
    <row r="18">
      <c r="A18" s="15" t="s">
        <v>1472</v>
      </c>
      <c r="B18" s="15" t="s">
        <v>56</v>
      </c>
      <c r="C18" s="15" t="s">
        <v>57</v>
      </c>
      <c r="D18" s="16" t="s">
        <v>19</v>
      </c>
      <c r="E18" s="16" t="s">
        <v>1431</v>
      </c>
      <c r="F18" s="15">
        <v>2.0</v>
      </c>
      <c r="G18" s="15">
        <v>1.0</v>
      </c>
      <c r="H18" s="18" t="s">
        <v>1473</v>
      </c>
      <c r="I18" s="18" t="s">
        <v>1474</v>
      </c>
      <c r="J18" s="24"/>
      <c r="K18" s="15" t="s">
        <v>61</v>
      </c>
      <c r="L18" s="19" t="s">
        <v>62</v>
      </c>
      <c r="M18" s="22" t="s">
        <v>63</v>
      </c>
      <c r="N18" s="24" t="s">
        <v>1456</v>
      </c>
      <c r="O18" s="14"/>
      <c r="P18" s="14"/>
      <c r="Q18" s="14"/>
      <c r="R18" s="14"/>
      <c r="S18" s="14"/>
      <c r="T18" s="14"/>
      <c r="U18" s="14"/>
      <c r="V18" s="14"/>
      <c r="W18" s="14"/>
      <c r="X18" s="14"/>
      <c r="Y18" s="14"/>
      <c r="Z18" s="14"/>
      <c r="AA18" s="14"/>
      <c r="AB18" s="14"/>
      <c r="AC18" s="14"/>
      <c r="AD18" s="14"/>
      <c r="AE18" s="14"/>
      <c r="AF18" s="14"/>
      <c r="AG18" s="14"/>
      <c r="AH18" s="14"/>
      <c r="AI18" s="14"/>
      <c r="AJ18" s="14"/>
    </row>
    <row r="19">
      <c r="A19" s="15" t="s">
        <v>1475</v>
      </c>
      <c r="B19" s="15" t="s">
        <v>56</v>
      </c>
      <c r="C19" s="15" t="s">
        <v>57</v>
      </c>
      <c r="D19" s="16" t="s">
        <v>19</v>
      </c>
      <c r="E19" s="16" t="s">
        <v>1431</v>
      </c>
      <c r="F19" s="15">
        <v>3.0</v>
      </c>
      <c r="G19" s="15">
        <v>1.0</v>
      </c>
      <c r="H19" s="18" t="s">
        <v>1476</v>
      </c>
      <c r="I19" s="18" t="s">
        <v>1477</v>
      </c>
      <c r="J19" s="24"/>
      <c r="K19" s="15" t="s">
        <v>61</v>
      </c>
      <c r="L19" s="19" t="s">
        <v>62</v>
      </c>
      <c r="M19" s="22" t="s">
        <v>63</v>
      </c>
      <c r="N19" s="24" t="s">
        <v>1456</v>
      </c>
      <c r="O19" s="14"/>
      <c r="P19" s="14"/>
      <c r="Q19" s="14"/>
      <c r="R19" s="14"/>
      <c r="S19" s="14"/>
      <c r="T19" s="14"/>
      <c r="U19" s="14"/>
      <c r="V19" s="14"/>
      <c r="W19" s="14"/>
      <c r="X19" s="14"/>
      <c r="Y19" s="14"/>
      <c r="Z19" s="14"/>
      <c r="AA19" s="14"/>
      <c r="AB19" s="14"/>
      <c r="AC19" s="14"/>
      <c r="AD19" s="14"/>
      <c r="AE19" s="14"/>
      <c r="AF19" s="14"/>
      <c r="AG19" s="14"/>
      <c r="AH19" s="14"/>
      <c r="AI19" s="14"/>
      <c r="AJ19" s="14"/>
    </row>
    <row r="20">
      <c r="A20" s="15" t="s">
        <v>1478</v>
      </c>
      <c r="B20" s="15" t="s">
        <v>56</v>
      </c>
      <c r="C20" s="15" t="s">
        <v>57</v>
      </c>
      <c r="D20" s="16" t="s">
        <v>19</v>
      </c>
      <c r="E20" s="16" t="s">
        <v>1431</v>
      </c>
      <c r="F20" s="15">
        <v>2.0</v>
      </c>
      <c r="G20" s="15">
        <v>1.0</v>
      </c>
      <c r="H20" s="18" t="s">
        <v>1479</v>
      </c>
      <c r="I20" s="18" t="s">
        <v>1480</v>
      </c>
      <c r="J20" s="24"/>
      <c r="K20" s="15" t="s">
        <v>61</v>
      </c>
      <c r="L20" s="19" t="s">
        <v>62</v>
      </c>
      <c r="M20" s="22" t="s">
        <v>63</v>
      </c>
      <c r="N20" s="24" t="s">
        <v>1456</v>
      </c>
      <c r="O20" s="14"/>
      <c r="P20" s="14"/>
      <c r="Q20" s="14"/>
      <c r="R20" s="14"/>
      <c r="S20" s="14"/>
      <c r="T20" s="14"/>
      <c r="U20" s="14"/>
      <c r="V20" s="14"/>
      <c r="W20" s="14"/>
      <c r="X20" s="14"/>
      <c r="Y20" s="14"/>
      <c r="Z20" s="14"/>
      <c r="AA20" s="14"/>
      <c r="AB20" s="14"/>
      <c r="AC20" s="14"/>
      <c r="AD20" s="14"/>
      <c r="AE20" s="14"/>
      <c r="AF20" s="14"/>
      <c r="AG20" s="14"/>
      <c r="AH20" s="14"/>
      <c r="AI20" s="14"/>
      <c r="AJ20" s="14"/>
    </row>
    <row r="21">
      <c r="A21" s="15" t="s">
        <v>1481</v>
      </c>
      <c r="B21" s="15" t="s">
        <v>56</v>
      </c>
      <c r="C21" s="15" t="s">
        <v>57</v>
      </c>
      <c r="D21" s="16" t="s">
        <v>19</v>
      </c>
      <c r="E21" s="16" t="s">
        <v>1431</v>
      </c>
      <c r="F21" s="15">
        <v>4.0</v>
      </c>
      <c r="G21" s="15">
        <v>1.0</v>
      </c>
      <c r="H21" s="18" t="s">
        <v>1482</v>
      </c>
      <c r="I21" s="18" t="s">
        <v>1483</v>
      </c>
      <c r="J21" s="24"/>
      <c r="K21" s="15" t="s">
        <v>61</v>
      </c>
      <c r="L21" s="19" t="s">
        <v>62</v>
      </c>
      <c r="M21" s="22" t="s">
        <v>63</v>
      </c>
      <c r="N21" s="24" t="s">
        <v>1456</v>
      </c>
      <c r="O21" s="14"/>
      <c r="P21" s="14"/>
      <c r="Q21" s="14"/>
      <c r="R21" s="14"/>
      <c r="S21" s="14"/>
      <c r="T21" s="14"/>
      <c r="U21" s="14"/>
      <c r="V21" s="14"/>
      <c r="W21" s="14"/>
      <c r="X21" s="14"/>
      <c r="Y21" s="14"/>
      <c r="Z21" s="14"/>
      <c r="AA21" s="14"/>
      <c r="AB21" s="14"/>
      <c r="AC21" s="14"/>
      <c r="AD21" s="14"/>
      <c r="AE21" s="14"/>
      <c r="AF21" s="14"/>
      <c r="AG21" s="14"/>
      <c r="AH21" s="14"/>
      <c r="AI21" s="14"/>
      <c r="AJ21" s="14"/>
    </row>
    <row r="22">
      <c r="A22" s="15" t="s">
        <v>1484</v>
      </c>
      <c r="B22" s="15" t="s">
        <v>56</v>
      </c>
      <c r="C22" s="15" t="s">
        <v>57</v>
      </c>
      <c r="D22" s="16" t="s">
        <v>19</v>
      </c>
      <c r="E22" s="16" t="s">
        <v>1431</v>
      </c>
      <c r="F22" s="15">
        <v>4.0</v>
      </c>
      <c r="G22" s="15">
        <v>1.0</v>
      </c>
      <c r="H22" s="18" t="s">
        <v>1485</v>
      </c>
      <c r="I22" s="18" t="s">
        <v>1486</v>
      </c>
      <c r="J22" s="24"/>
      <c r="K22" s="15" t="s">
        <v>61</v>
      </c>
      <c r="L22" s="19" t="s">
        <v>62</v>
      </c>
      <c r="M22" s="22" t="s">
        <v>63</v>
      </c>
      <c r="N22" s="24" t="s">
        <v>1456</v>
      </c>
      <c r="O22" s="14"/>
      <c r="P22" s="14"/>
      <c r="Q22" s="14"/>
      <c r="R22" s="14"/>
      <c r="S22" s="14"/>
      <c r="T22" s="14"/>
      <c r="U22" s="14"/>
      <c r="V22" s="14"/>
      <c r="W22" s="14"/>
      <c r="X22" s="14"/>
      <c r="Y22" s="14"/>
      <c r="Z22" s="14"/>
      <c r="AA22" s="14"/>
      <c r="AB22" s="14"/>
      <c r="AC22" s="14"/>
      <c r="AD22" s="14"/>
      <c r="AE22" s="14"/>
      <c r="AF22" s="14"/>
      <c r="AG22" s="14"/>
      <c r="AH22" s="14"/>
      <c r="AI22" s="14"/>
      <c r="AJ22" s="14"/>
    </row>
    <row r="23">
      <c r="A23" s="15" t="s">
        <v>1487</v>
      </c>
      <c r="B23" s="15" t="s">
        <v>56</v>
      </c>
      <c r="C23" s="15" t="s">
        <v>57</v>
      </c>
      <c r="D23" s="16" t="s">
        <v>19</v>
      </c>
      <c r="E23" s="16" t="s">
        <v>1431</v>
      </c>
      <c r="F23" s="15">
        <v>4.0</v>
      </c>
      <c r="G23" s="15">
        <v>1.0</v>
      </c>
      <c r="H23" s="18" t="s">
        <v>1488</v>
      </c>
      <c r="I23" s="18" t="s">
        <v>1489</v>
      </c>
      <c r="J23" s="24"/>
      <c r="K23" s="15" t="s">
        <v>61</v>
      </c>
      <c r="L23" s="19" t="s">
        <v>62</v>
      </c>
      <c r="M23" s="22" t="s">
        <v>63</v>
      </c>
      <c r="N23" s="24" t="s">
        <v>1456</v>
      </c>
      <c r="O23" s="14"/>
      <c r="P23" s="14"/>
      <c r="Q23" s="14"/>
      <c r="R23" s="14"/>
      <c r="S23" s="14"/>
      <c r="T23" s="14"/>
      <c r="U23" s="14"/>
      <c r="V23" s="14"/>
      <c r="W23" s="14"/>
      <c r="X23" s="14"/>
      <c r="Y23" s="14"/>
      <c r="Z23" s="14"/>
      <c r="AA23" s="14"/>
      <c r="AB23" s="14"/>
      <c r="AC23" s="14"/>
      <c r="AD23" s="14"/>
      <c r="AE23" s="14"/>
      <c r="AF23" s="14"/>
      <c r="AG23" s="14"/>
      <c r="AH23" s="14"/>
      <c r="AI23" s="14"/>
      <c r="AJ23" s="14"/>
    </row>
    <row r="24">
      <c r="A24" s="15" t="s">
        <v>1490</v>
      </c>
      <c r="B24" s="15" t="s">
        <v>56</v>
      </c>
      <c r="C24" s="15" t="s">
        <v>57</v>
      </c>
      <c r="D24" s="16" t="s">
        <v>19</v>
      </c>
      <c r="E24" s="16" t="s">
        <v>1431</v>
      </c>
      <c r="F24" s="15">
        <v>21.0</v>
      </c>
      <c r="G24" s="15">
        <v>1.0</v>
      </c>
      <c r="H24" s="18" t="s">
        <v>1491</v>
      </c>
      <c r="I24" s="18" t="s">
        <v>1492</v>
      </c>
      <c r="J24" s="24"/>
      <c r="K24" s="15" t="s">
        <v>61</v>
      </c>
      <c r="L24" s="19" t="s">
        <v>62</v>
      </c>
      <c r="M24" s="22" t="s">
        <v>63</v>
      </c>
      <c r="N24" s="24" t="s">
        <v>1456</v>
      </c>
      <c r="O24" s="14"/>
      <c r="P24" s="14"/>
      <c r="Q24" s="14"/>
      <c r="R24" s="14"/>
      <c r="S24" s="14"/>
      <c r="T24" s="14"/>
      <c r="U24" s="14"/>
      <c r="V24" s="14"/>
      <c r="W24" s="14"/>
      <c r="X24" s="14"/>
      <c r="Y24" s="14"/>
      <c r="Z24" s="14"/>
      <c r="AA24" s="14"/>
      <c r="AB24" s="14"/>
      <c r="AC24" s="14"/>
      <c r="AD24" s="14"/>
      <c r="AE24" s="14"/>
      <c r="AF24" s="14"/>
      <c r="AG24" s="14"/>
      <c r="AH24" s="14"/>
      <c r="AI24" s="14"/>
      <c r="AJ24" s="14"/>
    </row>
    <row r="25">
      <c r="A25" s="15" t="s">
        <v>1493</v>
      </c>
      <c r="B25" s="15" t="s">
        <v>56</v>
      </c>
      <c r="C25" s="15" t="s">
        <v>57</v>
      </c>
      <c r="D25" s="16" t="s">
        <v>19</v>
      </c>
      <c r="E25" s="16" t="s">
        <v>1431</v>
      </c>
      <c r="F25" s="15">
        <v>12.0</v>
      </c>
      <c r="G25" s="15">
        <v>1.0</v>
      </c>
      <c r="H25" s="18" t="s">
        <v>1494</v>
      </c>
      <c r="I25" s="18" t="s">
        <v>1495</v>
      </c>
      <c r="J25" s="24"/>
      <c r="K25" s="15" t="s">
        <v>61</v>
      </c>
      <c r="L25" s="19" t="s">
        <v>62</v>
      </c>
      <c r="M25" s="22" t="s">
        <v>63</v>
      </c>
      <c r="N25" s="24" t="s">
        <v>1456</v>
      </c>
      <c r="O25" s="14"/>
      <c r="P25" s="14"/>
      <c r="Q25" s="14"/>
      <c r="R25" s="14"/>
      <c r="S25" s="14"/>
      <c r="T25" s="14"/>
      <c r="U25" s="14"/>
      <c r="V25" s="14"/>
      <c r="W25" s="14"/>
      <c r="X25" s="14"/>
      <c r="Y25" s="14"/>
      <c r="Z25" s="14"/>
      <c r="AA25" s="14"/>
      <c r="AB25" s="14"/>
      <c r="AC25" s="14"/>
      <c r="AD25" s="14"/>
      <c r="AE25" s="14"/>
      <c r="AF25" s="14"/>
      <c r="AG25" s="14"/>
      <c r="AH25" s="14"/>
      <c r="AI25" s="14"/>
      <c r="AJ25" s="14"/>
    </row>
    <row r="26">
      <c r="A26" s="15" t="s">
        <v>1496</v>
      </c>
      <c r="B26" s="15" t="s">
        <v>56</v>
      </c>
      <c r="C26" s="15" t="s">
        <v>57</v>
      </c>
      <c r="D26" s="16" t="s">
        <v>19</v>
      </c>
      <c r="E26" s="16" t="s">
        <v>1431</v>
      </c>
      <c r="F26" s="15">
        <v>3.0</v>
      </c>
      <c r="G26" s="15">
        <v>1.0</v>
      </c>
      <c r="H26" s="18" t="s">
        <v>1497</v>
      </c>
      <c r="I26" s="18" t="s">
        <v>1498</v>
      </c>
      <c r="J26" s="24"/>
      <c r="K26" s="15" t="s">
        <v>61</v>
      </c>
      <c r="L26" s="19" t="s">
        <v>62</v>
      </c>
      <c r="M26" s="22" t="s">
        <v>63</v>
      </c>
      <c r="N26" s="24" t="s">
        <v>1456</v>
      </c>
      <c r="O26" s="14"/>
      <c r="P26" s="14"/>
      <c r="Q26" s="14"/>
      <c r="R26" s="14"/>
      <c r="S26" s="14"/>
      <c r="T26" s="14"/>
      <c r="U26" s="14"/>
      <c r="V26" s="14"/>
      <c r="W26" s="14"/>
      <c r="X26" s="14"/>
      <c r="Y26" s="14"/>
      <c r="Z26" s="14"/>
      <c r="AA26" s="14"/>
      <c r="AB26" s="14"/>
      <c r="AC26" s="14"/>
      <c r="AD26" s="14"/>
      <c r="AE26" s="14"/>
      <c r="AF26" s="14"/>
      <c r="AG26" s="14"/>
      <c r="AH26" s="14"/>
      <c r="AI26" s="14"/>
      <c r="AJ26" s="14"/>
    </row>
    <row r="27">
      <c r="A27" s="15" t="s">
        <v>1499</v>
      </c>
      <c r="B27" s="15" t="s">
        <v>56</v>
      </c>
      <c r="C27" s="15" t="s">
        <v>57</v>
      </c>
      <c r="D27" s="16" t="s">
        <v>19</v>
      </c>
      <c r="E27" s="16" t="s">
        <v>1431</v>
      </c>
      <c r="F27" s="15">
        <v>6.0</v>
      </c>
      <c r="G27" s="15">
        <v>1.0</v>
      </c>
      <c r="H27" s="18" t="s">
        <v>1500</v>
      </c>
      <c r="I27" s="18" t="s">
        <v>1501</v>
      </c>
      <c r="J27" s="24"/>
      <c r="K27" s="15" t="s">
        <v>61</v>
      </c>
      <c r="L27" s="19" t="s">
        <v>62</v>
      </c>
      <c r="M27" s="22" t="s">
        <v>63</v>
      </c>
      <c r="N27" s="24" t="s">
        <v>1456</v>
      </c>
      <c r="O27" s="14"/>
      <c r="P27" s="14"/>
      <c r="Q27" s="14"/>
      <c r="R27" s="14"/>
      <c r="S27" s="14"/>
      <c r="T27" s="14"/>
      <c r="U27" s="14"/>
      <c r="V27" s="14"/>
      <c r="W27" s="14"/>
      <c r="X27" s="14"/>
      <c r="Y27" s="14"/>
      <c r="Z27" s="14"/>
      <c r="AA27" s="14"/>
      <c r="AB27" s="14"/>
      <c r="AC27" s="14"/>
      <c r="AD27" s="14"/>
      <c r="AE27" s="14"/>
      <c r="AF27" s="14"/>
      <c r="AG27" s="14"/>
      <c r="AH27" s="14"/>
      <c r="AI27" s="14"/>
      <c r="AJ27" s="14"/>
    </row>
    <row r="28">
      <c r="A28" s="15" t="s">
        <v>1502</v>
      </c>
      <c r="B28" s="15" t="s">
        <v>56</v>
      </c>
      <c r="C28" s="15" t="s">
        <v>57</v>
      </c>
      <c r="D28" s="16" t="s">
        <v>19</v>
      </c>
      <c r="E28" s="16" t="s">
        <v>1431</v>
      </c>
      <c r="F28" s="15">
        <v>5.0</v>
      </c>
      <c r="G28" s="15">
        <v>1.0</v>
      </c>
      <c r="H28" s="21" t="s">
        <v>1503</v>
      </c>
      <c r="I28" s="18" t="s">
        <v>1504</v>
      </c>
      <c r="J28" s="24"/>
      <c r="K28" s="15" t="s">
        <v>61</v>
      </c>
      <c r="L28" s="19" t="s">
        <v>62</v>
      </c>
      <c r="M28" s="22" t="s">
        <v>63</v>
      </c>
      <c r="N28" s="24" t="s">
        <v>1456</v>
      </c>
      <c r="O28" s="14"/>
      <c r="P28" s="14"/>
      <c r="Q28" s="14"/>
      <c r="R28" s="14"/>
      <c r="S28" s="14"/>
      <c r="T28" s="14"/>
      <c r="U28" s="14"/>
      <c r="V28" s="14"/>
      <c r="W28" s="14"/>
      <c r="X28" s="14"/>
      <c r="Y28" s="14"/>
      <c r="Z28" s="14"/>
      <c r="AA28" s="14"/>
      <c r="AB28" s="14"/>
      <c r="AC28" s="14"/>
      <c r="AD28" s="14"/>
      <c r="AE28" s="14"/>
      <c r="AF28" s="14"/>
      <c r="AG28" s="14"/>
      <c r="AH28" s="14"/>
      <c r="AI28" s="14"/>
      <c r="AJ28" s="14"/>
    </row>
    <row r="29">
      <c r="A29" s="15" t="s">
        <v>1505</v>
      </c>
      <c r="B29" s="15" t="s">
        <v>56</v>
      </c>
      <c r="C29" s="15" t="s">
        <v>57</v>
      </c>
      <c r="D29" s="16" t="s">
        <v>19</v>
      </c>
      <c r="E29" s="16" t="s">
        <v>1431</v>
      </c>
      <c r="F29" s="15">
        <v>4.0</v>
      </c>
      <c r="G29" s="15">
        <v>1.0</v>
      </c>
      <c r="H29" s="18" t="s">
        <v>1506</v>
      </c>
      <c r="I29" s="18" t="s">
        <v>1507</v>
      </c>
      <c r="J29" s="24"/>
      <c r="K29" s="15" t="s">
        <v>61</v>
      </c>
      <c r="L29" s="19" t="s">
        <v>62</v>
      </c>
      <c r="M29" s="22" t="s">
        <v>63</v>
      </c>
      <c r="N29" s="24" t="s">
        <v>1456</v>
      </c>
      <c r="O29" s="14"/>
      <c r="P29" s="14"/>
      <c r="Q29" s="14"/>
      <c r="R29" s="14"/>
      <c r="S29" s="14"/>
      <c r="T29" s="14"/>
      <c r="U29" s="14"/>
      <c r="V29" s="14"/>
      <c r="W29" s="14"/>
      <c r="X29" s="14"/>
      <c r="Y29" s="14"/>
      <c r="Z29" s="14"/>
      <c r="AA29" s="14"/>
      <c r="AB29" s="14"/>
      <c r="AC29" s="14"/>
      <c r="AD29" s="14"/>
      <c r="AE29" s="14"/>
      <c r="AF29" s="14"/>
      <c r="AG29" s="14"/>
      <c r="AH29" s="14"/>
      <c r="AI29" s="14"/>
      <c r="AJ29" s="14"/>
    </row>
    <row r="30">
      <c r="A30" s="15" t="s">
        <v>1508</v>
      </c>
      <c r="B30" s="15" t="s">
        <v>56</v>
      </c>
      <c r="C30" s="15" t="s">
        <v>57</v>
      </c>
      <c r="D30" s="16" t="s">
        <v>19</v>
      </c>
      <c r="E30" s="16" t="s">
        <v>1431</v>
      </c>
      <c r="F30" s="15">
        <v>6.0</v>
      </c>
      <c r="G30" s="15">
        <v>1.0</v>
      </c>
      <c r="H30" s="18" t="s">
        <v>1509</v>
      </c>
      <c r="I30" s="18" t="s">
        <v>1510</v>
      </c>
      <c r="J30" s="24"/>
      <c r="K30" s="15" t="s">
        <v>61</v>
      </c>
      <c r="L30" s="19" t="s">
        <v>62</v>
      </c>
      <c r="M30" s="22" t="s">
        <v>63</v>
      </c>
      <c r="N30" s="24" t="s">
        <v>1456</v>
      </c>
      <c r="O30" s="14"/>
      <c r="P30" s="14"/>
      <c r="Q30" s="14"/>
      <c r="R30" s="14"/>
      <c r="S30" s="14"/>
      <c r="T30" s="14"/>
      <c r="U30" s="14"/>
      <c r="V30" s="14"/>
      <c r="W30" s="14"/>
      <c r="X30" s="14"/>
      <c r="Y30" s="14"/>
      <c r="Z30" s="14"/>
      <c r="AA30" s="14"/>
      <c r="AB30" s="14"/>
      <c r="AC30" s="14"/>
      <c r="AD30" s="14"/>
      <c r="AE30" s="14"/>
      <c r="AF30" s="14"/>
      <c r="AG30" s="14"/>
      <c r="AH30" s="14"/>
      <c r="AI30" s="14"/>
      <c r="AJ30" s="14"/>
    </row>
    <row r="31">
      <c r="A31" s="15" t="s">
        <v>1511</v>
      </c>
      <c r="B31" s="15" t="s">
        <v>56</v>
      </c>
      <c r="C31" s="15" t="s">
        <v>57</v>
      </c>
      <c r="D31" s="16" t="s">
        <v>19</v>
      </c>
      <c r="E31" s="16" t="s">
        <v>1431</v>
      </c>
      <c r="F31" s="15">
        <v>2.0</v>
      </c>
      <c r="G31" s="15">
        <v>1.0</v>
      </c>
      <c r="H31" s="18" t="s">
        <v>1512</v>
      </c>
      <c r="I31" s="18" t="s">
        <v>1513</v>
      </c>
      <c r="J31" s="24"/>
      <c r="K31" s="15" t="s">
        <v>61</v>
      </c>
      <c r="L31" s="19" t="s">
        <v>62</v>
      </c>
      <c r="M31" s="22" t="s">
        <v>63</v>
      </c>
      <c r="N31" s="24" t="s">
        <v>1456</v>
      </c>
      <c r="O31" s="14"/>
      <c r="P31" s="14"/>
      <c r="Q31" s="14"/>
      <c r="R31" s="14"/>
      <c r="S31" s="14"/>
      <c r="T31" s="14"/>
      <c r="U31" s="14"/>
      <c r="V31" s="14"/>
      <c r="W31" s="14"/>
      <c r="X31" s="14"/>
      <c r="Y31" s="14"/>
      <c r="Z31" s="14"/>
      <c r="AA31" s="14"/>
      <c r="AB31" s="14"/>
      <c r="AC31" s="14"/>
      <c r="AD31" s="14"/>
      <c r="AE31" s="14"/>
      <c r="AF31" s="14"/>
      <c r="AG31" s="14"/>
      <c r="AH31" s="14"/>
      <c r="AI31" s="14"/>
      <c r="AJ31" s="14"/>
    </row>
    <row r="32">
      <c r="A32" s="15" t="s">
        <v>1514</v>
      </c>
      <c r="B32" s="15" t="s">
        <v>56</v>
      </c>
      <c r="C32" s="15" t="s">
        <v>57</v>
      </c>
      <c r="D32" s="16" t="s">
        <v>19</v>
      </c>
      <c r="E32" s="16" t="s">
        <v>1431</v>
      </c>
      <c r="F32" s="15">
        <v>2.0</v>
      </c>
      <c r="G32" s="15">
        <v>1.0</v>
      </c>
      <c r="H32" s="18" t="s">
        <v>1515</v>
      </c>
      <c r="I32" s="18" t="s">
        <v>1516</v>
      </c>
      <c r="J32" s="24"/>
      <c r="K32" s="15" t="s">
        <v>61</v>
      </c>
      <c r="L32" s="19" t="s">
        <v>62</v>
      </c>
      <c r="M32" s="22" t="s">
        <v>63</v>
      </c>
      <c r="N32" s="24" t="s">
        <v>1456</v>
      </c>
      <c r="O32" s="14"/>
      <c r="P32" s="14"/>
      <c r="Q32" s="14"/>
      <c r="R32" s="14"/>
      <c r="S32" s="14"/>
      <c r="T32" s="14"/>
      <c r="U32" s="14"/>
      <c r="V32" s="14"/>
      <c r="W32" s="14"/>
      <c r="X32" s="14"/>
      <c r="Y32" s="14"/>
      <c r="Z32" s="14"/>
      <c r="AA32" s="14"/>
      <c r="AB32" s="14"/>
      <c r="AC32" s="14"/>
      <c r="AD32" s="14"/>
      <c r="AE32" s="14"/>
      <c r="AF32" s="14"/>
      <c r="AG32" s="14"/>
      <c r="AH32" s="14"/>
      <c r="AI32" s="14"/>
      <c r="AJ32" s="14"/>
    </row>
    <row r="33">
      <c r="A33" s="15" t="s">
        <v>1517</v>
      </c>
      <c r="B33" s="15" t="s">
        <v>56</v>
      </c>
      <c r="C33" s="15" t="s">
        <v>57</v>
      </c>
      <c r="D33" s="16" t="s">
        <v>19</v>
      </c>
      <c r="E33" s="16" t="s">
        <v>1431</v>
      </c>
      <c r="F33" s="15">
        <v>2.0</v>
      </c>
      <c r="G33" s="15">
        <v>1.0</v>
      </c>
      <c r="H33" s="18" t="s">
        <v>1518</v>
      </c>
      <c r="I33" s="18" t="s">
        <v>1519</v>
      </c>
      <c r="J33" s="24"/>
      <c r="K33" s="15" t="s">
        <v>61</v>
      </c>
      <c r="L33" s="19" t="s">
        <v>62</v>
      </c>
      <c r="M33" s="22" t="s">
        <v>63</v>
      </c>
      <c r="N33" s="24" t="s">
        <v>1456</v>
      </c>
      <c r="O33" s="14"/>
      <c r="P33" s="14"/>
      <c r="Q33" s="14"/>
      <c r="R33" s="14"/>
      <c r="S33" s="14"/>
      <c r="T33" s="14"/>
      <c r="U33" s="14"/>
      <c r="V33" s="14"/>
      <c r="W33" s="14"/>
      <c r="X33" s="14"/>
      <c r="Y33" s="14"/>
      <c r="Z33" s="14"/>
      <c r="AA33" s="14"/>
      <c r="AB33" s="14"/>
      <c r="AC33" s="14"/>
      <c r="AD33" s="14"/>
      <c r="AE33" s="14"/>
      <c r="AF33" s="14"/>
      <c r="AG33" s="14"/>
      <c r="AH33" s="14"/>
      <c r="AI33" s="14"/>
      <c r="AJ33" s="14"/>
    </row>
    <row r="34">
      <c r="A34" s="15" t="s">
        <v>1520</v>
      </c>
      <c r="B34" s="15" t="s">
        <v>56</v>
      </c>
      <c r="C34" s="15" t="s">
        <v>57</v>
      </c>
      <c r="D34" s="16" t="s">
        <v>19</v>
      </c>
      <c r="E34" s="16" t="s">
        <v>1431</v>
      </c>
      <c r="F34" s="15">
        <v>4.0</v>
      </c>
      <c r="G34" s="15">
        <v>1.0</v>
      </c>
      <c r="H34" s="18" t="s">
        <v>1521</v>
      </c>
      <c r="I34" s="18" t="s">
        <v>1522</v>
      </c>
      <c r="J34" s="24"/>
      <c r="K34" s="15" t="s">
        <v>61</v>
      </c>
      <c r="L34" s="19" t="s">
        <v>62</v>
      </c>
      <c r="M34" s="22" t="s">
        <v>63</v>
      </c>
      <c r="N34" s="24" t="s">
        <v>1456</v>
      </c>
      <c r="O34" s="14"/>
      <c r="P34" s="14"/>
      <c r="Q34" s="14"/>
      <c r="R34" s="14"/>
      <c r="S34" s="14"/>
      <c r="T34" s="14"/>
      <c r="U34" s="14"/>
      <c r="V34" s="14"/>
      <c r="W34" s="14"/>
      <c r="X34" s="14"/>
      <c r="Y34" s="14"/>
      <c r="Z34" s="14"/>
      <c r="AA34" s="14"/>
      <c r="AB34" s="14"/>
      <c r="AC34" s="14"/>
      <c r="AD34" s="14"/>
      <c r="AE34" s="14"/>
      <c r="AF34" s="14"/>
      <c r="AG34" s="14"/>
      <c r="AH34" s="14"/>
      <c r="AI34" s="14"/>
      <c r="AJ34" s="14"/>
    </row>
    <row r="35">
      <c r="A35" s="15" t="s">
        <v>1523</v>
      </c>
      <c r="B35" s="15" t="s">
        <v>56</v>
      </c>
      <c r="C35" s="15" t="s">
        <v>57</v>
      </c>
      <c r="D35" s="16" t="s">
        <v>19</v>
      </c>
      <c r="E35" s="16" t="s">
        <v>1431</v>
      </c>
      <c r="F35" s="15">
        <v>2.0</v>
      </c>
      <c r="G35" s="15">
        <v>1.0</v>
      </c>
      <c r="H35" s="18" t="s">
        <v>1524</v>
      </c>
      <c r="I35" s="18" t="s">
        <v>1525</v>
      </c>
      <c r="J35" s="24"/>
      <c r="K35" s="15" t="s">
        <v>61</v>
      </c>
      <c r="L35" s="19" t="s">
        <v>62</v>
      </c>
      <c r="M35" s="22" t="s">
        <v>63</v>
      </c>
      <c r="N35" s="24" t="s">
        <v>1456</v>
      </c>
      <c r="O35" s="14"/>
      <c r="P35" s="14"/>
      <c r="Q35" s="14"/>
      <c r="R35" s="14"/>
      <c r="S35" s="14"/>
      <c r="T35" s="14"/>
      <c r="U35" s="14"/>
      <c r="V35" s="14"/>
      <c r="W35" s="14"/>
      <c r="X35" s="14"/>
      <c r="Y35" s="14"/>
      <c r="Z35" s="14"/>
      <c r="AA35" s="14"/>
      <c r="AB35" s="14"/>
      <c r="AC35" s="14"/>
      <c r="AD35" s="14"/>
      <c r="AE35" s="14"/>
      <c r="AF35" s="14"/>
      <c r="AG35" s="14"/>
      <c r="AH35" s="14"/>
      <c r="AI35" s="14"/>
      <c r="AJ35" s="14"/>
    </row>
    <row r="36">
      <c r="A36" s="15" t="s">
        <v>1526</v>
      </c>
      <c r="B36" s="15" t="s">
        <v>56</v>
      </c>
      <c r="C36" s="15" t="s">
        <v>57</v>
      </c>
      <c r="D36" s="16" t="s">
        <v>19</v>
      </c>
      <c r="E36" s="16" t="s">
        <v>1431</v>
      </c>
      <c r="F36" s="15">
        <v>3.0</v>
      </c>
      <c r="G36" s="15">
        <v>1.0</v>
      </c>
      <c r="H36" s="18" t="s">
        <v>1527</v>
      </c>
      <c r="I36" s="21" t="s">
        <v>1528</v>
      </c>
      <c r="J36" s="24"/>
      <c r="K36" s="15" t="s">
        <v>61</v>
      </c>
      <c r="L36" s="19" t="s">
        <v>62</v>
      </c>
      <c r="M36" s="22" t="s">
        <v>63</v>
      </c>
      <c r="N36" s="24" t="s">
        <v>1456</v>
      </c>
      <c r="O36" s="14"/>
      <c r="P36" s="14"/>
      <c r="Q36" s="14"/>
      <c r="R36" s="14"/>
      <c r="S36" s="14"/>
      <c r="T36" s="14"/>
      <c r="U36" s="14"/>
      <c r="V36" s="14"/>
      <c r="W36" s="14"/>
      <c r="X36" s="14"/>
      <c r="Y36" s="14"/>
      <c r="Z36" s="14"/>
      <c r="AA36" s="14"/>
      <c r="AB36" s="14"/>
      <c r="AC36" s="14"/>
      <c r="AD36" s="14"/>
      <c r="AE36" s="14"/>
      <c r="AF36" s="14"/>
      <c r="AG36" s="14"/>
      <c r="AH36" s="14"/>
      <c r="AI36" s="14"/>
      <c r="AJ36" s="14"/>
    </row>
    <row r="37">
      <c r="A37" s="15" t="s">
        <v>1529</v>
      </c>
      <c r="B37" s="15" t="s">
        <v>56</v>
      </c>
      <c r="C37" s="15" t="s">
        <v>57</v>
      </c>
      <c r="D37" s="16" t="s">
        <v>19</v>
      </c>
      <c r="E37" s="16" t="s">
        <v>1431</v>
      </c>
      <c r="F37" s="15">
        <v>4.0</v>
      </c>
      <c r="G37" s="15">
        <v>1.0</v>
      </c>
      <c r="H37" s="18" t="s">
        <v>1530</v>
      </c>
      <c r="I37" s="18" t="s">
        <v>1531</v>
      </c>
      <c r="J37" s="24"/>
      <c r="K37" s="15" t="s">
        <v>61</v>
      </c>
      <c r="L37" s="19" t="s">
        <v>62</v>
      </c>
      <c r="M37" s="22" t="s">
        <v>63</v>
      </c>
      <c r="N37" s="24" t="s">
        <v>1456</v>
      </c>
      <c r="O37" s="14"/>
      <c r="P37" s="14"/>
      <c r="Q37" s="14"/>
      <c r="R37" s="14"/>
      <c r="S37" s="14"/>
      <c r="T37" s="14"/>
      <c r="U37" s="14"/>
      <c r="V37" s="14"/>
      <c r="W37" s="14"/>
      <c r="X37" s="14"/>
      <c r="Y37" s="14"/>
      <c r="Z37" s="14"/>
      <c r="AA37" s="14"/>
      <c r="AB37" s="14"/>
      <c r="AC37" s="14"/>
      <c r="AD37" s="14"/>
      <c r="AE37" s="14"/>
      <c r="AF37" s="14"/>
      <c r="AG37" s="14"/>
      <c r="AH37" s="14"/>
      <c r="AI37" s="14"/>
      <c r="AJ37" s="14"/>
    </row>
    <row r="38">
      <c r="A38" s="15" t="s">
        <v>1532</v>
      </c>
      <c r="B38" s="15" t="s">
        <v>56</v>
      </c>
      <c r="C38" s="15" t="s">
        <v>57</v>
      </c>
      <c r="D38" s="16" t="s">
        <v>19</v>
      </c>
      <c r="E38" s="16" t="s">
        <v>1431</v>
      </c>
      <c r="F38" s="15">
        <v>3.0</v>
      </c>
      <c r="G38" s="15">
        <v>1.0</v>
      </c>
      <c r="H38" s="18" t="s">
        <v>1533</v>
      </c>
      <c r="I38" s="18" t="s">
        <v>1534</v>
      </c>
      <c r="J38" s="24"/>
      <c r="K38" s="15" t="s">
        <v>61</v>
      </c>
      <c r="L38" s="19" t="s">
        <v>62</v>
      </c>
      <c r="M38" s="22" t="s">
        <v>63</v>
      </c>
      <c r="N38" s="24" t="s">
        <v>1456</v>
      </c>
      <c r="O38" s="14"/>
      <c r="P38" s="14"/>
      <c r="Q38" s="14"/>
      <c r="R38" s="14"/>
      <c r="S38" s="14"/>
      <c r="T38" s="14"/>
      <c r="U38" s="14"/>
      <c r="V38" s="14"/>
      <c r="W38" s="14"/>
      <c r="X38" s="14"/>
      <c r="Y38" s="14"/>
      <c r="Z38" s="14"/>
      <c r="AA38" s="14"/>
      <c r="AB38" s="14"/>
      <c r="AC38" s="14"/>
      <c r="AD38" s="14"/>
      <c r="AE38" s="14"/>
      <c r="AF38" s="14"/>
      <c r="AG38" s="14"/>
      <c r="AH38" s="14"/>
      <c r="AI38" s="14"/>
      <c r="AJ38" s="14"/>
    </row>
    <row r="39">
      <c r="A39" s="15" t="s">
        <v>1535</v>
      </c>
      <c r="B39" s="15" t="s">
        <v>56</v>
      </c>
      <c r="C39" s="15" t="s">
        <v>57</v>
      </c>
      <c r="D39" s="16" t="s">
        <v>19</v>
      </c>
      <c r="E39" s="16" t="s">
        <v>1431</v>
      </c>
      <c r="F39" s="15">
        <v>4.0</v>
      </c>
      <c r="G39" s="15">
        <v>3.0</v>
      </c>
      <c r="H39" s="18" t="s">
        <v>1536</v>
      </c>
      <c r="I39" s="18" t="s">
        <v>1537</v>
      </c>
      <c r="J39" s="24"/>
      <c r="K39" s="15" t="s">
        <v>61</v>
      </c>
      <c r="L39" s="19" t="s">
        <v>62</v>
      </c>
      <c r="M39" s="22" t="s">
        <v>63</v>
      </c>
      <c r="N39" s="24" t="s">
        <v>1456</v>
      </c>
      <c r="O39" s="14"/>
      <c r="P39" s="14"/>
      <c r="Q39" s="14"/>
      <c r="R39" s="14"/>
      <c r="S39" s="14"/>
      <c r="T39" s="14"/>
      <c r="U39" s="14"/>
      <c r="V39" s="14"/>
      <c r="W39" s="14"/>
      <c r="X39" s="14"/>
      <c r="Y39" s="14"/>
      <c r="Z39" s="14"/>
      <c r="AA39" s="14"/>
      <c r="AB39" s="14"/>
      <c r="AC39" s="14"/>
      <c r="AD39" s="14"/>
      <c r="AE39" s="14"/>
      <c r="AF39" s="14"/>
      <c r="AG39" s="14"/>
      <c r="AH39" s="14"/>
      <c r="AI39" s="14"/>
      <c r="AJ39" s="14"/>
    </row>
    <row r="40">
      <c r="A40" s="15" t="s">
        <v>1538</v>
      </c>
      <c r="B40" s="15" t="s">
        <v>56</v>
      </c>
      <c r="C40" s="15" t="s">
        <v>57</v>
      </c>
      <c r="D40" s="16" t="s">
        <v>19</v>
      </c>
      <c r="E40" s="16" t="s">
        <v>1431</v>
      </c>
      <c r="F40" s="15">
        <v>14.0</v>
      </c>
      <c r="G40" s="15">
        <v>1.0</v>
      </c>
      <c r="H40" s="18" t="s">
        <v>1539</v>
      </c>
      <c r="I40" s="18" t="s">
        <v>1537</v>
      </c>
      <c r="J40" s="24"/>
      <c r="K40" s="15" t="s">
        <v>61</v>
      </c>
      <c r="L40" s="19" t="s">
        <v>62</v>
      </c>
      <c r="M40" s="22" t="s">
        <v>63</v>
      </c>
      <c r="N40" s="24" t="s">
        <v>1456</v>
      </c>
      <c r="O40" s="14"/>
      <c r="P40" s="14"/>
      <c r="Q40" s="14"/>
      <c r="R40" s="14"/>
      <c r="S40" s="14"/>
      <c r="T40" s="14"/>
      <c r="U40" s="14"/>
      <c r="V40" s="14"/>
      <c r="W40" s="14"/>
      <c r="X40" s="14"/>
      <c r="Y40" s="14"/>
      <c r="Z40" s="14"/>
      <c r="AA40" s="14"/>
      <c r="AB40" s="14"/>
      <c r="AC40" s="14"/>
      <c r="AD40" s="14"/>
      <c r="AE40" s="14"/>
      <c r="AF40" s="14"/>
      <c r="AG40" s="14"/>
      <c r="AH40" s="14"/>
      <c r="AI40" s="14"/>
      <c r="AJ40" s="14"/>
    </row>
    <row r="41">
      <c r="A41" s="15" t="s">
        <v>1540</v>
      </c>
      <c r="B41" s="15" t="s">
        <v>56</v>
      </c>
      <c r="C41" s="15" t="s">
        <v>57</v>
      </c>
      <c r="D41" s="16" t="s">
        <v>19</v>
      </c>
      <c r="E41" s="16" t="s">
        <v>1431</v>
      </c>
      <c r="F41" s="15">
        <v>13.0</v>
      </c>
      <c r="G41" s="15">
        <v>1.0</v>
      </c>
      <c r="H41" s="18" t="s">
        <v>1541</v>
      </c>
      <c r="I41" s="18" t="s">
        <v>1542</v>
      </c>
      <c r="J41" s="24"/>
      <c r="K41" s="15" t="s">
        <v>61</v>
      </c>
      <c r="L41" s="19" t="s">
        <v>62</v>
      </c>
      <c r="M41" s="22" t="s">
        <v>63</v>
      </c>
      <c r="N41" s="24" t="s">
        <v>1456</v>
      </c>
      <c r="O41" s="14"/>
      <c r="P41" s="14"/>
      <c r="Q41" s="14"/>
      <c r="R41" s="14"/>
      <c r="S41" s="14"/>
      <c r="T41" s="14"/>
      <c r="U41" s="14"/>
      <c r="V41" s="14"/>
      <c r="W41" s="14"/>
      <c r="X41" s="14"/>
      <c r="Y41" s="14"/>
      <c r="Z41" s="14"/>
      <c r="AA41" s="14"/>
      <c r="AB41" s="14"/>
      <c r="AC41" s="14"/>
      <c r="AD41" s="14"/>
      <c r="AE41" s="14"/>
      <c r="AF41" s="14"/>
      <c r="AG41" s="14"/>
      <c r="AH41" s="14"/>
      <c r="AI41" s="14"/>
      <c r="AJ41" s="14"/>
    </row>
    <row r="42">
      <c r="A42" s="15" t="s">
        <v>1543</v>
      </c>
      <c r="B42" s="15" t="s">
        <v>56</v>
      </c>
      <c r="C42" s="15" t="s">
        <v>57</v>
      </c>
      <c r="D42" s="16" t="s">
        <v>19</v>
      </c>
      <c r="E42" s="16" t="s">
        <v>1431</v>
      </c>
      <c r="F42" s="15">
        <v>4.0</v>
      </c>
      <c r="G42" s="15">
        <v>1.0</v>
      </c>
      <c r="H42" s="18" t="s">
        <v>1544</v>
      </c>
      <c r="I42" s="18" t="s">
        <v>1545</v>
      </c>
      <c r="J42" s="24"/>
      <c r="K42" s="15" t="s">
        <v>61</v>
      </c>
      <c r="L42" s="19" t="s">
        <v>62</v>
      </c>
      <c r="M42" s="22" t="s">
        <v>63</v>
      </c>
      <c r="N42" s="24" t="s">
        <v>1456</v>
      </c>
      <c r="O42" s="14"/>
      <c r="P42" s="14"/>
      <c r="Q42" s="14"/>
      <c r="R42" s="14"/>
      <c r="S42" s="14"/>
      <c r="T42" s="14"/>
      <c r="U42" s="14"/>
      <c r="V42" s="14"/>
      <c r="W42" s="14"/>
      <c r="X42" s="14"/>
      <c r="Y42" s="14"/>
      <c r="Z42" s="14"/>
      <c r="AA42" s="14"/>
      <c r="AB42" s="14"/>
      <c r="AC42" s="14"/>
      <c r="AD42" s="14"/>
      <c r="AE42" s="14"/>
      <c r="AF42" s="14"/>
      <c r="AG42" s="14"/>
      <c r="AH42" s="14"/>
      <c r="AI42" s="14"/>
      <c r="AJ42" s="14"/>
    </row>
    <row r="43">
      <c r="A43" s="15" t="s">
        <v>1546</v>
      </c>
      <c r="B43" s="15" t="s">
        <v>123</v>
      </c>
      <c r="C43" s="15" t="s">
        <v>124</v>
      </c>
      <c r="D43" s="16" t="s">
        <v>19</v>
      </c>
      <c r="E43" s="16" t="s">
        <v>1431</v>
      </c>
      <c r="F43" s="15">
        <v>46.0</v>
      </c>
      <c r="G43" s="15">
        <v>6.0</v>
      </c>
      <c r="H43" s="26" t="s">
        <v>1547</v>
      </c>
      <c r="I43" s="26" t="s">
        <v>1548</v>
      </c>
      <c r="J43" s="25"/>
      <c r="K43" s="15" t="s">
        <v>127</v>
      </c>
      <c r="L43" s="25"/>
      <c r="M43" s="15" t="s">
        <v>128</v>
      </c>
      <c r="N43" s="14"/>
      <c r="O43" s="14"/>
      <c r="P43" s="14"/>
      <c r="Q43" s="14"/>
      <c r="R43" s="14"/>
      <c r="S43" s="14"/>
      <c r="T43" s="14"/>
      <c r="U43" s="14"/>
      <c r="V43" s="14"/>
      <c r="W43" s="14"/>
      <c r="X43" s="14"/>
      <c r="Y43" s="14"/>
      <c r="Z43" s="14"/>
      <c r="AA43" s="14"/>
      <c r="AB43" s="14"/>
      <c r="AC43" s="14"/>
      <c r="AD43" s="14"/>
      <c r="AE43" s="14"/>
      <c r="AF43" s="14"/>
      <c r="AG43" s="14"/>
      <c r="AH43" s="14"/>
      <c r="AI43" s="14"/>
      <c r="AJ43" s="14"/>
    </row>
    <row r="44">
      <c r="A44" s="15" t="s">
        <v>1549</v>
      </c>
      <c r="B44" s="15" t="s">
        <v>123</v>
      </c>
      <c r="C44" s="15" t="s">
        <v>124</v>
      </c>
      <c r="D44" s="16" t="s">
        <v>19</v>
      </c>
      <c r="E44" s="16" t="s">
        <v>1431</v>
      </c>
      <c r="F44" s="15">
        <v>76.0</v>
      </c>
      <c r="G44" s="15">
        <v>3.0</v>
      </c>
      <c r="H44" s="26" t="s">
        <v>1550</v>
      </c>
      <c r="I44" s="26" t="s">
        <v>1551</v>
      </c>
      <c r="J44" s="25"/>
      <c r="K44" s="15" t="s">
        <v>127</v>
      </c>
      <c r="L44" s="25"/>
      <c r="M44" s="15" t="s">
        <v>128</v>
      </c>
      <c r="N44" s="14"/>
      <c r="O44" s="14"/>
      <c r="P44" s="14"/>
      <c r="Q44" s="14"/>
      <c r="R44" s="14"/>
      <c r="S44" s="14"/>
      <c r="T44" s="14"/>
      <c r="U44" s="14"/>
      <c r="V44" s="14"/>
      <c r="W44" s="14"/>
      <c r="X44" s="14"/>
      <c r="Y44" s="14"/>
      <c r="Z44" s="14"/>
      <c r="AA44" s="14"/>
      <c r="AB44" s="14"/>
      <c r="AC44" s="14"/>
      <c r="AD44" s="14"/>
      <c r="AE44" s="14"/>
      <c r="AF44" s="14"/>
      <c r="AG44" s="14"/>
      <c r="AH44" s="14"/>
      <c r="AI44" s="14"/>
      <c r="AJ44" s="14"/>
    </row>
    <row r="45">
      <c r="A45" s="15" t="s">
        <v>1552</v>
      </c>
      <c r="B45" s="15" t="s">
        <v>123</v>
      </c>
      <c r="C45" s="15" t="s">
        <v>124</v>
      </c>
      <c r="D45" s="16" t="s">
        <v>19</v>
      </c>
      <c r="E45" s="16" t="s">
        <v>1431</v>
      </c>
      <c r="F45" s="15">
        <v>94.0</v>
      </c>
      <c r="G45" s="15">
        <v>6.0</v>
      </c>
      <c r="H45" s="26" t="s">
        <v>1553</v>
      </c>
      <c r="I45" s="26" t="s">
        <v>1554</v>
      </c>
      <c r="J45" s="25"/>
      <c r="K45" s="15" t="s">
        <v>127</v>
      </c>
      <c r="L45" s="25"/>
      <c r="M45" s="15" t="s">
        <v>128</v>
      </c>
      <c r="N45" s="14"/>
      <c r="O45" s="14"/>
      <c r="P45" s="14"/>
      <c r="Q45" s="14"/>
      <c r="R45" s="14"/>
      <c r="S45" s="14"/>
      <c r="T45" s="14"/>
      <c r="U45" s="14"/>
      <c r="V45" s="14"/>
      <c r="W45" s="14"/>
      <c r="X45" s="14"/>
      <c r="Y45" s="14"/>
      <c r="Z45" s="14"/>
      <c r="AA45" s="14"/>
      <c r="AB45" s="14"/>
      <c r="AC45" s="14"/>
      <c r="AD45" s="14"/>
      <c r="AE45" s="14"/>
      <c r="AF45" s="14"/>
      <c r="AG45" s="14"/>
      <c r="AH45" s="14"/>
      <c r="AI45" s="14"/>
      <c r="AJ45" s="14"/>
    </row>
    <row r="46">
      <c r="A46" s="15" t="s">
        <v>1555</v>
      </c>
      <c r="B46" s="15" t="s">
        <v>123</v>
      </c>
      <c r="C46" s="15" t="s">
        <v>124</v>
      </c>
      <c r="D46" s="16" t="s">
        <v>19</v>
      </c>
      <c r="E46" s="16" t="s">
        <v>1431</v>
      </c>
      <c r="F46" s="15">
        <v>113.0</v>
      </c>
      <c r="G46" s="15">
        <v>21.0</v>
      </c>
      <c r="H46" s="26" t="s">
        <v>1556</v>
      </c>
      <c r="I46" s="26" t="s">
        <v>1557</v>
      </c>
      <c r="J46" s="25"/>
      <c r="K46" s="15" t="s">
        <v>127</v>
      </c>
      <c r="L46" s="25"/>
      <c r="M46" s="15" t="s">
        <v>128</v>
      </c>
      <c r="N46" s="14"/>
      <c r="O46" s="14"/>
      <c r="P46" s="14"/>
      <c r="Q46" s="14"/>
      <c r="R46" s="14"/>
      <c r="S46" s="14"/>
      <c r="T46" s="14"/>
      <c r="U46" s="14"/>
      <c r="V46" s="14"/>
      <c r="W46" s="14"/>
      <c r="X46" s="14"/>
      <c r="Y46" s="14"/>
      <c r="Z46" s="14"/>
      <c r="AA46" s="14"/>
      <c r="AB46" s="14"/>
      <c r="AC46" s="14"/>
      <c r="AD46" s="14"/>
      <c r="AE46" s="14"/>
      <c r="AF46" s="14"/>
      <c r="AG46" s="14"/>
      <c r="AH46" s="14"/>
      <c r="AI46" s="14"/>
      <c r="AJ46" s="14"/>
    </row>
    <row r="47">
      <c r="A47" s="15" t="s">
        <v>1558</v>
      </c>
      <c r="B47" s="15" t="s">
        <v>123</v>
      </c>
      <c r="C47" s="15" t="s">
        <v>124</v>
      </c>
      <c r="D47" s="16" t="s">
        <v>19</v>
      </c>
      <c r="E47" s="16" t="s">
        <v>1431</v>
      </c>
      <c r="F47" s="15">
        <v>47.0</v>
      </c>
      <c r="G47" s="15">
        <v>10.0</v>
      </c>
      <c r="H47" s="17" t="s">
        <v>1559</v>
      </c>
      <c r="I47" s="17" t="s">
        <v>1560</v>
      </c>
      <c r="J47" s="25"/>
      <c r="K47" s="15" t="s">
        <v>127</v>
      </c>
      <c r="L47" s="25"/>
      <c r="M47" s="15" t="s">
        <v>128</v>
      </c>
      <c r="N47" s="14"/>
      <c r="O47" s="14"/>
      <c r="P47" s="14"/>
      <c r="Q47" s="14"/>
      <c r="R47" s="14"/>
      <c r="S47" s="14"/>
      <c r="T47" s="14"/>
      <c r="U47" s="14"/>
      <c r="V47" s="14"/>
      <c r="W47" s="14"/>
      <c r="X47" s="14"/>
      <c r="Y47" s="14"/>
      <c r="Z47" s="14"/>
      <c r="AA47" s="14"/>
      <c r="AB47" s="14"/>
      <c r="AC47" s="14"/>
      <c r="AD47" s="14"/>
      <c r="AE47" s="14"/>
      <c r="AF47" s="14"/>
      <c r="AG47" s="14"/>
      <c r="AH47" s="14"/>
      <c r="AI47" s="14"/>
      <c r="AJ47" s="14"/>
    </row>
    <row r="48">
      <c r="A48" s="15" t="s">
        <v>1561</v>
      </c>
      <c r="B48" s="15" t="s">
        <v>123</v>
      </c>
      <c r="C48" s="15" t="s">
        <v>124</v>
      </c>
      <c r="D48" s="16" t="s">
        <v>19</v>
      </c>
      <c r="E48" s="16" t="s">
        <v>1431</v>
      </c>
      <c r="F48" s="15">
        <v>37.0</v>
      </c>
      <c r="G48" s="15">
        <v>5.0</v>
      </c>
      <c r="H48" s="17" t="s">
        <v>1562</v>
      </c>
      <c r="I48" s="18" t="s">
        <v>1563</v>
      </c>
      <c r="J48" s="25"/>
      <c r="K48" s="15" t="s">
        <v>127</v>
      </c>
      <c r="L48" s="25"/>
      <c r="M48" s="15" t="s">
        <v>128</v>
      </c>
      <c r="N48" s="14"/>
      <c r="O48" s="14"/>
      <c r="P48" s="14"/>
      <c r="Q48" s="14"/>
      <c r="R48" s="14"/>
      <c r="S48" s="14"/>
      <c r="T48" s="14"/>
      <c r="U48" s="14"/>
      <c r="V48" s="14"/>
      <c r="W48" s="14"/>
      <c r="X48" s="14"/>
      <c r="Y48" s="14"/>
      <c r="Z48" s="14"/>
      <c r="AA48" s="14"/>
      <c r="AB48" s="14"/>
      <c r="AC48" s="14"/>
      <c r="AD48" s="14"/>
      <c r="AE48" s="14"/>
      <c r="AF48" s="14"/>
      <c r="AG48" s="14"/>
      <c r="AH48" s="14"/>
      <c r="AI48" s="14"/>
      <c r="AJ48" s="14"/>
    </row>
    <row r="49">
      <c r="A49" s="15" t="s">
        <v>1564</v>
      </c>
      <c r="B49" s="15" t="s">
        <v>123</v>
      </c>
      <c r="C49" s="15" t="s">
        <v>124</v>
      </c>
      <c r="D49" s="16" t="s">
        <v>19</v>
      </c>
      <c r="E49" s="16" t="s">
        <v>1431</v>
      </c>
      <c r="F49" s="15">
        <v>41.0</v>
      </c>
      <c r="G49" s="15">
        <v>7.0</v>
      </c>
      <c r="H49" s="18" t="s">
        <v>1565</v>
      </c>
      <c r="I49" s="18" t="s">
        <v>1566</v>
      </c>
      <c r="J49" s="25"/>
      <c r="K49" s="15" t="s">
        <v>127</v>
      </c>
      <c r="L49" s="25"/>
      <c r="M49" s="15" t="s">
        <v>128</v>
      </c>
      <c r="N49" s="14"/>
      <c r="O49" s="14"/>
      <c r="P49" s="14"/>
      <c r="Q49" s="14"/>
      <c r="R49" s="14"/>
      <c r="S49" s="14"/>
      <c r="T49" s="14"/>
      <c r="U49" s="14"/>
      <c r="V49" s="14"/>
      <c r="W49" s="14"/>
      <c r="X49" s="14"/>
      <c r="Y49" s="14"/>
      <c r="Z49" s="14"/>
      <c r="AA49" s="14"/>
      <c r="AB49" s="14"/>
      <c r="AC49" s="14"/>
      <c r="AD49" s="14"/>
      <c r="AE49" s="14"/>
      <c r="AF49" s="14"/>
      <c r="AG49" s="14"/>
      <c r="AH49" s="14"/>
      <c r="AI49" s="14"/>
      <c r="AJ49" s="14"/>
    </row>
    <row r="50">
      <c r="A50" s="15" t="s">
        <v>1567</v>
      </c>
      <c r="B50" s="15" t="s">
        <v>123</v>
      </c>
      <c r="C50" s="15" t="s">
        <v>124</v>
      </c>
      <c r="D50" s="16" t="s">
        <v>19</v>
      </c>
      <c r="E50" s="16" t="s">
        <v>1431</v>
      </c>
      <c r="F50" s="15">
        <v>45.0</v>
      </c>
      <c r="G50" s="15">
        <v>4.0</v>
      </c>
      <c r="H50" s="18" t="s">
        <v>1568</v>
      </c>
      <c r="I50" s="18" t="s">
        <v>1569</v>
      </c>
      <c r="J50" s="25"/>
      <c r="K50" s="15" t="s">
        <v>127</v>
      </c>
      <c r="L50" s="25"/>
      <c r="M50" s="15" t="s">
        <v>128</v>
      </c>
      <c r="N50" s="14"/>
      <c r="O50" s="14"/>
      <c r="P50" s="14"/>
      <c r="Q50" s="14"/>
      <c r="R50" s="14"/>
      <c r="S50" s="14"/>
      <c r="T50" s="14"/>
      <c r="U50" s="14"/>
      <c r="V50" s="14"/>
      <c r="W50" s="14"/>
      <c r="X50" s="14"/>
      <c r="Y50" s="14"/>
      <c r="Z50" s="14"/>
      <c r="AA50" s="14"/>
      <c r="AB50" s="14"/>
      <c r="AC50" s="14"/>
      <c r="AD50" s="14"/>
      <c r="AE50" s="14"/>
      <c r="AF50" s="14"/>
      <c r="AG50" s="14"/>
      <c r="AH50" s="14"/>
      <c r="AI50" s="14"/>
      <c r="AJ50" s="14"/>
    </row>
    <row r="51">
      <c r="A51" s="15" t="s">
        <v>1570</v>
      </c>
      <c r="B51" s="15" t="s">
        <v>123</v>
      </c>
      <c r="C51" s="15" t="s">
        <v>124</v>
      </c>
      <c r="D51" s="16" t="s">
        <v>19</v>
      </c>
      <c r="E51" s="16" t="s">
        <v>1431</v>
      </c>
      <c r="F51" s="15">
        <v>32.0</v>
      </c>
      <c r="G51" s="15">
        <v>3.0</v>
      </c>
      <c r="H51" s="18" t="s">
        <v>1571</v>
      </c>
      <c r="I51" s="18" t="s">
        <v>1572</v>
      </c>
      <c r="J51" s="25"/>
      <c r="K51" s="15" t="s">
        <v>127</v>
      </c>
      <c r="L51" s="25"/>
      <c r="M51" s="15" t="s">
        <v>128</v>
      </c>
      <c r="N51" s="14"/>
      <c r="O51" s="14"/>
      <c r="P51" s="14"/>
      <c r="Q51" s="14"/>
      <c r="R51" s="14"/>
      <c r="S51" s="14"/>
      <c r="T51" s="14"/>
      <c r="U51" s="14"/>
      <c r="V51" s="14"/>
      <c r="W51" s="14"/>
      <c r="X51" s="14"/>
      <c r="Y51" s="14"/>
      <c r="Z51" s="14"/>
      <c r="AA51" s="14"/>
      <c r="AB51" s="14"/>
      <c r="AC51" s="14"/>
      <c r="AD51" s="14"/>
      <c r="AE51" s="14"/>
      <c r="AF51" s="14"/>
      <c r="AG51" s="14"/>
      <c r="AH51" s="14"/>
      <c r="AI51" s="14"/>
      <c r="AJ51" s="14"/>
    </row>
    <row r="52">
      <c r="A52" s="15" t="s">
        <v>1573</v>
      </c>
      <c r="B52" s="15" t="s">
        <v>123</v>
      </c>
      <c r="C52" s="15" t="s">
        <v>124</v>
      </c>
      <c r="D52" s="16" t="s">
        <v>19</v>
      </c>
      <c r="E52" s="16" t="s">
        <v>1431</v>
      </c>
      <c r="F52" s="15">
        <v>35.0</v>
      </c>
      <c r="G52" s="15">
        <v>3.0</v>
      </c>
      <c r="H52" s="18" t="s">
        <v>1574</v>
      </c>
      <c r="I52" s="18" t="s">
        <v>1575</v>
      </c>
      <c r="J52" s="25"/>
      <c r="K52" s="15" t="s">
        <v>127</v>
      </c>
      <c r="L52" s="25"/>
      <c r="M52" s="15" t="s">
        <v>128</v>
      </c>
      <c r="N52" s="14"/>
      <c r="O52" s="14"/>
      <c r="P52" s="14"/>
      <c r="Q52" s="14"/>
      <c r="R52" s="14"/>
      <c r="S52" s="14"/>
      <c r="T52" s="14"/>
      <c r="U52" s="14"/>
      <c r="V52" s="14"/>
      <c r="W52" s="14"/>
      <c r="X52" s="14"/>
      <c r="Y52" s="14"/>
      <c r="Z52" s="14"/>
      <c r="AA52" s="14"/>
      <c r="AB52" s="14"/>
      <c r="AC52" s="14"/>
      <c r="AD52" s="14"/>
      <c r="AE52" s="14"/>
      <c r="AF52" s="14"/>
      <c r="AG52" s="14"/>
      <c r="AH52" s="14"/>
      <c r="AI52" s="14"/>
      <c r="AJ52" s="14"/>
    </row>
    <row r="53">
      <c r="A53" s="15" t="s">
        <v>1576</v>
      </c>
      <c r="B53" s="15" t="s">
        <v>123</v>
      </c>
      <c r="C53" s="15" t="s">
        <v>124</v>
      </c>
      <c r="D53" s="16" t="s">
        <v>19</v>
      </c>
      <c r="E53" s="16" t="s">
        <v>1431</v>
      </c>
      <c r="F53" s="15">
        <v>35.0</v>
      </c>
      <c r="G53" s="15">
        <v>2.0</v>
      </c>
      <c r="H53" s="18" t="s">
        <v>1577</v>
      </c>
      <c r="I53" s="18" t="s">
        <v>1578</v>
      </c>
      <c r="J53" s="25"/>
      <c r="K53" s="15" t="s">
        <v>127</v>
      </c>
      <c r="L53" s="25"/>
      <c r="M53" s="15" t="s">
        <v>128</v>
      </c>
      <c r="N53" s="14"/>
      <c r="O53" s="14"/>
      <c r="P53" s="14"/>
      <c r="Q53" s="14"/>
      <c r="R53" s="14"/>
      <c r="S53" s="14"/>
      <c r="T53" s="14"/>
      <c r="U53" s="14"/>
      <c r="V53" s="14"/>
      <c r="W53" s="14"/>
      <c r="X53" s="14"/>
      <c r="Y53" s="14"/>
      <c r="Z53" s="14"/>
      <c r="AA53" s="14"/>
      <c r="AB53" s="14"/>
      <c r="AC53" s="14"/>
      <c r="AD53" s="14"/>
      <c r="AE53" s="14"/>
      <c r="AF53" s="14"/>
      <c r="AG53" s="14"/>
      <c r="AH53" s="14"/>
      <c r="AI53" s="14"/>
      <c r="AJ53" s="14"/>
    </row>
    <row r="54">
      <c r="A54" s="15" t="s">
        <v>1579</v>
      </c>
      <c r="B54" s="15" t="s">
        <v>123</v>
      </c>
      <c r="C54" s="15" t="s">
        <v>124</v>
      </c>
      <c r="D54" s="16" t="s">
        <v>19</v>
      </c>
      <c r="E54" s="16" t="s">
        <v>1431</v>
      </c>
      <c r="F54" s="15">
        <v>29.0</v>
      </c>
      <c r="G54" s="15">
        <v>2.0</v>
      </c>
      <c r="H54" s="18" t="s">
        <v>1580</v>
      </c>
      <c r="I54" s="18" t="s">
        <v>1581</v>
      </c>
      <c r="J54" s="25"/>
      <c r="K54" s="15" t="s">
        <v>127</v>
      </c>
      <c r="L54" s="25"/>
      <c r="M54" s="15" t="s">
        <v>128</v>
      </c>
      <c r="N54" s="14"/>
      <c r="O54" s="14"/>
      <c r="P54" s="14"/>
      <c r="Q54" s="14"/>
      <c r="R54" s="14"/>
      <c r="S54" s="14"/>
      <c r="T54" s="14"/>
      <c r="U54" s="14"/>
      <c r="V54" s="14"/>
      <c r="W54" s="14"/>
      <c r="X54" s="14"/>
      <c r="Y54" s="14"/>
      <c r="Z54" s="14"/>
      <c r="AA54" s="14"/>
      <c r="AB54" s="14"/>
      <c r="AC54" s="14"/>
      <c r="AD54" s="14"/>
      <c r="AE54" s="14"/>
      <c r="AF54" s="14"/>
      <c r="AG54" s="14"/>
      <c r="AH54" s="14"/>
      <c r="AI54" s="14"/>
      <c r="AJ54" s="14"/>
    </row>
    <row r="55">
      <c r="A55" s="15" t="s">
        <v>1582</v>
      </c>
      <c r="B55" s="15" t="s">
        <v>123</v>
      </c>
      <c r="C55" s="15" t="s">
        <v>124</v>
      </c>
      <c r="D55" s="16" t="s">
        <v>19</v>
      </c>
      <c r="E55" s="16" t="s">
        <v>1431</v>
      </c>
      <c r="F55" s="15">
        <v>16.0</v>
      </c>
      <c r="G55" s="15">
        <v>1.0</v>
      </c>
      <c r="H55" s="18" t="s">
        <v>1583</v>
      </c>
      <c r="I55" s="18" t="s">
        <v>1584</v>
      </c>
      <c r="J55" s="25"/>
      <c r="K55" s="15" t="s">
        <v>127</v>
      </c>
      <c r="L55" s="25"/>
      <c r="M55" s="15" t="s">
        <v>128</v>
      </c>
      <c r="N55" s="14"/>
      <c r="O55" s="14"/>
      <c r="P55" s="14"/>
      <c r="Q55" s="14"/>
      <c r="R55" s="14"/>
      <c r="S55" s="14"/>
      <c r="T55" s="14"/>
      <c r="U55" s="14"/>
      <c r="V55" s="14"/>
      <c r="W55" s="14"/>
      <c r="X55" s="14"/>
      <c r="Y55" s="14"/>
      <c r="Z55" s="14"/>
      <c r="AA55" s="14"/>
      <c r="AB55" s="14"/>
      <c r="AC55" s="14"/>
      <c r="AD55" s="14"/>
      <c r="AE55" s="14"/>
      <c r="AF55" s="14"/>
      <c r="AG55" s="14"/>
      <c r="AH55" s="14"/>
      <c r="AI55" s="14"/>
      <c r="AJ55" s="14"/>
    </row>
    <row r="56">
      <c r="A56" s="15" t="s">
        <v>1585</v>
      </c>
      <c r="B56" s="15" t="s">
        <v>123</v>
      </c>
      <c r="C56" s="15" t="s">
        <v>124</v>
      </c>
      <c r="D56" s="16" t="s">
        <v>19</v>
      </c>
      <c r="E56" s="16" t="s">
        <v>1431</v>
      </c>
      <c r="F56" s="15">
        <v>53.0</v>
      </c>
      <c r="G56" s="15">
        <v>2.0</v>
      </c>
      <c r="H56" s="18" t="s">
        <v>1586</v>
      </c>
      <c r="I56" s="18" t="s">
        <v>1587</v>
      </c>
      <c r="J56" s="25"/>
      <c r="K56" s="15" t="s">
        <v>127</v>
      </c>
      <c r="L56" s="25"/>
      <c r="M56" s="15" t="s">
        <v>128</v>
      </c>
      <c r="N56" s="14"/>
      <c r="O56" s="14"/>
      <c r="P56" s="14"/>
      <c r="Q56" s="14"/>
      <c r="R56" s="14"/>
      <c r="S56" s="14"/>
      <c r="T56" s="14"/>
      <c r="U56" s="14"/>
      <c r="V56" s="14"/>
      <c r="W56" s="14"/>
      <c r="X56" s="14"/>
      <c r="Y56" s="14"/>
      <c r="Z56" s="14"/>
      <c r="AA56" s="14"/>
      <c r="AB56" s="14"/>
      <c r="AC56" s="14"/>
      <c r="AD56" s="14"/>
      <c r="AE56" s="14"/>
      <c r="AF56" s="14"/>
      <c r="AG56" s="14"/>
      <c r="AH56" s="14"/>
      <c r="AI56" s="14"/>
      <c r="AJ56" s="14"/>
    </row>
    <row r="57">
      <c r="A57" s="15" t="s">
        <v>1588</v>
      </c>
      <c r="B57" s="15" t="s">
        <v>123</v>
      </c>
      <c r="C57" s="15" t="s">
        <v>124</v>
      </c>
      <c r="D57" s="16" t="s">
        <v>19</v>
      </c>
      <c r="E57" s="16" t="s">
        <v>1431</v>
      </c>
      <c r="F57" s="15">
        <v>33.0</v>
      </c>
      <c r="G57" s="15">
        <v>1.0</v>
      </c>
      <c r="H57" s="18" t="s">
        <v>1589</v>
      </c>
      <c r="I57" s="18" t="s">
        <v>1590</v>
      </c>
      <c r="J57" s="25"/>
      <c r="K57" s="15" t="s">
        <v>127</v>
      </c>
      <c r="L57" s="25"/>
      <c r="M57" s="15" t="s">
        <v>128</v>
      </c>
      <c r="N57" s="14"/>
      <c r="O57" s="14"/>
      <c r="P57" s="14"/>
      <c r="Q57" s="14"/>
      <c r="R57" s="14"/>
      <c r="S57" s="14"/>
      <c r="T57" s="14"/>
      <c r="U57" s="14"/>
      <c r="V57" s="14"/>
      <c r="W57" s="14"/>
      <c r="X57" s="14"/>
      <c r="Y57" s="14"/>
      <c r="Z57" s="14"/>
      <c r="AA57" s="14"/>
      <c r="AB57" s="14"/>
      <c r="AC57" s="14"/>
      <c r="AD57" s="14"/>
      <c r="AE57" s="14"/>
      <c r="AF57" s="14"/>
      <c r="AG57" s="14"/>
      <c r="AH57" s="14"/>
      <c r="AI57" s="14"/>
      <c r="AJ57" s="14"/>
    </row>
    <row r="58">
      <c r="A58" s="15" t="s">
        <v>1591</v>
      </c>
      <c r="B58" s="15" t="s">
        <v>173</v>
      </c>
      <c r="C58" s="15" t="s">
        <v>34</v>
      </c>
      <c r="D58" s="16" t="s">
        <v>19</v>
      </c>
      <c r="E58" s="16" t="s">
        <v>1431</v>
      </c>
      <c r="F58" s="15">
        <v>17.0</v>
      </c>
      <c r="G58" s="15">
        <v>1.0</v>
      </c>
      <c r="H58" s="17" t="s">
        <v>1592</v>
      </c>
      <c r="I58" s="17" t="s">
        <v>175</v>
      </c>
      <c r="J58" s="24"/>
      <c r="K58" s="15"/>
      <c r="L58" s="19" t="s">
        <v>176</v>
      </c>
      <c r="M58" s="20" t="s">
        <v>1593</v>
      </c>
      <c r="N58" s="14"/>
      <c r="O58" s="14"/>
      <c r="P58" s="14"/>
      <c r="Q58" s="14"/>
      <c r="R58" s="14"/>
      <c r="S58" s="14"/>
      <c r="T58" s="14"/>
      <c r="U58" s="14"/>
      <c r="V58" s="14"/>
      <c r="W58" s="14"/>
      <c r="X58" s="14"/>
      <c r="Y58" s="14"/>
      <c r="Z58" s="14"/>
      <c r="AA58" s="14"/>
      <c r="AB58" s="14"/>
      <c r="AC58" s="14"/>
      <c r="AD58" s="14"/>
      <c r="AE58" s="14"/>
      <c r="AF58" s="14"/>
      <c r="AG58" s="14"/>
      <c r="AH58" s="14"/>
      <c r="AI58" s="14"/>
      <c r="AJ58" s="14"/>
    </row>
    <row r="59">
      <c r="A59" s="15" t="s">
        <v>1594</v>
      </c>
      <c r="B59" s="15" t="s">
        <v>220</v>
      </c>
      <c r="C59" s="15" t="s">
        <v>197</v>
      </c>
      <c r="D59" s="16" t="s">
        <v>19</v>
      </c>
      <c r="E59" s="16" t="s">
        <v>1431</v>
      </c>
      <c r="F59" s="15">
        <v>3.0</v>
      </c>
      <c r="G59" s="15">
        <v>1.0</v>
      </c>
      <c r="H59" s="17" t="s">
        <v>1595</v>
      </c>
      <c r="I59" s="17" t="s">
        <v>222</v>
      </c>
      <c r="J59" s="24"/>
      <c r="K59" s="15" t="s">
        <v>1596</v>
      </c>
      <c r="L59" s="19" t="s">
        <v>1597</v>
      </c>
      <c r="M59" s="34" t="s">
        <v>1598</v>
      </c>
      <c r="N59" s="14"/>
      <c r="O59" s="14"/>
      <c r="P59" s="14"/>
      <c r="Q59" s="14"/>
      <c r="R59" s="14"/>
      <c r="S59" s="14"/>
      <c r="T59" s="14"/>
      <c r="U59" s="14"/>
      <c r="V59" s="14"/>
      <c r="W59" s="14"/>
      <c r="X59" s="14"/>
      <c r="Y59" s="14"/>
      <c r="Z59" s="14"/>
      <c r="AA59" s="14"/>
      <c r="AB59" s="14"/>
      <c r="AC59" s="14"/>
      <c r="AD59" s="14"/>
      <c r="AE59" s="14"/>
      <c r="AF59" s="14"/>
      <c r="AG59" s="14"/>
      <c r="AH59" s="14"/>
      <c r="AI59" s="14"/>
      <c r="AJ59" s="14"/>
    </row>
    <row r="60">
      <c r="A60" s="15" t="s">
        <v>1599</v>
      </c>
      <c r="B60" s="15" t="s">
        <v>220</v>
      </c>
      <c r="C60" s="15" t="s">
        <v>197</v>
      </c>
      <c r="D60" s="16" t="s">
        <v>19</v>
      </c>
      <c r="E60" s="16" t="s">
        <v>1431</v>
      </c>
      <c r="F60" s="15">
        <v>29.0</v>
      </c>
      <c r="G60" s="15">
        <v>6.0</v>
      </c>
      <c r="H60" s="17" t="s">
        <v>1595</v>
      </c>
      <c r="I60" s="17" t="s">
        <v>222</v>
      </c>
      <c r="J60" s="17" t="s">
        <v>222</v>
      </c>
      <c r="K60" s="15" t="s">
        <v>1596</v>
      </c>
      <c r="L60" s="19" t="s">
        <v>1597</v>
      </c>
      <c r="M60" s="34" t="s">
        <v>1598</v>
      </c>
      <c r="N60" s="14"/>
      <c r="O60" s="14"/>
      <c r="P60" s="14"/>
      <c r="Q60" s="14"/>
      <c r="R60" s="14"/>
      <c r="S60" s="14"/>
      <c r="T60" s="14"/>
      <c r="U60" s="14"/>
      <c r="V60" s="14"/>
      <c r="W60" s="14"/>
      <c r="X60" s="14"/>
      <c r="Y60" s="14"/>
      <c r="Z60" s="14"/>
      <c r="AA60" s="14"/>
      <c r="AB60" s="14"/>
      <c r="AC60" s="14"/>
      <c r="AD60" s="14"/>
      <c r="AE60" s="14"/>
      <c r="AF60" s="14"/>
      <c r="AG60" s="14"/>
      <c r="AH60" s="14"/>
      <c r="AI60" s="14"/>
      <c r="AJ60" s="14"/>
    </row>
    <row r="61">
      <c r="A61" s="15" t="s">
        <v>1600</v>
      </c>
      <c r="B61" s="15" t="s">
        <v>220</v>
      </c>
      <c r="C61" s="15" t="s">
        <v>197</v>
      </c>
      <c r="D61" s="16" t="s">
        <v>19</v>
      </c>
      <c r="E61" s="16" t="s">
        <v>1431</v>
      </c>
      <c r="F61" s="15">
        <v>9.0</v>
      </c>
      <c r="G61" s="15">
        <v>2.0</v>
      </c>
      <c r="H61" s="17" t="s">
        <v>1595</v>
      </c>
      <c r="I61" s="17" t="s">
        <v>222</v>
      </c>
      <c r="J61" s="17" t="s">
        <v>222</v>
      </c>
      <c r="K61" s="15" t="s">
        <v>1596</v>
      </c>
      <c r="L61" s="19" t="s">
        <v>1597</v>
      </c>
      <c r="M61" s="34" t="s">
        <v>1598</v>
      </c>
      <c r="N61" s="14"/>
      <c r="O61" s="14"/>
      <c r="P61" s="14"/>
      <c r="Q61" s="14"/>
      <c r="R61" s="14"/>
      <c r="S61" s="14"/>
      <c r="T61" s="14"/>
      <c r="U61" s="14"/>
      <c r="V61" s="14"/>
      <c r="W61" s="14"/>
      <c r="X61" s="14"/>
      <c r="Y61" s="14"/>
      <c r="Z61" s="14"/>
      <c r="AA61" s="14"/>
      <c r="AB61" s="14"/>
      <c r="AC61" s="14"/>
      <c r="AD61" s="14"/>
      <c r="AE61" s="14"/>
      <c r="AF61" s="14"/>
      <c r="AG61" s="14"/>
      <c r="AH61" s="14"/>
      <c r="AI61" s="14"/>
      <c r="AJ61" s="14"/>
    </row>
    <row r="62">
      <c r="A62" s="15" t="s">
        <v>1601</v>
      </c>
      <c r="B62" s="15" t="s">
        <v>220</v>
      </c>
      <c r="C62" s="15" t="s">
        <v>197</v>
      </c>
      <c r="D62" s="16" t="s">
        <v>19</v>
      </c>
      <c r="E62" s="16" t="s">
        <v>1431</v>
      </c>
      <c r="F62" s="15">
        <v>13.0</v>
      </c>
      <c r="G62" s="15">
        <v>4.0</v>
      </c>
      <c r="H62" s="17" t="s">
        <v>1595</v>
      </c>
      <c r="I62" s="17" t="s">
        <v>222</v>
      </c>
      <c r="J62" s="17" t="s">
        <v>222</v>
      </c>
      <c r="K62" s="15" t="s">
        <v>1596</v>
      </c>
      <c r="L62" s="19" t="s">
        <v>1597</v>
      </c>
      <c r="M62" s="34" t="s">
        <v>1598</v>
      </c>
      <c r="N62" s="14"/>
      <c r="O62" s="14"/>
      <c r="P62" s="14"/>
      <c r="Q62" s="14"/>
      <c r="R62" s="14"/>
      <c r="S62" s="14"/>
      <c r="T62" s="14"/>
      <c r="U62" s="14"/>
      <c r="V62" s="14"/>
      <c r="W62" s="14"/>
      <c r="X62" s="14"/>
      <c r="Y62" s="14"/>
      <c r="Z62" s="14"/>
      <c r="AA62" s="14"/>
      <c r="AB62" s="14"/>
      <c r="AC62" s="14"/>
      <c r="AD62" s="14"/>
      <c r="AE62" s="14"/>
      <c r="AF62" s="14"/>
      <c r="AG62" s="14"/>
      <c r="AH62" s="14"/>
      <c r="AI62" s="14"/>
      <c r="AJ62" s="14"/>
    </row>
    <row r="63">
      <c r="A63" s="15" t="s">
        <v>1602</v>
      </c>
      <c r="B63" s="15" t="s">
        <v>220</v>
      </c>
      <c r="C63" s="15" t="s">
        <v>197</v>
      </c>
      <c r="D63" s="16" t="s">
        <v>19</v>
      </c>
      <c r="E63" s="16" t="s">
        <v>1431</v>
      </c>
      <c r="F63" s="15">
        <v>3.0</v>
      </c>
      <c r="G63" s="15">
        <v>1.0</v>
      </c>
      <c r="H63" s="17" t="s">
        <v>1595</v>
      </c>
      <c r="I63" s="17" t="s">
        <v>222</v>
      </c>
      <c r="J63" s="17" t="s">
        <v>222</v>
      </c>
      <c r="K63" s="15" t="s">
        <v>1596</v>
      </c>
      <c r="L63" s="19" t="s">
        <v>1597</v>
      </c>
      <c r="M63" s="34" t="s">
        <v>1598</v>
      </c>
      <c r="N63" s="14"/>
      <c r="O63" s="14"/>
      <c r="P63" s="14"/>
      <c r="Q63" s="14"/>
      <c r="R63" s="14"/>
      <c r="S63" s="14"/>
      <c r="T63" s="14"/>
      <c r="U63" s="14"/>
      <c r="V63" s="14"/>
      <c r="W63" s="14"/>
      <c r="X63" s="14"/>
      <c r="Y63" s="14"/>
      <c r="Z63" s="14"/>
      <c r="AA63" s="14"/>
      <c r="AB63" s="14"/>
      <c r="AC63" s="14"/>
      <c r="AD63" s="14"/>
      <c r="AE63" s="14"/>
      <c r="AF63" s="14"/>
      <c r="AG63" s="14"/>
      <c r="AH63" s="14"/>
      <c r="AI63" s="14"/>
      <c r="AJ63" s="14"/>
    </row>
    <row r="64">
      <c r="A64" s="15" t="s">
        <v>1603</v>
      </c>
      <c r="B64" s="15" t="s">
        <v>220</v>
      </c>
      <c r="C64" s="15" t="s">
        <v>197</v>
      </c>
      <c r="D64" s="16" t="s">
        <v>19</v>
      </c>
      <c r="E64" s="16" t="s">
        <v>1431</v>
      </c>
      <c r="F64" s="15">
        <v>4.0</v>
      </c>
      <c r="G64" s="15">
        <v>1.0</v>
      </c>
      <c r="H64" s="17" t="s">
        <v>1595</v>
      </c>
      <c r="I64" s="17" t="s">
        <v>222</v>
      </c>
      <c r="J64" s="17" t="s">
        <v>222</v>
      </c>
      <c r="K64" s="15" t="s">
        <v>1596</v>
      </c>
      <c r="L64" s="19" t="s">
        <v>1597</v>
      </c>
      <c r="M64" s="34" t="s">
        <v>1598</v>
      </c>
      <c r="N64" s="14"/>
      <c r="O64" s="14"/>
      <c r="P64" s="14"/>
      <c r="Q64" s="14"/>
      <c r="R64" s="14"/>
      <c r="S64" s="14"/>
      <c r="T64" s="14"/>
      <c r="U64" s="14"/>
      <c r="V64" s="14"/>
      <c r="W64" s="14"/>
      <c r="X64" s="14"/>
      <c r="Y64" s="14"/>
      <c r="Z64" s="14"/>
      <c r="AA64" s="14"/>
      <c r="AB64" s="14"/>
      <c r="AC64" s="14"/>
      <c r="AD64" s="14"/>
      <c r="AE64" s="14"/>
      <c r="AF64" s="14"/>
      <c r="AG64" s="14"/>
      <c r="AH64" s="14"/>
      <c r="AI64" s="14"/>
      <c r="AJ64" s="14"/>
    </row>
    <row r="65">
      <c r="A65" s="15" t="s">
        <v>1604</v>
      </c>
      <c r="B65" s="15" t="s">
        <v>220</v>
      </c>
      <c r="C65" s="15" t="s">
        <v>197</v>
      </c>
      <c r="D65" s="16" t="s">
        <v>19</v>
      </c>
      <c r="E65" s="16" t="s">
        <v>1431</v>
      </c>
      <c r="F65" s="15">
        <v>5.0</v>
      </c>
      <c r="G65" s="15">
        <v>2.0</v>
      </c>
      <c r="H65" s="17" t="s">
        <v>1595</v>
      </c>
      <c r="I65" s="17" t="s">
        <v>222</v>
      </c>
      <c r="J65" s="17" t="s">
        <v>222</v>
      </c>
      <c r="K65" s="15" t="s">
        <v>1596</v>
      </c>
      <c r="L65" s="19" t="s">
        <v>1597</v>
      </c>
      <c r="M65" s="34" t="s">
        <v>1598</v>
      </c>
      <c r="N65" s="14"/>
      <c r="O65" s="14"/>
      <c r="P65" s="14"/>
      <c r="Q65" s="14"/>
      <c r="R65" s="14"/>
      <c r="S65" s="14"/>
      <c r="T65" s="14"/>
      <c r="U65" s="14"/>
      <c r="V65" s="14"/>
      <c r="W65" s="14"/>
      <c r="X65" s="14"/>
      <c r="Y65" s="14"/>
      <c r="Z65" s="14"/>
      <c r="AA65" s="14"/>
      <c r="AB65" s="14"/>
      <c r="AC65" s="14"/>
      <c r="AD65" s="14"/>
      <c r="AE65" s="14"/>
      <c r="AF65" s="14"/>
      <c r="AG65" s="14"/>
      <c r="AH65" s="14"/>
      <c r="AI65" s="14"/>
      <c r="AJ65" s="14"/>
    </row>
    <row r="66">
      <c r="A66" s="15" t="s">
        <v>1605</v>
      </c>
      <c r="B66" s="15" t="s">
        <v>220</v>
      </c>
      <c r="C66" s="15" t="s">
        <v>197</v>
      </c>
      <c r="D66" s="16" t="s">
        <v>19</v>
      </c>
      <c r="E66" s="16" t="s">
        <v>1431</v>
      </c>
      <c r="F66" s="15">
        <v>2.0</v>
      </c>
      <c r="G66" s="15">
        <v>1.0</v>
      </c>
      <c r="H66" s="17" t="s">
        <v>1595</v>
      </c>
      <c r="I66" s="17" t="s">
        <v>222</v>
      </c>
      <c r="J66" s="17" t="s">
        <v>222</v>
      </c>
      <c r="K66" s="15" t="s">
        <v>1596</v>
      </c>
      <c r="L66" s="19" t="s">
        <v>1597</v>
      </c>
      <c r="M66" s="34" t="s">
        <v>1598</v>
      </c>
      <c r="N66" s="14"/>
      <c r="O66" s="14"/>
      <c r="P66" s="14"/>
      <c r="Q66" s="14"/>
      <c r="R66" s="14"/>
      <c r="S66" s="14"/>
      <c r="T66" s="14"/>
      <c r="U66" s="14"/>
      <c r="V66" s="14"/>
      <c r="W66" s="14"/>
      <c r="X66" s="14"/>
      <c r="Y66" s="14"/>
      <c r="Z66" s="14"/>
      <c r="AA66" s="14"/>
      <c r="AB66" s="14"/>
      <c r="AC66" s="14"/>
      <c r="AD66" s="14"/>
      <c r="AE66" s="14"/>
      <c r="AF66" s="14"/>
      <c r="AG66" s="14"/>
      <c r="AH66" s="14"/>
      <c r="AI66" s="14"/>
      <c r="AJ66" s="14"/>
    </row>
    <row r="67">
      <c r="A67" s="15" t="s">
        <v>1606</v>
      </c>
      <c r="B67" s="15" t="s">
        <v>220</v>
      </c>
      <c r="C67" s="15" t="s">
        <v>197</v>
      </c>
      <c r="D67" s="16" t="s">
        <v>19</v>
      </c>
      <c r="E67" s="16" t="s">
        <v>1431</v>
      </c>
      <c r="F67" s="15">
        <v>2.0</v>
      </c>
      <c r="G67" s="15">
        <v>1.0</v>
      </c>
      <c r="H67" s="17" t="s">
        <v>1595</v>
      </c>
      <c r="I67" s="17" t="s">
        <v>222</v>
      </c>
      <c r="J67" s="17" t="s">
        <v>222</v>
      </c>
      <c r="K67" s="15" t="s">
        <v>1596</v>
      </c>
      <c r="L67" s="19" t="s">
        <v>1597</v>
      </c>
      <c r="M67" s="34" t="s">
        <v>1598</v>
      </c>
      <c r="N67" s="14"/>
      <c r="O67" s="14"/>
      <c r="P67" s="14"/>
      <c r="Q67" s="14"/>
      <c r="R67" s="14"/>
      <c r="S67" s="14"/>
      <c r="T67" s="14"/>
      <c r="U67" s="14"/>
      <c r="V67" s="14"/>
      <c r="W67" s="14"/>
      <c r="X67" s="14"/>
      <c r="Y67" s="14"/>
      <c r="Z67" s="14"/>
      <c r="AA67" s="14"/>
      <c r="AB67" s="14"/>
      <c r="AC67" s="14"/>
      <c r="AD67" s="14"/>
      <c r="AE67" s="14"/>
      <c r="AF67" s="14"/>
      <c r="AG67" s="14"/>
      <c r="AH67" s="14"/>
      <c r="AI67" s="14"/>
      <c r="AJ67" s="14"/>
    </row>
    <row r="68">
      <c r="A68" s="15" t="s">
        <v>1607</v>
      </c>
      <c r="B68" s="15" t="s">
        <v>220</v>
      </c>
      <c r="C68" s="15" t="s">
        <v>197</v>
      </c>
      <c r="D68" s="16" t="s">
        <v>19</v>
      </c>
      <c r="E68" s="16" t="s">
        <v>1431</v>
      </c>
      <c r="F68" s="15">
        <v>2.0</v>
      </c>
      <c r="G68" s="15">
        <v>1.0</v>
      </c>
      <c r="H68" s="17" t="s">
        <v>1595</v>
      </c>
      <c r="I68" s="17" t="s">
        <v>222</v>
      </c>
      <c r="J68" s="17" t="s">
        <v>222</v>
      </c>
      <c r="K68" s="15" t="s">
        <v>1596</v>
      </c>
      <c r="L68" s="19" t="s">
        <v>1597</v>
      </c>
      <c r="M68" s="34" t="s">
        <v>1598</v>
      </c>
      <c r="N68" s="14"/>
      <c r="O68" s="14"/>
      <c r="P68" s="14"/>
      <c r="Q68" s="14"/>
      <c r="R68" s="14"/>
      <c r="S68" s="14"/>
      <c r="T68" s="14"/>
      <c r="U68" s="14"/>
      <c r="V68" s="14"/>
      <c r="W68" s="14"/>
      <c r="X68" s="14"/>
      <c r="Y68" s="14"/>
      <c r="Z68" s="14"/>
      <c r="AA68" s="14"/>
      <c r="AB68" s="14"/>
      <c r="AC68" s="14"/>
      <c r="AD68" s="14"/>
      <c r="AE68" s="14"/>
      <c r="AF68" s="14"/>
      <c r="AG68" s="14"/>
      <c r="AH68" s="14"/>
      <c r="AI68" s="14"/>
      <c r="AJ68" s="14"/>
    </row>
    <row r="69">
      <c r="A69" s="15" t="s">
        <v>1608</v>
      </c>
      <c r="B69" s="15" t="s">
        <v>220</v>
      </c>
      <c r="C69" s="15" t="s">
        <v>197</v>
      </c>
      <c r="D69" s="16" t="s">
        <v>19</v>
      </c>
      <c r="E69" s="16" t="s">
        <v>1431</v>
      </c>
      <c r="F69" s="15">
        <v>3.0</v>
      </c>
      <c r="G69" s="15">
        <v>1.0</v>
      </c>
      <c r="H69" s="17" t="s">
        <v>1595</v>
      </c>
      <c r="I69" s="17" t="s">
        <v>222</v>
      </c>
      <c r="J69" s="17" t="s">
        <v>222</v>
      </c>
      <c r="K69" s="15" t="s">
        <v>1596</v>
      </c>
      <c r="L69" s="19" t="s">
        <v>1597</v>
      </c>
      <c r="M69" s="34" t="s">
        <v>1598</v>
      </c>
      <c r="N69" s="14"/>
      <c r="O69" s="14"/>
      <c r="P69" s="14"/>
      <c r="Q69" s="14"/>
      <c r="R69" s="14"/>
      <c r="S69" s="14"/>
      <c r="T69" s="14"/>
      <c r="U69" s="14"/>
      <c r="V69" s="14"/>
      <c r="W69" s="14"/>
      <c r="X69" s="14"/>
      <c r="Y69" s="14"/>
      <c r="Z69" s="14"/>
      <c r="AA69" s="14"/>
      <c r="AB69" s="14"/>
      <c r="AC69" s="14"/>
      <c r="AD69" s="14"/>
      <c r="AE69" s="14"/>
      <c r="AF69" s="14"/>
      <c r="AG69" s="14"/>
      <c r="AH69" s="14"/>
      <c r="AI69" s="14"/>
      <c r="AJ69" s="14"/>
    </row>
    <row r="70">
      <c r="A70" s="15" t="s">
        <v>1609</v>
      </c>
      <c r="B70" s="15" t="s">
        <v>220</v>
      </c>
      <c r="C70" s="15" t="s">
        <v>197</v>
      </c>
      <c r="D70" s="16" t="s">
        <v>19</v>
      </c>
      <c r="E70" s="16" t="s">
        <v>1431</v>
      </c>
      <c r="F70" s="15">
        <v>2.0</v>
      </c>
      <c r="G70" s="15">
        <v>1.0</v>
      </c>
      <c r="H70" s="17" t="s">
        <v>1595</v>
      </c>
      <c r="I70" s="17" t="s">
        <v>222</v>
      </c>
      <c r="J70" s="17" t="s">
        <v>222</v>
      </c>
      <c r="K70" s="15" t="s">
        <v>1596</v>
      </c>
      <c r="L70" s="19" t="s">
        <v>1597</v>
      </c>
      <c r="M70" s="34" t="s">
        <v>1598</v>
      </c>
      <c r="N70" s="14"/>
      <c r="O70" s="14"/>
      <c r="P70" s="14"/>
      <c r="Q70" s="14"/>
      <c r="R70" s="14"/>
      <c r="S70" s="14"/>
      <c r="T70" s="14"/>
      <c r="U70" s="14"/>
      <c r="V70" s="14"/>
      <c r="W70" s="14"/>
      <c r="X70" s="14"/>
      <c r="Y70" s="14"/>
      <c r="Z70" s="14"/>
      <c r="AA70" s="14"/>
      <c r="AB70" s="14"/>
      <c r="AC70" s="14"/>
      <c r="AD70" s="14"/>
      <c r="AE70" s="14"/>
      <c r="AF70" s="14"/>
      <c r="AG70" s="14"/>
      <c r="AH70" s="14"/>
      <c r="AI70" s="14"/>
      <c r="AJ70" s="14"/>
    </row>
    <row r="71">
      <c r="A71" s="15" t="s">
        <v>1610</v>
      </c>
      <c r="B71" s="15" t="s">
        <v>220</v>
      </c>
      <c r="C71" s="15" t="s">
        <v>197</v>
      </c>
      <c r="D71" s="16" t="s">
        <v>19</v>
      </c>
      <c r="E71" s="16" t="s">
        <v>1431</v>
      </c>
      <c r="F71" s="15">
        <v>10.0</v>
      </c>
      <c r="G71" s="15">
        <v>5.0</v>
      </c>
      <c r="H71" s="17" t="s">
        <v>1595</v>
      </c>
      <c r="I71" s="17" t="s">
        <v>222</v>
      </c>
      <c r="J71" s="17" t="s">
        <v>222</v>
      </c>
      <c r="K71" s="15" t="s">
        <v>1596</v>
      </c>
      <c r="L71" s="19" t="s">
        <v>1597</v>
      </c>
      <c r="M71" s="34" t="s">
        <v>1598</v>
      </c>
      <c r="N71" s="14"/>
      <c r="O71" s="14"/>
      <c r="P71" s="14"/>
      <c r="Q71" s="14"/>
      <c r="R71" s="14"/>
      <c r="S71" s="14"/>
      <c r="T71" s="14"/>
      <c r="U71" s="14"/>
      <c r="V71" s="14"/>
      <c r="W71" s="14"/>
      <c r="X71" s="14"/>
      <c r="Y71" s="14"/>
      <c r="Z71" s="14"/>
      <c r="AA71" s="14"/>
      <c r="AB71" s="14"/>
      <c r="AC71" s="14"/>
      <c r="AD71" s="14"/>
      <c r="AE71" s="14"/>
      <c r="AF71" s="14"/>
      <c r="AG71" s="14"/>
      <c r="AH71" s="14"/>
      <c r="AI71" s="14"/>
      <c r="AJ71" s="14"/>
    </row>
    <row r="72">
      <c r="A72" s="15" t="s">
        <v>1611</v>
      </c>
      <c r="B72" s="15" t="s">
        <v>220</v>
      </c>
      <c r="C72" s="15" t="s">
        <v>197</v>
      </c>
      <c r="D72" s="16" t="s">
        <v>19</v>
      </c>
      <c r="E72" s="16" t="s">
        <v>1431</v>
      </c>
      <c r="F72" s="15">
        <v>2.0</v>
      </c>
      <c r="G72" s="15">
        <v>1.0</v>
      </c>
      <c r="H72" s="17" t="s">
        <v>1595</v>
      </c>
      <c r="I72" s="17" t="s">
        <v>222</v>
      </c>
      <c r="J72" s="17" t="s">
        <v>222</v>
      </c>
      <c r="K72" s="15" t="s">
        <v>1596</v>
      </c>
      <c r="L72" s="19" t="s">
        <v>1597</v>
      </c>
      <c r="M72" s="34" t="s">
        <v>1598</v>
      </c>
      <c r="N72" s="14"/>
      <c r="O72" s="14"/>
      <c r="P72" s="14"/>
      <c r="Q72" s="14"/>
      <c r="R72" s="14"/>
      <c r="S72" s="14"/>
      <c r="T72" s="14"/>
      <c r="U72" s="14"/>
      <c r="V72" s="14"/>
      <c r="W72" s="14"/>
      <c r="X72" s="14"/>
      <c r="Y72" s="14"/>
      <c r="Z72" s="14"/>
      <c r="AA72" s="14"/>
      <c r="AB72" s="14"/>
      <c r="AC72" s="14"/>
      <c r="AD72" s="14"/>
      <c r="AE72" s="14"/>
      <c r="AF72" s="14"/>
      <c r="AG72" s="14"/>
      <c r="AH72" s="14"/>
      <c r="AI72" s="14"/>
      <c r="AJ72" s="14"/>
    </row>
    <row r="73">
      <c r="A73" s="15" t="s">
        <v>1612</v>
      </c>
      <c r="B73" s="15" t="s">
        <v>220</v>
      </c>
      <c r="C73" s="15" t="s">
        <v>197</v>
      </c>
      <c r="D73" s="16" t="s">
        <v>19</v>
      </c>
      <c r="E73" s="16" t="s">
        <v>1431</v>
      </c>
      <c r="F73" s="15">
        <v>2.0</v>
      </c>
      <c r="G73" s="15">
        <v>1.0</v>
      </c>
      <c r="H73" s="17" t="s">
        <v>1595</v>
      </c>
      <c r="I73" s="17" t="s">
        <v>222</v>
      </c>
      <c r="J73" s="17" t="s">
        <v>222</v>
      </c>
      <c r="K73" s="15" t="s">
        <v>1596</v>
      </c>
      <c r="L73" s="19" t="s">
        <v>1597</v>
      </c>
      <c r="M73" s="34" t="s">
        <v>1598</v>
      </c>
      <c r="N73" s="14"/>
      <c r="O73" s="14"/>
      <c r="P73" s="14"/>
      <c r="Q73" s="14"/>
      <c r="R73" s="14"/>
      <c r="S73" s="14"/>
      <c r="T73" s="14"/>
      <c r="U73" s="14"/>
      <c r="V73" s="14"/>
      <c r="W73" s="14"/>
      <c r="X73" s="14"/>
      <c r="Y73" s="14"/>
      <c r="Z73" s="14"/>
      <c r="AA73" s="14"/>
      <c r="AB73" s="14"/>
      <c r="AC73" s="14"/>
      <c r="AD73" s="14"/>
      <c r="AE73" s="14"/>
      <c r="AF73" s="14"/>
      <c r="AG73" s="14"/>
      <c r="AH73" s="14"/>
      <c r="AI73" s="14"/>
      <c r="AJ73" s="14"/>
    </row>
    <row r="74">
      <c r="A74" s="15" t="s">
        <v>1613</v>
      </c>
      <c r="B74" s="15" t="s">
        <v>220</v>
      </c>
      <c r="C74" s="15" t="s">
        <v>197</v>
      </c>
      <c r="D74" s="16" t="s">
        <v>19</v>
      </c>
      <c r="E74" s="16" t="s">
        <v>1431</v>
      </c>
      <c r="F74" s="15">
        <v>9.0</v>
      </c>
      <c r="G74" s="15">
        <v>2.0</v>
      </c>
      <c r="H74" s="17" t="s">
        <v>1595</v>
      </c>
      <c r="I74" s="17" t="s">
        <v>222</v>
      </c>
      <c r="J74" s="17" t="s">
        <v>222</v>
      </c>
      <c r="K74" s="15" t="s">
        <v>1596</v>
      </c>
      <c r="L74" s="19" t="s">
        <v>1597</v>
      </c>
      <c r="M74" s="34" t="s">
        <v>1598</v>
      </c>
      <c r="N74" s="14"/>
      <c r="O74" s="14"/>
      <c r="P74" s="14"/>
      <c r="Q74" s="14"/>
      <c r="R74" s="14"/>
      <c r="S74" s="14"/>
      <c r="T74" s="14"/>
      <c r="U74" s="14"/>
      <c r="V74" s="14"/>
      <c r="W74" s="14"/>
      <c r="X74" s="14"/>
      <c r="Y74" s="14"/>
      <c r="Z74" s="14"/>
      <c r="AA74" s="14"/>
      <c r="AB74" s="14"/>
      <c r="AC74" s="14"/>
      <c r="AD74" s="14"/>
      <c r="AE74" s="14"/>
      <c r="AF74" s="14"/>
      <c r="AG74" s="14"/>
      <c r="AH74" s="14"/>
      <c r="AI74" s="14"/>
      <c r="AJ74" s="14"/>
    </row>
    <row r="75">
      <c r="A75" s="15" t="s">
        <v>1614</v>
      </c>
      <c r="B75" s="15" t="s">
        <v>220</v>
      </c>
      <c r="C75" s="15" t="s">
        <v>197</v>
      </c>
      <c r="D75" s="16" t="s">
        <v>19</v>
      </c>
      <c r="E75" s="16" t="s">
        <v>1431</v>
      </c>
      <c r="F75" s="15">
        <v>4.0</v>
      </c>
      <c r="G75" s="15">
        <v>1.0</v>
      </c>
      <c r="H75" s="17" t="s">
        <v>1595</v>
      </c>
      <c r="I75" s="17" t="s">
        <v>222</v>
      </c>
      <c r="J75" s="17" t="s">
        <v>222</v>
      </c>
      <c r="K75" s="15" t="s">
        <v>1596</v>
      </c>
      <c r="L75" s="19" t="s">
        <v>1597</v>
      </c>
      <c r="M75" s="34" t="s">
        <v>1598</v>
      </c>
      <c r="N75" s="14"/>
      <c r="O75" s="14"/>
      <c r="P75" s="14"/>
      <c r="Q75" s="14"/>
      <c r="R75" s="14"/>
      <c r="S75" s="14"/>
      <c r="T75" s="14"/>
      <c r="U75" s="14"/>
      <c r="V75" s="14"/>
      <c r="W75" s="14"/>
      <c r="X75" s="14"/>
      <c r="Y75" s="14"/>
      <c r="Z75" s="14"/>
      <c r="AA75" s="14"/>
      <c r="AB75" s="14"/>
      <c r="AC75" s="14"/>
      <c r="AD75" s="14"/>
      <c r="AE75" s="14"/>
      <c r="AF75" s="14"/>
      <c r="AG75" s="14"/>
      <c r="AH75" s="14"/>
      <c r="AI75" s="14"/>
      <c r="AJ75" s="14"/>
    </row>
    <row r="76">
      <c r="A76" s="15" t="s">
        <v>1615</v>
      </c>
      <c r="B76" s="15" t="s">
        <v>220</v>
      </c>
      <c r="C76" s="15" t="s">
        <v>197</v>
      </c>
      <c r="D76" s="16" t="s">
        <v>19</v>
      </c>
      <c r="E76" s="16" t="s">
        <v>1431</v>
      </c>
      <c r="F76" s="15">
        <v>7.0</v>
      </c>
      <c r="G76" s="15">
        <v>1.0</v>
      </c>
      <c r="H76" s="17" t="s">
        <v>1595</v>
      </c>
      <c r="I76" s="17" t="s">
        <v>222</v>
      </c>
      <c r="J76" s="17" t="s">
        <v>222</v>
      </c>
      <c r="K76" s="15" t="s">
        <v>1596</v>
      </c>
      <c r="L76" s="19" t="s">
        <v>1597</v>
      </c>
      <c r="M76" s="34" t="s">
        <v>1598</v>
      </c>
      <c r="N76" s="14"/>
      <c r="O76" s="14"/>
      <c r="P76" s="14"/>
      <c r="Q76" s="14"/>
      <c r="R76" s="14"/>
      <c r="S76" s="14"/>
      <c r="T76" s="14"/>
      <c r="U76" s="14"/>
      <c r="V76" s="14"/>
      <c r="W76" s="14"/>
      <c r="X76" s="14"/>
      <c r="Y76" s="14"/>
      <c r="Z76" s="14"/>
      <c r="AA76" s="14"/>
      <c r="AB76" s="14"/>
      <c r="AC76" s="14"/>
      <c r="AD76" s="14"/>
      <c r="AE76" s="14"/>
      <c r="AF76" s="14"/>
      <c r="AG76" s="14"/>
      <c r="AH76" s="14"/>
      <c r="AI76" s="14"/>
      <c r="AJ76" s="14"/>
    </row>
    <row r="77">
      <c r="A77" s="15" t="s">
        <v>1616</v>
      </c>
      <c r="B77" s="15" t="s">
        <v>220</v>
      </c>
      <c r="C77" s="15" t="s">
        <v>197</v>
      </c>
      <c r="D77" s="16" t="s">
        <v>19</v>
      </c>
      <c r="E77" s="16" t="s">
        <v>1431</v>
      </c>
      <c r="F77" s="15">
        <v>3.0</v>
      </c>
      <c r="G77" s="15">
        <v>1.0</v>
      </c>
      <c r="H77" s="17" t="s">
        <v>1595</v>
      </c>
      <c r="I77" s="17" t="s">
        <v>222</v>
      </c>
      <c r="J77" s="17" t="s">
        <v>222</v>
      </c>
      <c r="K77" s="15" t="s">
        <v>1596</v>
      </c>
      <c r="L77" s="19" t="s">
        <v>1597</v>
      </c>
      <c r="M77" s="34" t="s">
        <v>1598</v>
      </c>
      <c r="N77" s="14"/>
      <c r="O77" s="14"/>
      <c r="P77" s="14"/>
      <c r="Q77" s="14"/>
      <c r="R77" s="14"/>
      <c r="S77" s="14"/>
      <c r="T77" s="14"/>
      <c r="U77" s="14"/>
      <c r="V77" s="14"/>
      <c r="W77" s="14"/>
      <c r="X77" s="14"/>
      <c r="Y77" s="14"/>
      <c r="Z77" s="14"/>
      <c r="AA77" s="14"/>
      <c r="AB77" s="14"/>
      <c r="AC77" s="14"/>
      <c r="AD77" s="14"/>
      <c r="AE77" s="14"/>
      <c r="AF77" s="14"/>
      <c r="AG77" s="14"/>
      <c r="AH77" s="14"/>
      <c r="AI77" s="14"/>
      <c r="AJ77" s="14"/>
    </row>
    <row r="78">
      <c r="A78" s="15" t="s">
        <v>1617</v>
      </c>
      <c r="B78" s="15" t="s">
        <v>220</v>
      </c>
      <c r="C78" s="15" t="s">
        <v>197</v>
      </c>
      <c r="D78" s="16" t="s">
        <v>19</v>
      </c>
      <c r="E78" s="16" t="s">
        <v>1431</v>
      </c>
      <c r="F78" s="15">
        <v>7.0</v>
      </c>
      <c r="G78" s="15">
        <v>1.0</v>
      </c>
      <c r="H78" s="17" t="s">
        <v>1595</v>
      </c>
      <c r="I78" s="17" t="s">
        <v>222</v>
      </c>
      <c r="J78" s="17" t="s">
        <v>222</v>
      </c>
      <c r="K78" s="15" t="s">
        <v>1596</v>
      </c>
      <c r="L78" s="19" t="s">
        <v>1597</v>
      </c>
      <c r="M78" s="34" t="s">
        <v>1598</v>
      </c>
      <c r="N78" s="14"/>
      <c r="O78" s="14"/>
      <c r="P78" s="14"/>
      <c r="Q78" s="14"/>
      <c r="R78" s="14"/>
      <c r="S78" s="14"/>
      <c r="T78" s="14"/>
      <c r="U78" s="14"/>
      <c r="V78" s="14"/>
      <c r="W78" s="14"/>
      <c r="X78" s="14"/>
      <c r="Y78" s="14"/>
      <c r="Z78" s="14"/>
      <c r="AA78" s="14"/>
      <c r="AB78" s="14"/>
      <c r="AC78" s="14"/>
      <c r="AD78" s="14"/>
      <c r="AE78" s="14"/>
      <c r="AF78" s="14"/>
      <c r="AG78" s="14"/>
      <c r="AH78" s="14"/>
      <c r="AI78" s="14"/>
      <c r="AJ78" s="14"/>
    </row>
    <row r="79">
      <c r="A79" s="15" t="s">
        <v>1618</v>
      </c>
      <c r="B79" s="15" t="s">
        <v>220</v>
      </c>
      <c r="C79" s="15" t="s">
        <v>197</v>
      </c>
      <c r="D79" s="16" t="s">
        <v>19</v>
      </c>
      <c r="E79" s="16" t="s">
        <v>1431</v>
      </c>
      <c r="F79" s="15">
        <v>16.0</v>
      </c>
      <c r="G79" s="15">
        <v>3.0</v>
      </c>
      <c r="H79" s="17" t="s">
        <v>1595</v>
      </c>
      <c r="I79" s="17" t="s">
        <v>222</v>
      </c>
      <c r="J79" s="17" t="s">
        <v>222</v>
      </c>
      <c r="K79" s="15" t="s">
        <v>1596</v>
      </c>
      <c r="L79" s="19" t="s">
        <v>1597</v>
      </c>
      <c r="M79" s="34" t="s">
        <v>1598</v>
      </c>
      <c r="N79" s="14"/>
      <c r="O79" s="14"/>
      <c r="P79" s="14"/>
      <c r="Q79" s="14"/>
      <c r="R79" s="14"/>
      <c r="S79" s="14"/>
      <c r="T79" s="14"/>
      <c r="U79" s="14"/>
      <c r="V79" s="14"/>
      <c r="W79" s="14"/>
      <c r="X79" s="14"/>
      <c r="Y79" s="14"/>
      <c r="Z79" s="14"/>
      <c r="AA79" s="14"/>
      <c r="AB79" s="14"/>
      <c r="AC79" s="14"/>
      <c r="AD79" s="14"/>
      <c r="AE79" s="14"/>
      <c r="AF79" s="14"/>
      <c r="AG79" s="14"/>
      <c r="AH79" s="14"/>
      <c r="AI79" s="14"/>
      <c r="AJ79" s="14"/>
    </row>
    <row r="80">
      <c r="A80" s="15" t="s">
        <v>1619</v>
      </c>
      <c r="B80" s="15" t="s">
        <v>220</v>
      </c>
      <c r="C80" s="15" t="s">
        <v>197</v>
      </c>
      <c r="D80" s="16" t="s">
        <v>19</v>
      </c>
      <c r="E80" s="16" t="s">
        <v>1431</v>
      </c>
      <c r="F80" s="15">
        <v>2.0</v>
      </c>
      <c r="G80" s="15">
        <v>1.0</v>
      </c>
      <c r="H80" s="17" t="s">
        <v>1595</v>
      </c>
      <c r="I80" s="17" t="s">
        <v>222</v>
      </c>
      <c r="J80" s="17" t="s">
        <v>222</v>
      </c>
      <c r="K80" s="15" t="s">
        <v>1596</v>
      </c>
      <c r="L80" s="19" t="s">
        <v>1597</v>
      </c>
      <c r="M80" s="34" t="s">
        <v>1598</v>
      </c>
      <c r="N80" s="14"/>
      <c r="O80" s="14"/>
      <c r="P80" s="14"/>
      <c r="Q80" s="14"/>
      <c r="R80" s="14"/>
      <c r="S80" s="14"/>
      <c r="T80" s="14"/>
      <c r="U80" s="14"/>
      <c r="V80" s="14"/>
      <c r="W80" s="14"/>
      <c r="X80" s="14"/>
      <c r="Y80" s="14"/>
      <c r="Z80" s="14"/>
      <c r="AA80" s="14"/>
      <c r="AB80" s="14"/>
      <c r="AC80" s="14"/>
      <c r="AD80" s="14"/>
      <c r="AE80" s="14"/>
      <c r="AF80" s="14"/>
      <c r="AG80" s="14"/>
      <c r="AH80" s="14"/>
      <c r="AI80" s="14"/>
      <c r="AJ80" s="14"/>
    </row>
    <row r="81">
      <c r="A81" s="15" t="s">
        <v>1620</v>
      </c>
      <c r="B81" s="15" t="s">
        <v>220</v>
      </c>
      <c r="C81" s="15" t="s">
        <v>197</v>
      </c>
      <c r="D81" s="16" t="s">
        <v>19</v>
      </c>
      <c r="E81" s="16" t="s">
        <v>1431</v>
      </c>
      <c r="F81" s="15">
        <v>5.0</v>
      </c>
      <c r="G81" s="15">
        <v>1.0</v>
      </c>
      <c r="H81" s="17" t="s">
        <v>1595</v>
      </c>
      <c r="I81" s="17" t="s">
        <v>222</v>
      </c>
      <c r="J81" s="17" t="s">
        <v>222</v>
      </c>
      <c r="K81" s="15" t="s">
        <v>1596</v>
      </c>
      <c r="L81" s="19" t="s">
        <v>1597</v>
      </c>
      <c r="M81" s="34" t="s">
        <v>1598</v>
      </c>
      <c r="N81" s="14"/>
      <c r="O81" s="14"/>
      <c r="P81" s="14"/>
      <c r="Q81" s="14"/>
      <c r="R81" s="14"/>
      <c r="S81" s="14"/>
      <c r="T81" s="14"/>
      <c r="U81" s="14"/>
      <c r="V81" s="14"/>
      <c r="W81" s="14"/>
      <c r="X81" s="14"/>
      <c r="Y81" s="14"/>
      <c r="Z81" s="14"/>
      <c r="AA81" s="14"/>
      <c r="AB81" s="14"/>
      <c r="AC81" s="14"/>
      <c r="AD81" s="14"/>
      <c r="AE81" s="14"/>
      <c r="AF81" s="14"/>
      <c r="AG81" s="14"/>
      <c r="AH81" s="14"/>
      <c r="AI81" s="14"/>
      <c r="AJ81" s="14"/>
    </row>
    <row r="82">
      <c r="A82" s="15" t="s">
        <v>1621</v>
      </c>
      <c r="B82" s="15" t="s">
        <v>220</v>
      </c>
      <c r="C82" s="15" t="s">
        <v>197</v>
      </c>
      <c r="D82" s="16" t="s">
        <v>19</v>
      </c>
      <c r="E82" s="16" t="s">
        <v>1431</v>
      </c>
      <c r="F82" s="15">
        <v>4.0</v>
      </c>
      <c r="G82" s="15">
        <v>1.0</v>
      </c>
      <c r="H82" s="17" t="s">
        <v>1595</v>
      </c>
      <c r="I82" s="17" t="s">
        <v>222</v>
      </c>
      <c r="J82" s="17" t="s">
        <v>222</v>
      </c>
      <c r="K82" s="15" t="s">
        <v>1596</v>
      </c>
      <c r="L82" s="19" t="s">
        <v>1597</v>
      </c>
      <c r="M82" s="34" t="s">
        <v>1598</v>
      </c>
      <c r="N82" s="14"/>
      <c r="O82" s="14"/>
      <c r="P82" s="14"/>
      <c r="Q82" s="14"/>
      <c r="R82" s="14"/>
      <c r="S82" s="14"/>
      <c r="T82" s="14"/>
      <c r="U82" s="14"/>
      <c r="V82" s="14"/>
      <c r="W82" s="14"/>
      <c r="X82" s="14"/>
      <c r="Y82" s="14"/>
      <c r="Z82" s="14"/>
      <c r="AA82" s="14"/>
      <c r="AB82" s="14"/>
      <c r="AC82" s="14"/>
      <c r="AD82" s="14"/>
      <c r="AE82" s="14"/>
      <c r="AF82" s="14"/>
      <c r="AG82" s="14"/>
      <c r="AH82" s="14"/>
      <c r="AI82" s="14"/>
      <c r="AJ82" s="14"/>
    </row>
    <row r="83">
      <c r="A83" s="15" t="s">
        <v>1622</v>
      </c>
      <c r="B83" s="15" t="s">
        <v>220</v>
      </c>
      <c r="C83" s="15" t="s">
        <v>197</v>
      </c>
      <c r="D83" s="16" t="s">
        <v>19</v>
      </c>
      <c r="E83" s="16" t="s">
        <v>1431</v>
      </c>
      <c r="F83" s="15">
        <v>3.0</v>
      </c>
      <c r="G83" s="15">
        <v>1.0</v>
      </c>
      <c r="H83" s="17" t="s">
        <v>1595</v>
      </c>
      <c r="I83" s="17" t="s">
        <v>222</v>
      </c>
      <c r="J83" s="17" t="s">
        <v>222</v>
      </c>
      <c r="K83" s="15" t="s">
        <v>1596</v>
      </c>
      <c r="L83" s="19" t="s">
        <v>1597</v>
      </c>
      <c r="M83" s="34" t="s">
        <v>1598</v>
      </c>
      <c r="N83" s="14"/>
      <c r="O83" s="14"/>
      <c r="P83" s="14"/>
      <c r="Q83" s="14"/>
      <c r="R83" s="14"/>
      <c r="S83" s="14"/>
      <c r="T83" s="14"/>
      <c r="U83" s="14"/>
      <c r="V83" s="14"/>
      <c r="W83" s="14"/>
      <c r="X83" s="14"/>
      <c r="Y83" s="14"/>
      <c r="Z83" s="14"/>
      <c r="AA83" s="14"/>
      <c r="AB83" s="14"/>
      <c r="AC83" s="14"/>
      <c r="AD83" s="14"/>
      <c r="AE83" s="14"/>
      <c r="AF83" s="14"/>
      <c r="AG83" s="14"/>
      <c r="AH83" s="14"/>
      <c r="AI83" s="14"/>
      <c r="AJ83" s="14"/>
    </row>
    <row r="84">
      <c r="A84" s="15" t="s">
        <v>1623</v>
      </c>
      <c r="B84" s="15" t="s">
        <v>220</v>
      </c>
      <c r="C84" s="15" t="s">
        <v>197</v>
      </c>
      <c r="D84" s="16" t="s">
        <v>19</v>
      </c>
      <c r="E84" s="16" t="s">
        <v>1431</v>
      </c>
      <c r="F84" s="15">
        <v>3.0</v>
      </c>
      <c r="G84" s="15">
        <v>1.0</v>
      </c>
      <c r="H84" s="17" t="s">
        <v>1595</v>
      </c>
      <c r="I84" s="17" t="s">
        <v>222</v>
      </c>
      <c r="J84" s="17" t="s">
        <v>222</v>
      </c>
      <c r="K84" s="15" t="s">
        <v>1596</v>
      </c>
      <c r="L84" s="19" t="s">
        <v>1597</v>
      </c>
      <c r="M84" s="34" t="s">
        <v>1598</v>
      </c>
      <c r="N84" s="14"/>
      <c r="O84" s="14"/>
      <c r="P84" s="14"/>
      <c r="Q84" s="14"/>
      <c r="R84" s="14"/>
      <c r="S84" s="14"/>
      <c r="T84" s="14"/>
      <c r="U84" s="14"/>
      <c r="V84" s="14"/>
      <c r="W84" s="14"/>
      <c r="X84" s="14"/>
      <c r="Y84" s="14"/>
      <c r="Z84" s="14"/>
      <c r="AA84" s="14"/>
      <c r="AB84" s="14"/>
      <c r="AC84" s="14"/>
      <c r="AD84" s="14"/>
      <c r="AE84" s="14"/>
      <c r="AF84" s="14"/>
      <c r="AG84" s="14"/>
      <c r="AH84" s="14"/>
      <c r="AI84" s="14"/>
      <c r="AJ84" s="14"/>
    </row>
    <row r="85">
      <c r="A85" s="15" t="s">
        <v>1624</v>
      </c>
      <c r="B85" s="15" t="s">
        <v>220</v>
      </c>
      <c r="C85" s="15" t="s">
        <v>197</v>
      </c>
      <c r="D85" s="16" t="s">
        <v>19</v>
      </c>
      <c r="E85" s="16" t="s">
        <v>1431</v>
      </c>
      <c r="F85" s="15">
        <v>9.0</v>
      </c>
      <c r="G85" s="15">
        <v>1.0</v>
      </c>
      <c r="H85" s="17" t="s">
        <v>1595</v>
      </c>
      <c r="I85" s="17" t="s">
        <v>222</v>
      </c>
      <c r="J85" s="17" t="s">
        <v>222</v>
      </c>
      <c r="K85" s="15" t="s">
        <v>1596</v>
      </c>
      <c r="L85" s="19" t="s">
        <v>1597</v>
      </c>
      <c r="M85" s="34" t="s">
        <v>1598</v>
      </c>
      <c r="N85" s="14"/>
      <c r="O85" s="14"/>
      <c r="P85" s="14"/>
      <c r="Q85" s="14"/>
      <c r="R85" s="14"/>
      <c r="S85" s="14"/>
      <c r="T85" s="14"/>
      <c r="U85" s="14"/>
      <c r="V85" s="14"/>
      <c r="W85" s="14"/>
      <c r="X85" s="14"/>
      <c r="Y85" s="14"/>
      <c r="Z85" s="14"/>
      <c r="AA85" s="14"/>
      <c r="AB85" s="14"/>
      <c r="AC85" s="14"/>
      <c r="AD85" s="14"/>
      <c r="AE85" s="14"/>
      <c r="AF85" s="14"/>
      <c r="AG85" s="14"/>
      <c r="AH85" s="14"/>
      <c r="AI85" s="14"/>
      <c r="AJ85" s="14"/>
    </row>
    <row r="86">
      <c r="A86" s="15" t="s">
        <v>1625</v>
      </c>
      <c r="B86" s="15" t="s">
        <v>220</v>
      </c>
      <c r="C86" s="15" t="s">
        <v>197</v>
      </c>
      <c r="D86" s="16" t="s">
        <v>19</v>
      </c>
      <c r="E86" s="16" t="s">
        <v>1431</v>
      </c>
      <c r="F86" s="15">
        <v>3.0</v>
      </c>
      <c r="G86" s="15">
        <v>1.0</v>
      </c>
      <c r="H86" s="17" t="s">
        <v>1595</v>
      </c>
      <c r="I86" s="17" t="s">
        <v>222</v>
      </c>
      <c r="J86" s="17" t="s">
        <v>222</v>
      </c>
      <c r="K86" s="15" t="s">
        <v>1596</v>
      </c>
      <c r="L86" s="19" t="s">
        <v>1597</v>
      </c>
      <c r="M86" s="34" t="s">
        <v>1598</v>
      </c>
      <c r="N86" s="14"/>
      <c r="O86" s="14"/>
      <c r="P86" s="14"/>
      <c r="Q86" s="14"/>
      <c r="R86" s="14"/>
      <c r="S86" s="14"/>
      <c r="T86" s="14"/>
      <c r="U86" s="14"/>
      <c r="V86" s="14"/>
      <c r="W86" s="14"/>
      <c r="X86" s="14"/>
      <c r="Y86" s="14"/>
      <c r="Z86" s="14"/>
      <c r="AA86" s="14"/>
      <c r="AB86" s="14"/>
      <c r="AC86" s="14"/>
      <c r="AD86" s="14"/>
      <c r="AE86" s="14"/>
      <c r="AF86" s="14"/>
      <c r="AG86" s="14"/>
      <c r="AH86" s="14"/>
      <c r="AI86" s="14"/>
      <c r="AJ86" s="14"/>
    </row>
    <row r="87">
      <c r="A87" s="15" t="s">
        <v>1626</v>
      </c>
      <c r="B87" s="15" t="s">
        <v>220</v>
      </c>
      <c r="C87" s="15" t="s">
        <v>197</v>
      </c>
      <c r="D87" s="16" t="s">
        <v>19</v>
      </c>
      <c r="E87" s="16" t="s">
        <v>1431</v>
      </c>
      <c r="F87" s="15">
        <v>3.0</v>
      </c>
      <c r="G87" s="15">
        <v>1.0</v>
      </c>
      <c r="H87" s="17" t="s">
        <v>1595</v>
      </c>
      <c r="I87" s="17" t="s">
        <v>222</v>
      </c>
      <c r="J87" s="17" t="s">
        <v>222</v>
      </c>
      <c r="K87" s="15" t="s">
        <v>1596</v>
      </c>
      <c r="L87" s="19" t="s">
        <v>1597</v>
      </c>
      <c r="M87" s="34" t="s">
        <v>1598</v>
      </c>
      <c r="N87" s="14"/>
      <c r="O87" s="14"/>
      <c r="P87" s="14"/>
      <c r="Q87" s="14"/>
      <c r="R87" s="14"/>
      <c r="S87" s="14"/>
      <c r="T87" s="14"/>
      <c r="U87" s="14"/>
      <c r="V87" s="14"/>
      <c r="W87" s="14"/>
      <c r="X87" s="14"/>
      <c r="Y87" s="14"/>
      <c r="Z87" s="14"/>
      <c r="AA87" s="14"/>
      <c r="AB87" s="14"/>
      <c r="AC87" s="14"/>
      <c r="AD87" s="14"/>
      <c r="AE87" s="14"/>
      <c r="AF87" s="14"/>
      <c r="AG87" s="14"/>
      <c r="AH87" s="14"/>
      <c r="AI87" s="14"/>
      <c r="AJ87" s="14"/>
    </row>
    <row r="88">
      <c r="A88" s="15" t="s">
        <v>1627</v>
      </c>
      <c r="B88" s="15" t="s">
        <v>220</v>
      </c>
      <c r="C88" s="15" t="s">
        <v>197</v>
      </c>
      <c r="D88" s="16" t="s">
        <v>19</v>
      </c>
      <c r="E88" s="16" t="s">
        <v>1431</v>
      </c>
      <c r="F88" s="15">
        <v>11.0</v>
      </c>
      <c r="G88" s="15">
        <v>1.0</v>
      </c>
      <c r="H88" s="17" t="s">
        <v>1595</v>
      </c>
      <c r="I88" s="17" t="s">
        <v>222</v>
      </c>
      <c r="J88" s="17" t="s">
        <v>222</v>
      </c>
      <c r="K88" s="15" t="s">
        <v>1596</v>
      </c>
      <c r="L88" s="19" t="s">
        <v>1597</v>
      </c>
      <c r="M88" s="34" t="s">
        <v>1598</v>
      </c>
      <c r="N88" s="14"/>
      <c r="O88" s="14"/>
      <c r="P88" s="14"/>
      <c r="Q88" s="14"/>
      <c r="R88" s="14"/>
      <c r="S88" s="14"/>
      <c r="T88" s="14"/>
      <c r="U88" s="14"/>
      <c r="V88" s="14"/>
      <c r="W88" s="14"/>
      <c r="X88" s="14"/>
      <c r="Y88" s="14"/>
      <c r="Z88" s="14"/>
      <c r="AA88" s="14"/>
      <c r="AB88" s="14"/>
      <c r="AC88" s="14"/>
      <c r="AD88" s="14"/>
      <c r="AE88" s="14"/>
      <c r="AF88" s="14"/>
      <c r="AG88" s="14"/>
      <c r="AH88" s="14"/>
      <c r="AI88" s="14"/>
      <c r="AJ88" s="14"/>
    </row>
    <row r="89">
      <c r="A89" s="15" t="s">
        <v>1628</v>
      </c>
      <c r="B89" s="15" t="s">
        <v>220</v>
      </c>
      <c r="C89" s="15" t="s">
        <v>197</v>
      </c>
      <c r="D89" s="16" t="s">
        <v>19</v>
      </c>
      <c r="E89" s="16" t="s">
        <v>1431</v>
      </c>
      <c r="F89" s="15">
        <v>9.0</v>
      </c>
      <c r="G89" s="15">
        <v>1.0</v>
      </c>
      <c r="H89" s="17" t="s">
        <v>1595</v>
      </c>
      <c r="I89" s="17" t="s">
        <v>222</v>
      </c>
      <c r="J89" s="17" t="s">
        <v>222</v>
      </c>
      <c r="K89" s="15" t="s">
        <v>1596</v>
      </c>
      <c r="L89" s="19" t="s">
        <v>1597</v>
      </c>
      <c r="M89" s="34" t="s">
        <v>1598</v>
      </c>
      <c r="N89" s="14"/>
      <c r="O89" s="14"/>
      <c r="P89" s="14"/>
      <c r="Q89" s="14"/>
      <c r="R89" s="14"/>
      <c r="S89" s="14"/>
      <c r="T89" s="14"/>
      <c r="U89" s="14"/>
      <c r="V89" s="14"/>
      <c r="W89" s="14"/>
      <c r="X89" s="14"/>
      <c r="Y89" s="14"/>
      <c r="Z89" s="14"/>
      <c r="AA89" s="14"/>
      <c r="AB89" s="14"/>
      <c r="AC89" s="14"/>
      <c r="AD89" s="14"/>
      <c r="AE89" s="14"/>
      <c r="AF89" s="14"/>
      <c r="AG89" s="14"/>
      <c r="AH89" s="14"/>
      <c r="AI89" s="14"/>
      <c r="AJ89" s="14"/>
    </row>
    <row r="90">
      <c r="A90" s="15" t="s">
        <v>1629</v>
      </c>
      <c r="B90" s="15" t="s">
        <v>220</v>
      </c>
      <c r="C90" s="15" t="s">
        <v>197</v>
      </c>
      <c r="D90" s="16" t="s">
        <v>19</v>
      </c>
      <c r="E90" s="16" t="s">
        <v>1431</v>
      </c>
      <c r="F90" s="15">
        <v>8.0</v>
      </c>
      <c r="G90" s="15">
        <v>1.0</v>
      </c>
      <c r="H90" s="17" t="s">
        <v>1595</v>
      </c>
      <c r="I90" s="17" t="s">
        <v>222</v>
      </c>
      <c r="J90" s="17" t="s">
        <v>222</v>
      </c>
      <c r="K90" s="15" t="s">
        <v>1596</v>
      </c>
      <c r="L90" s="19" t="s">
        <v>1597</v>
      </c>
      <c r="M90" s="34" t="s">
        <v>1598</v>
      </c>
      <c r="N90" s="14"/>
      <c r="O90" s="14"/>
      <c r="P90" s="14"/>
      <c r="Q90" s="14"/>
      <c r="R90" s="14"/>
      <c r="S90" s="14"/>
      <c r="T90" s="14"/>
      <c r="U90" s="14"/>
      <c r="V90" s="14"/>
      <c r="W90" s="14"/>
      <c r="X90" s="14"/>
      <c r="Y90" s="14"/>
      <c r="Z90" s="14"/>
      <c r="AA90" s="14"/>
      <c r="AB90" s="14"/>
      <c r="AC90" s="14"/>
      <c r="AD90" s="14"/>
      <c r="AE90" s="14"/>
      <c r="AF90" s="14"/>
      <c r="AG90" s="14"/>
      <c r="AH90" s="14"/>
      <c r="AI90" s="14"/>
      <c r="AJ90" s="14"/>
    </row>
    <row r="91">
      <c r="A91" s="15" t="s">
        <v>1630</v>
      </c>
      <c r="B91" s="15" t="s">
        <v>220</v>
      </c>
      <c r="C91" s="15" t="s">
        <v>197</v>
      </c>
      <c r="D91" s="16" t="s">
        <v>19</v>
      </c>
      <c r="E91" s="16" t="s">
        <v>1431</v>
      </c>
      <c r="F91" s="15">
        <v>41.0</v>
      </c>
      <c r="G91" s="15">
        <v>3.0</v>
      </c>
      <c r="H91" s="17" t="s">
        <v>1595</v>
      </c>
      <c r="I91" s="17" t="s">
        <v>222</v>
      </c>
      <c r="J91" s="17" t="s">
        <v>222</v>
      </c>
      <c r="K91" s="15" t="s">
        <v>1596</v>
      </c>
      <c r="L91" s="19" t="s">
        <v>1597</v>
      </c>
      <c r="M91" s="34" t="s">
        <v>1598</v>
      </c>
      <c r="N91" s="14"/>
      <c r="O91" s="14"/>
      <c r="P91" s="14"/>
      <c r="Q91" s="14"/>
      <c r="R91" s="14"/>
      <c r="S91" s="14"/>
      <c r="T91" s="14"/>
      <c r="U91" s="14"/>
      <c r="V91" s="14"/>
      <c r="W91" s="14"/>
      <c r="X91" s="14"/>
      <c r="Y91" s="14"/>
      <c r="Z91" s="14"/>
      <c r="AA91" s="14"/>
      <c r="AB91" s="14"/>
      <c r="AC91" s="14"/>
      <c r="AD91" s="14"/>
      <c r="AE91" s="14"/>
      <c r="AF91" s="14"/>
      <c r="AG91" s="14"/>
      <c r="AH91" s="14"/>
      <c r="AI91" s="14"/>
      <c r="AJ91" s="14"/>
    </row>
    <row r="92">
      <c r="A92" s="15" t="s">
        <v>1631</v>
      </c>
      <c r="B92" s="15" t="s">
        <v>220</v>
      </c>
      <c r="C92" s="15" t="s">
        <v>197</v>
      </c>
      <c r="D92" s="16" t="s">
        <v>19</v>
      </c>
      <c r="E92" s="16" t="s">
        <v>1431</v>
      </c>
      <c r="F92" s="15">
        <v>12.0</v>
      </c>
      <c r="G92" s="15">
        <v>1.0</v>
      </c>
      <c r="H92" s="17" t="s">
        <v>1595</v>
      </c>
      <c r="I92" s="17" t="s">
        <v>222</v>
      </c>
      <c r="J92" s="17" t="s">
        <v>222</v>
      </c>
      <c r="K92" s="15" t="s">
        <v>1596</v>
      </c>
      <c r="L92" s="19" t="s">
        <v>1597</v>
      </c>
      <c r="M92" s="34" t="s">
        <v>1598</v>
      </c>
      <c r="N92" s="14"/>
      <c r="O92" s="14"/>
      <c r="P92" s="14"/>
      <c r="Q92" s="14"/>
      <c r="R92" s="14"/>
      <c r="S92" s="14"/>
      <c r="T92" s="14"/>
      <c r="U92" s="14"/>
      <c r="V92" s="14"/>
      <c r="W92" s="14"/>
      <c r="X92" s="14"/>
      <c r="Y92" s="14"/>
      <c r="Z92" s="14"/>
      <c r="AA92" s="14"/>
      <c r="AB92" s="14"/>
      <c r="AC92" s="14"/>
      <c r="AD92" s="14"/>
      <c r="AE92" s="14"/>
      <c r="AF92" s="14"/>
      <c r="AG92" s="14"/>
      <c r="AH92" s="14"/>
      <c r="AI92" s="14"/>
      <c r="AJ92" s="14"/>
    </row>
    <row r="93">
      <c r="A93" s="15" t="s">
        <v>1632</v>
      </c>
      <c r="B93" s="15" t="s">
        <v>220</v>
      </c>
      <c r="C93" s="15" t="s">
        <v>197</v>
      </c>
      <c r="D93" s="16" t="s">
        <v>19</v>
      </c>
      <c r="E93" s="16" t="s">
        <v>1431</v>
      </c>
      <c r="F93" s="15">
        <v>12.0</v>
      </c>
      <c r="G93" s="15">
        <v>1.0</v>
      </c>
      <c r="H93" s="17" t="s">
        <v>1595</v>
      </c>
      <c r="I93" s="17" t="s">
        <v>222</v>
      </c>
      <c r="J93" s="17" t="s">
        <v>222</v>
      </c>
      <c r="K93" s="15" t="s">
        <v>1596</v>
      </c>
      <c r="L93" s="19" t="s">
        <v>1597</v>
      </c>
      <c r="M93" s="34" t="s">
        <v>1598</v>
      </c>
      <c r="N93" s="14"/>
      <c r="O93" s="14"/>
      <c r="P93" s="14"/>
      <c r="Q93" s="14"/>
      <c r="R93" s="14"/>
      <c r="S93" s="14"/>
      <c r="T93" s="14"/>
      <c r="U93" s="14"/>
      <c r="V93" s="14"/>
      <c r="W93" s="14"/>
      <c r="X93" s="14"/>
      <c r="Y93" s="14"/>
      <c r="Z93" s="14"/>
      <c r="AA93" s="14"/>
      <c r="AB93" s="14"/>
      <c r="AC93" s="14"/>
      <c r="AD93" s="14"/>
      <c r="AE93" s="14"/>
      <c r="AF93" s="14"/>
      <c r="AG93" s="14"/>
      <c r="AH93" s="14"/>
      <c r="AI93" s="14"/>
      <c r="AJ93" s="14"/>
    </row>
    <row r="94">
      <c r="A94" s="15" t="s">
        <v>1633</v>
      </c>
      <c r="B94" s="15" t="s">
        <v>220</v>
      </c>
      <c r="C94" s="15" t="s">
        <v>197</v>
      </c>
      <c r="D94" s="16" t="s">
        <v>19</v>
      </c>
      <c r="E94" s="16" t="s">
        <v>1431</v>
      </c>
      <c r="F94" s="15">
        <v>14.0</v>
      </c>
      <c r="G94" s="15">
        <v>1.0</v>
      </c>
      <c r="H94" s="17" t="s">
        <v>1595</v>
      </c>
      <c r="I94" s="17" t="s">
        <v>222</v>
      </c>
      <c r="J94" s="17" t="s">
        <v>222</v>
      </c>
      <c r="K94" s="15" t="s">
        <v>1596</v>
      </c>
      <c r="L94" s="19" t="s">
        <v>1597</v>
      </c>
      <c r="M94" s="34" t="s">
        <v>1598</v>
      </c>
      <c r="N94" s="14"/>
      <c r="O94" s="14"/>
      <c r="P94" s="14"/>
      <c r="Q94" s="14"/>
      <c r="R94" s="14"/>
      <c r="S94" s="14"/>
      <c r="T94" s="14"/>
      <c r="U94" s="14"/>
      <c r="V94" s="14"/>
      <c r="W94" s="14"/>
      <c r="X94" s="14"/>
      <c r="Y94" s="14"/>
      <c r="Z94" s="14"/>
      <c r="AA94" s="14"/>
      <c r="AB94" s="14"/>
      <c r="AC94" s="14"/>
      <c r="AD94" s="14"/>
      <c r="AE94" s="14"/>
      <c r="AF94" s="14"/>
      <c r="AG94" s="14"/>
      <c r="AH94" s="14"/>
      <c r="AI94" s="14"/>
      <c r="AJ94" s="14"/>
    </row>
    <row r="95">
      <c r="A95" s="15" t="s">
        <v>1634</v>
      </c>
      <c r="B95" s="15" t="s">
        <v>239</v>
      </c>
      <c r="C95" s="15" t="s">
        <v>197</v>
      </c>
      <c r="D95" s="16" t="s">
        <v>19</v>
      </c>
      <c r="E95" s="16" t="s">
        <v>1431</v>
      </c>
      <c r="F95" s="15">
        <v>64.0</v>
      </c>
      <c r="G95" s="15">
        <v>1.0</v>
      </c>
      <c r="H95" s="17" t="s">
        <v>1635</v>
      </c>
      <c r="I95" s="17" t="s">
        <v>1636</v>
      </c>
      <c r="J95" s="25"/>
      <c r="K95" s="99"/>
      <c r="L95" s="100" t="s">
        <v>248</v>
      </c>
      <c r="M95" s="37" t="s">
        <v>249</v>
      </c>
      <c r="N95" s="18" t="s">
        <v>1637</v>
      </c>
      <c r="O95" s="14"/>
      <c r="P95" s="14"/>
      <c r="Q95" s="14"/>
      <c r="R95" s="14"/>
      <c r="S95" s="14"/>
      <c r="T95" s="14"/>
      <c r="U95" s="14"/>
      <c r="V95" s="14"/>
      <c r="W95" s="14"/>
      <c r="X95" s="14"/>
      <c r="Y95" s="14"/>
      <c r="Z95" s="14"/>
      <c r="AA95" s="14"/>
      <c r="AB95" s="14"/>
      <c r="AC95" s="14"/>
      <c r="AD95" s="14"/>
      <c r="AE95" s="14"/>
      <c r="AF95" s="14"/>
      <c r="AG95" s="14"/>
      <c r="AH95" s="14"/>
      <c r="AI95" s="14"/>
      <c r="AJ95" s="14"/>
    </row>
    <row r="96">
      <c r="A96" s="15" t="s">
        <v>1638</v>
      </c>
      <c r="B96" s="15" t="s">
        <v>239</v>
      </c>
      <c r="C96" s="15" t="s">
        <v>197</v>
      </c>
      <c r="D96" s="16" t="s">
        <v>19</v>
      </c>
      <c r="E96" s="16" t="s">
        <v>1431</v>
      </c>
      <c r="F96" s="15">
        <v>34.0</v>
      </c>
      <c r="G96" s="15">
        <v>1.0</v>
      </c>
      <c r="H96" s="17" t="s">
        <v>1639</v>
      </c>
      <c r="I96" s="17" t="s">
        <v>1639</v>
      </c>
      <c r="J96" s="25"/>
      <c r="K96" s="99"/>
      <c r="L96" s="100" t="s">
        <v>248</v>
      </c>
      <c r="M96" s="37" t="s">
        <v>249</v>
      </c>
      <c r="N96" s="14"/>
      <c r="O96" s="14"/>
      <c r="P96" s="14"/>
      <c r="Q96" s="14"/>
      <c r="R96" s="14"/>
      <c r="S96" s="14"/>
      <c r="T96" s="14"/>
      <c r="U96" s="14"/>
      <c r="V96" s="14"/>
      <c r="W96" s="14"/>
      <c r="X96" s="14"/>
      <c r="Y96" s="14"/>
      <c r="Z96" s="14"/>
      <c r="AA96" s="14"/>
      <c r="AB96" s="14"/>
      <c r="AC96" s="14"/>
      <c r="AD96" s="14"/>
      <c r="AE96" s="14"/>
      <c r="AF96" s="14"/>
      <c r="AG96" s="14"/>
      <c r="AH96" s="14"/>
      <c r="AI96" s="14"/>
      <c r="AJ96" s="14"/>
    </row>
    <row r="97">
      <c r="A97" s="15" t="s">
        <v>1640</v>
      </c>
      <c r="B97" s="15" t="s">
        <v>239</v>
      </c>
      <c r="C97" s="15" t="s">
        <v>197</v>
      </c>
      <c r="D97" s="16" t="s">
        <v>19</v>
      </c>
      <c r="E97" s="16" t="s">
        <v>1431</v>
      </c>
      <c r="F97" s="15">
        <v>120.0</v>
      </c>
      <c r="G97" s="15">
        <v>1.0</v>
      </c>
      <c r="H97" s="17" t="s">
        <v>1641</v>
      </c>
      <c r="I97" s="17" t="s">
        <v>1641</v>
      </c>
      <c r="J97" s="25"/>
      <c r="K97" s="99"/>
      <c r="L97" s="100" t="s">
        <v>248</v>
      </c>
      <c r="M97" s="37" t="s">
        <v>249</v>
      </c>
      <c r="N97" s="14"/>
      <c r="O97" s="14"/>
      <c r="P97" s="14"/>
      <c r="Q97" s="14"/>
      <c r="R97" s="14"/>
      <c r="S97" s="14"/>
      <c r="T97" s="14"/>
      <c r="U97" s="14"/>
      <c r="V97" s="14"/>
      <c r="W97" s="14"/>
      <c r="X97" s="14"/>
      <c r="Y97" s="14"/>
      <c r="Z97" s="14"/>
      <c r="AA97" s="14"/>
      <c r="AB97" s="14"/>
      <c r="AC97" s="14"/>
      <c r="AD97" s="14"/>
      <c r="AE97" s="14"/>
      <c r="AF97" s="14"/>
      <c r="AG97" s="14"/>
      <c r="AH97" s="14"/>
      <c r="AI97" s="14"/>
      <c r="AJ97" s="14"/>
    </row>
    <row r="98">
      <c r="A98" s="15" t="s">
        <v>1642</v>
      </c>
      <c r="B98" s="15" t="s">
        <v>239</v>
      </c>
      <c r="C98" s="15" t="s">
        <v>197</v>
      </c>
      <c r="D98" s="16" t="s">
        <v>19</v>
      </c>
      <c r="E98" s="16" t="s">
        <v>1431</v>
      </c>
      <c r="F98" s="15">
        <v>8.0</v>
      </c>
      <c r="G98" s="15">
        <v>1.0</v>
      </c>
      <c r="H98" s="17" t="s">
        <v>1643</v>
      </c>
      <c r="I98" s="17" t="s">
        <v>1643</v>
      </c>
      <c r="J98" s="25"/>
      <c r="K98" s="99"/>
      <c r="L98" s="100" t="s">
        <v>248</v>
      </c>
      <c r="M98" s="37" t="s">
        <v>249</v>
      </c>
      <c r="N98" s="14"/>
      <c r="O98" s="14"/>
      <c r="P98" s="14"/>
      <c r="Q98" s="14"/>
      <c r="R98" s="14"/>
      <c r="S98" s="14"/>
      <c r="T98" s="14"/>
      <c r="U98" s="14"/>
      <c r="V98" s="14"/>
      <c r="W98" s="14"/>
      <c r="X98" s="14"/>
      <c r="Y98" s="14"/>
      <c r="Z98" s="14"/>
      <c r="AA98" s="14"/>
      <c r="AB98" s="14"/>
      <c r="AC98" s="14"/>
      <c r="AD98" s="14"/>
      <c r="AE98" s="14"/>
      <c r="AF98" s="14"/>
      <c r="AG98" s="14"/>
      <c r="AH98" s="14"/>
      <c r="AI98" s="14"/>
      <c r="AJ98" s="14"/>
    </row>
    <row r="99">
      <c r="A99" s="15" t="s">
        <v>1644</v>
      </c>
      <c r="B99" s="15" t="s">
        <v>239</v>
      </c>
      <c r="C99" s="15" t="s">
        <v>197</v>
      </c>
      <c r="D99" s="16" t="s">
        <v>19</v>
      </c>
      <c r="E99" s="16" t="s">
        <v>1431</v>
      </c>
      <c r="F99" s="15">
        <v>32.0</v>
      </c>
      <c r="G99" s="15">
        <v>1.0</v>
      </c>
      <c r="H99" s="17" t="s">
        <v>1645</v>
      </c>
      <c r="I99" s="17" t="s">
        <v>1645</v>
      </c>
      <c r="J99" s="25"/>
      <c r="K99" s="99"/>
      <c r="L99" s="100" t="s">
        <v>248</v>
      </c>
      <c r="M99" s="37" t="s">
        <v>249</v>
      </c>
      <c r="N99" s="14"/>
      <c r="O99" s="14"/>
      <c r="P99" s="14"/>
      <c r="Q99" s="14"/>
      <c r="R99" s="14"/>
      <c r="S99" s="14"/>
      <c r="T99" s="14"/>
      <c r="U99" s="14"/>
      <c r="V99" s="14"/>
      <c r="W99" s="14"/>
      <c r="X99" s="14"/>
      <c r="Y99" s="14"/>
      <c r="Z99" s="14"/>
      <c r="AA99" s="14"/>
      <c r="AB99" s="14"/>
      <c r="AC99" s="14"/>
      <c r="AD99" s="14"/>
      <c r="AE99" s="14"/>
      <c r="AF99" s="14"/>
      <c r="AG99" s="14"/>
      <c r="AH99" s="14"/>
      <c r="AI99" s="14"/>
      <c r="AJ99" s="14"/>
    </row>
    <row r="100">
      <c r="A100" s="15" t="s">
        <v>1646</v>
      </c>
      <c r="B100" s="15" t="s">
        <v>239</v>
      </c>
      <c r="C100" s="15" t="s">
        <v>197</v>
      </c>
      <c r="D100" s="16" t="s">
        <v>19</v>
      </c>
      <c r="E100" s="16" t="s">
        <v>1431</v>
      </c>
      <c r="F100" s="15">
        <v>145.0</v>
      </c>
      <c r="G100" s="15">
        <v>1.0</v>
      </c>
      <c r="H100" s="17" t="s">
        <v>1647</v>
      </c>
      <c r="I100" s="17" t="s">
        <v>1647</v>
      </c>
      <c r="J100" s="25"/>
      <c r="K100" s="99"/>
      <c r="L100" s="100" t="s">
        <v>248</v>
      </c>
      <c r="M100" s="37" t="s">
        <v>249</v>
      </c>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row>
    <row r="101">
      <c r="A101" s="15" t="s">
        <v>1648</v>
      </c>
      <c r="B101" s="15" t="s">
        <v>239</v>
      </c>
      <c r="C101" s="15" t="s">
        <v>197</v>
      </c>
      <c r="D101" s="16" t="s">
        <v>19</v>
      </c>
      <c r="E101" s="16" t="s">
        <v>1431</v>
      </c>
      <c r="F101" s="15">
        <v>9.0</v>
      </c>
      <c r="G101" s="15">
        <v>1.0</v>
      </c>
      <c r="H101" s="17" t="s">
        <v>1649</v>
      </c>
      <c r="I101" s="17" t="s">
        <v>1649</v>
      </c>
      <c r="J101" s="25"/>
      <c r="K101" s="99"/>
      <c r="L101" s="100" t="s">
        <v>248</v>
      </c>
      <c r="M101" s="37" t="s">
        <v>249</v>
      </c>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row>
    <row r="102">
      <c r="A102" s="15" t="s">
        <v>1650</v>
      </c>
      <c r="B102" s="15" t="s">
        <v>239</v>
      </c>
      <c r="C102" s="15" t="s">
        <v>197</v>
      </c>
      <c r="D102" s="16" t="s">
        <v>19</v>
      </c>
      <c r="E102" s="16" t="s">
        <v>1431</v>
      </c>
      <c r="F102" s="15">
        <v>11.0</v>
      </c>
      <c r="G102" s="15">
        <v>1.0</v>
      </c>
      <c r="H102" s="17" t="s">
        <v>1651</v>
      </c>
      <c r="I102" s="17" t="s">
        <v>1651</v>
      </c>
      <c r="J102" s="25"/>
      <c r="K102" s="99"/>
      <c r="L102" s="100" t="s">
        <v>248</v>
      </c>
      <c r="M102" s="37" t="s">
        <v>249</v>
      </c>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row>
    <row r="103">
      <c r="A103" s="15" t="s">
        <v>1652</v>
      </c>
      <c r="B103" s="15" t="s">
        <v>239</v>
      </c>
      <c r="C103" s="15" t="s">
        <v>197</v>
      </c>
      <c r="D103" s="16" t="s">
        <v>19</v>
      </c>
      <c r="E103" s="16" t="s">
        <v>1431</v>
      </c>
      <c r="F103" s="15">
        <v>8.0</v>
      </c>
      <c r="G103" s="15">
        <v>1.0</v>
      </c>
      <c r="H103" s="18" t="s">
        <v>1653</v>
      </c>
      <c r="I103" s="18" t="s">
        <v>1653</v>
      </c>
      <c r="J103" s="25"/>
      <c r="K103" s="99"/>
      <c r="L103" s="100" t="s">
        <v>248</v>
      </c>
      <c r="M103" s="37" t="s">
        <v>249</v>
      </c>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row>
    <row r="104">
      <c r="A104" s="15" t="s">
        <v>1654</v>
      </c>
      <c r="B104" s="15" t="s">
        <v>239</v>
      </c>
      <c r="C104" s="15" t="s">
        <v>197</v>
      </c>
      <c r="D104" s="16" t="s">
        <v>19</v>
      </c>
      <c r="E104" s="16" t="s">
        <v>1431</v>
      </c>
      <c r="F104" s="15">
        <v>16.0</v>
      </c>
      <c r="G104" s="15">
        <v>1.0</v>
      </c>
      <c r="H104" s="17" t="s">
        <v>1655</v>
      </c>
      <c r="I104" s="17" t="s">
        <v>1655</v>
      </c>
      <c r="J104" s="25"/>
      <c r="K104" s="99"/>
      <c r="L104" s="100" t="s">
        <v>248</v>
      </c>
      <c r="M104" s="37" t="s">
        <v>249</v>
      </c>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row>
    <row r="105">
      <c r="A105" s="15" t="s">
        <v>1656</v>
      </c>
      <c r="B105" s="15" t="s">
        <v>239</v>
      </c>
      <c r="C105" s="15" t="s">
        <v>197</v>
      </c>
      <c r="D105" s="16" t="s">
        <v>19</v>
      </c>
      <c r="E105" s="16" t="s">
        <v>1431</v>
      </c>
      <c r="F105" s="15">
        <v>14.0</v>
      </c>
      <c r="G105" s="15">
        <v>1.0</v>
      </c>
      <c r="H105" s="17" t="s">
        <v>1657</v>
      </c>
      <c r="I105" s="17" t="s">
        <v>1657</v>
      </c>
      <c r="J105" s="25"/>
      <c r="K105" s="99"/>
      <c r="L105" s="100" t="s">
        <v>248</v>
      </c>
      <c r="M105" s="37" t="s">
        <v>249</v>
      </c>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row>
    <row r="106">
      <c r="A106" s="15" t="s">
        <v>1658</v>
      </c>
      <c r="B106" s="15" t="s">
        <v>239</v>
      </c>
      <c r="C106" s="15" t="s">
        <v>197</v>
      </c>
      <c r="D106" s="16" t="s">
        <v>19</v>
      </c>
      <c r="E106" s="16" t="s">
        <v>1431</v>
      </c>
      <c r="F106" s="15">
        <v>18.0</v>
      </c>
      <c r="G106" s="15">
        <v>1.0</v>
      </c>
      <c r="H106" s="17" t="s">
        <v>1659</v>
      </c>
      <c r="I106" s="17" t="s">
        <v>1659</v>
      </c>
      <c r="J106" s="25"/>
      <c r="K106" s="99"/>
      <c r="L106" s="100" t="s">
        <v>248</v>
      </c>
      <c r="M106" s="37" t="s">
        <v>249</v>
      </c>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row>
    <row r="107">
      <c r="A107" s="15" t="s">
        <v>1660</v>
      </c>
      <c r="B107" s="15" t="s">
        <v>239</v>
      </c>
      <c r="C107" s="15" t="s">
        <v>197</v>
      </c>
      <c r="D107" s="16" t="s">
        <v>19</v>
      </c>
      <c r="E107" s="16" t="s">
        <v>1431</v>
      </c>
      <c r="F107" s="15">
        <v>17.0</v>
      </c>
      <c r="G107" s="15">
        <v>1.0</v>
      </c>
      <c r="H107" s="17" t="s">
        <v>1661</v>
      </c>
      <c r="I107" s="17" t="s">
        <v>1661</v>
      </c>
      <c r="J107" s="25"/>
      <c r="K107" s="99"/>
      <c r="L107" s="100" t="s">
        <v>248</v>
      </c>
      <c r="M107" s="37" t="s">
        <v>249</v>
      </c>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row>
    <row r="108">
      <c r="A108" s="15" t="s">
        <v>1662</v>
      </c>
      <c r="B108" s="15" t="s">
        <v>239</v>
      </c>
      <c r="C108" s="15" t="s">
        <v>197</v>
      </c>
      <c r="D108" s="16" t="s">
        <v>19</v>
      </c>
      <c r="E108" s="16" t="s">
        <v>1431</v>
      </c>
      <c r="F108" s="15">
        <v>20.0</v>
      </c>
      <c r="G108" s="15">
        <v>1.0</v>
      </c>
      <c r="H108" s="17" t="s">
        <v>1663</v>
      </c>
      <c r="I108" s="17" t="s">
        <v>1663</v>
      </c>
      <c r="J108" s="25"/>
      <c r="K108" s="99"/>
      <c r="L108" s="100" t="s">
        <v>248</v>
      </c>
      <c r="M108" s="37" t="s">
        <v>249</v>
      </c>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row>
    <row r="109">
      <c r="A109" s="15" t="s">
        <v>1664</v>
      </c>
      <c r="B109" s="15" t="s">
        <v>239</v>
      </c>
      <c r="C109" s="15" t="s">
        <v>197</v>
      </c>
      <c r="D109" s="16" t="s">
        <v>19</v>
      </c>
      <c r="E109" s="16" t="s">
        <v>1431</v>
      </c>
      <c r="F109" s="15">
        <v>6.0</v>
      </c>
      <c r="G109" s="15">
        <v>1.0</v>
      </c>
      <c r="H109" s="17" t="s">
        <v>1665</v>
      </c>
      <c r="I109" s="17" t="s">
        <v>1665</v>
      </c>
      <c r="J109" s="25"/>
      <c r="K109" s="99"/>
      <c r="L109" s="100" t="s">
        <v>248</v>
      </c>
      <c r="M109" s="37" t="s">
        <v>249</v>
      </c>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row>
    <row r="110">
      <c r="A110" s="15" t="s">
        <v>1666</v>
      </c>
      <c r="B110" s="15" t="s">
        <v>239</v>
      </c>
      <c r="C110" s="15" t="s">
        <v>197</v>
      </c>
      <c r="D110" s="16" t="s">
        <v>19</v>
      </c>
      <c r="E110" s="16" t="s">
        <v>1431</v>
      </c>
      <c r="F110" s="15">
        <v>10.0</v>
      </c>
      <c r="G110" s="15">
        <v>1.0</v>
      </c>
      <c r="H110" s="17" t="s">
        <v>1667</v>
      </c>
      <c r="I110" s="17" t="s">
        <v>1667</v>
      </c>
      <c r="J110" s="25"/>
      <c r="K110" s="99"/>
      <c r="L110" s="100" t="s">
        <v>248</v>
      </c>
      <c r="M110" s="37" t="s">
        <v>249</v>
      </c>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row>
    <row r="111">
      <c r="A111" s="15" t="s">
        <v>1668</v>
      </c>
      <c r="B111" s="15" t="s">
        <v>239</v>
      </c>
      <c r="C111" s="15" t="s">
        <v>197</v>
      </c>
      <c r="D111" s="16" t="s">
        <v>19</v>
      </c>
      <c r="E111" s="16" t="s">
        <v>1431</v>
      </c>
      <c r="F111" s="15">
        <v>58.0</v>
      </c>
      <c r="G111" s="15">
        <v>1.0</v>
      </c>
      <c r="H111" s="17" t="s">
        <v>1669</v>
      </c>
      <c r="I111" s="17" t="s">
        <v>1669</v>
      </c>
      <c r="J111" s="25"/>
      <c r="K111" s="99"/>
      <c r="L111" s="100" t="s">
        <v>248</v>
      </c>
      <c r="M111" s="37" t="s">
        <v>249</v>
      </c>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row>
    <row r="112">
      <c r="A112" s="15" t="s">
        <v>1670</v>
      </c>
      <c r="B112" s="15" t="s">
        <v>239</v>
      </c>
      <c r="C112" s="15" t="s">
        <v>197</v>
      </c>
      <c r="D112" s="16" t="s">
        <v>19</v>
      </c>
      <c r="E112" s="16" t="s">
        <v>1431</v>
      </c>
      <c r="F112" s="15">
        <v>99.0</v>
      </c>
      <c r="G112" s="15">
        <v>1.0</v>
      </c>
      <c r="H112" s="17" t="s">
        <v>1671</v>
      </c>
      <c r="I112" s="17" t="s">
        <v>1671</v>
      </c>
      <c r="J112" s="25"/>
      <c r="K112" s="99"/>
      <c r="L112" s="100" t="s">
        <v>248</v>
      </c>
      <c r="M112" s="37" t="s">
        <v>249</v>
      </c>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row>
    <row r="113">
      <c r="A113" s="15" t="s">
        <v>1672</v>
      </c>
      <c r="B113" s="15" t="s">
        <v>239</v>
      </c>
      <c r="C113" s="15" t="s">
        <v>197</v>
      </c>
      <c r="D113" s="16" t="s">
        <v>19</v>
      </c>
      <c r="E113" s="16" t="s">
        <v>1431</v>
      </c>
      <c r="F113" s="15">
        <v>60.0</v>
      </c>
      <c r="G113" s="15">
        <v>1.0</v>
      </c>
      <c r="H113" s="17" t="s">
        <v>1673</v>
      </c>
      <c r="I113" s="17" t="s">
        <v>1673</v>
      </c>
      <c r="J113" s="25"/>
      <c r="K113" s="99"/>
      <c r="L113" s="100" t="s">
        <v>248</v>
      </c>
      <c r="M113" s="37" t="s">
        <v>249</v>
      </c>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row>
    <row r="114">
      <c r="A114" s="15" t="s">
        <v>1674</v>
      </c>
      <c r="B114" s="15" t="s">
        <v>239</v>
      </c>
      <c r="C114" s="15" t="s">
        <v>197</v>
      </c>
      <c r="D114" s="16" t="s">
        <v>19</v>
      </c>
      <c r="E114" s="16" t="s">
        <v>1431</v>
      </c>
      <c r="F114" s="15">
        <v>34.0</v>
      </c>
      <c r="G114" s="15">
        <v>1.0</v>
      </c>
      <c r="H114" s="17" t="s">
        <v>1675</v>
      </c>
      <c r="I114" s="17" t="s">
        <v>1675</v>
      </c>
      <c r="J114" s="25"/>
      <c r="K114" s="99"/>
      <c r="L114" s="100" t="s">
        <v>248</v>
      </c>
      <c r="M114" s="37" t="s">
        <v>249</v>
      </c>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row>
    <row r="115">
      <c r="A115" s="15" t="s">
        <v>1676</v>
      </c>
      <c r="B115" s="15" t="s">
        <v>239</v>
      </c>
      <c r="C115" s="15" t="s">
        <v>197</v>
      </c>
      <c r="D115" s="16" t="s">
        <v>19</v>
      </c>
      <c r="E115" s="16" t="s">
        <v>1431</v>
      </c>
      <c r="F115" s="15">
        <v>12.0</v>
      </c>
      <c r="G115" s="15">
        <v>1.0</v>
      </c>
      <c r="H115" s="17" t="s">
        <v>1677</v>
      </c>
      <c r="I115" s="17" t="s">
        <v>1677</v>
      </c>
      <c r="J115" s="25"/>
      <c r="K115" s="99"/>
      <c r="L115" s="100" t="s">
        <v>248</v>
      </c>
      <c r="M115" s="37" t="s">
        <v>249</v>
      </c>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row>
    <row r="116">
      <c r="A116" s="15" t="s">
        <v>1678</v>
      </c>
      <c r="B116" s="15" t="s">
        <v>239</v>
      </c>
      <c r="C116" s="15" t="s">
        <v>197</v>
      </c>
      <c r="D116" s="16" t="s">
        <v>19</v>
      </c>
      <c r="E116" s="16" t="s">
        <v>1431</v>
      </c>
      <c r="F116" s="15">
        <v>29.0</v>
      </c>
      <c r="G116" s="15">
        <v>1.0</v>
      </c>
      <c r="H116" s="17" t="s">
        <v>1679</v>
      </c>
      <c r="I116" s="17" t="s">
        <v>1679</v>
      </c>
      <c r="J116" s="25"/>
      <c r="K116" s="99"/>
      <c r="L116" s="100" t="s">
        <v>248</v>
      </c>
      <c r="M116" s="37" t="s">
        <v>249</v>
      </c>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row>
    <row r="117">
      <c r="A117" s="15" t="s">
        <v>1680</v>
      </c>
      <c r="B117" s="15" t="s">
        <v>239</v>
      </c>
      <c r="C117" s="15" t="s">
        <v>197</v>
      </c>
      <c r="D117" s="16" t="s">
        <v>19</v>
      </c>
      <c r="E117" s="16" t="s">
        <v>1431</v>
      </c>
      <c r="F117" s="15">
        <v>6.0</v>
      </c>
      <c r="G117" s="15">
        <v>1.0</v>
      </c>
      <c r="H117" s="18" t="s">
        <v>1681</v>
      </c>
      <c r="I117" s="18" t="s">
        <v>1682</v>
      </c>
      <c r="J117" s="25"/>
      <c r="K117" s="99"/>
      <c r="L117" s="100" t="s">
        <v>248</v>
      </c>
      <c r="M117" s="37" t="s">
        <v>249</v>
      </c>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row>
    <row r="118">
      <c r="A118" s="15" t="s">
        <v>1683</v>
      </c>
      <c r="B118" s="15" t="s">
        <v>239</v>
      </c>
      <c r="C118" s="15" t="s">
        <v>197</v>
      </c>
      <c r="D118" s="16" t="s">
        <v>19</v>
      </c>
      <c r="E118" s="16" t="s">
        <v>1431</v>
      </c>
      <c r="F118" s="15">
        <v>8.0</v>
      </c>
      <c r="G118" s="15">
        <v>1.0</v>
      </c>
      <c r="H118" s="18" t="s">
        <v>1684</v>
      </c>
      <c r="I118" s="18" t="s">
        <v>1684</v>
      </c>
      <c r="J118" s="25"/>
      <c r="K118" s="99"/>
      <c r="L118" s="100" t="s">
        <v>248</v>
      </c>
      <c r="M118" s="37" t="s">
        <v>249</v>
      </c>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row>
    <row r="119">
      <c r="A119" s="15" t="s">
        <v>1685</v>
      </c>
      <c r="B119" s="15" t="s">
        <v>239</v>
      </c>
      <c r="C119" s="15" t="s">
        <v>197</v>
      </c>
      <c r="D119" s="16" t="s">
        <v>19</v>
      </c>
      <c r="E119" s="16" t="s">
        <v>1431</v>
      </c>
      <c r="F119" s="15">
        <v>7.0</v>
      </c>
      <c r="G119" s="15">
        <v>1.0</v>
      </c>
      <c r="H119" s="17" t="s">
        <v>1686</v>
      </c>
      <c r="I119" s="17" t="s">
        <v>1686</v>
      </c>
      <c r="J119" s="25"/>
      <c r="K119" s="99"/>
      <c r="L119" s="100" t="s">
        <v>248</v>
      </c>
      <c r="M119" s="37" t="s">
        <v>249</v>
      </c>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row>
    <row r="120">
      <c r="A120" s="15" t="s">
        <v>1687</v>
      </c>
      <c r="B120" s="15" t="s">
        <v>239</v>
      </c>
      <c r="C120" s="15" t="s">
        <v>197</v>
      </c>
      <c r="D120" s="16" t="s">
        <v>19</v>
      </c>
      <c r="E120" s="16" t="s">
        <v>1431</v>
      </c>
      <c r="F120" s="15">
        <v>7.0</v>
      </c>
      <c r="G120" s="15">
        <v>1.0</v>
      </c>
      <c r="H120" s="18" t="s">
        <v>1686</v>
      </c>
      <c r="I120" s="17" t="s">
        <v>1686</v>
      </c>
      <c r="J120" s="25"/>
      <c r="K120" s="99"/>
      <c r="L120" s="100" t="s">
        <v>248</v>
      </c>
      <c r="M120" s="37" t="s">
        <v>249</v>
      </c>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row>
    <row r="121">
      <c r="A121" s="15" t="s">
        <v>1688</v>
      </c>
      <c r="B121" s="15" t="s">
        <v>239</v>
      </c>
      <c r="C121" s="15" t="s">
        <v>197</v>
      </c>
      <c r="D121" s="16" t="s">
        <v>19</v>
      </c>
      <c r="E121" s="16" t="s">
        <v>1431</v>
      </c>
      <c r="F121" s="15">
        <v>3.0</v>
      </c>
      <c r="G121" s="15">
        <v>1.0</v>
      </c>
      <c r="H121" s="17" t="s">
        <v>1689</v>
      </c>
      <c r="I121" s="17" t="s">
        <v>1689</v>
      </c>
      <c r="J121" s="25"/>
      <c r="K121" s="99"/>
      <c r="L121" s="100" t="s">
        <v>248</v>
      </c>
      <c r="M121" s="37" t="s">
        <v>249</v>
      </c>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row>
    <row r="122">
      <c r="A122" s="15" t="s">
        <v>1690</v>
      </c>
      <c r="B122" s="15" t="s">
        <v>239</v>
      </c>
      <c r="C122" s="15" t="s">
        <v>197</v>
      </c>
      <c r="D122" s="16" t="s">
        <v>19</v>
      </c>
      <c r="E122" s="16" t="s">
        <v>1431</v>
      </c>
      <c r="F122" s="15">
        <v>32.0</v>
      </c>
      <c r="G122" s="15">
        <v>1.0</v>
      </c>
      <c r="H122" s="17" t="s">
        <v>1691</v>
      </c>
      <c r="I122" s="17" t="s">
        <v>1691</v>
      </c>
      <c r="J122" s="25"/>
      <c r="K122" s="99"/>
      <c r="L122" s="100" t="s">
        <v>248</v>
      </c>
      <c r="M122" s="37" t="s">
        <v>249</v>
      </c>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row>
    <row r="123">
      <c r="A123" s="15" t="s">
        <v>1692</v>
      </c>
      <c r="B123" s="15" t="s">
        <v>239</v>
      </c>
      <c r="C123" s="15" t="s">
        <v>197</v>
      </c>
      <c r="D123" s="16" t="s">
        <v>19</v>
      </c>
      <c r="E123" s="16" t="s">
        <v>1431</v>
      </c>
      <c r="F123" s="15">
        <v>18.0</v>
      </c>
      <c r="G123" s="15">
        <v>1.0</v>
      </c>
      <c r="H123" s="17" t="s">
        <v>1693</v>
      </c>
      <c r="I123" s="17" t="s">
        <v>1693</v>
      </c>
      <c r="J123" s="25"/>
      <c r="K123" s="99"/>
      <c r="L123" s="100" t="s">
        <v>248</v>
      </c>
      <c r="M123" s="37" t="s">
        <v>249</v>
      </c>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row>
    <row r="124">
      <c r="A124" s="15" t="s">
        <v>1694</v>
      </c>
      <c r="B124" s="15" t="s">
        <v>239</v>
      </c>
      <c r="C124" s="15" t="s">
        <v>197</v>
      </c>
      <c r="D124" s="16" t="s">
        <v>19</v>
      </c>
      <c r="E124" s="16" t="s">
        <v>1431</v>
      </c>
      <c r="F124" s="15">
        <v>39.0</v>
      </c>
      <c r="G124" s="15">
        <v>1.0</v>
      </c>
      <c r="H124" s="17" t="s">
        <v>1695</v>
      </c>
      <c r="I124" s="17" t="s">
        <v>1695</v>
      </c>
      <c r="J124" s="25"/>
      <c r="K124" s="99"/>
      <c r="L124" s="100" t="s">
        <v>248</v>
      </c>
      <c r="M124" s="37" t="s">
        <v>249</v>
      </c>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row>
    <row r="125">
      <c r="A125" s="15" t="s">
        <v>1696</v>
      </c>
      <c r="B125" s="15" t="s">
        <v>239</v>
      </c>
      <c r="C125" s="15" t="s">
        <v>197</v>
      </c>
      <c r="D125" s="16" t="s">
        <v>19</v>
      </c>
      <c r="E125" s="16" t="s">
        <v>1431</v>
      </c>
      <c r="F125" s="15">
        <v>75.0</v>
      </c>
      <c r="G125" s="15">
        <v>1.0</v>
      </c>
      <c r="H125" s="17" t="s">
        <v>1697</v>
      </c>
      <c r="I125" s="17" t="s">
        <v>1697</v>
      </c>
      <c r="J125" s="25"/>
      <c r="K125" s="99"/>
      <c r="L125" s="100" t="s">
        <v>248</v>
      </c>
      <c r="M125" s="37" t="s">
        <v>249</v>
      </c>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row>
    <row r="126">
      <c r="A126" s="15" t="s">
        <v>1698</v>
      </c>
      <c r="B126" s="15" t="s">
        <v>239</v>
      </c>
      <c r="C126" s="15" t="s">
        <v>197</v>
      </c>
      <c r="D126" s="16" t="s">
        <v>19</v>
      </c>
      <c r="E126" s="16" t="s">
        <v>1431</v>
      </c>
      <c r="F126" s="15">
        <v>55.0</v>
      </c>
      <c r="G126" s="15">
        <v>1.0</v>
      </c>
      <c r="H126" s="17" t="s">
        <v>1699</v>
      </c>
      <c r="I126" s="17" t="s">
        <v>1699</v>
      </c>
      <c r="J126" s="25"/>
      <c r="K126" s="99"/>
      <c r="L126" s="100" t="s">
        <v>248</v>
      </c>
      <c r="M126" s="37" t="s">
        <v>249</v>
      </c>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row>
    <row r="127">
      <c r="A127" s="15" t="s">
        <v>1700</v>
      </c>
      <c r="B127" s="15" t="s">
        <v>239</v>
      </c>
      <c r="C127" s="15" t="s">
        <v>197</v>
      </c>
      <c r="D127" s="16" t="s">
        <v>19</v>
      </c>
      <c r="E127" s="16" t="s">
        <v>1431</v>
      </c>
      <c r="F127" s="15">
        <v>11.0</v>
      </c>
      <c r="G127" s="15">
        <v>1.0</v>
      </c>
      <c r="H127" s="17" t="s">
        <v>1701</v>
      </c>
      <c r="I127" s="17" t="s">
        <v>1701</v>
      </c>
      <c r="J127" s="25"/>
      <c r="K127" s="99"/>
      <c r="L127" s="100" t="s">
        <v>248</v>
      </c>
      <c r="M127" s="37" t="s">
        <v>249</v>
      </c>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row>
    <row r="128">
      <c r="A128" s="15" t="s">
        <v>1702</v>
      </c>
      <c r="B128" s="15" t="s">
        <v>239</v>
      </c>
      <c r="C128" s="15" t="s">
        <v>197</v>
      </c>
      <c r="D128" s="16" t="s">
        <v>19</v>
      </c>
      <c r="E128" s="16" t="s">
        <v>1431</v>
      </c>
      <c r="F128" s="15">
        <v>7.0</v>
      </c>
      <c r="G128" s="15">
        <v>1.0</v>
      </c>
      <c r="H128" s="17" t="s">
        <v>1703</v>
      </c>
      <c r="I128" s="17" t="s">
        <v>1703</v>
      </c>
      <c r="J128" s="25"/>
      <c r="K128" s="99"/>
      <c r="L128" s="100" t="s">
        <v>248</v>
      </c>
      <c r="M128" s="37" t="s">
        <v>249</v>
      </c>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row>
    <row r="129">
      <c r="A129" s="15" t="s">
        <v>1704</v>
      </c>
      <c r="B129" s="15" t="s">
        <v>239</v>
      </c>
      <c r="C129" s="15" t="s">
        <v>197</v>
      </c>
      <c r="D129" s="16" t="s">
        <v>19</v>
      </c>
      <c r="E129" s="16" t="s">
        <v>1431</v>
      </c>
      <c r="F129" s="15">
        <v>25.0</v>
      </c>
      <c r="G129" s="15">
        <v>1.0</v>
      </c>
      <c r="H129" s="17" t="s">
        <v>1705</v>
      </c>
      <c r="I129" s="17" t="s">
        <v>1705</v>
      </c>
      <c r="J129" s="25"/>
      <c r="K129" s="99"/>
      <c r="L129" s="100" t="s">
        <v>248</v>
      </c>
      <c r="M129" s="37" t="s">
        <v>249</v>
      </c>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row>
    <row r="130">
      <c r="A130" s="15" t="s">
        <v>1706</v>
      </c>
      <c r="B130" s="15" t="s">
        <v>239</v>
      </c>
      <c r="C130" s="15" t="s">
        <v>197</v>
      </c>
      <c r="D130" s="16" t="s">
        <v>19</v>
      </c>
      <c r="E130" s="16" t="s">
        <v>1431</v>
      </c>
      <c r="F130" s="15">
        <v>14.0</v>
      </c>
      <c r="G130" s="15">
        <v>1.0</v>
      </c>
      <c r="H130" s="18" t="s">
        <v>1707</v>
      </c>
      <c r="I130" s="18" t="s">
        <v>1707</v>
      </c>
      <c r="J130" s="25"/>
      <c r="K130" s="99"/>
      <c r="L130" s="100" t="s">
        <v>248</v>
      </c>
      <c r="M130" s="37" t="s">
        <v>249</v>
      </c>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c r="A131" s="15" t="s">
        <v>1708</v>
      </c>
      <c r="B131" s="15" t="s">
        <v>239</v>
      </c>
      <c r="C131" s="15" t="s">
        <v>197</v>
      </c>
      <c r="D131" s="16" t="s">
        <v>19</v>
      </c>
      <c r="E131" s="16" t="s">
        <v>1431</v>
      </c>
      <c r="F131" s="15">
        <v>32.0</v>
      </c>
      <c r="G131" s="15">
        <v>1.0</v>
      </c>
      <c r="H131" s="18" t="s">
        <v>1709</v>
      </c>
      <c r="I131" s="18" t="s">
        <v>1709</v>
      </c>
      <c r="J131" s="25"/>
      <c r="K131" s="99"/>
      <c r="L131" s="100" t="s">
        <v>248</v>
      </c>
      <c r="M131" s="37" t="s">
        <v>249</v>
      </c>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c r="A132" s="15" t="s">
        <v>1710</v>
      </c>
      <c r="B132" s="15" t="s">
        <v>239</v>
      </c>
      <c r="C132" s="15" t="s">
        <v>197</v>
      </c>
      <c r="D132" s="16" t="s">
        <v>19</v>
      </c>
      <c r="E132" s="16" t="s">
        <v>1431</v>
      </c>
      <c r="F132" s="15">
        <v>20.0</v>
      </c>
      <c r="G132" s="15">
        <v>1.0</v>
      </c>
      <c r="H132" s="17" t="s">
        <v>1711</v>
      </c>
      <c r="I132" s="17" t="s">
        <v>1711</v>
      </c>
      <c r="J132" s="25"/>
      <c r="K132" s="99"/>
      <c r="L132" s="100" t="s">
        <v>248</v>
      </c>
      <c r="M132" s="37" t="s">
        <v>249</v>
      </c>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c r="A133" s="15" t="s">
        <v>1712</v>
      </c>
      <c r="B133" s="15" t="s">
        <v>239</v>
      </c>
      <c r="C133" s="15" t="s">
        <v>197</v>
      </c>
      <c r="D133" s="16" t="s">
        <v>19</v>
      </c>
      <c r="E133" s="16" t="s">
        <v>1431</v>
      </c>
      <c r="F133" s="15">
        <v>11.0</v>
      </c>
      <c r="G133" s="15">
        <v>1.0</v>
      </c>
      <c r="H133" s="17" t="s">
        <v>1713</v>
      </c>
      <c r="I133" s="17" t="s">
        <v>1713</v>
      </c>
      <c r="J133" s="25"/>
      <c r="K133" s="99"/>
      <c r="L133" s="100" t="s">
        <v>248</v>
      </c>
      <c r="M133" s="37" t="s">
        <v>249</v>
      </c>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c r="A134" s="15" t="s">
        <v>1714</v>
      </c>
      <c r="B134" s="15" t="s">
        <v>239</v>
      </c>
      <c r="C134" s="15" t="s">
        <v>197</v>
      </c>
      <c r="D134" s="16" t="s">
        <v>19</v>
      </c>
      <c r="E134" s="16" t="s">
        <v>1431</v>
      </c>
      <c r="F134" s="15">
        <v>53.0</v>
      </c>
      <c r="G134" s="15">
        <v>1.0</v>
      </c>
      <c r="H134" s="17" t="s">
        <v>1715</v>
      </c>
      <c r="I134" s="17" t="s">
        <v>1715</v>
      </c>
      <c r="J134" s="25"/>
      <c r="K134" s="99"/>
      <c r="L134" s="100" t="s">
        <v>248</v>
      </c>
      <c r="M134" s="37" t="s">
        <v>249</v>
      </c>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c r="A135" s="15" t="s">
        <v>1716</v>
      </c>
      <c r="B135" s="15" t="s">
        <v>239</v>
      </c>
      <c r="C135" s="15" t="s">
        <v>197</v>
      </c>
      <c r="D135" s="16" t="s">
        <v>19</v>
      </c>
      <c r="E135" s="16" t="s">
        <v>1431</v>
      </c>
      <c r="F135" s="15">
        <v>5.0</v>
      </c>
      <c r="G135" s="15">
        <v>1.0</v>
      </c>
      <c r="H135" s="17" t="s">
        <v>1717</v>
      </c>
      <c r="I135" s="17" t="s">
        <v>1717</v>
      </c>
      <c r="J135" s="25"/>
      <c r="K135" s="99"/>
      <c r="L135" s="100" t="s">
        <v>248</v>
      </c>
      <c r="M135" s="37" t="s">
        <v>249</v>
      </c>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c r="A136" s="15" t="s">
        <v>1718</v>
      </c>
      <c r="B136" s="15" t="s">
        <v>280</v>
      </c>
      <c r="C136" s="15" t="s">
        <v>281</v>
      </c>
      <c r="D136" s="16" t="s">
        <v>19</v>
      </c>
      <c r="E136" s="16" t="s">
        <v>1431</v>
      </c>
      <c r="F136" s="15">
        <v>41.0</v>
      </c>
      <c r="G136" s="15">
        <v>6.0</v>
      </c>
      <c r="H136" s="17" t="s">
        <v>1719</v>
      </c>
      <c r="I136" s="17" t="s">
        <v>289</v>
      </c>
      <c r="J136" s="25"/>
      <c r="K136" s="14"/>
      <c r="L136" s="25"/>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c r="A137" s="15" t="s">
        <v>1720</v>
      </c>
      <c r="B137" s="15" t="s">
        <v>280</v>
      </c>
      <c r="C137" s="15" t="s">
        <v>281</v>
      </c>
      <c r="D137" s="16" t="s">
        <v>19</v>
      </c>
      <c r="E137" s="16" t="s">
        <v>1431</v>
      </c>
      <c r="F137" s="15">
        <v>22.0</v>
      </c>
      <c r="G137" s="15">
        <v>1.0</v>
      </c>
      <c r="H137" s="17" t="s">
        <v>1721</v>
      </c>
      <c r="I137" s="17" t="s">
        <v>289</v>
      </c>
      <c r="J137" s="25"/>
      <c r="K137" s="14"/>
      <c r="L137" s="25"/>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c r="A138" s="15" t="s">
        <v>1722</v>
      </c>
      <c r="B138" s="15" t="s">
        <v>280</v>
      </c>
      <c r="C138" s="15" t="s">
        <v>281</v>
      </c>
      <c r="D138" s="16" t="s">
        <v>19</v>
      </c>
      <c r="E138" s="16" t="s">
        <v>1431</v>
      </c>
      <c r="F138" s="15">
        <v>37.0</v>
      </c>
      <c r="G138" s="15">
        <v>2.0</v>
      </c>
      <c r="H138" s="17" t="s">
        <v>1723</v>
      </c>
      <c r="I138" s="17" t="s">
        <v>289</v>
      </c>
      <c r="J138" s="25"/>
      <c r="K138" s="14"/>
      <c r="L138" s="25"/>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c r="A139" s="32" t="s">
        <v>1724</v>
      </c>
      <c r="B139" s="15" t="s">
        <v>280</v>
      </c>
      <c r="C139" s="15" t="s">
        <v>281</v>
      </c>
      <c r="D139" s="16" t="s">
        <v>19</v>
      </c>
      <c r="E139" s="16" t="s">
        <v>1431</v>
      </c>
      <c r="F139" s="15">
        <v>29.0</v>
      </c>
      <c r="G139" s="15">
        <v>1.0</v>
      </c>
      <c r="H139" s="17" t="s">
        <v>1725</v>
      </c>
      <c r="I139" s="17" t="s">
        <v>289</v>
      </c>
      <c r="J139" s="25"/>
      <c r="K139" s="14"/>
      <c r="L139" s="25"/>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0">
      <c r="A140" s="15" t="s">
        <v>1726</v>
      </c>
      <c r="B140" s="15" t="s">
        <v>280</v>
      </c>
      <c r="C140" s="15" t="s">
        <v>281</v>
      </c>
      <c r="D140" s="16" t="s">
        <v>19</v>
      </c>
      <c r="E140" s="16" t="s">
        <v>1431</v>
      </c>
      <c r="F140" s="15">
        <v>12.0</v>
      </c>
      <c r="G140" s="15">
        <v>1.0</v>
      </c>
      <c r="H140" s="17" t="s">
        <v>1727</v>
      </c>
      <c r="I140" s="17" t="s">
        <v>289</v>
      </c>
      <c r="J140" s="25"/>
      <c r="K140" s="14"/>
      <c r="L140" s="25"/>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row>
    <row r="141">
      <c r="A141" s="14"/>
      <c r="B141" s="14"/>
      <c r="C141" s="14"/>
      <c r="D141" s="4"/>
      <c r="E141" s="4"/>
      <c r="F141" s="14"/>
      <c r="G141" s="14"/>
      <c r="H141" s="25"/>
      <c r="I141" s="25"/>
      <c r="J141" s="25"/>
      <c r="K141" s="14"/>
      <c r="L141" s="25"/>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row>
    <row r="142">
      <c r="A142" s="14"/>
      <c r="B142" s="14"/>
      <c r="C142" s="14"/>
      <c r="D142" s="4"/>
      <c r="E142" s="4"/>
      <c r="F142" s="14"/>
      <c r="G142" s="14"/>
      <c r="H142" s="25"/>
      <c r="I142" s="25"/>
      <c r="J142" s="25"/>
      <c r="K142" s="14"/>
      <c r="L142" s="25"/>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row>
    <row r="143">
      <c r="A143" s="14"/>
      <c r="B143" s="14"/>
      <c r="C143" s="14"/>
      <c r="D143" s="4"/>
      <c r="E143" s="4"/>
      <c r="F143" s="14"/>
      <c r="G143" s="14"/>
      <c r="H143" s="25"/>
      <c r="I143" s="25"/>
      <c r="J143" s="25"/>
      <c r="K143" s="14"/>
      <c r="L143" s="25"/>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row>
    <row r="144">
      <c r="A144" s="14"/>
      <c r="B144" s="14"/>
      <c r="C144" s="14"/>
      <c r="D144" s="4"/>
      <c r="E144" s="4"/>
      <c r="F144" s="14"/>
      <c r="G144" s="14"/>
      <c r="H144" s="25"/>
      <c r="I144" s="25"/>
      <c r="J144" s="25"/>
      <c r="K144" s="14"/>
      <c r="L144" s="25"/>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row>
    <row r="145">
      <c r="A145" s="14"/>
      <c r="B145" s="14"/>
      <c r="C145" s="14"/>
      <c r="D145" s="4"/>
      <c r="E145" s="4"/>
      <c r="F145" s="14"/>
      <c r="G145" s="14"/>
      <c r="H145" s="25"/>
      <c r="I145" s="25"/>
      <c r="J145" s="25"/>
      <c r="K145" s="14"/>
      <c r="L145" s="25"/>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row>
    <row r="146">
      <c r="A146" s="14"/>
      <c r="B146" s="14"/>
      <c r="C146" s="14"/>
      <c r="D146" s="4"/>
      <c r="E146" s="4"/>
      <c r="F146" s="14"/>
      <c r="G146" s="14"/>
      <c r="H146" s="25"/>
      <c r="I146" s="25"/>
      <c r="J146" s="25"/>
      <c r="K146" s="14"/>
      <c r="L146" s="25"/>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row>
    <row r="147">
      <c r="A147" s="14"/>
      <c r="B147" s="14"/>
      <c r="C147" s="14"/>
      <c r="D147" s="4"/>
      <c r="E147" s="4"/>
      <c r="F147" s="14"/>
      <c r="G147" s="14"/>
      <c r="H147" s="25"/>
      <c r="I147" s="25"/>
      <c r="J147" s="25"/>
      <c r="K147" s="14"/>
      <c r="L147" s="25"/>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row>
    <row r="148">
      <c r="A148" s="14"/>
      <c r="B148" s="14"/>
      <c r="C148" s="14"/>
      <c r="D148" s="4"/>
      <c r="E148" s="4"/>
      <c r="F148" s="14"/>
      <c r="G148" s="14"/>
      <c r="H148" s="25"/>
      <c r="I148" s="25"/>
      <c r="J148" s="25"/>
      <c r="K148" s="14"/>
      <c r="L148" s="25"/>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row>
    <row r="149">
      <c r="A149" s="14"/>
      <c r="B149" s="14"/>
      <c r="C149" s="14"/>
      <c r="D149" s="4"/>
      <c r="E149" s="4"/>
      <c r="F149" s="14"/>
      <c r="G149" s="14"/>
      <c r="H149" s="25"/>
      <c r="I149" s="25"/>
      <c r="J149" s="25"/>
      <c r="K149" s="14"/>
      <c r="L149" s="25"/>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row>
    <row r="150">
      <c r="A150" s="14"/>
      <c r="B150" s="14"/>
      <c r="C150" s="14"/>
      <c r="D150" s="4"/>
      <c r="E150" s="4"/>
      <c r="F150" s="14"/>
      <c r="G150" s="14"/>
      <c r="H150" s="25"/>
      <c r="I150" s="25"/>
      <c r="J150" s="25"/>
      <c r="K150" s="14"/>
      <c r="L150" s="25"/>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row>
    <row r="151">
      <c r="A151" s="14"/>
      <c r="B151" s="14"/>
      <c r="C151" s="14"/>
      <c r="D151" s="4"/>
      <c r="E151" s="4"/>
      <c r="F151" s="14"/>
      <c r="G151" s="14"/>
      <c r="H151" s="25"/>
      <c r="I151" s="25"/>
      <c r="J151" s="25"/>
      <c r="K151" s="14"/>
      <c r="L151" s="25"/>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row>
    <row r="152">
      <c r="A152" s="14"/>
      <c r="B152" s="14"/>
      <c r="C152" s="14"/>
      <c r="D152" s="4"/>
      <c r="E152" s="4"/>
      <c r="F152" s="14"/>
      <c r="G152" s="14"/>
      <c r="H152" s="25"/>
      <c r="I152" s="25"/>
      <c r="J152" s="25"/>
      <c r="K152" s="14"/>
      <c r="L152" s="25"/>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c r="A153" s="14"/>
      <c r="B153" s="14"/>
      <c r="C153" s="14"/>
      <c r="D153" s="4"/>
      <c r="E153" s="4"/>
      <c r="F153" s="14"/>
      <c r="G153" s="14"/>
      <c r="H153" s="25"/>
      <c r="I153" s="25"/>
      <c r="J153" s="25"/>
      <c r="K153" s="14"/>
      <c r="L153" s="25"/>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c r="A154" s="14"/>
      <c r="B154" s="14"/>
      <c r="C154" s="14"/>
      <c r="D154" s="4"/>
      <c r="E154" s="4"/>
      <c r="F154" s="14"/>
      <c r="G154" s="14"/>
      <c r="H154" s="25"/>
      <c r="I154" s="25"/>
      <c r="J154" s="25"/>
      <c r="K154" s="14"/>
      <c r="L154" s="25"/>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c r="A155" s="14"/>
      <c r="B155" s="14"/>
      <c r="C155" s="14"/>
      <c r="D155" s="4"/>
      <c r="E155" s="4"/>
      <c r="F155" s="14"/>
      <c r="G155" s="14"/>
      <c r="H155" s="25"/>
      <c r="I155" s="25"/>
      <c r="J155" s="25"/>
      <c r="K155" s="14"/>
      <c r="L155" s="25"/>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c r="A156" s="14"/>
      <c r="B156" s="14"/>
      <c r="C156" s="14"/>
      <c r="D156" s="4"/>
      <c r="E156" s="4"/>
      <c r="F156" s="14"/>
      <c r="G156" s="14"/>
      <c r="H156" s="25"/>
      <c r="I156" s="25"/>
      <c r="J156" s="25"/>
      <c r="K156" s="14"/>
      <c r="L156" s="25"/>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c r="A157" s="14"/>
      <c r="B157" s="14"/>
      <c r="C157" s="14"/>
      <c r="D157" s="4"/>
      <c r="E157" s="4"/>
      <c r="F157" s="14"/>
      <c r="G157" s="14"/>
      <c r="H157" s="25"/>
      <c r="I157" s="25"/>
      <c r="J157" s="25"/>
      <c r="K157" s="14"/>
      <c r="L157" s="25"/>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c r="A158" s="14"/>
      <c r="B158" s="14"/>
      <c r="C158" s="14"/>
      <c r="D158" s="4"/>
      <c r="E158" s="4"/>
      <c r="F158" s="14"/>
      <c r="G158" s="14"/>
      <c r="H158" s="25"/>
      <c r="I158" s="25"/>
      <c r="J158" s="25"/>
      <c r="K158" s="14"/>
      <c r="L158" s="25"/>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c r="A159" s="14"/>
      <c r="B159" s="14"/>
      <c r="C159" s="14"/>
      <c r="D159" s="4"/>
      <c r="E159" s="4"/>
      <c r="F159" s="14"/>
      <c r="G159" s="14"/>
      <c r="H159" s="25"/>
      <c r="I159" s="25"/>
      <c r="J159" s="25"/>
      <c r="K159" s="14"/>
      <c r="L159" s="25"/>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c r="A160" s="14"/>
      <c r="B160" s="14"/>
      <c r="C160" s="14"/>
      <c r="D160" s="4"/>
      <c r="E160" s="4"/>
      <c r="F160" s="14"/>
      <c r="G160" s="14"/>
      <c r="H160" s="25"/>
      <c r="I160" s="25"/>
      <c r="J160" s="25"/>
      <c r="K160" s="14"/>
      <c r="L160" s="25"/>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c r="A161" s="14"/>
      <c r="B161" s="14"/>
      <c r="C161" s="14"/>
      <c r="D161" s="4"/>
      <c r="E161" s="4"/>
      <c r="F161" s="14"/>
      <c r="G161" s="14"/>
      <c r="H161" s="25"/>
      <c r="I161" s="25"/>
      <c r="J161" s="25"/>
      <c r="K161" s="14"/>
      <c r="L161" s="25"/>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2">
      <c r="A162" s="14"/>
      <c r="B162" s="14"/>
      <c r="C162" s="14"/>
      <c r="D162" s="4"/>
      <c r="E162" s="4"/>
      <c r="F162" s="14"/>
      <c r="G162" s="14"/>
      <c r="H162" s="25"/>
      <c r="I162" s="25"/>
      <c r="J162" s="25"/>
      <c r="K162" s="14"/>
      <c r="L162" s="25"/>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row>
    <row r="163">
      <c r="A163" s="14"/>
      <c r="B163" s="14"/>
      <c r="C163" s="14"/>
      <c r="D163" s="4"/>
      <c r="E163" s="4"/>
      <c r="F163" s="14"/>
      <c r="G163" s="14"/>
      <c r="H163" s="25"/>
      <c r="I163" s="25"/>
      <c r="J163" s="25"/>
      <c r="K163" s="14"/>
      <c r="L163" s="25"/>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row>
    <row r="164">
      <c r="A164" s="14"/>
      <c r="B164" s="14"/>
      <c r="C164" s="14"/>
      <c r="D164" s="4"/>
      <c r="E164" s="4"/>
      <c r="F164" s="14"/>
      <c r="G164" s="14"/>
      <c r="H164" s="25"/>
      <c r="I164" s="25"/>
      <c r="J164" s="25"/>
      <c r="K164" s="14"/>
      <c r="L164" s="25"/>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row>
    <row r="165">
      <c r="A165" s="14"/>
      <c r="B165" s="14"/>
      <c r="C165" s="14"/>
      <c r="D165" s="4"/>
      <c r="E165" s="4"/>
      <c r="F165" s="14"/>
      <c r="G165" s="14"/>
      <c r="H165" s="25"/>
      <c r="I165" s="25"/>
      <c r="J165" s="25"/>
      <c r="K165" s="14"/>
      <c r="L165" s="25"/>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row>
    <row r="166">
      <c r="A166" s="14"/>
      <c r="B166" s="14"/>
      <c r="C166" s="14"/>
      <c r="D166" s="4"/>
      <c r="E166" s="4"/>
      <c r="F166" s="14"/>
      <c r="G166" s="14"/>
      <c r="H166" s="25"/>
      <c r="I166" s="25"/>
      <c r="J166" s="25"/>
      <c r="K166" s="14"/>
      <c r="L166" s="25"/>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row>
    <row r="167">
      <c r="A167" s="14"/>
      <c r="B167" s="14"/>
      <c r="C167" s="14"/>
      <c r="D167" s="4"/>
      <c r="E167" s="4"/>
      <c r="F167" s="14"/>
      <c r="G167" s="14"/>
      <c r="H167" s="25"/>
      <c r="I167" s="25"/>
      <c r="J167" s="25"/>
      <c r="K167" s="14"/>
      <c r="L167" s="25"/>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row>
    <row r="168">
      <c r="A168" s="14"/>
      <c r="B168" s="14"/>
      <c r="C168" s="14"/>
      <c r="D168" s="4"/>
      <c r="E168" s="4"/>
      <c r="F168" s="14"/>
      <c r="G168" s="14"/>
      <c r="H168" s="25"/>
      <c r="I168" s="25"/>
      <c r="J168" s="25"/>
      <c r="K168" s="14"/>
      <c r="L168" s="25"/>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row>
    <row r="169">
      <c r="A169" s="14"/>
      <c r="B169" s="14"/>
      <c r="C169" s="14"/>
      <c r="D169" s="4"/>
      <c r="E169" s="4"/>
      <c r="F169" s="14"/>
      <c r="G169" s="14"/>
      <c r="H169" s="25"/>
      <c r="I169" s="25"/>
      <c r="J169" s="25"/>
      <c r="K169" s="14"/>
      <c r="L169" s="25"/>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row>
    <row r="170">
      <c r="A170" s="14"/>
      <c r="B170" s="14"/>
      <c r="C170" s="14"/>
      <c r="D170" s="4"/>
      <c r="E170" s="4"/>
      <c r="F170" s="14"/>
      <c r="G170" s="14"/>
      <c r="H170" s="25"/>
      <c r="I170" s="25"/>
      <c r="J170" s="25"/>
      <c r="K170" s="14"/>
      <c r="L170" s="25"/>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row>
    <row r="171">
      <c r="A171" s="14"/>
      <c r="B171" s="14"/>
      <c r="C171" s="14"/>
      <c r="D171" s="4"/>
      <c r="E171" s="4"/>
      <c r="F171" s="14"/>
      <c r="G171" s="14"/>
      <c r="H171" s="25"/>
      <c r="I171" s="25"/>
      <c r="J171" s="25"/>
      <c r="K171" s="14"/>
      <c r="L171" s="25"/>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row>
    <row r="172">
      <c r="A172" s="14"/>
      <c r="B172" s="14"/>
      <c r="C172" s="14"/>
      <c r="D172" s="4"/>
      <c r="E172" s="4"/>
      <c r="F172" s="14"/>
      <c r="G172" s="14"/>
      <c r="H172" s="25"/>
      <c r="I172" s="25"/>
      <c r="J172" s="25"/>
      <c r="K172" s="14"/>
      <c r="L172" s="25"/>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row>
    <row r="173">
      <c r="A173" s="14"/>
      <c r="B173" s="14"/>
      <c r="C173" s="14"/>
      <c r="D173" s="4"/>
      <c r="E173" s="4"/>
      <c r="F173" s="14"/>
      <c r="G173" s="14"/>
      <c r="H173" s="25"/>
      <c r="I173" s="25"/>
      <c r="J173" s="25"/>
      <c r="K173" s="14"/>
      <c r="L173" s="25"/>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row>
    <row r="174">
      <c r="A174" s="14"/>
      <c r="B174" s="14"/>
      <c r="C174" s="14"/>
      <c r="D174" s="4"/>
      <c r="E174" s="4"/>
      <c r="F174" s="14"/>
      <c r="G174" s="14"/>
      <c r="H174" s="25"/>
      <c r="I174" s="25"/>
      <c r="J174" s="25"/>
      <c r="K174" s="14"/>
      <c r="L174" s="25"/>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c r="A175" s="14"/>
      <c r="B175" s="14"/>
      <c r="C175" s="14"/>
      <c r="D175" s="4"/>
      <c r="E175" s="4"/>
      <c r="F175" s="14"/>
      <c r="G175" s="14"/>
      <c r="H175" s="25"/>
      <c r="I175" s="25"/>
      <c r="J175" s="25"/>
      <c r="K175" s="14"/>
      <c r="L175" s="25"/>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c r="A176" s="14"/>
      <c r="B176" s="14"/>
      <c r="C176" s="14"/>
      <c r="D176" s="4"/>
      <c r="E176" s="4"/>
      <c r="F176" s="14"/>
      <c r="G176" s="14"/>
      <c r="H176" s="25"/>
      <c r="I176" s="25"/>
      <c r="J176" s="25"/>
      <c r="K176" s="14"/>
      <c r="L176" s="25"/>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c r="A177" s="14"/>
      <c r="B177" s="14"/>
      <c r="C177" s="14"/>
      <c r="D177" s="4"/>
      <c r="E177" s="4"/>
      <c r="F177" s="14"/>
      <c r="G177" s="14"/>
      <c r="H177" s="25"/>
      <c r="I177" s="25"/>
      <c r="J177" s="25"/>
      <c r="K177" s="14"/>
      <c r="L177" s="25"/>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c r="A178" s="14"/>
      <c r="B178" s="14"/>
      <c r="C178" s="14"/>
      <c r="D178" s="4"/>
      <c r="E178" s="4"/>
      <c r="F178" s="14"/>
      <c r="G178" s="14"/>
      <c r="H178" s="25"/>
      <c r="I178" s="25"/>
      <c r="J178" s="25"/>
      <c r="K178" s="14"/>
      <c r="L178" s="25"/>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c r="A179" s="14"/>
      <c r="B179" s="14"/>
      <c r="C179" s="14"/>
      <c r="D179" s="4"/>
      <c r="E179" s="4"/>
      <c r="F179" s="14"/>
      <c r="G179" s="14"/>
      <c r="H179" s="25"/>
      <c r="I179" s="25"/>
      <c r="J179" s="25"/>
      <c r="K179" s="14"/>
      <c r="L179" s="25"/>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c r="A180" s="14"/>
      <c r="B180" s="14"/>
      <c r="C180" s="14"/>
      <c r="D180" s="4"/>
      <c r="E180" s="4"/>
      <c r="F180" s="14"/>
      <c r="G180" s="14"/>
      <c r="H180" s="25"/>
      <c r="I180" s="25"/>
      <c r="J180" s="25"/>
      <c r="K180" s="14"/>
      <c r="L180" s="25"/>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c r="A181" s="14"/>
      <c r="B181" s="14"/>
      <c r="C181" s="14"/>
      <c r="D181" s="4"/>
      <c r="E181" s="4"/>
      <c r="F181" s="14"/>
      <c r="G181" s="14"/>
      <c r="H181" s="25"/>
      <c r="I181" s="25"/>
      <c r="J181" s="25"/>
      <c r="K181" s="14"/>
      <c r="L181" s="25"/>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c r="A182" s="14"/>
      <c r="B182" s="14"/>
      <c r="C182" s="14"/>
      <c r="D182" s="4"/>
      <c r="E182" s="4"/>
      <c r="F182" s="14"/>
      <c r="G182" s="14"/>
      <c r="H182" s="25"/>
      <c r="I182" s="25"/>
      <c r="J182" s="25"/>
      <c r="K182" s="14"/>
      <c r="L182" s="25"/>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c r="A183" s="14"/>
      <c r="B183" s="14"/>
      <c r="C183" s="14"/>
      <c r="D183" s="4"/>
      <c r="E183" s="4"/>
      <c r="F183" s="14"/>
      <c r="G183" s="14"/>
      <c r="H183" s="25"/>
      <c r="I183" s="25"/>
      <c r="J183" s="25"/>
      <c r="K183" s="14"/>
      <c r="L183" s="25"/>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row r="184">
      <c r="A184" s="14"/>
      <c r="B184" s="14"/>
      <c r="C184" s="14"/>
      <c r="D184" s="4"/>
      <c r="E184" s="4"/>
      <c r="F184" s="14"/>
      <c r="G184" s="14"/>
      <c r="H184" s="25"/>
      <c r="I184" s="25"/>
      <c r="J184" s="25"/>
      <c r="K184" s="14"/>
      <c r="L184" s="25"/>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row>
    <row r="185">
      <c r="A185" s="14"/>
      <c r="B185" s="14"/>
      <c r="C185" s="14"/>
      <c r="D185" s="4"/>
      <c r="E185" s="4"/>
      <c r="F185" s="14"/>
      <c r="G185" s="14"/>
      <c r="H185" s="25"/>
      <c r="I185" s="25"/>
      <c r="J185" s="25"/>
      <c r="K185" s="14"/>
      <c r="L185" s="25"/>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row>
    <row r="186">
      <c r="A186" s="14"/>
      <c r="B186" s="14"/>
      <c r="C186" s="14"/>
      <c r="D186" s="4"/>
      <c r="E186" s="4"/>
      <c r="F186" s="14"/>
      <c r="G186" s="14"/>
      <c r="H186" s="25"/>
      <c r="I186" s="25"/>
      <c r="J186" s="25"/>
      <c r="K186" s="14"/>
      <c r="L186" s="25"/>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row>
    <row r="187">
      <c r="A187" s="14"/>
      <c r="B187" s="14"/>
      <c r="C187" s="14"/>
      <c r="D187" s="4"/>
      <c r="E187" s="4"/>
      <c r="F187" s="14"/>
      <c r="G187" s="14"/>
      <c r="H187" s="25"/>
      <c r="I187" s="25"/>
      <c r="J187" s="25"/>
      <c r="K187" s="14"/>
      <c r="L187" s="25"/>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row>
    <row r="188">
      <c r="A188" s="14"/>
      <c r="B188" s="14"/>
      <c r="C188" s="14"/>
      <c r="D188" s="4"/>
      <c r="E188" s="4"/>
      <c r="F188" s="14"/>
      <c r="G188" s="14"/>
      <c r="H188" s="25"/>
      <c r="I188" s="25"/>
      <c r="J188" s="25"/>
      <c r="K188" s="14"/>
      <c r="L188" s="25"/>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row>
    <row r="189">
      <c r="A189" s="14"/>
      <c r="B189" s="14"/>
      <c r="C189" s="14"/>
      <c r="D189" s="4"/>
      <c r="E189" s="4"/>
      <c r="F189" s="14"/>
      <c r="G189" s="14"/>
      <c r="H189" s="25"/>
      <c r="I189" s="25"/>
      <c r="J189" s="25"/>
      <c r="K189" s="14"/>
      <c r="L189" s="25"/>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row>
    <row r="190">
      <c r="A190" s="14"/>
      <c r="B190" s="14"/>
      <c r="C190" s="14"/>
      <c r="D190" s="4"/>
      <c r="E190" s="4"/>
      <c r="F190" s="14"/>
      <c r="G190" s="14"/>
      <c r="H190" s="25"/>
      <c r="I190" s="25"/>
      <c r="J190" s="25"/>
      <c r="K190" s="14"/>
      <c r="L190" s="25"/>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row>
    <row r="191">
      <c r="A191" s="14"/>
      <c r="B191" s="14"/>
      <c r="C191" s="14"/>
      <c r="D191" s="4"/>
      <c r="E191" s="4"/>
      <c r="F191" s="14"/>
      <c r="G191" s="14"/>
      <c r="H191" s="25"/>
      <c r="I191" s="25"/>
      <c r="J191" s="25"/>
      <c r="K191" s="14"/>
      <c r="L191" s="25"/>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row>
    <row r="192">
      <c r="A192" s="14"/>
      <c r="B192" s="14"/>
      <c r="C192" s="14"/>
      <c r="D192" s="4"/>
      <c r="E192" s="4"/>
      <c r="F192" s="14"/>
      <c r="G192" s="14"/>
      <c r="H192" s="25"/>
      <c r="I192" s="25"/>
      <c r="J192" s="25"/>
      <c r="K192" s="14"/>
      <c r="L192" s="25"/>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row>
    <row r="193">
      <c r="A193" s="14"/>
      <c r="B193" s="14"/>
      <c r="C193" s="14"/>
      <c r="D193" s="4"/>
      <c r="E193" s="4"/>
      <c r="F193" s="14"/>
      <c r="G193" s="14"/>
      <c r="H193" s="25"/>
      <c r="I193" s="25"/>
      <c r="J193" s="25"/>
      <c r="K193" s="14"/>
      <c r="L193" s="25"/>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row>
    <row r="194">
      <c r="A194" s="14"/>
      <c r="B194" s="14"/>
      <c r="C194" s="14"/>
      <c r="D194" s="4"/>
      <c r="E194" s="4"/>
      <c r="F194" s="14"/>
      <c r="G194" s="14"/>
      <c r="H194" s="25"/>
      <c r="I194" s="25"/>
      <c r="J194" s="25"/>
      <c r="K194" s="14"/>
      <c r="L194" s="25"/>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row>
    <row r="195">
      <c r="A195" s="14"/>
      <c r="B195" s="14"/>
      <c r="C195" s="14"/>
      <c r="D195" s="4"/>
      <c r="E195" s="4"/>
      <c r="F195" s="14"/>
      <c r="G195" s="14"/>
      <c r="H195" s="25"/>
      <c r="I195" s="25"/>
      <c r="J195" s="25"/>
      <c r="K195" s="14"/>
      <c r="L195" s="25"/>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row>
    <row r="196">
      <c r="A196" s="14"/>
      <c r="B196" s="14"/>
      <c r="C196" s="14"/>
      <c r="D196" s="4"/>
      <c r="E196" s="4"/>
      <c r="F196" s="14"/>
      <c r="G196" s="14"/>
      <c r="H196" s="25"/>
      <c r="I196" s="25"/>
      <c r="J196" s="25"/>
      <c r="K196" s="14"/>
      <c r="L196" s="25"/>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row>
    <row r="197">
      <c r="A197" s="14"/>
      <c r="B197" s="14"/>
      <c r="C197" s="14"/>
      <c r="D197" s="4"/>
      <c r="E197" s="4"/>
      <c r="F197" s="14"/>
      <c r="G197" s="14"/>
      <c r="H197" s="25"/>
      <c r="I197" s="25"/>
      <c r="J197" s="25"/>
      <c r="K197" s="14"/>
      <c r="L197" s="25"/>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row>
    <row r="198">
      <c r="A198" s="14"/>
      <c r="B198" s="14"/>
      <c r="C198" s="14"/>
      <c r="D198" s="4"/>
      <c r="E198" s="4"/>
      <c r="F198" s="14"/>
      <c r="G198" s="14"/>
      <c r="H198" s="25"/>
      <c r="I198" s="25"/>
      <c r="J198" s="25"/>
      <c r="K198" s="14"/>
      <c r="L198" s="25"/>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row>
    <row r="199">
      <c r="A199" s="14"/>
      <c r="B199" s="14"/>
      <c r="C199" s="14"/>
      <c r="D199" s="4"/>
      <c r="E199" s="4"/>
      <c r="F199" s="14"/>
      <c r="G199" s="14"/>
      <c r="H199" s="25"/>
      <c r="I199" s="25"/>
      <c r="J199" s="25"/>
      <c r="K199" s="14"/>
      <c r="L199" s="25"/>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row>
    <row r="200">
      <c r="A200" s="14"/>
      <c r="B200" s="14"/>
      <c r="C200" s="14"/>
      <c r="D200" s="4"/>
      <c r="E200" s="4"/>
      <c r="F200" s="14"/>
      <c r="G200" s="14"/>
      <c r="H200" s="25"/>
      <c r="I200" s="25"/>
      <c r="J200" s="25"/>
      <c r="K200" s="14"/>
      <c r="L200" s="25"/>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row>
    <row r="201">
      <c r="A201" s="14"/>
      <c r="B201" s="14"/>
      <c r="C201" s="14"/>
      <c r="D201" s="4"/>
      <c r="E201" s="4"/>
      <c r="F201" s="14"/>
      <c r="G201" s="14"/>
      <c r="H201" s="25"/>
      <c r="I201" s="25"/>
      <c r="J201" s="25"/>
      <c r="K201" s="14"/>
      <c r="L201" s="25"/>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row>
    <row r="202">
      <c r="A202" s="14"/>
      <c r="B202" s="14"/>
      <c r="C202" s="14"/>
      <c r="D202" s="4"/>
      <c r="E202" s="4"/>
      <c r="F202" s="14"/>
      <c r="G202" s="14"/>
      <c r="H202" s="25"/>
      <c r="I202" s="25"/>
      <c r="J202" s="25"/>
      <c r="K202" s="14"/>
      <c r="L202" s="25"/>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row>
    <row r="203">
      <c r="A203" s="14"/>
      <c r="B203" s="14"/>
      <c r="C203" s="14"/>
      <c r="D203" s="4"/>
      <c r="E203" s="4"/>
      <c r="F203" s="14"/>
      <c r="G203" s="14"/>
      <c r="H203" s="25"/>
      <c r="I203" s="25"/>
      <c r="J203" s="25"/>
      <c r="K203" s="14"/>
      <c r="L203" s="25"/>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row>
    <row r="204">
      <c r="A204" s="14"/>
      <c r="B204" s="14"/>
      <c r="C204" s="14"/>
      <c r="D204" s="4"/>
      <c r="E204" s="4"/>
      <c r="F204" s="14"/>
      <c r="G204" s="14"/>
      <c r="H204" s="25"/>
      <c r="I204" s="25"/>
      <c r="J204" s="25"/>
      <c r="K204" s="14"/>
      <c r="L204" s="25"/>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row>
    <row r="205">
      <c r="A205" s="14"/>
      <c r="B205" s="14"/>
      <c r="C205" s="14"/>
      <c r="D205" s="4"/>
      <c r="E205" s="4"/>
      <c r="F205" s="14"/>
      <c r="G205" s="14"/>
      <c r="H205" s="25"/>
      <c r="I205" s="25"/>
      <c r="J205" s="25"/>
      <c r="K205" s="14"/>
      <c r="L205" s="25"/>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row>
    <row r="206">
      <c r="A206" s="14"/>
      <c r="B206" s="14"/>
      <c r="C206" s="14"/>
      <c r="D206" s="4"/>
      <c r="E206" s="4"/>
      <c r="F206" s="14"/>
      <c r="G206" s="14"/>
      <c r="H206" s="25"/>
      <c r="I206" s="25"/>
      <c r="J206" s="25"/>
      <c r="K206" s="14"/>
      <c r="L206" s="25"/>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row>
    <row r="207">
      <c r="A207" s="14"/>
      <c r="B207" s="14"/>
      <c r="C207" s="14"/>
      <c r="D207" s="4"/>
      <c r="E207" s="4"/>
      <c r="F207" s="14"/>
      <c r="G207" s="14"/>
      <c r="H207" s="25"/>
      <c r="I207" s="25"/>
      <c r="J207" s="25"/>
      <c r="K207" s="14"/>
      <c r="L207" s="25"/>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row>
    <row r="208">
      <c r="A208" s="14"/>
      <c r="B208" s="14"/>
      <c r="C208" s="14"/>
      <c r="D208" s="4"/>
      <c r="E208" s="4"/>
      <c r="F208" s="14"/>
      <c r="G208" s="14"/>
      <c r="H208" s="25"/>
      <c r="I208" s="25"/>
      <c r="J208" s="25"/>
      <c r="K208" s="14"/>
      <c r="L208" s="25"/>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row>
    <row r="209">
      <c r="A209" s="14"/>
      <c r="B209" s="14"/>
      <c r="C209" s="14"/>
      <c r="D209" s="4"/>
      <c r="E209" s="4"/>
      <c r="F209" s="14"/>
      <c r="G209" s="14"/>
      <c r="H209" s="25"/>
      <c r="I209" s="25"/>
      <c r="J209" s="25"/>
      <c r="K209" s="14"/>
      <c r="L209" s="25"/>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row>
    <row r="210">
      <c r="A210" s="14"/>
      <c r="B210" s="14"/>
      <c r="C210" s="14"/>
      <c r="D210" s="4"/>
      <c r="E210" s="4"/>
      <c r="F210" s="14"/>
      <c r="G210" s="14"/>
      <c r="H210" s="25"/>
      <c r="I210" s="25"/>
      <c r="J210" s="25"/>
      <c r="K210" s="14"/>
      <c r="L210" s="25"/>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row>
    <row r="211">
      <c r="A211" s="14"/>
      <c r="B211" s="14"/>
      <c r="C211" s="14"/>
      <c r="D211" s="4"/>
      <c r="E211" s="4"/>
      <c r="F211" s="14"/>
      <c r="G211" s="14"/>
      <c r="H211" s="25"/>
      <c r="I211" s="25"/>
      <c r="J211" s="25"/>
      <c r="K211" s="14"/>
      <c r="L211" s="25"/>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row>
    <row r="212">
      <c r="A212" s="14"/>
      <c r="B212" s="14"/>
      <c r="C212" s="14"/>
      <c r="D212" s="4"/>
      <c r="E212" s="4"/>
      <c r="F212" s="14"/>
      <c r="G212" s="14"/>
      <c r="H212" s="25"/>
      <c r="I212" s="25"/>
      <c r="J212" s="25"/>
      <c r="K212" s="14"/>
      <c r="L212" s="25"/>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row>
    <row r="213">
      <c r="A213" s="14"/>
      <c r="B213" s="14"/>
      <c r="C213" s="14"/>
      <c r="D213" s="4"/>
      <c r="E213" s="4"/>
      <c r="F213" s="14"/>
      <c r="G213" s="14"/>
      <c r="H213" s="25"/>
      <c r="I213" s="25"/>
      <c r="J213" s="25"/>
      <c r="K213" s="14"/>
      <c r="L213" s="25"/>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row>
    <row r="214">
      <c r="A214" s="14"/>
      <c r="B214" s="14"/>
      <c r="C214" s="14"/>
      <c r="D214" s="4"/>
      <c r="E214" s="4"/>
      <c r="F214" s="14"/>
      <c r="G214" s="14"/>
      <c r="H214" s="25"/>
      <c r="I214" s="25"/>
      <c r="J214" s="25"/>
      <c r="K214" s="14"/>
      <c r="L214" s="25"/>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row>
    <row r="215">
      <c r="A215" s="14"/>
      <c r="B215" s="14"/>
      <c r="C215" s="14"/>
      <c r="D215" s="4"/>
      <c r="E215" s="4"/>
      <c r="F215" s="14"/>
      <c r="G215" s="14"/>
      <c r="H215" s="25"/>
      <c r="I215" s="25"/>
      <c r="J215" s="25"/>
      <c r="K215" s="14"/>
      <c r="L215" s="25"/>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row>
    <row r="216">
      <c r="A216" s="14"/>
      <c r="B216" s="14"/>
      <c r="C216" s="14"/>
      <c r="D216" s="4"/>
      <c r="E216" s="4"/>
      <c r="F216" s="14"/>
      <c r="G216" s="14"/>
      <c r="H216" s="25"/>
      <c r="I216" s="25"/>
      <c r="J216" s="25"/>
      <c r="K216" s="14"/>
      <c r="L216" s="25"/>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row>
    <row r="217">
      <c r="A217" s="14"/>
      <c r="B217" s="14"/>
      <c r="C217" s="14"/>
      <c r="D217" s="4"/>
      <c r="E217" s="4"/>
      <c r="F217" s="14"/>
      <c r="G217" s="14"/>
      <c r="H217" s="25"/>
      <c r="I217" s="25"/>
      <c r="J217" s="25"/>
      <c r="K217" s="14"/>
      <c r="L217" s="25"/>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row>
    <row r="218">
      <c r="A218" s="14"/>
      <c r="B218" s="14"/>
      <c r="C218" s="14"/>
      <c r="D218" s="4"/>
      <c r="E218" s="4"/>
      <c r="F218" s="14"/>
      <c r="G218" s="14"/>
      <c r="H218" s="25"/>
      <c r="I218" s="25"/>
      <c r="J218" s="25"/>
      <c r="K218" s="14"/>
      <c r="L218" s="25"/>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row>
    <row r="219">
      <c r="A219" s="14"/>
      <c r="B219" s="14"/>
      <c r="C219" s="14"/>
      <c r="D219" s="4"/>
      <c r="E219" s="4"/>
      <c r="F219" s="14"/>
      <c r="G219" s="14"/>
      <c r="H219" s="25"/>
      <c r="I219" s="25"/>
      <c r="J219" s="25"/>
      <c r="K219" s="14"/>
      <c r="L219" s="25"/>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row>
    <row r="220">
      <c r="A220" s="14"/>
      <c r="B220" s="14"/>
      <c r="C220" s="14"/>
      <c r="D220" s="4"/>
      <c r="E220" s="4"/>
      <c r="F220" s="14"/>
      <c r="G220" s="14"/>
      <c r="H220" s="25"/>
      <c r="I220" s="25"/>
      <c r="J220" s="25"/>
      <c r="K220" s="14"/>
      <c r="L220" s="25"/>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row>
    <row r="221">
      <c r="A221" s="14"/>
      <c r="B221" s="14"/>
      <c r="C221" s="14"/>
      <c r="D221" s="4"/>
      <c r="E221" s="4"/>
      <c r="F221" s="14"/>
      <c r="G221" s="14"/>
      <c r="H221" s="25"/>
      <c r="I221" s="25"/>
      <c r="J221" s="25"/>
      <c r="K221" s="14"/>
      <c r="L221" s="25"/>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row>
    <row r="222">
      <c r="A222" s="14"/>
      <c r="B222" s="14"/>
      <c r="C222" s="14"/>
      <c r="D222" s="4"/>
      <c r="E222" s="4"/>
      <c r="F222" s="14"/>
      <c r="G222" s="14"/>
      <c r="H222" s="25"/>
      <c r="I222" s="25"/>
      <c r="J222" s="25"/>
      <c r="K222" s="14"/>
      <c r="L222" s="25"/>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row>
    <row r="223">
      <c r="A223" s="14"/>
      <c r="B223" s="14"/>
      <c r="C223" s="14"/>
      <c r="D223" s="4"/>
      <c r="E223" s="4"/>
      <c r="F223" s="14"/>
      <c r="G223" s="14"/>
      <c r="H223" s="25"/>
      <c r="I223" s="25"/>
      <c r="J223" s="25"/>
      <c r="K223" s="14"/>
      <c r="L223" s="25"/>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row>
    <row r="224">
      <c r="A224" s="14"/>
      <c r="B224" s="14"/>
      <c r="C224" s="14"/>
      <c r="D224" s="4"/>
      <c r="E224" s="4"/>
      <c r="F224" s="14"/>
      <c r="G224" s="14"/>
      <c r="H224" s="25"/>
      <c r="I224" s="25"/>
      <c r="J224" s="25"/>
      <c r="K224" s="14"/>
      <c r="L224" s="25"/>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row>
    <row r="225">
      <c r="A225" s="14"/>
      <c r="B225" s="14"/>
      <c r="C225" s="14"/>
      <c r="D225" s="4"/>
      <c r="E225" s="4"/>
      <c r="F225" s="14"/>
      <c r="G225" s="14"/>
      <c r="H225" s="25"/>
      <c r="I225" s="25"/>
      <c r="J225" s="25"/>
      <c r="K225" s="14"/>
      <c r="L225" s="25"/>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row>
    <row r="226">
      <c r="A226" s="14"/>
      <c r="B226" s="14"/>
      <c r="C226" s="14"/>
      <c r="D226" s="4"/>
      <c r="E226" s="4"/>
      <c r="F226" s="14"/>
      <c r="G226" s="14"/>
      <c r="H226" s="25"/>
      <c r="I226" s="25"/>
      <c r="J226" s="25"/>
      <c r="K226" s="14"/>
      <c r="L226" s="25"/>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row>
    <row r="227">
      <c r="A227" s="14"/>
      <c r="B227" s="14"/>
      <c r="C227" s="14"/>
      <c r="D227" s="4"/>
      <c r="E227" s="4"/>
      <c r="F227" s="14"/>
      <c r="G227" s="14"/>
      <c r="H227" s="25"/>
      <c r="I227" s="25"/>
      <c r="J227" s="25"/>
      <c r="K227" s="14"/>
      <c r="L227" s="25"/>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row>
    <row r="228">
      <c r="A228" s="14"/>
      <c r="B228" s="14"/>
      <c r="C228" s="14"/>
      <c r="D228" s="4"/>
      <c r="E228" s="4"/>
      <c r="F228" s="14"/>
      <c r="G228" s="14"/>
      <c r="H228" s="25"/>
      <c r="I228" s="25"/>
      <c r="J228" s="25"/>
      <c r="K228" s="14"/>
      <c r="L228" s="25"/>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row>
    <row r="229">
      <c r="A229" s="14"/>
      <c r="B229" s="14"/>
      <c r="C229" s="14"/>
      <c r="D229" s="4"/>
      <c r="E229" s="4"/>
      <c r="F229" s="14"/>
      <c r="G229" s="14"/>
      <c r="H229" s="25"/>
      <c r="I229" s="25"/>
      <c r="J229" s="25"/>
      <c r="K229" s="14"/>
      <c r="L229" s="25"/>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row>
    <row r="230">
      <c r="A230" s="14"/>
      <c r="B230" s="14"/>
      <c r="C230" s="14"/>
      <c r="D230" s="4"/>
      <c r="E230" s="4"/>
      <c r="F230" s="14"/>
      <c r="G230" s="14"/>
      <c r="H230" s="25"/>
      <c r="I230" s="25"/>
      <c r="J230" s="25"/>
      <c r="K230" s="14"/>
      <c r="L230" s="25"/>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row>
    <row r="231">
      <c r="A231" s="14"/>
      <c r="B231" s="14"/>
      <c r="C231" s="14"/>
      <c r="D231" s="4"/>
      <c r="E231" s="4"/>
      <c r="F231" s="14"/>
      <c r="G231" s="14"/>
      <c r="H231" s="25"/>
      <c r="I231" s="25"/>
      <c r="J231" s="25"/>
      <c r="K231" s="14"/>
      <c r="L231" s="25"/>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row>
    <row r="232">
      <c r="A232" s="14"/>
      <c r="B232" s="14"/>
      <c r="C232" s="14"/>
      <c r="D232" s="4"/>
      <c r="E232" s="4"/>
      <c r="F232" s="14"/>
      <c r="G232" s="14"/>
      <c r="H232" s="25"/>
      <c r="I232" s="25"/>
      <c r="J232" s="25"/>
      <c r="K232" s="14"/>
      <c r="L232" s="25"/>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row>
    <row r="233">
      <c r="A233" s="14"/>
      <c r="B233" s="14"/>
      <c r="C233" s="14"/>
      <c r="D233" s="4"/>
      <c r="E233" s="4"/>
      <c r="F233" s="14"/>
      <c r="G233" s="14"/>
      <c r="H233" s="25"/>
      <c r="I233" s="25"/>
      <c r="J233" s="25"/>
      <c r="K233" s="14"/>
      <c r="L233" s="25"/>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row>
    <row r="234">
      <c r="A234" s="14"/>
      <c r="B234" s="14"/>
      <c r="C234" s="14"/>
      <c r="D234" s="4"/>
      <c r="E234" s="4"/>
      <c r="F234" s="14"/>
      <c r="G234" s="14"/>
      <c r="H234" s="25"/>
      <c r="I234" s="25"/>
      <c r="J234" s="25"/>
      <c r="K234" s="14"/>
      <c r="L234" s="25"/>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row>
    <row r="235">
      <c r="A235" s="14"/>
      <c r="B235" s="14"/>
      <c r="C235" s="14"/>
      <c r="D235" s="4"/>
      <c r="E235" s="4"/>
      <c r="F235" s="14"/>
      <c r="G235" s="14"/>
      <c r="H235" s="25"/>
      <c r="I235" s="25"/>
      <c r="J235" s="25"/>
      <c r="K235" s="14"/>
      <c r="L235" s="25"/>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row>
    <row r="236">
      <c r="A236" s="14"/>
      <c r="B236" s="14"/>
      <c r="C236" s="14"/>
      <c r="D236" s="4"/>
      <c r="E236" s="4"/>
      <c r="F236" s="14"/>
      <c r="G236" s="14"/>
      <c r="H236" s="25"/>
      <c r="I236" s="25"/>
      <c r="J236" s="25"/>
      <c r="K236" s="14"/>
      <c r="L236" s="25"/>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row>
    <row r="237">
      <c r="A237" s="14"/>
      <c r="B237" s="14"/>
      <c r="C237" s="14"/>
      <c r="D237" s="4"/>
      <c r="E237" s="4"/>
      <c r="F237" s="14"/>
      <c r="G237" s="14"/>
      <c r="H237" s="25"/>
      <c r="I237" s="25"/>
      <c r="J237" s="25"/>
      <c r="K237" s="14"/>
      <c r="L237" s="25"/>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row>
    <row r="238">
      <c r="A238" s="14"/>
      <c r="B238" s="14"/>
      <c r="C238" s="14"/>
      <c r="D238" s="4"/>
      <c r="E238" s="4"/>
      <c r="F238" s="14"/>
      <c r="G238" s="14"/>
      <c r="H238" s="25"/>
      <c r="I238" s="25"/>
      <c r="J238" s="25"/>
      <c r="K238" s="14"/>
      <c r="L238" s="25"/>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row>
    <row r="239">
      <c r="A239" s="14"/>
      <c r="B239" s="14"/>
      <c r="C239" s="14"/>
      <c r="D239" s="4"/>
      <c r="E239" s="4"/>
      <c r="F239" s="14"/>
      <c r="G239" s="14"/>
      <c r="H239" s="25"/>
      <c r="I239" s="25"/>
      <c r="J239" s="25"/>
      <c r="K239" s="14"/>
      <c r="L239" s="25"/>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row>
    <row r="240">
      <c r="A240" s="14"/>
      <c r="B240" s="14"/>
      <c r="C240" s="14"/>
      <c r="D240" s="4"/>
      <c r="E240" s="4"/>
      <c r="F240" s="14"/>
      <c r="G240" s="14"/>
      <c r="H240" s="25"/>
      <c r="I240" s="25"/>
      <c r="J240" s="25"/>
      <c r="K240" s="14"/>
      <c r="L240" s="25"/>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row>
    <row r="241">
      <c r="A241" s="14"/>
      <c r="B241" s="14"/>
      <c r="C241" s="14"/>
      <c r="D241" s="4"/>
      <c r="E241" s="4"/>
      <c r="F241" s="14"/>
      <c r="G241" s="14"/>
      <c r="H241" s="25"/>
      <c r="I241" s="25"/>
      <c r="J241" s="25"/>
      <c r="K241" s="14"/>
      <c r="L241" s="25"/>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row>
    <row r="242">
      <c r="A242" s="14"/>
      <c r="B242" s="14"/>
      <c r="C242" s="14"/>
      <c r="D242" s="4"/>
      <c r="E242" s="4"/>
      <c r="F242" s="14"/>
      <c r="G242" s="14"/>
      <c r="H242" s="25"/>
      <c r="I242" s="25"/>
      <c r="J242" s="25"/>
      <c r="K242" s="14"/>
      <c r="L242" s="25"/>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row>
    <row r="243">
      <c r="A243" s="14"/>
      <c r="B243" s="14"/>
      <c r="C243" s="14"/>
      <c r="D243" s="4"/>
      <c r="E243" s="4"/>
      <c r="F243" s="14"/>
      <c r="G243" s="14"/>
      <c r="H243" s="25"/>
      <c r="I243" s="25"/>
      <c r="J243" s="25"/>
      <c r="K243" s="14"/>
      <c r="L243" s="25"/>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row>
    <row r="244">
      <c r="A244" s="14"/>
      <c r="B244" s="14"/>
      <c r="C244" s="14"/>
      <c r="D244" s="4"/>
      <c r="E244" s="4"/>
      <c r="F244" s="14"/>
      <c r="G244" s="14"/>
      <c r="H244" s="25"/>
      <c r="I244" s="25"/>
      <c r="J244" s="25"/>
      <c r="K244" s="14"/>
      <c r="L244" s="25"/>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row>
    <row r="245">
      <c r="A245" s="14"/>
      <c r="B245" s="14"/>
      <c r="C245" s="14"/>
      <c r="D245" s="4"/>
      <c r="E245" s="4"/>
      <c r="F245" s="14"/>
      <c r="G245" s="14"/>
      <c r="H245" s="25"/>
      <c r="I245" s="25"/>
      <c r="J245" s="25"/>
      <c r="K245" s="14"/>
      <c r="L245" s="25"/>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row>
    <row r="246">
      <c r="A246" s="14"/>
      <c r="B246" s="14"/>
      <c r="C246" s="14"/>
      <c r="D246" s="4"/>
      <c r="E246" s="4"/>
      <c r="F246" s="14"/>
      <c r="G246" s="14"/>
      <c r="H246" s="25"/>
      <c r="I246" s="25"/>
      <c r="J246" s="25"/>
      <c r="K246" s="14"/>
      <c r="L246" s="25"/>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row>
    <row r="247">
      <c r="A247" s="14"/>
      <c r="B247" s="14"/>
      <c r="C247" s="14"/>
      <c r="D247" s="4"/>
      <c r="E247" s="4"/>
      <c r="F247" s="14"/>
      <c r="G247" s="14"/>
      <c r="H247" s="25"/>
      <c r="I247" s="25"/>
      <c r="J247" s="25"/>
      <c r="K247" s="14"/>
      <c r="L247" s="25"/>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row>
    <row r="248">
      <c r="A248" s="14"/>
      <c r="B248" s="14"/>
      <c r="C248" s="14"/>
      <c r="D248" s="4"/>
      <c r="E248" s="4"/>
      <c r="F248" s="14"/>
      <c r="G248" s="14"/>
      <c r="H248" s="25"/>
      <c r="I248" s="25"/>
      <c r="J248" s="25"/>
      <c r="K248" s="14"/>
      <c r="L248" s="25"/>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row>
    <row r="249">
      <c r="A249" s="14"/>
      <c r="B249" s="14"/>
      <c r="C249" s="14"/>
      <c r="D249" s="4"/>
      <c r="E249" s="4"/>
      <c r="F249" s="14"/>
      <c r="G249" s="14"/>
      <c r="H249" s="25"/>
      <c r="I249" s="25"/>
      <c r="J249" s="25"/>
      <c r="K249" s="14"/>
      <c r="L249" s="25"/>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row>
    <row r="250">
      <c r="A250" s="14"/>
      <c r="B250" s="14"/>
      <c r="C250" s="14"/>
      <c r="D250" s="4"/>
      <c r="E250" s="4"/>
      <c r="F250" s="14"/>
      <c r="G250" s="14"/>
      <c r="H250" s="25"/>
      <c r="I250" s="25"/>
      <c r="J250" s="25"/>
      <c r="K250" s="14"/>
      <c r="L250" s="25"/>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row>
    <row r="251">
      <c r="A251" s="14"/>
      <c r="B251" s="14"/>
      <c r="C251" s="14"/>
      <c r="D251" s="4"/>
      <c r="E251" s="4"/>
      <c r="F251" s="14"/>
      <c r="G251" s="14"/>
      <c r="H251" s="25"/>
      <c r="I251" s="25"/>
      <c r="J251" s="25"/>
      <c r="K251" s="14"/>
      <c r="L251" s="25"/>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row>
    <row r="252">
      <c r="A252" s="14"/>
      <c r="B252" s="14"/>
      <c r="C252" s="14"/>
      <c r="D252" s="4"/>
      <c r="E252" s="4"/>
      <c r="F252" s="14"/>
      <c r="G252" s="14"/>
      <c r="H252" s="25"/>
      <c r="I252" s="25"/>
      <c r="J252" s="25"/>
      <c r="K252" s="14"/>
      <c r="L252" s="25"/>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row>
    <row r="253">
      <c r="A253" s="14"/>
      <c r="B253" s="14"/>
      <c r="C253" s="14"/>
      <c r="D253" s="4"/>
      <c r="E253" s="4"/>
      <c r="F253" s="14"/>
      <c r="G253" s="14"/>
      <c r="H253" s="25"/>
      <c r="I253" s="25"/>
      <c r="J253" s="25"/>
      <c r="K253" s="14"/>
      <c r="L253" s="25"/>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row>
    <row r="254">
      <c r="A254" s="14"/>
      <c r="B254" s="14"/>
      <c r="C254" s="14"/>
      <c r="D254" s="4"/>
      <c r="E254" s="4"/>
      <c r="F254" s="14"/>
      <c r="G254" s="14"/>
      <c r="H254" s="25"/>
      <c r="I254" s="25"/>
      <c r="J254" s="25"/>
      <c r="K254" s="14"/>
      <c r="L254" s="25"/>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row>
    <row r="255">
      <c r="A255" s="14"/>
      <c r="B255" s="14"/>
      <c r="C255" s="14"/>
      <c r="D255" s="4"/>
      <c r="E255" s="4"/>
      <c r="F255" s="14"/>
      <c r="G255" s="14"/>
      <c r="H255" s="25"/>
      <c r="I255" s="25"/>
      <c r="J255" s="25"/>
      <c r="K255" s="14"/>
      <c r="L255" s="25"/>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row>
    <row r="256">
      <c r="A256" s="14"/>
      <c r="B256" s="14"/>
      <c r="C256" s="14"/>
      <c r="D256" s="4"/>
      <c r="E256" s="4"/>
      <c r="F256" s="14"/>
      <c r="G256" s="14"/>
      <c r="H256" s="25"/>
      <c r="I256" s="25"/>
      <c r="J256" s="25"/>
      <c r="K256" s="14"/>
      <c r="L256" s="25"/>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row>
    <row r="257">
      <c r="A257" s="14"/>
      <c r="B257" s="14"/>
      <c r="C257" s="14"/>
      <c r="D257" s="4"/>
      <c r="E257" s="4"/>
      <c r="F257" s="14"/>
      <c r="G257" s="14"/>
      <c r="H257" s="25"/>
      <c r="I257" s="25"/>
      <c r="J257" s="25"/>
      <c r="K257" s="14"/>
      <c r="L257" s="25"/>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row>
    <row r="258">
      <c r="A258" s="14"/>
      <c r="B258" s="14"/>
      <c r="C258" s="14"/>
      <c r="D258" s="4"/>
      <c r="E258" s="4"/>
      <c r="F258" s="14"/>
      <c r="G258" s="14"/>
      <c r="H258" s="25"/>
      <c r="I258" s="25"/>
      <c r="J258" s="25"/>
      <c r="K258" s="14"/>
      <c r="L258" s="25"/>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row>
    <row r="259">
      <c r="A259" s="14"/>
      <c r="B259" s="14"/>
      <c r="C259" s="14"/>
      <c r="D259" s="4"/>
      <c r="E259" s="4"/>
      <c r="F259" s="14"/>
      <c r="G259" s="14"/>
      <c r="H259" s="25"/>
      <c r="I259" s="25"/>
      <c r="J259" s="25"/>
      <c r="K259" s="14"/>
      <c r="L259" s="25"/>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row>
    <row r="260">
      <c r="A260" s="14"/>
      <c r="B260" s="14"/>
      <c r="C260" s="14"/>
      <c r="D260" s="4"/>
      <c r="E260" s="4"/>
      <c r="F260" s="14"/>
      <c r="G260" s="14"/>
      <c r="H260" s="25"/>
      <c r="I260" s="25"/>
      <c r="J260" s="25"/>
      <c r="K260" s="14"/>
      <c r="L260" s="25"/>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row>
    <row r="261">
      <c r="A261" s="14"/>
      <c r="B261" s="14"/>
      <c r="C261" s="14"/>
      <c r="D261" s="4"/>
      <c r="E261" s="4"/>
      <c r="F261" s="14"/>
      <c r="G261" s="14"/>
      <c r="H261" s="25"/>
      <c r="I261" s="25"/>
      <c r="J261" s="25"/>
      <c r="K261" s="14"/>
      <c r="L261" s="25"/>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row>
    <row r="262">
      <c r="A262" s="14"/>
      <c r="B262" s="14"/>
      <c r="C262" s="14"/>
      <c r="D262" s="4"/>
      <c r="E262" s="4"/>
      <c r="F262" s="14"/>
      <c r="G262" s="14"/>
      <c r="H262" s="25"/>
      <c r="I262" s="25"/>
      <c r="J262" s="25"/>
      <c r="K262" s="14"/>
      <c r="L262" s="25"/>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row>
    <row r="263">
      <c r="A263" s="14"/>
      <c r="B263" s="14"/>
      <c r="C263" s="14"/>
      <c r="D263" s="4"/>
      <c r="E263" s="4"/>
      <c r="F263" s="14"/>
      <c r="G263" s="14"/>
      <c r="H263" s="25"/>
      <c r="I263" s="25"/>
      <c r="J263" s="25"/>
      <c r="K263" s="14"/>
      <c r="L263" s="25"/>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row>
    <row r="264">
      <c r="A264" s="14"/>
      <c r="B264" s="14"/>
      <c r="C264" s="14"/>
      <c r="D264" s="4"/>
      <c r="E264" s="4"/>
      <c r="F264" s="14"/>
      <c r="G264" s="14"/>
      <c r="H264" s="25"/>
      <c r="I264" s="25"/>
      <c r="J264" s="25"/>
      <c r="K264" s="14"/>
      <c r="L264" s="25"/>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row>
    <row r="265">
      <c r="A265" s="14"/>
      <c r="B265" s="14"/>
      <c r="C265" s="14"/>
      <c r="D265" s="4"/>
      <c r="E265" s="4"/>
      <c r="F265" s="14"/>
      <c r="G265" s="14"/>
      <c r="H265" s="25"/>
      <c r="I265" s="25"/>
      <c r="J265" s="25"/>
      <c r="K265" s="14"/>
      <c r="L265" s="25"/>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row>
    <row r="266">
      <c r="A266" s="14"/>
      <c r="B266" s="14"/>
      <c r="C266" s="14"/>
      <c r="D266" s="4"/>
      <c r="E266" s="4"/>
      <c r="F266" s="14"/>
      <c r="G266" s="14"/>
      <c r="H266" s="25"/>
      <c r="I266" s="25"/>
      <c r="J266" s="25"/>
      <c r="K266" s="14"/>
      <c r="L266" s="25"/>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row>
    <row r="267">
      <c r="A267" s="14"/>
      <c r="B267" s="14"/>
      <c r="C267" s="14"/>
      <c r="D267" s="4"/>
      <c r="E267" s="4"/>
      <c r="F267" s="14"/>
      <c r="G267" s="14"/>
      <c r="H267" s="25"/>
      <c r="I267" s="25"/>
      <c r="J267" s="25"/>
      <c r="K267" s="14"/>
      <c r="L267" s="25"/>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row>
    <row r="268">
      <c r="A268" s="14"/>
      <c r="B268" s="14"/>
      <c r="C268" s="14"/>
      <c r="D268" s="4"/>
      <c r="E268" s="4"/>
      <c r="F268" s="14"/>
      <c r="G268" s="14"/>
      <c r="H268" s="25"/>
      <c r="I268" s="25"/>
      <c r="J268" s="25"/>
      <c r="K268" s="14"/>
      <c r="L268" s="25"/>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row>
    <row r="269">
      <c r="A269" s="14"/>
      <c r="B269" s="14"/>
      <c r="C269" s="14"/>
      <c r="D269" s="4"/>
      <c r="E269" s="4"/>
      <c r="F269" s="14"/>
      <c r="G269" s="14"/>
      <c r="H269" s="25"/>
      <c r="I269" s="25"/>
      <c r="J269" s="25"/>
      <c r="K269" s="14"/>
      <c r="L269" s="25"/>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row>
    <row r="270">
      <c r="A270" s="14"/>
      <c r="B270" s="14"/>
      <c r="C270" s="14"/>
      <c r="D270" s="4"/>
      <c r="E270" s="4"/>
      <c r="F270" s="14"/>
      <c r="G270" s="14"/>
      <c r="H270" s="25"/>
      <c r="I270" s="25"/>
      <c r="J270" s="25"/>
      <c r="K270" s="14"/>
      <c r="L270" s="25"/>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row>
    <row r="271">
      <c r="A271" s="14"/>
      <c r="B271" s="14"/>
      <c r="C271" s="14"/>
      <c r="D271" s="4"/>
      <c r="E271" s="4"/>
      <c r="F271" s="14"/>
      <c r="G271" s="14"/>
      <c r="H271" s="25"/>
      <c r="I271" s="25"/>
      <c r="J271" s="25"/>
      <c r="K271" s="14"/>
      <c r="L271" s="25"/>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row>
    <row r="272">
      <c r="A272" s="14"/>
      <c r="B272" s="14"/>
      <c r="C272" s="14"/>
      <c r="D272" s="4"/>
      <c r="E272" s="4"/>
      <c r="F272" s="14"/>
      <c r="G272" s="14"/>
      <c r="H272" s="25"/>
      <c r="I272" s="25"/>
      <c r="J272" s="25"/>
      <c r="K272" s="14"/>
      <c r="L272" s="25"/>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row>
    <row r="273">
      <c r="A273" s="14"/>
      <c r="B273" s="14"/>
      <c r="C273" s="14"/>
      <c r="D273" s="4"/>
      <c r="E273" s="4"/>
      <c r="F273" s="14"/>
      <c r="G273" s="14"/>
      <c r="H273" s="25"/>
      <c r="I273" s="25"/>
      <c r="J273" s="25"/>
      <c r="K273" s="14"/>
      <c r="L273" s="25"/>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row>
    <row r="274">
      <c r="A274" s="14"/>
      <c r="B274" s="14"/>
      <c r="C274" s="14"/>
      <c r="D274" s="4"/>
      <c r="E274" s="4"/>
      <c r="F274" s="14"/>
      <c r="G274" s="14"/>
      <c r="H274" s="25"/>
      <c r="I274" s="25"/>
      <c r="J274" s="25"/>
      <c r="K274" s="14"/>
      <c r="L274" s="25"/>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row>
    <row r="275">
      <c r="A275" s="14"/>
      <c r="B275" s="14"/>
      <c r="C275" s="14"/>
      <c r="D275" s="4"/>
      <c r="E275" s="4"/>
      <c r="F275" s="14"/>
      <c r="G275" s="14"/>
      <c r="H275" s="25"/>
      <c r="I275" s="25"/>
      <c r="J275" s="25"/>
      <c r="K275" s="14"/>
      <c r="L275" s="25"/>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row>
    <row r="276">
      <c r="A276" s="14"/>
      <c r="B276" s="14"/>
      <c r="C276" s="14"/>
      <c r="D276" s="4"/>
      <c r="E276" s="4"/>
      <c r="F276" s="14"/>
      <c r="G276" s="14"/>
      <c r="H276" s="25"/>
      <c r="I276" s="25"/>
      <c r="J276" s="25"/>
      <c r="K276" s="14"/>
      <c r="L276" s="25"/>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row>
    <row r="277">
      <c r="A277" s="14"/>
      <c r="B277" s="14"/>
      <c r="C277" s="14"/>
      <c r="D277" s="4"/>
      <c r="E277" s="4"/>
      <c r="F277" s="14"/>
      <c r="G277" s="14"/>
      <c r="H277" s="25"/>
      <c r="I277" s="25"/>
      <c r="J277" s="25"/>
      <c r="K277" s="14"/>
      <c r="L277" s="25"/>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row>
    <row r="278">
      <c r="A278" s="14"/>
      <c r="B278" s="14"/>
      <c r="C278" s="14"/>
      <c r="D278" s="4"/>
      <c r="E278" s="4"/>
      <c r="F278" s="14"/>
      <c r="G278" s="14"/>
      <c r="H278" s="25"/>
      <c r="I278" s="25"/>
      <c r="J278" s="25"/>
      <c r="K278" s="14"/>
      <c r="L278" s="25"/>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row>
    <row r="279">
      <c r="A279" s="14"/>
      <c r="B279" s="14"/>
      <c r="C279" s="14"/>
      <c r="D279" s="4"/>
      <c r="E279" s="4"/>
      <c r="F279" s="14"/>
      <c r="G279" s="14"/>
      <c r="H279" s="25"/>
      <c r="I279" s="25"/>
      <c r="J279" s="25"/>
      <c r="K279" s="14"/>
      <c r="L279" s="25"/>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row>
    <row r="280">
      <c r="A280" s="14"/>
      <c r="B280" s="14"/>
      <c r="C280" s="14"/>
      <c r="D280" s="4"/>
      <c r="E280" s="4"/>
      <c r="F280" s="14"/>
      <c r="G280" s="14"/>
      <c r="H280" s="25"/>
      <c r="I280" s="25"/>
      <c r="J280" s="25"/>
      <c r="K280" s="14"/>
      <c r="L280" s="25"/>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row>
    <row r="281">
      <c r="A281" s="14"/>
      <c r="B281" s="14"/>
      <c r="C281" s="14"/>
      <c r="D281" s="4"/>
      <c r="E281" s="4"/>
      <c r="F281" s="14"/>
      <c r="G281" s="14"/>
      <c r="H281" s="25"/>
      <c r="I281" s="25"/>
      <c r="J281" s="25"/>
      <c r="K281" s="14"/>
      <c r="L281" s="25"/>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row>
    <row r="282">
      <c r="A282" s="14"/>
      <c r="B282" s="14"/>
      <c r="C282" s="14"/>
      <c r="D282" s="4"/>
      <c r="E282" s="4"/>
      <c r="F282" s="14"/>
      <c r="G282" s="14"/>
      <c r="H282" s="25"/>
      <c r="I282" s="25"/>
      <c r="J282" s="25"/>
      <c r="K282" s="14"/>
      <c r="L282" s="25"/>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row>
    <row r="283">
      <c r="A283" s="14"/>
      <c r="B283" s="14"/>
      <c r="C283" s="14"/>
      <c r="D283" s="4"/>
      <c r="E283" s="4"/>
      <c r="F283" s="14"/>
      <c r="G283" s="14"/>
      <c r="H283" s="25"/>
      <c r="I283" s="25"/>
      <c r="J283" s="25"/>
      <c r="K283" s="14"/>
      <c r="L283" s="25"/>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row>
    <row r="284">
      <c r="A284" s="14"/>
      <c r="B284" s="14"/>
      <c r="C284" s="14"/>
      <c r="D284" s="4"/>
      <c r="E284" s="4"/>
      <c r="F284" s="14"/>
      <c r="G284" s="14"/>
      <c r="H284" s="25"/>
      <c r="I284" s="25"/>
      <c r="J284" s="25"/>
      <c r="K284" s="14"/>
      <c r="L284" s="25"/>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row>
    <row r="285">
      <c r="A285" s="14"/>
      <c r="B285" s="14"/>
      <c r="C285" s="14"/>
      <c r="D285" s="4"/>
      <c r="E285" s="4"/>
      <c r="F285" s="14"/>
      <c r="G285" s="14"/>
      <c r="H285" s="25"/>
      <c r="I285" s="25"/>
      <c r="J285" s="25"/>
      <c r="K285" s="14"/>
      <c r="L285" s="25"/>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row>
    <row r="286">
      <c r="A286" s="14"/>
      <c r="B286" s="14"/>
      <c r="C286" s="14"/>
      <c r="D286" s="4"/>
      <c r="E286" s="4"/>
      <c r="F286" s="14"/>
      <c r="G286" s="14"/>
      <c r="H286" s="25"/>
      <c r="I286" s="25"/>
      <c r="J286" s="25"/>
      <c r="K286" s="14"/>
      <c r="L286" s="25"/>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row>
    <row r="287">
      <c r="A287" s="14"/>
      <c r="B287" s="14"/>
      <c r="C287" s="14"/>
      <c r="D287" s="4"/>
      <c r="E287" s="4"/>
      <c r="F287" s="14"/>
      <c r="G287" s="14"/>
      <c r="H287" s="25"/>
      <c r="I287" s="25"/>
      <c r="J287" s="25"/>
      <c r="K287" s="14"/>
      <c r="L287" s="25"/>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row>
    <row r="288">
      <c r="A288" s="14"/>
      <c r="B288" s="14"/>
      <c r="C288" s="14"/>
      <c r="D288" s="4"/>
      <c r="E288" s="4"/>
      <c r="F288" s="14"/>
      <c r="G288" s="14"/>
      <c r="H288" s="25"/>
      <c r="I288" s="25"/>
      <c r="J288" s="25"/>
      <c r="K288" s="14"/>
      <c r="L288" s="25"/>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row>
    <row r="289">
      <c r="A289" s="14"/>
      <c r="B289" s="14"/>
      <c r="C289" s="14"/>
      <c r="D289" s="4"/>
      <c r="E289" s="4"/>
      <c r="F289" s="14"/>
      <c r="G289" s="14"/>
      <c r="H289" s="25"/>
      <c r="I289" s="25"/>
      <c r="J289" s="25"/>
      <c r="K289" s="14"/>
      <c r="L289" s="25"/>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row>
    <row r="290">
      <c r="A290" s="14"/>
      <c r="B290" s="14"/>
      <c r="C290" s="14"/>
      <c r="D290" s="4"/>
      <c r="E290" s="4"/>
      <c r="F290" s="14"/>
      <c r="G290" s="14"/>
      <c r="H290" s="25"/>
      <c r="I290" s="25"/>
      <c r="J290" s="25"/>
      <c r="K290" s="14"/>
      <c r="L290" s="25"/>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row>
    <row r="291">
      <c r="A291" s="14"/>
      <c r="B291" s="14"/>
      <c r="C291" s="14"/>
      <c r="D291" s="4"/>
      <c r="E291" s="4"/>
      <c r="F291" s="14"/>
      <c r="G291" s="14"/>
      <c r="H291" s="25"/>
      <c r="I291" s="25"/>
      <c r="J291" s="25"/>
      <c r="K291" s="14"/>
      <c r="L291" s="25"/>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row>
    <row r="292">
      <c r="A292" s="14"/>
      <c r="B292" s="14"/>
      <c r="C292" s="14"/>
      <c r="D292" s="4"/>
      <c r="E292" s="4"/>
      <c r="F292" s="14"/>
      <c r="G292" s="14"/>
      <c r="H292" s="25"/>
      <c r="I292" s="25"/>
      <c r="J292" s="25"/>
      <c r="K292" s="14"/>
      <c r="L292" s="25"/>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row>
    <row r="293">
      <c r="A293" s="14"/>
      <c r="B293" s="14"/>
      <c r="C293" s="14"/>
      <c r="D293" s="4"/>
      <c r="E293" s="4"/>
      <c r="F293" s="14"/>
      <c r="G293" s="14"/>
      <c r="H293" s="25"/>
      <c r="I293" s="25"/>
      <c r="J293" s="25"/>
      <c r="K293" s="14"/>
      <c r="L293" s="25"/>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row>
    <row r="294">
      <c r="A294" s="14"/>
      <c r="B294" s="14"/>
      <c r="C294" s="14"/>
      <c r="D294" s="4"/>
      <c r="E294" s="4"/>
      <c r="F294" s="14"/>
      <c r="G294" s="14"/>
      <c r="H294" s="25"/>
      <c r="I294" s="25"/>
      <c r="J294" s="25"/>
      <c r="K294" s="14"/>
      <c r="L294" s="25"/>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row>
    <row r="295">
      <c r="A295" s="14"/>
      <c r="B295" s="14"/>
      <c r="C295" s="14"/>
      <c r="D295" s="4"/>
      <c r="E295" s="4"/>
      <c r="F295" s="14"/>
      <c r="G295" s="14"/>
      <c r="H295" s="25"/>
      <c r="I295" s="25"/>
      <c r="J295" s="25"/>
      <c r="K295" s="14"/>
      <c r="L295" s="25"/>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row>
    <row r="296">
      <c r="A296" s="14"/>
      <c r="B296" s="14"/>
      <c r="C296" s="14"/>
      <c r="D296" s="4"/>
      <c r="E296" s="4"/>
      <c r="F296" s="14"/>
      <c r="G296" s="14"/>
      <c r="H296" s="25"/>
      <c r="I296" s="25"/>
      <c r="J296" s="25"/>
      <c r="K296" s="14"/>
      <c r="L296" s="25"/>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row>
    <row r="297">
      <c r="A297" s="14"/>
      <c r="B297" s="14"/>
      <c r="C297" s="14"/>
      <c r="D297" s="4"/>
      <c r="E297" s="4"/>
      <c r="F297" s="14"/>
      <c r="G297" s="14"/>
      <c r="H297" s="25"/>
      <c r="I297" s="25"/>
      <c r="J297" s="25"/>
      <c r="K297" s="14"/>
      <c r="L297" s="25"/>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row>
    <row r="298">
      <c r="A298" s="14"/>
      <c r="B298" s="14"/>
      <c r="C298" s="14"/>
      <c r="D298" s="4"/>
      <c r="E298" s="4"/>
      <c r="F298" s="14"/>
      <c r="G298" s="14"/>
      <c r="H298" s="25"/>
      <c r="I298" s="25"/>
      <c r="J298" s="25"/>
      <c r="K298" s="14"/>
      <c r="L298" s="25"/>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row>
    <row r="299">
      <c r="A299" s="14"/>
      <c r="B299" s="14"/>
      <c r="C299" s="14"/>
      <c r="D299" s="4"/>
      <c r="E299" s="4"/>
      <c r="F299" s="14"/>
      <c r="G299" s="14"/>
      <c r="H299" s="25"/>
      <c r="I299" s="25"/>
      <c r="J299" s="25"/>
      <c r="K299" s="14"/>
      <c r="L299" s="25"/>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row>
    <row r="300">
      <c r="A300" s="14"/>
      <c r="B300" s="14"/>
      <c r="C300" s="14"/>
      <c r="D300" s="4"/>
      <c r="E300" s="4"/>
      <c r="F300" s="14"/>
      <c r="G300" s="14"/>
      <c r="H300" s="25"/>
      <c r="I300" s="25"/>
      <c r="J300" s="25"/>
      <c r="K300" s="14"/>
      <c r="L300" s="25"/>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row>
    <row r="301">
      <c r="A301" s="14"/>
      <c r="B301" s="14"/>
      <c r="C301" s="14"/>
      <c r="D301" s="4"/>
      <c r="E301" s="4"/>
      <c r="F301" s="14"/>
      <c r="G301" s="14"/>
      <c r="H301" s="25"/>
      <c r="I301" s="25"/>
      <c r="J301" s="25"/>
      <c r="K301" s="14"/>
      <c r="L301" s="25"/>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row>
    <row r="302">
      <c r="A302" s="14"/>
      <c r="B302" s="14"/>
      <c r="C302" s="14"/>
      <c r="D302" s="4"/>
      <c r="E302" s="4"/>
      <c r="F302" s="14"/>
      <c r="G302" s="14"/>
      <c r="H302" s="25"/>
      <c r="I302" s="25"/>
      <c r="J302" s="25"/>
      <c r="K302" s="14"/>
      <c r="L302" s="25"/>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row>
    <row r="303">
      <c r="A303" s="14"/>
      <c r="B303" s="14"/>
      <c r="C303" s="14"/>
      <c r="D303" s="4"/>
      <c r="E303" s="4"/>
      <c r="F303" s="14"/>
      <c r="G303" s="14"/>
      <c r="H303" s="25"/>
      <c r="I303" s="25"/>
      <c r="J303" s="25"/>
      <c r="K303" s="14"/>
      <c r="L303" s="25"/>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row>
    <row r="304">
      <c r="A304" s="14"/>
      <c r="B304" s="14"/>
      <c r="C304" s="14"/>
      <c r="D304" s="4"/>
      <c r="E304" s="4"/>
      <c r="F304" s="14"/>
      <c r="G304" s="14"/>
      <c r="H304" s="25"/>
      <c r="I304" s="25"/>
      <c r="J304" s="25"/>
      <c r="K304" s="14"/>
      <c r="L304" s="25"/>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row>
    <row r="305">
      <c r="A305" s="14"/>
      <c r="B305" s="14"/>
      <c r="C305" s="14"/>
      <c r="D305" s="4"/>
      <c r="E305" s="4"/>
      <c r="F305" s="14"/>
      <c r="G305" s="14"/>
      <c r="H305" s="25"/>
      <c r="I305" s="25"/>
      <c r="J305" s="25"/>
      <c r="K305" s="14"/>
      <c r="L305" s="25"/>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row>
    <row r="306">
      <c r="A306" s="14"/>
      <c r="B306" s="14"/>
      <c r="C306" s="14"/>
      <c r="D306" s="4"/>
      <c r="E306" s="4"/>
      <c r="F306" s="14"/>
      <c r="G306" s="14"/>
      <c r="H306" s="25"/>
      <c r="I306" s="25"/>
      <c r="J306" s="25"/>
      <c r="K306" s="14"/>
      <c r="L306" s="25"/>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row>
    <row r="307">
      <c r="A307" s="14"/>
      <c r="B307" s="14"/>
      <c r="C307" s="14"/>
      <c r="D307" s="4"/>
      <c r="E307" s="4"/>
      <c r="F307" s="14"/>
      <c r="G307" s="14"/>
      <c r="H307" s="25"/>
      <c r="I307" s="25"/>
      <c r="J307" s="25"/>
      <c r="K307" s="14"/>
      <c r="L307" s="25"/>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row>
    <row r="308">
      <c r="A308" s="14"/>
      <c r="B308" s="14"/>
      <c r="C308" s="14"/>
      <c r="D308" s="14"/>
      <c r="E308" s="14"/>
      <c r="F308" s="14"/>
      <c r="G308" s="14"/>
      <c r="H308" s="25"/>
      <c r="I308" s="25"/>
      <c r="J308" s="25"/>
      <c r="K308" s="14"/>
      <c r="L308" s="25"/>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row>
    <row r="309">
      <c r="A309" s="14"/>
      <c r="B309" s="14"/>
      <c r="C309" s="14"/>
      <c r="D309" s="14"/>
      <c r="E309" s="14"/>
      <c r="F309" s="14"/>
      <c r="G309" s="14"/>
      <c r="H309" s="25"/>
      <c r="I309" s="25"/>
      <c r="J309" s="25"/>
      <c r="K309" s="14"/>
      <c r="L309" s="25"/>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row>
    <row r="310">
      <c r="A310" s="14"/>
      <c r="B310" s="14"/>
      <c r="C310" s="14"/>
      <c r="D310" s="14"/>
      <c r="E310" s="14"/>
      <c r="F310" s="14"/>
      <c r="G310" s="14"/>
      <c r="H310" s="25"/>
      <c r="I310" s="25"/>
      <c r="J310" s="25"/>
      <c r="K310" s="14"/>
      <c r="L310" s="25"/>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row>
    <row r="311">
      <c r="A311" s="14"/>
      <c r="B311" s="14"/>
      <c r="C311" s="14"/>
      <c r="D311" s="14"/>
      <c r="E311" s="14"/>
      <c r="F311" s="14"/>
      <c r="G311" s="14"/>
      <c r="H311" s="25"/>
      <c r="I311" s="25"/>
      <c r="J311" s="25"/>
      <c r="K311" s="14"/>
      <c r="L311" s="25"/>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row>
    <row r="312">
      <c r="A312" s="14"/>
      <c r="B312" s="14"/>
      <c r="C312" s="14"/>
      <c r="D312" s="14"/>
      <c r="E312" s="14"/>
      <c r="F312" s="14"/>
      <c r="G312" s="14"/>
      <c r="H312" s="25"/>
      <c r="I312" s="25"/>
      <c r="J312" s="25"/>
      <c r="K312" s="14"/>
      <c r="L312" s="25"/>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row>
    <row r="313">
      <c r="A313" s="14"/>
      <c r="B313" s="14"/>
      <c r="C313" s="14"/>
      <c r="D313" s="14"/>
      <c r="E313" s="14"/>
      <c r="F313" s="14"/>
      <c r="G313" s="14"/>
      <c r="H313" s="25"/>
      <c r="I313" s="25"/>
      <c r="J313" s="25"/>
      <c r="K313" s="14"/>
      <c r="L313" s="25"/>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row>
    <row r="314">
      <c r="A314" s="14"/>
      <c r="B314" s="14"/>
      <c r="C314" s="14"/>
      <c r="D314" s="14"/>
      <c r="E314" s="14"/>
      <c r="F314" s="14"/>
      <c r="G314" s="14"/>
      <c r="H314" s="25"/>
      <c r="I314" s="25"/>
      <c r="J314" s="25"/>
      <c r="K314" s="14"/>
      <c r="L314" s="25"/>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row>
    <row r="315">
      <c r="A315" s="14"/>
      <c r="B315" s="14"/>
      <c r="C315" s="14"/>
      <c r="D315" s="14"/>
      <c r="E315" s="14"/>
      <c r="F315" s="14"/>
      <c r="G315" s="14"/>
      <c r="H315" s="25"/>
      <c r="I315" s="25"/>
      <c r="J315" s="25"/>
      <c r="K315" s="14"/>
      <c r="L315" s="25"/>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row>
    <row r="316">
      <c r="A316" s="14"/>
      <c r="B316" s="14"/>
      <c r="C316" s="14"/>
      <c r="D316" s="14"/>
      <c r="E316" s="14"/>
      <c r="F316" s="14"/>
      <c r="G316" s="14"/>
      <c r="H316" s="25"/>
      <c r="I316" s="25"/>
      <c r="J316" s="25"/>
      <c r="K316" s="14"/>
      <c r="L316" s="25"/>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row>
    <row r="317">
      <c r="A317" s="14"/>
      <c r="B317" s="14"/>
      <c r="C317" s="14"/>
      <c r="D317" s="14"/>
      <c r="E317" s="14"/>
      <c r="F317" s="14"/>
      <c r="G317" s="14"/>
      <c r="H317" s="25"/>
      <c r="I317" s="25"/>
      <c r="J317" s="25"/>
      <c r="K317" s="14"/>
      <c r="L317" s="25"/>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row>
    <row r="318">
      <c r="A318" s="14"/>
      <c r="B318" s="14"/>
      <c r="C318" s="14"/>
      <c r="D318" s="14"/>
      <c r="E318" s="14"/>
      <c r="F318" s="14"/>
      <c r="G318" s="14"/>
      <c r="H318" s="25"/>
      <c r="I318" s="25"/>
      <c r="J318" s="25"/>
      <c r="K318" s="14"/>
      <c r="L318" s="25"/>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row>
    <row r="319">
      <c r="A319" s="14"/>
      <c r="B319" s="14"/>
      <c r="C319" s="14"/>
      <c r="D319" s="14"/>
      <c r="E319" s="14"/>
      <c r="F319" s="14"/>
      <c r="G319" s="14"/>
      <c r="H319" s="25"/>
      <c r="I319" s="25"/>
      <c r="J319" s="25"/>
      <c r="K319" s="14"/>
      <c r="L319" s="25"/>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row>
    <row r="320">
      <c r="A320" s="14"/>
      <c r="B320" s="14"/>
      <c r="C320" s="14"/>
      <c r="D320" s="14"/>
      <c r="E320" s="14"/>
      <c r="F320" s="14"/>
      <c r="G320" s="14"/>
      <c r="H320" s="25"/>
      <c r="I320" s="25"/>
      <c r="J320" s="25"/>
      <c r="K320" s="14"/>
      <c r="L320" s="25"/>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row>
    <row r="321">
      <c r="A321" s="14"/>
      <c r="B321" s="14"/>
      <c r="C321" s="14"/>
      <c r="D321" s="14"/>
      <c r="E321" s="14"/>
      <c r="F321" s="14"/>
      <c r="G321" s="14"/>
      <c r="H321" s="25"/>
      <c r="I321" s="25"/>
      <c r="J321" s="25"/>
      <c r="K321" s="14"/>
      <c r="L321" s="25"/>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row>
    <row r="322">
      <c r="A322" s="14"/>
      <c r="B322" s="14"/>
      <c r="C322" s="14"/>
      <c r="D322" s="14"/>
      <c r="E322" s="14"/>
      <c r="F322" s="14"/>
      <c r="G322" s="14"/>
      <c r="H322" s="25"/>
      <c r="I322" s="25"/>
      <c r="J322" s="25"/>
      <c r="K322" s="14"/>
      <c r="L322" s="25"/>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row>
    <row r="323">
      <c r="A323" s="14"/>
      <c r="B323" s="14"/>
      <c r="C323" s="14"/>
      <c r="D323" s="14"/>
      <c r="E323" s="14"/>
      <c r="F323" s="14"/>
      <c r="G323" s="14"/>
      <c r="H323" s="25"/>
      <c r="I323" s="25"/>
      <c r="J323" s="25"/>
      <c r="K323" s="14"/>
      <c r="L323" s="25"/>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row>
    <row r="324">
      <c r="A324" s="14"/>
      <c r="B324" s="14"/>
      <c r="C324" s="14"/>
      <c r="D324" s="14"/>
      <c r="E324" s="14"/>
      <c r="F324" s="14"/>
      <c r="G324" s="14"/>
      <c r="H324" s="25"/>
      <c r="I324" s="25"/>
      <c r="J324" s="25"/>
      <c r="K324" s="14"/>
      <c r="L324" s="25"/>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row>
    <row r="325">
      <c r="A325" s="14"/>
      <c r="B325" s="14"/>
      <c r="C325" s="14"/>
      <c r="D325" s="14"/>
      <c r="E325" s="14"/>
      <c r="F325" s="14"/>
      <c r="G325" s="14"/>
      <c r="H325" s="25"/>
      <c r="I325" s="25"/>
      <c r="J325" s="25"/>
      <c r="K325" s="14"/>
      <c r="L325" s="25"/>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row>
    <row r="326">
      <c r="A326" s="14"/>
      <c r="B326" s="14"/>
      <c r="C326" s="14"/>
      <c r="D326" s="14"/>
      <c r="E326" s="14"/>
      <c r="F326" s="14"/>
      <c r="G326" s="14"/>
      <c r="H326" s="25"/>
      <c r="I326" s="25"/>
      <c r="J326" s="25"/>
      <c r="K326" s="14"/>
      <c r="L326" s="25"/>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row>
    <row r="327">
      <c r="A327" s="14"/>
      <c r="B327" s="14"/>
      <c r="C327" s="14"/>
      <c r="D327" s="14"/>
      <c r="E327" s="14"/>
      <c r="F327" s="14"/>
      <c r="G327" s="14"/>
      <c r="H327" s="25"/>
      <c r="I327" s="25"/>
      <c r="J327" s="25"/>
      <c r="K327" s="14"/>
      <c r="L327" s="25"/>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row>
    <row r="328">
      <c r="A328" s="14"/>
      <c r="B328" s="14"/>
      <c r="C328" s="14"/>
      <c r="D328" s="14"/>
      <c r="E328" s="14"/>
      <c r="F328" s="14"/>
      <c r="G328" s="14"/>
      <c r="H328" s="25"/>
      <c r="I328" s="25"/>
      <c r="J328" s="25"/>
      <c r="K328" s="14"/>
      <c r="L328" s="25"/>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row>
    <row r="329">
      <c r="A329" s="14"/>
      <c r="B329" s="14"/>
      <c r="C329" s="14"/>
      <c r="D329" s="14"/>
      <c r="E329" s="14"/>
      <c r="F329" s="14"/>
      <c r="G329" s="14"/>
      <c r="H329" s="25"/>
      <c r="I329" s="25"/>
      <c r="J329" s="25"/>
      <c r="K329" s="14"/>
      <c r="L329" s="25"/>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row>
    <row r="330">
      <c r="A330" s="14"/>
      <c r="B330" s="14"/>
      <c r="C330" s="14"/>
      <c r="D330" s="14"/>
      <c r="E330" s="14"/>
      <c r="F330" s="14"/>
      <c r="G330" s="14"/>
      <c r="H330" s="25"/>
      <c r="I330" s="25"/>
      <c r="J330" s="25"/>
      <c r="K330" s="14"/>
      <c r="L330" s="25"/>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row>
    <row r="331">
      <c r="A331" s="14"/>
      <c r="B331" s="14"/>
      <c r="C331" s="14"/>
      <c r="D331" s="14"/>
      <c r="E331" s="14"/>
      <c r="F331" s="14"/>
      <c r="G331" s="14"/>
      <c r="H331" s="25"/>
      <c r="I331" s="25"/>
      <c r="J331" s="25"/>
      <c r="K331" s="14"/>
      <c r="L331" s="25"/>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row>
    <row r="332">
      <c r="A332" s="14"/>
      <c r="B332" s="14"/>
      <c r="C332" s="14"/>
      <c r="D332" s="14"/>
      <c r="E332" s="14"/>
      <c r="F332" s="14"/>
      <c r="G332" s="14"/>
      <c r="H332" s="25"/>
      <c r="I332" s="25"/>
      <c r="J332" s="25"/>
      <c r="K332" s="14"/>
      <c r="L332" s="25"/>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row>
    <row r="333">
      <c r="A333" s="14"/>
      <c r="B333" s="14"/>
      <c r="C333" s="14"/>
      <c r="D333" s="14"/>
      <c r="E333" s="14"/>
      <c r="F333" s="14"/>
      <c r="G333" s="14"/>
      <c r="H333" s="25"/>
      <c r="I333" s="25"/>
      <c r="J333" s="25"/>
      <c r="K333" s="14"/>
      <c r="L333" s="25"/>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row>
    <row r="334">
      <c r="A334" s="14"/>
      <c r="B334" s="14"/>
      <c r="C334" s="14"/>
      <c r="D334" s="14"/>
      <c r="E334" s="14"/>
      <c r="F334" s="14"/>
      <c r="G334" s="14"/>
      <c r="H334" s="25"/>
      <c r="I334" s="25"/>
      <c r="J334" s="25"/>
      <c r="K334" s="14"/>
      <c r="L334" s="25"/>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row>
    <row r="335">
      <c r="A335" s="14"/>
      <c r="B335" s="14"/>
      <c r="C335" s="14"/>
      <c r="D335" s="14"/>
      <c r="E335" s="14"/>
      <c r="F335" s="14"/>
      <c r="G335" s="14"/>
      <c r="H335" s="25"/>
      <c r="I335" s="25"/>
      <c r="J335" s="25"/>
      <c r="K335" s="14"/>
      <c r="L335" s="25"/>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row>
    <row r="336">
      <c r="A336" s="14"/>
      <c r="B336" s="14"/>
      <c r="C336" s="14"/>
      <c r="D336" s="14"/>
      <c r="E336" s="14"/>
      <c r="F336" s="14"/>
      <c r="G336" s="14"/>
      <c r="H336" s="25"/>
      <c r="I336" s="25"/>
      <c r="J336" s="25"/>
      <c r="K336" s="14"/>
      <c r="L336" s="25"/>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row>
    <row r="337">
      <c r="A337" s="14"/>
      <c r="B337" s="14"/>
      <c r="C337" s="14"/>
      <c r="D337" s="14"/>
      <c r="E337" s="14"/>
      <c r="F337" s="14"/>
      <c r="G337" s="14"/>
      <c r="H337" s="25"/>
      <c r="I337" s="25"/>
      <c r="J337" s="25"/>
      <c r="K337" s="14"/>
      <c r="L337" s="25"/>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row>
    <row r="338">
      <c r="A338" s="14"/>
      <c r="B338" s="14"/>
      <c r="C338" s="14"/>
      <c r="D338" s="14"/>
      <c r="E338" s="14"/>
      <c r="F338" s="14"/>
      <c r="G338" s="14"/>
      <c r="H338" s="25"/>
      <c r="I338" s="25"/>
      <c r="J338" s="25"/>
      <c r="K338" s="14"/>
      <c r="L338" s="25"/>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row>
    <row r="339">
      <c r="A339" s="14"/>
      <c r="B339" s="14"/>
      <c r="C339" s="14"/>
      <c r="D339" s="14"/>
      <c r="E339" s="14"/>
      <c r="F339" s="14"/>
      <c r="G339" s="14"/>
      <c r="H339" s="25"/>
      <c r="I339" s="25"/>
      <c r="J339" s="25"/>
      <c r="K339" s="14"/>
      <c r="L339" s="25"/>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row>
    <row r="340">
      <c r="A340" s="14"/>
      <c r="B340" s="14"/>
      <c r="C340" s="14"/>
      <c r="D340" s="14"/>
      <c r="E340" s="14"/>
      <c r="F340" s="14"/>
      <c r="G340" s="14"/>
      <c r="H340" s="25"/>
      <c r="I340" s="25"/>
      <c r="J340" s="25"/>
      <c r="K340" s="14"/>
      <c r="L340" s="25"/>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row>
    <row r="341">
      <c r="A341" s="14"/>
      <c r="B341" s="14"/>
      <c r="C341" s="14"/>
      <c r="D341" s="14"/>
      <c r="E341" s="14"/>
      <c r="F341" s="14"/>
      <c r="G341" s="14"/>
      <c r="H341" s="25"/>
      <c r="I341" s="25"/>
      <c r="J341" s="25"/>
      <c r="K341" s="14"/>
      <c r="L341" s="25"/>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row>
    <row r="342">
      <c r="A342" s="14"/>
      <c r="B342" s="14"/>
      <c r="C342" s="14"/>
      <c r="D342" s="14"/>
      <c r="E342" s="14"/>
      <c r="F342" s="14"/>
      <c r="G342" s="14"/>
      <c r="H342" s="25"/>
      <c r="I342" s="25"/>
      <c r="J342" s="25"/>
      <c r="K342" s="14"/>
      <c r="L342" s="25"/>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row>
    <row r="343">
      <c r="A343" s="14"/>
      <c r="B343" s="14"/>
      <c r="C343" s="14"/>
      <c r="D343" s="14"/>
      <c r="E343" s="14"/>
      <c r="F343" s="14"/>
      <c r="G343" s="14"/>
      <c r="H343" s="25"/>
      <c r="I343" s="25"/>
      <c r="J343" s="25"/>
      <c r="K343" s="14"/>
      <c r="L343" s="25"/>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row>
    <row r="344">
      <c r="A344" s="14"/>
      <c r="B344" s="14"/>
      <c r="C344" s="14"/>
      <c r="D344" s="14"/>
      <c r="E344" s="14"/>
      <c r="F344" s="14"/>
      <c r="G344" s="14"/>
      <c r="H344" s="25"/>
      <c r="I344" s="25"/>
      <c r="J344" s="25"/>
      <c r="K344" s="14"/>
      <c r="L344" s="25"/>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row>
    <row r="345">
      <c r="A345" s="14"/>
      <c r="B345" s="14"/>
      <c r="C345" s="14"/>
      <c r="D345" s="14"/>
      <c r="E345" s="14"/>
      <c r="F345" s="14"/>
      <c r="G345" s="14"/>
      <c r="H345" s="25"/>
      <c r="I345" s="25"/>
      <c r="J345" s="25"/>
      <c r="K345" s="14"/>
      <c r="L345" s="25"/>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row>
    <row r="346">
      <c r="A346" s="14"/>
      <c r="B346" s="14"/>
      <c r="C346" s="14"/>
      <c r="D346" s="14"/>
      <c r="E346" s="14"/>
      <c r="F346" s="14"/>
      <c r="G346" s="14"/>
      <c r="H346" s="25"/>
      <c r="I346" s="25"/>
      <c r="J346" s="25"/>
      <c r="K346" s="14"/>
      <c r="L346" s="25"/>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row>
    <row r="347">
      <c r="A347" s="14"/>
      <c r="B347" s="14"/>
      <c r="C347" s="14"/>
      <c r="D347" s="14"/>
      <c r="E347" s="14"/>
      <c r="F347" s="14"/>
      <c r="G347" s="14"/>
      <c r="H347" s="25"/>
      <c r="I347" s="25"/>
      <c r="J347" s="25"/>
      <c r="K347" s="14"/>
      <c r="L347" s="25"/>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row>
    <row r="348">
      <c r="A348" s="14"/>
      <c r="B348" s="14"/>
      <c r="C348" s="14"/>
      <c r="D348" s="14"/>
      <c r="E348" s="14"/>
      <c r="F348" s="14"/>
      <c r="G348" s="14"/>
      <c r="H348" s="25"/>
      <c r="I348" s="25"/>
      <c r="J348" s="25"/>
      <c r="K348" s="14"/>
      <c r="L348" s="25"/>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row>
    <row r="349">
      <c r="A349" s="14"/>
      <c r="B349" s="14"/>
      <c r="C349" s="14"/>
      <c r="D349" s="14"/>
      <c r="E349" s="14"/>
      <c r="F349" s="14"/>
      <c r="G349" s="14"/>
      <c r="H349" s="25"/>
      <c r="I349" s="25"/>
      <c r="J349" s="25"/>
      <c r="K349" s="14"/>
      <c r="L349" s="25"/>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row>
    <row r="350">
      <c r="A350" s="14"/>
      <c r="B350" s="14"/>
      <c r="C350" s="14"/>
      <c r="D350" s="14"/>
      <c r="E350" s="14"/>
      <c r="F350" s="14"/>
      <c r="G350" s="14"/>
      <c r="H350" s="25"/>
      <c r="I350" s="25"/>
      <c r="J350" s="25"/>
      <c r="K350" s="14"/>
      <c r="L350" s="25"/>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row>
    <row r="351">
      <c r="A351" s="14"/>
      <c r="B351" s="14"/>
      <c r="C351" s="14"/>
      <c r="D351" s="14"/>
      <c r="E351" s="14"/>
      <c r="F351" s="14"/>
      <c r="G351" s="14"/>
      <c r="H351" s="25"/>
      <c r="I351" s="25"/>
      <c r="J351" s="25"/>
      <c r="K351" s="14"/>
      <c r="L351" s="25"/>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row>
    <row r="352">
      <c r="A352" s="14"/>
      <c r="B352" s="14"/>
      <c r="C352" s="14"/>
      <c r="D352" s="14"/>
      <c r="E352" s="14"/>
      <c r="F352" s="14"/>
      <c r="G352" s="14"/>
      <c r="H352" s="25"/>
      <c r="I352" s="25"/>
      <c r="J352" s="25"/>
      <c r="K352" s="14"/>
      <c r="L352" s="25"/>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row>
    <row r="353">
      <c r="A353" s="14"/>
      <c r="B353" s="14"/>
      <c r="C353" s="14"/>
      <c r="D353" s="14"/>
      <c r="E353" s="14"/>
      <c r="F353" s="14"/>
      <c r="G353" s="14"/>
      <c r="H353" s="25"/>
      <c r="I353" s="25"/>
      <c r="J353" s="25"/>
      <c r="K353" s="14"/>
      <c r="L353" s="25"/>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row>
    <row r="354">
      <c r="A354" s="14"/>
      <c r="B354" s="14"/>
      <c r="C354" s="14"/>
      <c r="D354" s="14"/>
      <c r="E354" s="14"/>
      <c r="F354" s="14"/>
      <c r="G354" s="14"/>
      <c r="H354" s="25"/>
      <c r="I354" s="25"/>
      <c r="J354" s="25"/>
      <c r="K354" s="14"/>
      <c r="L354" s="25"/>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row>
    <row r="355">
      <c r="A355" s="14"/>
      <c r="B355" s="14"/>
      <c r="C355" s="14"/>
      <c r="D355" s="14"/>
      <c r="E355" s="14"/>
      <c r="F355" s="14"/>
      <c r="G355" s="14"/>
      <c r="H355" s="25"/>
      <c r="I355" s="25"/>
      <c r="J355" s="25"/>
      <c r="K355" s="14"/>
      <c r="L355" s="25"/>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row>
    <row r="356">
      <c r="A356" s="14"/>
      <c r="B356" s="14"/>
      <c r="C356" s="14"/>
      <c r="D356" s="14"/>
      <c r="E356" s="14"/>
      <c r="F356" s="14"/>
      <c r="G356" s="14"/>
      <c r="H356" s="25"/>
      <c r="I356" s="25"/>
      <c r="J356" s="25"/>
      <c r="K356" s="14"/>
      <c r="L356" s="25"/>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row>
    <row r="357">
      <c r="A357" s="14"/>
      <c r="B357" s="14"/>
      <c r="C357" s="14"/>
      <c r="D357" s="14"/>
      <c r="E357" s="14"/>
      <c r="F357" s="14"/>
      <c r="G357" s="14"/>
      <c r="H357" s="25"/>
      <c r="I357" s="25"/>
      <c r="J357" s="25"/>
      <c r="K357" s="14"/>
      <c r="L357" s="25"/>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row>
    <row r="358">
      <c r="A358" s="14"/>
      <c r="B358" s="14"/>
      <c r="C358" s="14"/>
      <c r="D358" s="14"/>
      <c r="E358" s="14"/>
      <c r="F358" s="14"/>
      <c r="G358" s="14"/>
      <c r="H358" s="25"/>
      <c r="I358" s="25"/>
      <c r="J358" s="25"/>
      <c r="K358" s="14"/>
      <c r="L358" s="25"/>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row>
    <row r="359">
      <c r="A359" s="14"/>
      <c r="B359" s="14"/>
      <c r="C359" s="14"/>
      <c r="D359" s="14"/>
      <c r="E359" s="14"/>
      <c r="F359" s="14"/>
      <c r="G359" s="14"/>
      <c r="H359" s="25"/>
      <c r="I359" s="25"/>
      <c r="J359" s="25"/>
      <c r="K359" s="14"/>
      <c r="L359" s="25"/>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row>
    <row r="360">
      <c r="A360" s="14"/>
      <c r="B360" s="14"/>
      <c r="C360" s="14"/>
      <c r="D360" s="14"/>
      <c r="E360" s="14"/>
      <c r="F360" s="14"/>
      <c r="G360" s="14"/>
      <c r="H360" s="25"/>
      <c r="I360" s="25"/>
      <c r="J360" s="25"/>
      <c r="K360" s="14"/>
      <c r="L360" s="25"/>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row>
    <row r="361">
      <c r="A361" s="14"/>
      <c r="B361" s="14"/>
      <c r="C361" s="14"/>
      <c r="D361" s="14"/>
      <c r="E361" s="14"/>
      <c r="F361" s="14"/>
      <c r="G361" s="14"/>
      <c r="H361" s="25"/>
      <c r="I361" s="25"/>
      <c r="J361" s="25"/>
      <c r="K361" s="14"/>
      <c r="L361" s="25"/>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row>
    <row r="362">
      <c r="A362" s="14"/>
      <c r="B362" s="14"/>
      <c r="C362" s="14"/>
      <c r="D362" s="14"/>
      <c r="E362" s="14"/>
      <c r="F362" s="14"/>
      <c r="G362" s="14"/>
      <c r="H362" s="25"/>
      <c r="I362" s="25"/>
      <c r="J362" s="25"/>
      <c r="K362" s="14"/>
      <c r="L362" s="25"/>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row>
    <row r="363">
      <c r="A363" s="14"/>
      <c r="B363" s="14"/>
      <c r="C363" s="14"/>
      <c r="D363" s="14"/>
      <c r="E363" s="14"/>
      <c r="F363" s="14"/>
      <c r="G363" s="14"/>
      <c r="H363" s="25"/>
      <c r="I363" s="25"/>
      <c r="J363" s="25"/>
      <c r="K363" s="14"/>
      <c r="L363" s="25"/>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row>
    <row r="364">
      <c r="A364" s="14"/>
      <c r="B364" s="14"/>
      <c r="C364" s="14"/>
      <c r="D364" s="14"/>
      <c r="E364" s="14"/>
      <c r="F364" s="14"/>
      <c r="G364" s="14"/>
      <c r="H364" s="25"/>
      <c r="I364" s="25"/>
      <c r="J364" s="25"/>
      <c r="K364" s="14"/>
      <c r="L364" s="25"/>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row>
    <row r="365">
      <c r="A365" s="14"/>
      <c r="B365" s="14"/>
      <c r="C365" s="14"/>
      <c r="D365" s="14"/>
      <c r="E365" s="14"/>
      <c r="F365" s="14"/>
      <c r="G365" s="14"/>
      <c r="H365" s="25"/>
      <c r="I365" s="25"/>
      <c r="J365" s="25"/>
      <c r="K365" s="14"/>
      <c r="L365" s="25"/>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row>
    <row r="366">
      <c r="A366" s="14"/>
      <c r="B366" s="14"/>
      <c r="C366" s="14"/>
      <c r="D366" s="14"/>
      <c r="E366" s="14"/>
      <c r="F366" s="14"/>
      <c r="G366" s="14"/>
      <c r="H366" s="25"/>
      <c r="I366" s="25"/>
      <c r="J366" s="25"/>
      <c r="K366" s="14"/>
      <c r="L366" s="25"/>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row>
    <row r="367">
      <c r="A367" s="14"/>
      <c r="B367" s="14"/>
      <c r="C367" s="14"/>
      <c r="D367" s="14"/>
      <c r="E367" s="14"/>
      <c r="F367" s="14"/>
      <c r="G367" s="14"/>
      <c r="H367" s="25"/>
      <c r="I367" s="25"/>
      <c r="J367" s="25"/>
      <c r="K367" s="14"/>
      <c r="L367" s="25"/>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row>
    <row r="368">
      <c r="A368" s="14"/>
      <c r="B368" s="14"/>
      <c r="C368" s="14"/>
      <c r="D368" s="14"/>
      <c r="E368" s="14"/>
      <c r="F368" s="14"/>
      <c r="G368" s="14"/>
      <c r="H368" s="25"/>
      <c r="I368" s="25"/>
      <c r="J368" s="25"/>
      <c r="K368" s="14"/>
      <c r="L368" s="25"/>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row>
    <row r="369">
      <c r="A369" s="14"/>
      <c r="B369" s="14"/>
      <c r="C369" s="14"/>
      <c r="D369" s="14"/>
      <c r="E369" s="14"/>
      <c r="F369" s="14"/>
      <c r="G369" s="14"/>
      <c r="H369" s="25"/>
      <c r="I369" s="25"/>
      <c r="J369" s="25"/>
      <c r="K369" s="14"/>
      <c r="L369" s="25"/>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row>
    <row r="370">
      <c r="A370" s="14"/>
      <c r="B370" s="14"/>
      <c r="C370" s="14"/>
      <c r="D370" s="14"/>
      <c r="E370" s="14"/>
      <c r="F370" s="14"/>
      <c r="G370" s="14"/>
      <c r="H370" s="25"/>
      <c r="I370" s="25"/>
      <c r="J370" s="25"/>
      <c r="K370" s="14"/>
      <c r="L370" s="25"/>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row>
    <row r="371">
      <c r="A371" s="14"/>
      <c r="B371" s="14"/>
      <c r="C371" s="14"/>
      <c r="D371" s="14"/>
      <c r="E371" s="14"/>
      <c r="F371" s="14"/>
      <c r="G371" s="14"/>
      <c r="H371" s="25"/>
      <c r="I371" s="25"/>
      <c r="J371" s="25"/>
      <c r="K371" s="14"/>
      <c r="L371" s="25"/>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row>
    <row r="372">
      <c r="A372" s="14"/>
      <c r="B372" s="14"/>
      <c r="C372" s="14"/>
      <c r="D372" s="14"/>
      <c r="E372" s="14"/>
      <c r="F372" s="14"/>
      <c r="G372" s="14"/>
      <c r="H372" s="25"/>
      <c r="I372" s="25"/>
      <c r="J372" s="25"/>
      <c r="K372" s="14"/>
      <c r="L372" s="25"/>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row>
    <row r="373">
      <c r="A373" s="14"/>
      <c r="B373" s="14"/>
      <c r="C373" s="14"/>
      <c r="D373" s="14"/>
      <c r="E373" s="14"/>
      <c r="F373" s="14"/>
      <c r="G373" s="14"/>
      <c r="H373" s="25"/>
      <c r="I373" s="25"/>
      <c r="J373" s="25"/>
      <c r="K373" s="14"/>
      <c r="L373" s="25"/>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row>
    <row r="374">
      <c r="A374" s="14"/>
      <c r="B374" s="14"/>
      <c r="C374" s="14"/>
      <c r="D374" s="14"/>
      <c r="E374" s="14"/>
      <c r="F374" s="14"/>
      <c r="G374" s="14"/>
      <c r="H374" s="25"/>
      <c r="I374" s="25"/>
      <c r="J374" s="25"/>
      <c r="K374" s="14"/>
      <c r="L374" s="25"/>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row>
    <row r="375">
      <c r="A375" s="14"/>
      <c r="B375" s="14"/>
      <c r="C375" s="14"/>
      <c r="D375" s="14"/>
      <c r="E375" s="14"/>
      <c r="F375" s="14"/>
      <c r="G375" s="14"/>
      <c r="H375" s="25"/>
      <c r="I375" s="25"/>
      <c r="J375" s="25"/>
      <c r="K375" s="14"/>
      <c r="L375" s="25"/>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row>
    <row r="376">
      <c r="A376" s="14"/>
      <c r="B376" s="14"/>
      <c r="C376" s="14"/>
      <c r="D376" s="14"/>
      <c r="E376" s="14"/>
      <c r="F376" s="14"/>
      <c r="G376" s="14"/>
      <c r="H376" s="25"/>
      <c r="I376" s="25"/>
      <c r="J376" s="25"/>
      <c r="K376" s="14"/>
      <c r="L376" s="25"/>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row>
    <row r="377">
      <c r="A377" s="14"/>
      <c r="B377" s="14"/>
      <c r="C377" s="14"/>
      <c r="D377" s="14"/>
      <c r="E377" s="14"/>
      <c r="F377" s="14"/>
      <c r="G377" s="14"/>
      <c r="H377" s="25"/>
      <c r="I377" s="25"/>
      <c r="J377" s="25"/>
      <c r="K377" s="14"/>
      <c r="L377" s="25"/>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row>
    <row r="378">
      <c r="A378" s="14"/>
      <c r="B378" s="14"/>
      <c r="C378" s="14"/>
      <c r="D378" s="14"/>
      <c r="E378" s="14"/>
      <c r="F378" s="14"/>
      <c r="G378" s="14"/>
      <c r="H378" s="25"/>
      <c r="I378" s="25"/>
      <c r="J378" s="25"/>
      <c r="K378" s="14"/>
      <c r="L378" s="25"/>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row>
    <row r="379">
      <c r="A379" s="14"/>
      <c r="B379" s="14"/>
      <c r="C379" s="14"/>
      <c r="D379" s="14"/>
      <c r="E379" s="14"/>
      <c r="F379" s="14"/>
      <c r="G379" s="14"/>
      <c r="H379" s="25"/>
      <c r="I379" s="25"/>
      <c r="J379" s="25"/>
      <c r="K379" s="14"/>
      <c r="L379" s="25"/>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row>
    <row r="380">
      <c r="A380" s="14"/>
      <c r="B380" s="14"/>
      <c r="C380" s="14"/>
      <c r="D380" s="14"/>
      <c r="E380" s="14"/>
      <c r="F380" s="14"/>
      <c r="G380" s="14"/>
      <c r="H380" s="25"/>
      <c r="I380" s="25"/>
      <c r="J380" s="25"/>
      <c r="K380" s="14"/>
      <c r="L380" s="25"/>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row>
    <row r="381">
      <c r="A381" s="14"/>
      <c r="B381" s="14"/>
      <c r="C381" s="14"/>
      <c r="D381" s="14"/>
      <c r="E381" s="14"/>
      <c r="F381" s="14"/>
      <c r="G381" s="14"/>
      <c r="H381" s="25"/>
      <c r="I381" s="25"/>
      <c r="J381" s="25"/>
      <c r="K381" s="14"/>
      <c r="L381" s="25"/>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row>
    <row r="382">
      <c r="A382" s="14"/>
      <c r="B382" s="14"/>
      <c r="C382" s="14"/>
      <c r="D382" s="14"/>
      <c r="E382" s="14"/>
      <c r="F382" s="14"/>
      <c r="G382" s="14"/>
      <c r="H382" s="25"/>
      <c r="I382" s="25"/>
      <c r="J382" s="25"/>
      <c r="K382" s="14"/>
      <c r="L382" s="25"/>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row>
    <row r="383">
      <c r="A383" s="14"/>
      <c r="B383" s="14"/>
      <c r="C383" s="14"/>
      <c r="D383" s="14"/>
      <c r="E383" s="14"/>
      <c r="F383" s="14"/>
      <c r="G383" s="14"/>
      <c r="H383" s="25"/>
      <c r="I383" s="25"/>
      <c r="J383" s="25"/>
      <c r="K383" s="14"/>
      <c r="L383" s="25"/>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row>
    <row r="384">
      <c r="A384" s="14"/>
      <c r="B384" s="14"/>
      <c r="C384" s="14"/>
      <c r="D384" s="14"/>
      <c r="E384" s="14"/>
      <c r="F384" s="14"/>
      <c r="G384" s="14"/>
      <c r="H384" s="25"/>
      <c r="I384" s="25"/>
      <c r="J384" s="25"/>
      <c r="K384" s="14"/>
      <c r="L384" s="25"/>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row>
    <row r="385">
      <c r="A385" s="14"/>
      <c r="B385" s="14"/>
      <c r="C385" s="14"/>
      <c r="D385" s="14"/>
      <c r="E385" s="14"/>
      <c r="F385" s="14"/>
      <c r="G385" s="14"/>
      <c r="H385" s="25"/>
      <c r="I385" s="25"/>
      <c r="J385" s="25"/>
      <c r="K385" s="14"/>
      <c r="L385" s="25"/>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row>
    <row r="386">
      <c r="A386" s="14"/>
      <c r="B386" s="14"/>
      <c r="C386" s="14"/>
      <c r="D386" s="14"/>
      <c r="E386" s="14"/>
      <c r="F386" s="14"/>
      <c r="G386" s="14"/>
      <c r="H386" s="25"/>
      <c r="I386" s="25"/>
      <c r="J386" s="25"/>
      <c r="K386" s="14"/>
      <c r="L386" s="25"/>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row>
    <row r="387">
      <c r="A387" s="14"/>
      <c r="B387" s="14"/>
      <c r="C387" s="14"/>
      <c r="D387" s="14"/>
      <c r="E387" s="14"/>
      <c r="F387" s="14"/>
      <c r="G387" s="14"/>
      <c r="H387" s="25"/>
      <c r="I387" s="25"/>
      <c r="J387" s="25"/>
      <c r="K387" s="14"/>
      <c r="L387" s="25"/>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row>
    <row r="388">
      <c r="A388" s="14"/>
      <c r="B388" s="14"/>
      <c r="C388" s="14"/>
      <c r="D388" s="14"/>
      <c r="E388" s="14"/>
      <c r="F388" s="14"/>
      <c r="G388" s="14"/>
      <c r="H388" s="25"/>
      <c r="I388" s="25"/>
      <c r="J388" s="25"/>
      <c r="K388" s="14"/>
      <c r="L388" s="25"/>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row>
    <row r="389">
      <c r="A389" s="14"/>
      <c r="B389" s="14"/>
      <c r="C389" s="14"/>
      <c r="D389" s="14"/>
      <c r="E389" s="14"/>
      <c r="F389" s="14"/>
      <c r="G389" s="14"/>
      <c r="H389" s="25"/>
      <c r="I389" s="25"/>
      <c r="J389" s="25"/>
      <c r="K389" s="14"/>
      <c r="L389" s="25"/>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row>
    <row r="390">
      <c r="A390" s="14"/>
      <c r="B390" s="14"/>
      <c r="C390" s="14"/>
      <c r="D390" s="14"/>
      <c r="E390" s="14"/>
      <c r="F390" s="14"/>
      <c r="G390" s="14"/>
      <c r="H390" s="25"/>
      <c r="I390" s="25"/>
      <c r="J390" s="25"/>
      <c r="K390" s="14"/>
      <c r="L390" s="25"/>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row>
    <row r="391">
      <c r="A391" s="14"/>
      <c r="B391" s="14"/>
      <c r="C391" s="14"/>
      <c r="D391" s="14"/>
      <c r="E391" s="14"/>
      <c r="F391" s="14"/>
      <c r="G391" s="14"/>
      <c r="H391" s="25"/>
      <c r="I391" s="25"/>
      <c r="J391" s="25"/>
      <c r="K391" s="14"/>
      <c r="L391" s="25"/>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row>
    <row r="392">
      <c r="A392" s="14"/>
      <c r="B392" s="14"/>
      <c r="C392" s="14"/>
      <c r="D392" s="14"/>
      <c r="E392" s="14"/>
      <c r="F392" s="14"/>
      <c r="G392" s="14"/>
      <c r="H392" s="25"/>
      <c r="I392" s="25"/>
      <c r="J392" s="25"/>
      <c r="K392" s="14"/>
      <c r="L392" s="25"/>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row>
    <row r="393">
      <c r="A393" s="14"/>
      <c r="B393" s="14"/>
      <c r="C393" s="14"/>
      <c r="D393" s="14"/>
      <c r="E393" s="14"/>
      <c r="F393" s="14"/>
      <c r="G393" s="14"/>
      <c r="H393" s="25"/>
      <c r="I393" s="25"/>
      <c r="J393" s="25"/>
      <c r="K393" s="14"/>
      <c r="L393" s="25"/>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row>
    <row r="394">
      <c r="A394" s="14"/>
      <c r="B394" s="14"/>
      <c r="C394" s="14"/>
      <c r="D394" s="14"/>
      <c r="E394" s="14"/>
      <c r="F394" s="14"/>
      <c r="G394" s="14"/>
      <c r="H394" s="25"/>
      <c r="I394" s="25"/>
      <c r="J394" s="25"/>
      <c r="K394" s="14"/>
      <c r="L394" s="25"/>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row>
    <row r="395">
      <c r="A395" s="14"/>
      <c r="B395" s="14"/>
      <c r="C395" s="14"/>
      <c r="D395" s="14"/>
      <c r="E395" s="14"/>
      <c r="F395" s="14"/>
      <c r="G395" s="14"/>
      <c r="H395" s="25"/>
      <c r="I395" s="25"/>
      <c r="J395" s="25"/>
      <c r="K395" s="14"/>
      <c r="L395" s="25"/>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row>
    <row r="396">
      <c r="A396" s="14"/>
      <c r="B396" s="14"/>
      <c r="C396" s="14"/>
      <c r="D396" s="14"/>
      <c r="E396" s="14"/>
      <c r="F396" s="14"/>
      <c r="G396" s="14"/>
      <c r="H396" s="25"/>
      <c r="I396" s="25"/>
      <c r="J396" s="25"/>
      <c r="K396" s="14"/>
      <c r="L396" s="25"/>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row>
    <row r="397">
      <c r="A397" s="14"/>
      <c r="B397" s="14"/>
      <c r="C397" s="14"/>
      <c r="D397" s="14"/>
      <c r="E397" s="14"/>
      <c r="F397" s="14"/>
      <c r="G397" s="14"/>
      <c r="H397" s="25"/>
      <c r="I397" s="25"/>
      <c r="J397" s="25"/>
      <c r="K397" s="14"/>
      <c r="L397" s="25"/>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row>
    <row r="398">
      <c r="A398" s="14"/>
      <c r="B398" s="14"/>
      <c r="C398" s="14"/>
      <c r="D398" s="14"/>
      <c r="E398" s="14"/>
      <c r="F398" s="14"/>
      <c r="G398" s="14"/>
      <c r="H398" s="25"/>
      <c r="I398" s="25"/>
      <c r="J398" s="25"/>
      <c r="K398" s="14"/>
      <c r="L398" s="25"/>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row>
    <row r="399">
      <c r="A399" s="14"/>
      <c r="B399" s="14"/>
      <c r="C399" s="14"/>
      <c r="D399" s="14"/>
      <c r="E399" s="14"/>
      <c r="F399" s="14"/>
      <c r="G399" s="14"/>
      <c r="H399" s="25"/>
      <c r="I399" s="25"/>
      <c r="J399" s="25"/>
      <c r="K399" s="14"/>
      <c r="L399" s="25"/>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row>
    <row r="400">
      <c r="A400" s="14"/>
      <c r="B400" s="14"/>
      <c r="C400" s="14"/>
      <c r="D400" s="14"/>
      <c r="E400" s="14"/>
      <c r="F400" s="14"/>
      <c r="G400" s="14"/>
      <c r="H400" s="25"/>
      <c r="I400" s="25"/>
      <c r="J400" s="25"/>
      <c r="K400" s="14"/>
      <c r="L400" s="25"/>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row>
    <row r="401">
      <c r="A401" s="14"/>
      <c r="B401" s="14"/>
      <c r="C401" s="14"/>
      <c r="D401" s="14"/>
      <c r="E401" s="14"/>
      <c r="F401" s="14"/>
      <c r="G401" s="14"/>
      <c r="H401" s="25"/>
      <c r="I401" s="25"/>
      <c r="J401" s="25"/>
      <c r="K401" s="14"/>
      <c r="L401" s="25"/>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row>
    <row r="402">
      <c r="A402" s="14"/>
      <c r="B402" s="14"/>
      <c r="C402" s="14"/>
      <c r="D402" s="14"/>
      <c r="E402" s="14"/>
      <c r="F402" s="14"/>
      <c r="G402" s="14"/>
      <c r="H402" s="25"/>
      <c r="I402" s="25"/>
      <c r="J402" s="25"/>
      <c r="K402" s="14"/>
      <c r="L402" s="25"/>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row>
    <row r="403">
      <c r="A403" s="14"/>
      <c r="B403" s="14"/>
      <c r="C403" s="14"/>
      <c r="D403" s="14"/>
      <c r="E403" s="14"/>
      <c r="F403" s="14"/>
      <c r="G403" s="14"/>
      <c r="H403" s="25"/>
      <c r="I403" s="25"/>
      <c r="J403" s="25"/>
      <c r="K403" s="14"/>
      <c r="L403" s="25"/>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row>
    <row r="404">
      <c r="A404" s="14"/>
      <c r="B404" s="14"/>
      <c r="C404" s="14"/>
      <c r="D404" s="14"/>
      <c r="E404" s="14"/>
      <c r="F404" s="14"/>
      <c r="G404" s="14"/>
      <c r="H404" s="25"/>
      <c r="I404" s="25"/>
      <c r="J404" s="25"/>
      <c r="K404" s="14"/>
      <c r="L404" s="25"/>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row>
    <row r="405">
      <c r="A405" s="14"/>
      <c r="B405" s="14"/>
      <c r="C405" s="14"/>
      <c r="D405" s="14"/>
      <c r="E405" s="14"/>
      <c r="F405" s="14"/>
      <c r="G405" s="14"/>
      <c r="H405" s="25"/>
      <c r="I405" s="25"/>
      <c r="J405" s="25"/>
      <c r="K405" s="14"/>
      <c r="L405" s="25"/>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row>
    <row r="406">
      <c r="A406" s="14"/>
      <c r="B406" s="14"/>
      <c r="C406" s="14"/>
      <c r="D406" s="14"/>
      <c r="E406" s="14"/>
      <c r="F406" s="14"/>
      <c r="G406" s="14"/>
      <c r="H406" s="25"/>
      <c r="I406" s="25"/>
      <c r="J406" s="25"/>
      <c r="K406" s="14"/>
      <c r="L406" s="25"/>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row>
    <row r="407">
      <c r="A407" s="14"/>
      <c r="B407" s="14"/>
      <c r="C407" s="14"/>
      <c r="D407" s="14"/>
      <c r="E407" s="14"/>
      <c r="F407" s="14"/>
      <c r="G407" s="14"/>
      <c r="H407" s="25"/>
      <c r="I407" s="25"/>
      <c r="J407" s="25"/>
      <c r="K407" s="14"/>
      <c r="L407" s="25"/>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row>
    <row r="408">
      <c r="A408" s="14"/>
      <c r="B408" s="14"/>
      <c r="C408" s="14"/>
      <c r="D408" s="14"/>
      <c r="E408" s="14"/>
      <c r="F408" s="14"/>
      <c r="G408" s="14"/>
      <c r="H408" s="25"/>
      <c r="I408" s="25"/>
      <c r="J408" s="25"/>
      <c r="K408" s="14"/>
      <c r="L408" s="25"/>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row>
    <row r="409">
      <c r="A409" s="14"/>
      <c r="B409" s="14"/>
      <c r="C409" s="14"/>
      <c r="D409" s="14"/>
      <c r="E409" s="14"/>
      <c r="F409" s="14"/>
      <c r="G409" s="14"/>
      <c r="H409" s="25"/>
      <c r="I409" s="25"/>
      <c r="J409" s="25"/>
      <c r="K409" s="14"/>
      <c r="L409" s="25"/>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row>
    <row r="410">
      <c r="A410" s="14"/>
      <c r="B410" s="14"/>
      <c r="C410" s="14"/>
      <c r="D410" s="14"/>
      <c r="E410" s="14"/>
      <c r="F410" s="14"/>
      <c r="G410" s="14"/>
      <c r="H410" s="25"/>
      <c r="I410" s="25"/>
      <c r="J410" s="25"/>
      <c r="K410" s="14"/>
      <c r="L410" s="25"/>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row>
    <row r="411">
      <c r="A411" s="14"/>
      <c r="B411" s="14"/>
      <c r="C411" s="14"/>
      <c r="D411" s="14"/>
      <c r="E411" s="14"/>
      <c r="F411" s="14"/>
      <c r="G411" s="14"/>
      <c r="H411" s="25"/>
      <c r="I411" s="25"/>
      <c r="J411" s="25"/>
      <c r="K411" s="14"/>
      <c r="L411" s="25"/>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row>
    <row r="412">
      <c r="A412" s="14"/>
      <c r="B412" s="14"/>
      <c r="C412" s="14"/>
      <c r="D412" s="14"/>
      <c r="E412" s="14"/>
      <c r="F412" s="14"/>
      <c r="G412" s="14"/>
      <c r="H412" s="25"/>
      <c r="I412" s="25"/>
      <c r="J412" s="25"/>
      <c r="K412" s="14"/>
      <c r="L412" s="25"/>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row>
    <row r="413">
      <c r="A413" s="14"/>
      <c r="B413" s="14"/>
      <c r="C413" s="14"/>
      <c r="D413" s="14"/>
      <c r="E413" s="14"/>
      <c r="F413" s="14"/>
      <c r="G413" s="14"/>
      <c r="H413" s="25"/>
      <c r="I413" s="25"/>
      <c r="J413" s="25"/>
      <c r="K413" s="14"/>
      <c r="L413" s="25"/>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row>
    <row r="414">
      <c r="A414" s="14"/>
      <c r="B414" s="14"/>
      <c r="C414" s="14"/>
      <c r="D414" s="14"/>
      <c r="E414" s="14"/>
      <c r="F414" s="14"/>
      <c r="G414" s="14"/>
      <c r="H414" s="25"/>
      <c r="I414" s="25"/>
      <c r="J414" s="25"/>
      <c r="K414" s="14"/>
      <c r="L414" s="25"/>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row>
    <row r="415">
      <c r="A415" s="14"/>
      <c r="B415" s="14"/>
      <c r="C415" s="14"/>
      <c r="D415" s="14"/>
      <c r="E415" s="14"/>
      <c r="F415" s="14"/>
      <c r="G415" s="14"/>
      <c r="H415" s="25"/>
      <c r="I415" s="25"/>
      <c r="J415" s="25"/>
      <c r="K415" s="14"/>
      <c r="L415" s="25"/>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row>
    <row r="416">
      <c r="A416" s="14"/>
      <c r="B416" s="14"/>
      <c r="C416" s="14"/>
      <c r="D416" s="14"/>
      <c r="E416" s="14"/>
      <c r="F416" s="14"/>
      <c r="G416" s="14"/>
      <c r="H416" s="25"/>
      <c r="I416" s="25"/>
      <c r="J416" s="25"/>
      <c r="K416" s="14"/>
      <c r="L416" s="25"/>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row>
    <row r="417">
      <c r="A417" s="14"/>
      <c r="B417" s="14"/>
      <c r="C417" s="14"/>
      <c r="D417" s="14"/>
      <c r="E417" s="14"/>
      <c r="F417" s="14"/>
      <c r="G417" s="14"/>
      <c r="H417" s="25"/>
      <c r="I417" s="25"/>
      <c r="J417" s="25"/>
      <c r="K417" s="14"/>
      <c r="L417" s="25"/>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row>
    <row r="418">
      <c r="A418" s="14"/>
      <c r="B418" s="14"/>
      <c r="C418" s="14"/>
      <c r="D418" s="14"/>
      <c r="E418" s="14"/>
      <c r="F418" s="14"/>
      <c r="G418" s="14"/>
      <c r="H418" s="25"/>
      <c r="I418" s="25"/>
      <c r="J418" s="25"/>
      <c r="K418" s="14"/>
      <c r="L418" s="25"/>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row>
    <row r="419">
      <c r="A419" s="14"/>
      <c r="B419" s="14"/>
      <c r="C419" s="14"/>
      <c r="D419" s="14"/>
      <c r="E419" s="14"/>
      <c r="F419" s="14"/>
      <c r="G419" s="14"/>
      <c r="H419" s="25"/>
      <c r="I419" s="25"/>
      <c r="J419" s="25"/>
      <c r="K419" s="14"/>
      <c r="L419" s="25"/>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row>
    <row r="420">
      <c r="A420" s="14"/>
      <c r="B420" s="14"/>
      <c r="C420" s="14"/>
      <c r="D420" s="14"/>
      <c r="E420" s="14"/>
      <c r="F420" s="14"/>
      <c r="G420" s="14"/>
      <c r="H420" s="25"/>
      <c r="I420" s="25"/>
      <c r="J420" s="25"/>
      <c r="K420" s="14"/>
      <c r="L420" s="25"/>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row>
    <row r="421">
      <c r="A421" s="14"/>
      <c r="B421" s="14"/>
      <c r="C421" s="14"/>
      <c r="D421" s="14"/>
      <c r="E421" s="14"/>
      <c r="F421" s="14"/>
      <c r="G421" s="14"/>
      <c r="H421" s="25"/>
      <c r="I421" s="25"/>
      <c r="J421" s="25"/>
      <c r="K421" s="14"/>
      <c r="L421" s="25"/>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row>
    <row r="422">
      <c r="A422" s="14"/>
      <c r="B422" s="14"/>
      <c r="C422" s="14"/>
      <c r="D422" s="14"/>
      <c r="E422" s="14"/>
      <c r="F422" s="14"/>
      <c r="G422" s="14"/>
      <c r="H422" s="25"/>
      <c r="I422" s="25"/>
      <c r="J422" s="25"/>
      <c r="K422" s="14"/>
      <c r="L422" s="25"/>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row>
    <row r="423">
      <c r="A423" s="14"/>
      <c r="B423" s="14"/>
      <c r="C423" s="14"/>
      <c r="D423" s="14"/>
      <c r="E423" s="14"/>
      <c r="F423" s="14"/>
      <c r="G423" s="14"/>
      <c r="H423" s="25"/>
      <c r="I423" s="25"/>
      <c r="J423" s="25"/>
      <c r="K423" s="14"/>
      <c r="L423" s="25"/>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row>
    <row r="424">
      <c r="A424" s="14"/>
      <c r="B424" s="14"/>
      <c r="C424" s="14"/>
      <c r="D424" s="14"/>
      <c r="E424" s="14"/>
      <c r="F424" s="14"/>
      <c r="G424" s="14"/>
      <c r="H424" s="25"/>
      <c r="I424" s="25"/>
      <c r="J424" s="25"/>
      <c r="K424" s="14"/>
      <c r="L424" s="25"/>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row>
    <row r="425">
      <c r="A425" s="14"/>
      <c r="B425" s="14"/>
      <c r="C425" s="14"/>
      <c r="D425" s="14"/>
      <c r="E425" s="14"/>
      <c r="F425" s="14"/>
      <c r="G425" s="14"/>
      <c r="H425" s="25"/>
      <c r="I425" s="25"/>
      <c r="J425" s="25"/>
      <c r="K425" s="14"/>
      <c r="L425" s="25"/>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row>
    <row r="426">
      <c r="A426" s="14"/>
      <c r="B426" s="14"/>
      <c r="C426" s="14"/>
      <c r="D426" s="14"/>
      <c r="E426" s="14"/>
      <c r="F426" s="14"/>
      <c r="G426" s="14"/>
      <c r="H426" s="25"/>
      <c r="I426" s="25"/>
      <c r="J426" s="25"/>
      <c r="K426" s="14"/>
      <c r="L426" s="25"/>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row>
    <row r="427">
      <c r="A427" s="14"/>
      <c r="B427" s="14"/>
      <c r="C427" s="14"/>
      <c r="D427" s="14"/>
      <c r="E427" s="14"/>
      <c r="F427" s="14"/>
      <c r="G427" s="14"/>
      <c r="H427" s="25"/>
      <c r="I427" s="25"/>
      <c r="J427" s="25"/>
      <c r="K427" s="14"/>
      <c r="L427" s="25"/>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row>
    <row r="428">
      <c r="A428" s="14"/>
      <c r="B428" s="14"/>
      <c r="C428" s="14"/>
      <c r="D428" s="14"/>
      <c r="E428" s="14"/>
      <c r="F428" s="14"/>
      <c r="G428" s="14"/>
      <c r="H428" s="25"/>
      <c r="I428" s="25"/>
      <c r="J428" s="25"/>
      <c r="K428" s="14"/>
      <c r="L428" s="25"/>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row>
    <row r="429">
      <c r="A429" s="14"/>
      <c r="B429" s="14"/>
      <c r="C429" s="14"/>
      <c r="D429" s="14"/>
      <c r="E429" s="14"/>
      <c r="F429" s="14"/>
      <c r="G429" s="14"/>
      <c r="H429" s="25"/>
      <c r="I429" s="25"/>
      <c r="J429" s="25"/>
      <c r="K429" s="14"/>
      <c r="L429" s="25"/>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row>
    <row r="430">
      <c r="A430" s="14"/>
      <c r="B430" s="14"/>
      <c r="C430" s="14"/>
      <c r="D430" s="14"/>
      <c r="E430" s="14"/>
      <c r="F430" s="14"/>
      <c r="G430" s="14"/>
      <c r="H430" s="25"/>
      <c r="I430" s="25"/>
      <c r="J430" s="25"/>
      <c r="K430" s="14"/>
      <c r="L430" s="25"/>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row>
    <row r="431">
      <c r="A431" s="14"/>
      <c r="B431" s="14"/>
      <c r="C431" s="14"/>
      <c r="D431" s="14"/>
      <c r="E431" s="14"/>
      <c r="F431" s="14"/>
      <c r="G431" s="14"/>
      <c r="H431" s="25"/>
      <c r="I431" s="25"/>
      <c r="J431" s="25"/>
      <c r="K431" s="14"/>
      <c r="L431" s="25"/>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row>
    <row r="432">
      <c r="A432" s="14"/>
      <c r="B432" s="14"/>
      <c r="C432" s="14"/>
      <c r="D432" s="14"/>
      <c r="E432" s="14"/>
      <c r="F432" s="14"/>
      <c r="G432" s="14"/>
      <c r="H432" s="25"/>
      <c r="I432" s="25"/>
      <c r="J432" s="25"/>
      <c r="K432" s="14"/>
      <c r="L432" s="25"/>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row>
    <row r="433">
      <c r="A433" s="14"/>
      <c r="B433" s="14"/>
      <c r="C433" s="14"/>
      <c r="D433" s="14"/>
      <c r="E433" s="14"/>
      <c r="F433" s="14"/>
      <c r="G433" s="14"/>
      <c r="H433" s="25"/>
      <c r="I433" s="25"/>
      <c r="J433" s="25"/>
      <c r="K433" s="14"/>
      <c r="L433" s="25"/>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row>
    <row r="434">
      <c r="A434" s="14"/>
      <c r="B434" s="14"/>
      <c r="C434" s="14"/>
      <c r="D434" s="14"/>
      <c r="E434" s="14"/>
      <c r="F434" s="14"/>
      <c r="G434" s="14"/>
      <c r="H434" s="25"/>
      <c r="I434" s="25"/>
      <c r="J434" s="25"/>
      <c r="K434" s="14"/>
      <c r="L434" s="25"/>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row>
    <row r="435">
      <c r="A435" s="14"/>
      <c r="B435" s="14"/>
      <c r="C435" s="14"/>
      <c r="D435" s="14"/>
      <c r="E435" s="14"/>
      <c r="F435" s="14"/>
      <c r="G435" s="14"/>
      <c r="H435" s="25"/>
      <c r="I435" s="25"/>
      <c r="J435" s="25"/>
      <c r="K435" s="14"/>
      <c r="L435" s="25"/>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row>
    <row r="436">
      <c r="A436" s="14"/>
      <c r="B436" s="14"/>
      <c r="C436" s="14"/>
      <c r="D436" s="14"/>
      <c r="E436" s="14"/>
      <c r="F436" s="14"/>
      <c r="G436" s="14"/>
      <c r="H436" s="25"/>
      <c r="I436" s="25"/>
      <c r="J436" s="25"/>
      <c r="K436" s="14"/>
      <c r="L436" s="25"/>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row>
    <row r="437">
      <c r="A437" s="14"/>
      <c r="B437" s="14"/>
      <c r="C437" s="14"/>
      <c r="D437" s="14"/>
      <c r="E437" s="14"/>
      <c r="F437" s="14"/>
      <c r="G437" s="14"/>
      <c r="H437" s="25"/>
      <c r="I437" s="25"/>
      <c r="J437" s="25"/>
      <c r="K437" s="14"/>
      <c r="L437" s="25"/>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row>
    <row r="438">
      <c r="A438" s="14"/>
      <c r="B438" s="14"/>
      <c r="C438" s="14"/>
      <c r="D438" s="14"/>
      <c r="E438" s="14"/>
      <c r="F438" s="14"/>
      <c r="G438" s="14"/>
      <c r="H438" s="25"/>
      <c r="I438" s="25"/>
      <c r="J438" s="25"/>
      <c r="K438" s="14"/>
      <c r="L438" s="25"/>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row>
    <row r="439">
      <c r="A439" s="14"/>
      <c r="B439" s="14"/>
      <c r="C439" s="14"/>
      <c r="D439" s="14"/>
      <c r="E439" s="14"/>
      <c r="F439" s="14"/>
      <c r="G439" s="14"/>
      <c r="H439" s="25"/>
      <c r="I439" s="25"/>
      <c r="J439" s="25"/>
      <c r="K439" s="14"/>
      <c r="L439" s="25"/>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row>
    <row r="440">
      <c r="A440" s="14"/>
      <c r="B440" s="14"/>
      <c r="C440" s="14"/>
      <c r="D440" s="14"/>
      <c r="E440" s="14"/>
      <c r="F440" s="14"/>
      <c r="G440" s="14"/>
      <c r="H440" s="25"/>
      <c r="I440" s="25"/>
      <c r="J440" s="25"/>
      <c r="K440" s="14"/>
      <c r="L440" s="25"/>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row>
    <row r="441">
      <c r="A441" s="14"/>
      <c r="B441" s="14"/>
      <c r="C441" s="14"/>
      <c r="D441" s="14"/>
      <c r="E441" s="14"/>
      <c r="F441" s="14"/>
      <c r="G441" s="14"/>
      <c r="H441" s="25"/>
      <c r="I441" s="25"/>
      <c r="J441" s="25"/>
      <c r="K441" s="14"/>
      <c r="L441" s="25"/>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row>
    <row r="442">
      <c r="A442" s="14"/>
      <c r="B442" s="14"/>
      <c r="C442" s="14"/>
      <c r="D442" s="14"/>
      <c r="E442" s="14"/>
      <c r="F442" s="14"/>
      <c r="G442" s="14"/>
      <c r="H442" s="25"/>
      <c r="I442" s="25"/>
      <c r="J442" s="25"/>
      <c r="K442" s="14"/>
      <c r="L442" s="25"/>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row>
    <row r="443">
      <c r="A443" s="14"/>
      <c r="B443" s="14"/>
      <c r="C443" s="14"/>
      <c r="D443" s="14"/>
      <c r="E443" s="14"/>
      <c r="F443" s="14"/>
      <c r="G443" s="14"/>
      <c r="H443" s="25"/>
      <c r="I443" s="25"/>
      <c r="J443" s="25"/>
      <c r="K443" s="14"/>
      <c r="L443" s="25"/>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row>
    <row r="444">
      <c r="A444" s="14"/>
      <c r="B444" s="14"/>
      <c r="C444" s="14"/>
      <c r="D444" s="14"/>
      <c r="E444" s="14"/>
      <c r="F444" s="14"/>
      <c r="G444" s="14"/>
      <c r="H444" s="25"/>
      <c r="I444" s="25"/>
      <c r="J444" s="25"/>
      <c r="K444" s="14"/>
      <c r="L444" s="25"/>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row>
    <row r="445">
      <c r="A445" s="14"/>
      <c r="B445" s="14"/>
      <c r="C445" s="14"/>
      <c r="D445" s="14"/>
      <c r="E445" s="14"/>
      <c r="F445" s="14"/>
      <c r="G445" s="14"/>
      <c r="H445" s="25"/>
      <c r="I445" s="25"/>
      <c r="J445" s="25"/>
      <c r="K445" s="14"/>
      <c r="L445" s="25"/>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row>
    <row r="446">
      <c r="A446" s="14"/>
      <c r="B446" s="14"/>
      <c r="C446" s="14"/>
      <c r="D446" s="14"/>
      <c r="E446" s="14"/>
      <c r="F446" s="14"/>
      <c r="G446" s="14"/>
      <c r="H446" s="25"/>
      <c r="I446" s="25"/>
      <c r="J446" s="25"/>
      <c r="K446" s="14"/>
      <c r="L446" s="25"/>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row>
    <row r="447">
      <c r="A447" s="14"/>
      <c r="B447" s="14"/>
      <c r="C447" s="14"/>
      <c r="D447" s="14"/>
      <c r="E447" s="14"/>
      <c r="F447" s="14"/>
      <c r="G447" s="14"/>
      <c r="H447" s="25"/>
      <c r="I447" s="25"/>
      <c r="J447" s="25"/>
      <c r="K447" s="14"/>
      <c r="L447" s="25"/>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row>
    <row r="448">
      <c r="A448" s="14"/>
      <c r="B448" s="14"/>
      <c r="C448" s="14"/>
      <c r="D448" s="14"/>
      <c r="E448" s="14"/>
      <c r="F448" s="14"/>
      <c r="G448" s="14"/>
      <c r="H448" s="25"/>
      <c r="I448" s="25"/>
      <c r="J448" s="25"/>
      <c r="K448" s="14"/>
      <c r="L448" s="25"/>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row>
    <row r="449">
      <c r="A449" s="14"/>
      <c r="B449" s="14"/>
      <c r="C449" s="14"/>
      <c r="D449" s="14"/>
      <c r="E449" s="14"/>
      <c r="F449" s="14"/>
      <c r="G449" s="14"/>
      <c r="H449" s="25"/>
      <c r="I449" s="25"/>
      <c r="J449" s="25"/>
      <c r="K449" s="14"/>
      <c r="L449" s="25"/>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row>
    <row r="450">
      <c r="A450" s="14"/>
      <c r="B450" s="14"/>
      <c r="C450" s="14"/>
      <c r="D450" s="14"/>
      <c r="E450" s="14"/>
      <c r="F450" s="14"/>
      <c r="G450" s="14"/>
      <c r="H450" s="25"/>
      <c r="I450" s="25"/>
      <c r="J450" s="25"/>
      <c r="K450" s="14"/>
      <c r="L450" s="25"/>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row>
    <row r="451">
      <c r="A451" s="14"/>
      <c r="B451" s="14"/>
      <c r="C451" s="14"/>
      <c r="D451" s="14"/>
      <c r="E451" s="14"/>
      <c r="F451" s="14"/>
      <c r="G451" s="14"/>
      <c r="H451" s="25"/>
      <c r="I451" s="25"/>
      <c r="J451" s="25"/>
      <c r="K451" s="14"/>
      <c r="L451" s="25"/>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row>
    <row r="452">
      <c r="A452" s="14"/>
      <c r="B452" s="14"/>
      <c r="C452" s="14"/>
      <c r="D452" s="14"/>
      <c r="E452" s="14"/>
      <c r="F452" s="14"/>
      <c r="G452" s="14"/>
      <c r="H452" s="25"/>
      <c r="I452" s="25"/>
      <c r="J452" s="25"/>
      <c r="K452" s="14"/>
      <c r="L452" s="25"/>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row>
    <row r="453">
      <c r="A453" s="14"/>
      <c r="B453" s="14"/>
      <c r="C453" s="14"/>
      <c r="D453" s="14"/>
      <c r="E453" s="14"/>
      <c r="F453" s="14"/>
      <c r="G453" s="14"/>
      <c r="H453" s="25"/>
      <c r="I453" s="25"/>
      <c r="J453" s="25"/>
      <c r="K453" s="14"/>
      <c r="L453" s="25"/>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row>
    <row r="454">
      <c r="A454" s="14"/>
      <c r="B454" s="14"/>
      <c r="C454" s="14"/>
      <c r="D454" s="14"/>
      <c r="E454" s="14"/>
      <c r="F454" s="14"/>
      <c r="G454" s="14"/>
      <c r="H454" s="25"/>
      <c r="I454" s="25"/>
      <c r="J454" s="25"/>
      <c r="K454" s="14"/>
      <c r="L454" s="25"/>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row>
    <row r="455">
      <c r="A455" s="14"/>
      <c r="B455" s="14"/>
      <c r="C455" s="14"/>
      <c r="D455" s="14"/>
      <c r="E455" s="14"/>
      <c r="F455" s="14"/>
      <c r="G455" s="14"/>
      <c r="H455" s="25"/>
      <c r="I455" s="25"/>
      <c r="J455" s="25"/>
      <c r="K455" s="14"/>
      <c r="L455" s="25"/>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row>
    <row r="456">
      <c r="A456" s="14"/>
      <c r="B456" s="14"/>
      <c r="C456" s="14"/>
      <c r="D456" s="14"/>
      <c r="E456" s="14"/>
      <c r="F456" s="14"/>
      <c r="G456" s="14"/>
      <c r="H456" s="25"/>
      <c r="I456" s="25"/>
      <c r="J456" s="25"/>
      <c r="K456" s="14"/>
      <c r="L456" s="25"/>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row>
    <row r="457">
      <c r="A457" s="14"/>
      <c r="B457" s="14"/>
      <c r="C457" s="14"/>
      <c r="D457" s="14"/>
      <c r="E457" s="14"/>
      <c r="F457" s="14"/>
      <c r="G457" s="14"/>
      <c r="H457" s="25"/>
      <c r="I457" s="25"/>
      <c r="J457" s="25"/>
      <c r="K457" s="14"/>
      <c r="L457" s="25"/>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row>
    <row r="458">
      <c r="A458" s="14"/>
      <c r="B458" s="14"/>
      <c r="C458" s="14"/>
      <c r="D458" s="14"/>
      <c r="E458" s="14"/>
      <c r="F458" s="14"/>
      <c r="G458" s="14"/>
      <c r="H458" s="25"/>
      <c r="I458" s="25"/>
      <c r="J458" s="25"/>
      <c r="K458" s="14"/>
      <c r="L458" s="25"/>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row>
    <row r="459">
      <c r="A459" s="14"/>
      <c r="B459" s="14"/>
      <c r="C459" s="14"/>
      <c r="D459" s="14"/>
      <c r="E459" s="14"/>
      <c r="F459" s="14"/>
      <c r="G459" s="14"/>
      <c r="H459" s="25"/>
      <c r="I459" s="25"/>
      <c r="J459" s="25"/>
      <c r="K459" s="14"/>
      <c r="L459" s="25"/>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row>
    <row r="460">
      <c r="A460" s="14"/>
      <c r="B460" s="14"/>
      <c r="C460" s="14"/>
      <c r="D460" s="14"/>
      <c r="E460" s="14"/>
      <c r="F460" s="14"/>
      <c r="G460" s="14"/>
      <c r="H460" s="25"/>
      <c r="I460" s="25"/>
      <c r="J460" s="25"/>
      <c r="K460" s="14"/>
      <c r="L460" s="25"/>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row>
    <row r="461">
      <c r="A461" s="14"/>
      <c r="B461" s="14"/>
      <c r="C461" s="14"/>
      <c r="D461" s="14"/>
      <c r="E461" s="14"/>
      <c r="F461" s="14"/>
      <c r="G461" s="14"/>
      <c r="H461" s="25"/>
      <c r="I461" s="25"/>
      <c r="J461" s="25"/>
      <c r="K461" s="14"/>
      <c r="L461" s="25"/>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row>
    <row r="462">
      <c r="A462" s="14"/>
      <c r="B462" s="14"/>
      <c r="C462" s="14"/>
      <c r="D462" s="14"/>
      <c r="E462" s="14"/>
      <c r="F462" s="14"/>
      <c r="G462" s="14"/>
      <c r="H462" s="25"/>
      <c r="I462" s="25"/>
      <c r="J462" s="25"/>
      <c r="K462" s="14"/>
      <c r="L462" s="25"/>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row>
    <row r="463">
      <c r="A463" s="14"/>
      <c r="B463" s="14"/>
      <c r="C463" s="14"/>
      <c r="D463" s="14"/>
      <c r="E463" s="14"/>
      <c r="F463" s="14"/>
      <c r="G463" s="14"/>
      <c r="H463" s="25"/>
      <c r="I463" s="25"/>
      <c r="J463" s="25"/>
      <c r="K463" s="14"/>
      <c r="L463" s="25"/>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row>
    <row r="464">
      <c r="A464" s="14"/>
      <c r="B464" s="14"/>
      <c r="C464" s="14"/>
      <c r="D464" s="14"/>
      <c r="E464" s="14"/>
      <c r="F464" s="14"/>
      <c r="G464" s="14"/>
      <c r="H464" s="25"/>
      <c r="I464" s="25"/>
      <c r="J464" s="25"/>
      <c r="K464" s="14"/>
      <c r="L464" s="25"/>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row>
    <row r="465">
      <c r="A465" s="14"/>
      <c r="B465" s="14"/>
      <c r="C465" s="14"/>
      <c r="D465" s="14"/>
      <c r="E465" s="14"/>
      <c r="F465" s="14"/>
      <c r="G465" s="14"/>
      <c r="H465" s="25"/>
      <c r="I465" s="25"/>
      <c r="J465" s="25"/>
      <c r="K465" s="14"/>
      <c r="L465" s="25"/>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row>
    <row r="466">
      <c r="A466" s="14"/>
      <c r="B466" s="14"/>
      <c r="C466" s="14"/>
      <c r="D466" s="14"/>
      <c r="E466" s="14"/>
      <c r="F466" s="14"/>
      <c r="G466" s="14"/>
      <c r="H466" s="25"/>
      <c r="I466" s="25"/>
      <c r="J466" s="25"/>
      <c r="K466" s="14"/>
      <c r="L466" s="25"/>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row>
    <row r="467">
      <c r="A467" s="14"/>
      <c r="B467" s="14"/>
      <c r="C467" s="14"/>
      <c r="D467" s="14"/>
      <c r="E467" s="14"/>
      <c r="F467" s="14"/>
      <c r="G467" s="14"/>
      <c r="H467" s="25"/>
      <c r="I467" s="25"/>
      <c r="J467" s="25"/>
      <c r="K467" s="14"/>
      <c r="L467" s="25"/>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row>
    <row r="468">
      <c r="A468" s="14"/>
      <c r="B468" s="14"/>
      <c r="C468" s="14"/>
      <c r="D468" s="14"/>
      <c r="E468" s="14"/>
      <c r="F468" s="14"/>
      <c r="G468" s="14"/>
      <c r="H468" s="25"/>
      <c r="I468" s="25"/>
      <c r="J468" s="25"/>
      <c r="K468" s="14"/>
      <c r="L468" s="25"/>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row>
    <row r="469">
      <c r="A469" s="14"/>
      <c r="B469" s="14"/>
      <c r="C469" s="14"/>
      <c r="D469" s="14"/>
      <c r="E469" s="14"/>
      <c r="F469" s="14"/>
      <c r="G469" s="14"/>
      <c r="H469" s="25"/>
      <c r="I469" s="25"/>
      <c r="J469" s="25"/>
      <c r="K469" s="14"/>
      <c r="L469" s="25"/>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row>
    <row r="470">
      <c r="A470" s="14"/>
      <c r="B470" s="14"/>
      <c r="C470" s="14"/>
      <c r="D470" s="14"/>
      <c r="E470" s="14"/>
      <c r="F470" s="14"/>
      <c r="G470" s="14"/>
      <c r="H470" s="25"/>
      <c r="I470" s="25"/>
      <c r="J470" s="25"/>
      <c r="K470" s="14"/>
      <c r="L470" s="25"/>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row>
    <row r="471">
      <c r="A471" s="14"/>
      <c r="B471" s="14"/>
      <c r="C471" s="14"/>
      <c r="D471" s="14"/>
      <c r="E471" s="14"/>
      <c r="F471" s="14"/>
      <c r="G471" s="14"/>
      <c r="H471" s="25"/>
      <c r="I471" s="25"/>
      <c r="J471" s="25"/>
      <c r="K471" s="14"/>
      <c r="L471" s="25"/>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row>
    <row r="472">
      <c r="A472" s="14"/>
      <c r="B472" s="14"/>
      <c r="C472" s="14"/>
      <c r="D472" s="14"/>
      <c r="E472" s="14"/>
      <c r="F472" s="14"/>
      <c r="G472" s="14"/>
      <c r="H472" s="25"/>
      <c r="I472" s="25"/>
      <c r="J472" s="25"/>
      <c r="K472" s="14"/>
      <c r="L472" s="25"/>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row>
    <row r="473">
      <c r="A473" s="14"/>
      <c r="B473" s="14"/>
      <c r="C473" s="14"/>
      <c r="D473" s="14"/>
      <c r="E473" s="14"/>
      <c r="F473" s="14"/>
      <c r="G473" s="14"/>
      <c r="H473" s="25"/>
      <c r="I473" s="25"/>
      <c r="J473" s="25"/>
      <c r="K473" s="14"/>
      <c r="L473" s="25"/>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row>
    <row r="474">
      <c r="A474" s="14"/>
      <c r="B474" s="14"/>
      <c r="C474" s="14"/>
      <c r="D474" s="14"/>
      <c r="E474" s="14"/>
      <c r="F474" s="14"/>
      <c r="G474" s="14"/>
      <c r="H474" s="25"/>
      <c r="I474" s="25"/>
      <c r="J474" s="25"/>
      <c r="K474" s="14"/>
      <c r="L474" s="25"/>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row>
    <row r="475">
      <c r="A475" s="14"/>
      <c r="B475" s="14"/>
      <c r="C475" s="14"/>
      <c r="D475" s="14"/>
      <c r="E475" s="14"/>
      <c r="F475" s="14"/>
      <c r="G475" s="14"/>
      <c r="H475" s="25"/>
      <c r="I475" s="25"/>
      <c r="J475" s="25"/>
      <c r="K475" s="14"/>
      <c r="L475" s="25"/>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row>
    <row r="476">
      <c r="A476" s="14"/>
      <c r="B476" s="14"/>
      <c r="C476" s="14"/>
      <c r="D476" s="14"/>
      <c r="E476" s="14"/>
      <c r="F476" s="14"/>
      <c r="G476" s="14"/>
      <c r="H476" s="25"/>
      <c r="I476" s="25"/>
      <c r="J476" s="25"/>
      <c r="K476" s="14"/>
      <c r="L476" s="25"/>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row>
    <row r="477">
      <c r="A477" s="14"/>
      <c r="B477" s="14"/>
      <c r="C477" s="14"/>
      <c r="D477" s="14"/>
      <c r="E477" s="14"/>
      <c r="F477" s="14"/>
      <c r="G477" s="14"/>
      <c r="H477" s="25"/>
      <c r="I477" s="25"/>
      <c r="J477" s="25"/>
      <c r="K477" s="14"/>
      <c r="L477" s="25"/>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row>
    <row r="478">
      <c r="A478" s="14"/>
      <c r="B478" s="14"/>
      <c r="C478" s="14"/>
      <c r="D478" s="14"/>
      <c r="E478" s="14"/>
      <c r="F478" s="14"/>
      <c r="G478" s="14"/>
      <c r="H478" s="25"/>
      <c r="I478" s="25"/>
      <c r="J478" s="25"/>
      <c r="K478" s="14"/>
      <c r="L478" s="25"/>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row>
    <row r="479">
      <c r="A479" s="14"/>
      <c r="B479" s="14"/>
      <c r="C479" s="14"/>
      <c r="D479" s="14"/>
      <c r="E479" s="14"/>
      <c r="F479" s="14"/>
      <c r="G479" s="14"/>
      <c r="H479" s="25"/>
      <c r="I479" s="25"/>
      <c r="J479" s="25"/>
      <c r="K479" s="14"/>
      <c r="L479" s="25"/>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row>
    <row r="480">
      <c r="A480" s="14"/>
      <c r="B480" s="14"/>
      <c r="C480" s="14"/>
      <c r="D480" s="14"/>
      <c r="E480" s="14"/>
      <c r="F480" s="14"/>
      <c r="G480" s="14"/>
      <c r="H480" s="25"/>
      <c r="I480" s="25"/>
      <c r="J480" s="25"/>
      <c r="K480" s="14"/>
      <c r="L480" s="25"/>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row>
    <row r="481">
      <c r="A481" s="14"/>
      <c r="B481" s="14"/>
      <c r="C481" s="14"/>
      <c r="D481" s="14"/>
      <c r="E481" s="14"/>
      <c r="F481" s="14"/>
      <c r="G481" s="14"/>
      <c r="H481" s="25"/>
      <c r="I481" s="25"/>
      <c r="J481" s="25"/>
      <c r="K481" s="14"/>
      <c r="L481" s="25"/>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row>
    <row r="482">
      <c r="A482" s="14"/>
      <c r="B482" s="14"/>
      <c r="C482" s="14"/>
      <c r="D482" s="14"/>
      <c r="E482" s="14"/>
      <c r="F482" s="14"/>
      <c r="G482" s="14"/>
      <c r="H482" s="25"/>
      <c r="I482" s="25"/>
      <c r="J482" s="25"/>
      <c r="K482" s="14"/>
      <c r="L482" s="25"/>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row>
    <row r="483">
      <c r="A483" s="14"/>
      <c r="B483" s="14"/>
      <c r="C483" s="14"/>
      <c r="D483" s="14"/>
      <c r="E483" s="14"/>
      <c r="F483" s="14"/>
      <c r="G483" s="14"/>
      <c r="H483" s="25"/>
      <c r="I483" s="25"/>
      <c r="J483" s="25"/>
      <c r="K483" s="14"/>
      <c r="L483" s="25"/>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row>
    <row r="484">
      <c r="A484" s="14"/>
      <c r="B484" s="14"/>
      <c r="C484" s="14"/>
      <c r="D484" s="14"/>
      <c r="E484" s="14"/>
      <c r="F484" s="14"/>
      <c r="G484" s="14"/>
      <c r="H484" s="25"/>
      <c r="I484" s="25"/>
      <c r="J484" s="25"/>
      <c r="K484" s="14"/>
      <c r="L484" s="25"/>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row>
    <row r="485">
      <c r="A485" s="14"/>
      <c r="B485" s="14"/>
      <c r="C485" s="14"/>
      <c r="D485" s="14"/>
      <c r="E485" s="14"/>
      <c r="F485" s="14"/>
      <c r="G485" s="14"/>
      <c r="H485" s="25"/>
      <c r="I485" s="25"/>
      <c r="J485" s="25"/>
      <c r="K485" s="14"/>
      <c r="L485" s="25"/>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row>
    <row r="486">
      <c r="A486" s="14"/>
      <c r="B486" s="14"/>
      <c r="C486" s="14"/>
      <c r="D486" s="14"/>
      <c r="E486" s="14"/>
      <c r="F486" s="14"/>
      <c r="G486" s="14"/>
      <c r="H486" s="25"/>
      <c r="I486" s="25"/>
      <c r="J486" s="25"/>
      <c r="K486" s="14"/>
      <c r="L486" s="25"/>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row>
    <row r="487">
      <c r="A487" s="14"/>
      <c r="B487" s="14"/>
      <c r="C487" s="14"/>
      <c r="D487" s="14"/>
      <c r="E487" s="14"/>
      <c r="F487" s="14"/>
      <c r="G487" s="14"/>
      <c r="H487" s="25"/>
      <c r="I487" s="25"/>
      <c r="J487" s="25"/>
      <c r="K487" s="14"/>
      <c r="L487" s="25"/>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row>
    <row r="488">
      <c r="A488" s="14"/>
      <c r="B488" s="14"/>
      <c r="C488" s="14"/>
      <c r="D488" s="14"/>
      <c r="E488" s="14"/>
      <c r="F488" s="14"/>
      <c r="G488" s="14"/>
      <c r="H488" s="25"/>
      <c r="I488" s="25"/>
      <c r="J488" s="25"/>
      <c r="K488" s="14"/>
      <c r="L488" s="25"/>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row>
    <row r="489">
      <c r="A489" s="14"/>
      <c r="B489" s="14"/>
      <c r="C489" s="14"/>
      <c r="D489" s="14"/>
      <c r="E489" s="14"/>
      <c r="F489" s="14"/>
      <c r="G489" s="14"/>
      <c r="H489" s="25"/>
      <c r="I489" s="25"/>
      <c r="J489" s="25"/>
      <c r="K489" s="14"/>
      <c r="L489" s="25"/>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row>
    <row r="490">
      <c r="A490" s="14"/>
      <c r="B490" s="14"/>
      <c r="C490" s="14"/>
      <c r="D490" s="14"/>
      <c r="E490" s="14"/>
      <c r="F490" s="14"/>
      <c r="G490" s="14"/>
      <c r="H490" s="25"/>
      <c r="I490" s="25"/>
      <c r="J490" s="25"/>
      <c r="K490" s="14"/>
      <c r="L490" s="25"/>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row>
    <row r="491">
      <c r="A491" s="14"/>
      <c r="B491" s="14"/>
      <c r="C491" s="14"/>
      <c r="D491" s="14"/>
      <c r="E491" s="14"/>
      <c r="F491" s="14"/>
      <c r="G491" s="14"/>
      <c r="H491" s="25"/>
      <c r="I491" s="25"/>
      <c r="J491" s="25"/>
      <c r="K491" s="14"/>
      <c r="L491" s="25"/>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row>
    <row r="492">
      <c r="A492" s="14"/>
      <c r="B492" s="14"/>
      <c r="C492" s="14"/>
      <c r="D492" s="14"/>
      <c r="E492" s="14"/>
      <c r="F492" s="14"/>
      <c r="G492" s="14"/>
      <c r="H492" s="25"/>
      <c r="I492" s="25"/>
      <c r="J492" s="25"/>
      <c r="K492" s="14"/>
      <c r="L492" s="25"/>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row>
    <row r="493">
      <c r="A493" s="14"/>
      <c r="B493" s="14"/>
      <c r="C493" s="14"/>
      <c r="D493" s="14"/>
      <c r="E493" s="14"/>
      <c r="F493" s="14"/>
      <c r="G493" s="14"/>
      <c r="H493" s="25"/>
      <c r="I493" s="25"/>
      <c r="J493" s="25"/>
      <c r="K493" s="14"/>
      <c r="L493" s="25"/>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row>
    <row r="494">
      <c r="A494" s="14"/>
      <c r="B494" s="14"/>
      <c r="C494" s="14"/>
      <c r="D494" s="14"/>
      <c r="E494" s="14"/>
      <c r="F494" s="14"/>
      <c r="G494" s="14"/>
      <c r="H494" s="25"/>
      <c r="I494" s="25"/>
      <c r="J494" s="25"/>
      <c r="K494" s="14"/>
      <c r="L494" s="25"/>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row>
    <row r="495">
      <c r="A495" s="14"/>
      <c r="B495" s="14"/>
      <c r="C495" s="14"/>
      <c r="D495" s="14"/>
      <c r="E495" s="14"/>
      <c r="F495" s="14"/>
      <c r="G495" s="14"/>
      <c r="H495" s="25"/>
      <c r="I495" s="25"/>
      <c r="J495" s="25"/>
      <c r="K495" s="14"/>
      <c r="L495" s="25"/>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row>
    <row r="496">
      <c r="A496" s="14"/>
      <c r="B496" s="14"/>
      <c r="C496" s="14"/>
      <c r="D496" s="14"/>
      <c r="E496" s="14"/>
      <c r="F496" s="14"/>
      <c r="G496" s="14"/>
      <c r="H496" s="25"/>
      <c r="I496" s="25"/>
      <c r="J496" s="25"/>
      <c r="K496" s="14"/>
      <c r="L496" s="25"/>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row>
    <row r="497">
      <c r="A497" s="14"/>
      <c r="B497" s="14"/>
      <c r="C497" s="14"/>
      <c r="D497" s="14"/>
      <c r="E497" s="14"/>
      <c r="F497" s="14"/>
      <c r="G497" s="14"/>
      <c r="H497" s="25"/>
      <c r="I497" s="25"/>
      <c r="J497" s="25"/>
      <c r="K497" s="14"/>
      <c r="L497" s="25"/>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row>
    <row r="498">
      <c r="A498" s="14"/>
      <c r="B498" s="14"/>
      <c r="C498" s="14"/>
      <c r="D498" s="14"/>
      <c r="E498" s="14"/>
      <c r="F498" s="14"/>
      <c r="G498" s="14"/>
      <c r="H498" s="25"/>
      <c r="I498" s="25"/>
      <c r="J498" s="25"/>
      <c r="K498" s="14"/>
      <c r="L498" s="25"/>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row>
    <row r="499">
      <c r="A499" s="14"/>
      <c r="B499" s="14"/>
      <c r="C499" s="14"/>
      <c r="D499" s="14"/>
      <c r="E499" s="14"/>
      <c r="F499" s="14"/>
      <c r="G499" s="14"/>
      <c r="H499" s="25"/>
      <c r="I499" s="25"/>
      <c r="J499" s="25"/>
      <c r="K499" s="14"/>
      <c r="L499" s="25"/>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row>
    <row r="500">
      <c r="A500" s="14"/>
      <c r="B500" s="14"/>
      <c r="C500" s="14"/>
      <c r="D500" s="14"/>
      <c r="E500" s="14"/>
      <c r="F500" s="14"/>
      <c r="G500" s="14"/>
      <c r="H500" s="25"/>
      <c r="I500" s="25"/>
      <c r="J500" s="25"/>
      <c r="K500" s="14"/>
      <c r="L500" s="25"/>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row>
    <row r="501">
      <c r="A501" s="14"/>
      <c r="B501" s="14"/>
      <c r="C501" s="14"/>
      <c r="D501" s="14"/>
      <c r="E501" s="14"/>
      <c r="F501" s="14"/>
      <c r="G501" s="14"/>
      <c r="H501" s="25"/>
      <c r="I501" s="25"/>
      <c r="J501" s="25"/>
      <c r="K501" s="14"/>
      <c r="L501" s="25"/>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row>
    <row r="502">
      <c r="A502" s="14"/>
      <c r="B502" s="14"/>
      <c r="C502" s="14"/>
      <c r="D502" s="14"/>
      <c r="E502" s="14"/>
      <c r="F502" s="14"/>
      <c r="G502" s="14"/>
      <c r="H502" s="25"/>
      <c r="I502" s="25"/>
      <c r="J502" s="25"/>
      <c r="K502" s="14"/>
      <c r="L502" s="25"/>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row>
    <row r="503">
      <c r="A503" s="14"/>
      <c r="B503" s="14"/>
      <c r="C503" s="14"/>
      <c r="D503" s="14"/>
      <c r="E503" s="14"/>
      <c r="F503" s="14"/>
      <c r="G503" s="14"/>
      <c r="H503" s="25"/>
      <c r="I503" s="25"/>
      <c r="J503" s="25"/>
      <c r="K503" s="14"/>
      <c r="L503" s="25"/>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row>
    <row r="504">
      <c r="A504" s="14"/>
      <c r="B504" s="14"/>
      <c r="C504" s="14"/>
      <c r="D504" s="14"/>
      <c r="E504" s="14"/>
      <c r="F504" s="14"/>
      <c r="G504" s="14"/>
      <c r="H504" s="25"/>
      <c r="I504" s="25"/>
      <c r="J504" s="25"/>
      <c r="K504" s="14"/>
      <c r="L504" s="25"/>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row>
    <row r="505">
      <c r="A505" s="14"/>
      <c r="B505" s="14"/>
      <c r="C505" s="14"/>
      <c r="D505" s="14"/>
      <c r="E505" s="14"/>
      <c r="F505" s="14"/>
      <c r="G505" s="14"/>
      <c r="H505" s="25"/>
      <c r="I505" s="25"/>
      <c r="J505" s="25"/>
      <c r="K505" s="14"/>
      <c r="L505" s="25"/>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row>
    <row r="506">
      <c r="A506" s="14"/>
      <c r="B506" s="14"/>
      <c r="C506" s="14"/>
      <c r="D506" s="14"/>
      <c r="E506" s="14"/>
      <c r="F506" s="14"/>
      <c r="G506" s="14"/>
      <c r="H506" s="25"/>
      <c r="I506" s="25"/>
      <c r="J506" s="25"/>
      <c r="K506" s="14"/>
      <c r="L506" s="25"/>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row>
    <row r="507">
      <c r="A507" s="14"/>
      <c r="B507" s="14"/>
      <c r="C507" s="14"/>
      <c r="D507" s="14"/>
      <c r="E507" s="14"/>
      <c r="F507" s="14"/>
      <c r="G507" s="14"/>
      <c r="H507" s="25"/>
      <c r="I507" s="25"/>
      <c r="J507" s="25"/>
      <c r="K507" s="14"/>
      <c r="L507" s="25"/>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row>
    <row r="508">
      <c r="A508" s="14"/>
      <c r="B508" s="14"/>
      <c r="C508" s="14"/>
      <c r="D508" s="14"/>
      <c r="E508" s="14"/>
      <c r="F508" s="14"/>
      <c r="G508" s="14"/>
      <c r="H508" s="25"/>
      <c r="I508" s="25"/>
      <c r="J508" s="25"/>
      <c r="K508" s="14"/>
      <c r="L508" s="25"/>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row>
    <row r="509">
      <c r="A509" s="14"/>
      <c r="B509" s="14"/>
      <c r="C509" s="14"/>
      <c r="D509" s="14"/>
      <c r="E509" s="14"/>
      <c r="F509" s="14"/>
      <c r="G509" s="14"/>
      <c r="H509" s="25"/>
      <c r="I509" s="25"/>
      <c r="J509" s="25"/>
      <c r="K509" s="14"/>
      <c r="L509" s="25"/>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row>
    <row r="510">
      <c r="A510" s="14"/>
      <c r="B510" s="14"/>
      <c r="C510" s="14"/>
      <c r="D510" s="14"/>
      <c r="E510" s="14"/>
      <c r="F510" s="14"/>
      <c r="G510" s="14"/>
      <c r="H510" s="25"/>
      <c r="I510" s="25"/>
      <c r="J510" s="25"/>
      <c r="K510" s="14"/>
      <c r="L510" s="25"/>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row>
    <row r="511">
      <c r="A511" s="14"/>
      <c r="B511" s="14"/>
      <c r="C511" s="14"/>
      <c r="D511" s="14"/>
      <c r="E511" s="14"/>
      <c r="F511" s="14"/>
      <c r="G511" s="14"/>
      <c r="H511" s="25"/>
      <c r="I511" s="25"/>
      <c r="J511" s="25"/>
      <c r="K511" s="14"/>
      <c r="L511" s="25"/>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row>
    <row r="512">
      <c r="A512" s="14"/>
      <c r="B512" s="14"/>
      <c r="C512" s="14"/>
      <c r="D512" s="14"/>
      <c r="E512" s="14"/>
      <c r="F512" s="14"/>
      <c r="G512" s="14"/>
      <c r="H512" s="25"/>
      <c r="I512" s="25"/>
      <c r="J512" s="25"/>
      <c r="K512" s="14"/>
      <c r="L512" s="25"/>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row>
    <row r="513">
      <c r="A513" s="14"/>
      <c r="B513" s="14"/>
      <c r="C513" s="14"/>
      <c r="D513" s="14"/>
      <c r="E513" s="14"/>
      <c r="F513" s="14"/>
      <c r="G513" s="14"/>
      <c r="H513" s="25"/>
      <c r="I513" s="25"/>
      <c r="J513" s="25"/>
      <c r="K513" s="14"/>
      <c r="L513" s="25"/>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row>
    <row r="514">
      <c r="A514" s="14"/>
      <c r="B514" s="14"/>
      <c r="C514" s="14"/>
      <c r="D514" s="14"/>
      <c r="E514" s="14"/>
      <c r="F514" s="14"/>
      <c r="G514" s="14"/>
      <c r="H514" s="25"/>
      <c r="I514" s="25"/>
      <c r="J514" s="25"/>
      <c r="K514" s="14"/>
      <c r="L514" s="25"/>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row>
    <row r="515">
      <c r="A515" s="14"/>
      <c r="B515" s="14"/>
      <c r="C515" s="14"/>
      <c r="D515" s="14"/>
      <c r="E515" s="14"/>
      <c r="F515" s="14"/>
      <c r="G515" s="14"/>
      <c r="H515" s="25"/>
      <c r="I515" s="25"/>
      <c r="J515" s="25"/>
      <c r="K515" s="14"/>
      <c r="L515" s="25"/>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row>
    <row r="516">
      <c r="A516" s="14"/>
      <c r="B516" s="14"/>
      <c r="C516" s="14"/>
      <c r="D516" s="14"/>
      <c r="E516" s="14"/>
      <c r="F516" s="14"/>
      <c r="G516" s="14"/>
      <c r="H516" s="25"/>
      <c r="I516" s="25"/>
      <c r="J516" s="25"/>
      <c r="K516" s="14"/>
      <c r="L516" s="25"/>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row>
    <row r="517">
      <c r="A517" s="14"/>
      <c r="B517" s="14"/>
      <c r="C517" s="14"/>
      <c r="D517" s="14"/>
      <c r="E517" s="14"/>
      <c r="F517" s="14"/>
      <c r="G517" s="14"/>
      <c r="H517" s="25"/>
      <c r="I517" s="25"/>
      <c r="J517" s="25"/>
      <c r="K517" s="14"/>
      <c r="L517" s="25"/>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row>
    <row r="518">
      <c r="A518" s="14"/>
      <c r="B518" s="14"/>
      <c r="C518" s="14"/>
      <c r="D518" s="14"/>
      <c r="E518" s="14"/>
      <c r="F518" s="14"/>
      <c r="G518" s="14"/>
      <c r="H518" s="25"/>
      <c r="I518" s="25"/>
      <c r="J518" s="25"/>
      <c r="K518" s="14"/>
      <c r="L518" s="25"/>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row>
    <row r="519">
      <c r="A519" s="14"/>
      <c r="B519" s="14"/>
      <c r="C519" s="14"/>
      <c r="D519" s="14"/>
      <c r="E519" s="14"/>
      <c r="F519" s="14"/>
      <c r="G519" s="14"/>
      <c r="H519" s="25"/>
      <c r="I519" s="25"/>
      <c r="J519" s="25"/>
      <c r="K519" s="14"/>
      <c r="L519" s="25"/>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row>
    <row r="520">
      <c r="A520" s="14"/>
      <c r="B520" s="14"/>
      <c r="C520" s="14"/>
      <c r="D520" s="14"/>
      <c r="E520" s="14"/>
      <c r="F520" s="14"/>
      <c r="G520" s="14"/>
      <c r="H520" s="25"/>
      <c r="I520" s="25"/>
      <c r="J520" s="25"/>
      <c r="K520" s="14"/>
      <c r="L520" s="25"/>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row>
    <row r="521">
      <c r="A521" s="14"/>
      <c r="B521" s="14"/>
      <c r="C521" s="14"/>
      <c r="D521" s="14"/>
      <c r="E521" s="14"/>
      <c r="F521" s="14"/>
      <c r="G521" s="14"/>
      <c r="H521" s="25"/>
      <c r="I521" s="25"/>
      <c r="J521" s="25"/>
      <c r="K521" s="14"/>
      <c r="L521" s="25"/>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row>
    <row r="522">
      <c r="A522" s="14"/>
      <c r="B522" s="14"/>
      <c r="C522" s="14"/>
      <c r="D522" s="14"/>
      <c r="E522" s="14"/>
      <c r="F522" s="14"/>
      <c r="G522" s="14"/>
      <c r="H522" s="25"/>
      <c r="I522" s="25"/>
      <c r="J522" s="25"/>
      <c r="K522" s="14"/>
      <c r="L522" s="25"/>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row>
    <row r="523">
      <c r="A523" s="14"/>
      <c r="B523" s="14"/>
      <c r="C523" s="14"/>
      <c r="D523" s="14"/>
      <c r="E523" s="14"/>
      <c r="F523" s="14"/>
      <c r="G523" s="14"/>
      <c r="H523" s="25"/>
      <c r="I523" s="25"/>
      <c r="J523" s="25"/>
      <c r="K523" s="14"/>
      <c r="L523" s="25"/>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row>
    <row r="524">
      <c r="A524" s="14"/>
      <c r="B524" s="14"/>
      <c r="C524" s="14"/>
      <c r="D524" s="14"/>
      <c r="E524" s="14"/>
      <c r="F524" s="14"/>
      <c r="G524" s="14"/>
      <c r="H524" s="25"/>
      <c r="I524" s="25"/>
      <c r="J524" s="25"/>
      <c r="K524" s="14"/>
      <c r="L524" s="25"/>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row>
    <row r="525">
      <c r="A525" s="14"/>
      <c r="B525" s="14"/>
      <c r="C525" s="14"/>
      <c r="D525" s="14"/>
      <c r="E525" s="14"/>
      <c r="F525" s="14"/>
      <c r="G525" s="14"/>
      <c r="H525" s="25"/>
      <c r="I525" s="25"/>
      <c r="J525" s="25"/>
      <c r="K525" s="14"/>
      <c r="L525" s="25"/>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row>
    <row r="526">
      <c r="A526" s="14"/>
      <c r="B526" s="14"/>
      <c r="C526" s="14"/>
      <c r="D526" s="14"/>
      <c r="E526" s="14"/>
      <c r="F526" s="14"/>
      <c r="G526" s="14"/>
      <c r="H526" s="25"/>
      <c r="I526" s="25"/>
      <c r="J526" s="25"/>
      <c r="K526" s="14"/>
      <c r="L526" s="25"/>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row>
    <row r="527">
      <c r="A527" s="14"/>
      <c r="B527" s="14"/>
      <c r="C527" s="14"/>
      <c r="D527" s="14"/>
      <c r="E527" s="14"/>
      <c r="F527" s="14"/>
      <c r="G527" s="14"/>
      <c r="H527" s="25"/>
      <c r="I527" s="25"/>
      <c r="J527" s="25"/>
      <c r="K527" s="14"/>
      <c r="L527" s="25"/>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row>
    <row r="528">
      <c r="A528" s="14"/>
      <c r="B528" s="14"/>
      <c r="C528" s="14"/>
      <c r="D528" s="14"/>
      <c r="E528" s="14"/>
      <c r="F528" s="14"/>
      <c r="G528" s="14"/>
      <c r="H528" s="25"/>
      <c r="I528" s="25"/>
      <c r="J528" s="25"/>
      <c r="K528" s="14"/>
      <c r="L528" s="25"/>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row>
    <row r="529">
      <c r="A529" s="14"/>
      <c r="B529" s="14"/>
      <c r="C529" s="14"/>
      <c r="D529" s="14"/>
      <c r="E529" s="14"/>
      <c r="F529" s="14"/>
      <c r="G529" s="14"/>
      <c r="H529" s="25"/>
      <c r="I529" s="25"/>
      <c r="J529" s="25"/>
      <c r="K529" s="14"/>
      <c r="L529" s="25"/>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row>
    <row r="530">
      <c r="A530" s="14"/>
      <c r="B530" s="14"/>
      <c r="C530" s="14"/>
      <c r="D530" s="14"/>
      <c r="E530" s="14"/>
      <c r="F530" s="14"/>
      <c r="G530" s="14"/>
      <c r="H530" s="25"/>
      <c r="I530" s="25"/>
      <c r="J530" s="25"/>
      <c r="K530" s="14"/>
      <c r="L530" s="25"/>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row>
    <row r="531">
      <c r="A531" s="14"/>
      <c r="B531" s="14"/>
      <c r="C531" s="14"/>
      <c r="D531" s="14"/>
      <c r="E531" s="14"/>
      <c r="F531" s="14"/>
      <c r="G531" s="14"/>
      <c r="H531" s="25"/>
      <c r="I531" s="25"/>
      <c r="J531" s="25"/>
      <c r="K531" s="14"/>
      <c r="L531" s="25"/>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row>
    <row r="532">
      <c r="A532" s="14"/>
      <c r="B532" s="14"/>
      <c r="C532" s="14"/>
      <c r="D532" s="14"/>
      <c r="E532" s="14"/>
      <c r="F532" s="14"/>
      <c r="G532" s="14"/>
      <c r="H532" s="25"/>
      <c r="I532" s="25"/>
      <c r="J532" s="25"/>
      <c r="K532" s="14"/>
      <c r="L532" s="25"/>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row>
    <row r="533">
      <c r="A533" s="14"/>
      <c r="B533" s="14"/>
      <c r="C533" s="14"/>
      <c r="D533" s="14"/>
      <c r="E533" s="14"/>
      <c r="F533" s="14"/>
      <c r="G533" s="14"/>
      <c r="H533" s="25"/>
      <c r="I533" s="25"/>
      <c r="J533" s="25"/>
      <c r="K533" s="14"/>
      <c r="L533" s="25"/>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row>
    <row r="534">
      <c r="A534" s="14"/>
      <c r="B534" s="14"/>
      <c r="C534" s="14"/>
      <c r="D534" s="14"/>
      <c r="E534" s="14"/>
      <c r="F534" s="14"/>
      <c r="G534" s="14"/>
      <c r="H534" s="25"/>
      <c r="I534" s="25"/>
      <c r="J534" s="25"/>
      <c r="K534" s="14"/>
      <c r="L534" s="25"/>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row>
    <row r="535">
      <c r="A535" s="14"/>
      <c r="B535" s="14"/>
      <c r="C535" s="14"/>
      <c r="D535" s="14"/>
      <c r="E535" s="14"/>
      <c r="F535" s="14"/>
      <c r="G535" s="14"/>
      <c r="H535" s="25"/>
      <c r="I535" s="25"/>
      <c r="J535" s="25"/>
      <c r="K535" s="14"/>
      <c r="L535" s="25"/>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row>
    <row r="536">
      <c r="A536" s="14"/>
      <c r="B536" s="14"/>
      <c r="C536" s="14"/>
      <c r="D536" s="14"/>
      <c r="E536" s="14"/>
      <c r="F536" s="14"/>
      <c r="G536" s="14"/>
      <c r="H536" s="25"/>
      <c r="I536" s="25"/>
      <c r="J536" s="25"/>
      <c r="K536" s="14"/>
      <c r="L536" s="25"/>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row>
    <row r="537">
      <c r="A537" s="14"/>
      <c r="B537" s="14"/>
      <c r="C537" s="14"/>
      <c r="D537" s="14"/>
      <c r="E537" s="14"/>
      <c r="F537" s="14"/>
      <c r="G537" s="14"/>
      <c r="H537" s="25"/>
      <c r="I537" s="25"/>
      <c r="J537" s="25"/>
      <c r="K537" s="14"/>
      <c r="L537" s="25"/>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row>
    <row r="538">
      <c r="A538" s="14"/>
      <c r="B538" s="14"/>
      <c r="C538" s="14"/>
      <c r="D538" s="14"/>
      <c r="E538" s="14"/>
      <c r="F538" s="14"/>
      <c r="G538" s="14"/>
      <c r="H538" s="25"/>
      <c r="I538" s="25"/>
      <c r="J538" s="25"/>
      <c r="K538" s="14"/>
      <c r="L538" s="25"/>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row>
    <row r="539">
      <c r="A539" s="14"/>
      <c r="B539" s="14"/>
      <c r="C539" s="14"/>
      <c r="D539" s="14"/>
      <c r="E539" s="14"/>
      <c r="F539" s="14"/>
      <c r="G539" s="14"/>
      <c r="H539" s="25"/>
      <c r="I539" s="25"/>
      <c r="J539" s="25"/>
      <c r="K539" s="14"/>
      <c r="L539" s="25"/>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row>
    <row r="540">
      <c r="A540" s="14"/>
      <c r="B540" s="14"/>
      <c r="C540" s="14"/>
      <c r="D540" s="14"/>
      <c r="E540" s="14"/>
      <c r="F540" s="14"/>
      <c r="G540" s="14"/>
      <c r="H540" s="25"/>
      <c r="I540" s="25"/>
      <c r="J540" s="25"/>
      <c r="K540" s="14"/>
      <c r="L540" s="25"/>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row>
    <row r="541">
      <c r="A541" s="14"/>
      <c r="B541" s="14"/>
      <c r="C541" s="14"/>
      <c r="D541" s="14"/>
      <c r="E541" s="14"/>
      <c r="F541" s="14"/>
      <c r="G541" s="14"/>
      <c r="H541" s="25"/>
      <c r="I541" s="25"/>
      <c r="J541" s="25"/>
      <c r="K541" s="14"/>
      <c r="L541" s="25"/>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row>
    <row r="542">
      <c r="A542" s="14"/>
      <c r="B542" s="14"/>
      <c r="C542" s="14"/>
      <c r="D542" s="14"/>
      <c r="E542" s="14"/>
      <c r="F542" s="14"/>
      <c r="G542" s="14"/>
      <c r="H542" s="25"/>
      <c r="I542" s="25"/>
      <c r="J542" s="25"/>
      <c r="K542" s="14"/>
      <c r="L542" s="25"/>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row>
    <row r="543">
      <c r="A543" s="14"/>
      <c r="B543" s="14"/>
      <c r="C543" s="14"/>
      <c r="D543" s="14"/>
      <c r="E543" s="14"/>
      <c r="F543" s="14"/>
      <c r="G543" s="14"/>
      <c r="H543" s="25"/>
      <c r="I543" s="25"/>
      <c r="J543" s="25"/>
      <c r="K543" s="14"/>
      <c r="L543" s="25"/>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row>
    <row r="544">
      <c r="A544" s="14"/>
      <c r="B544" s="14"/>
      <c r="C544" s="14"/>
      <c r="D544" s="14"/>
      <c r="E544" s="14"/>
      <c r="F544" s="14"/>
      <c r="G544" s="14"/>
      <c r="H544" s="25"/>
      <c r="I544" s="25"/>
      <c r="J544" s="25"/>
      <c r="K544" s="14"/>
      <c r="L544" s="25"/>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row>
    <row r="545">
      <c r="A545" s="14"/>
      <c r="B545" s="14"/>
      <c r="C545" s="14"/>
      <c r="D545" s="14"/>
      <c r="E545" s="14"/>
      <c r="F545" s="14"/>
      <c r="G545" s="14"/>
      <c r="H545" s="25"/>
      <c r="I545" s="25"/>
      <c r="J545" s="25"/>
      <c r="K545" s="14"/>
      <c r="L545" s="25"/>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row>
    <row r="546">
      <c r="A546" s="14"/>
      <c r="B546" s="14"/>
      <c r="C546" s="14"/>
      <c r="D546" s="14"/>
      <c r="E546" s="14"/>
      <c r="F546" s="14"/>
      <c r="G546" s="14"/>
      <c r="H546" s="25"/>
      <c r="I546" s="25"/>
      <c r="J546" s="25"/>
      <c r="K546" s="14"/>
      <c r="L546" s="25"/>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row>
    <row r="547">
      <c r="A547" s="14"/>
      <c r="B547" s="14"/>
      <c r="C547" s="14"/>
      <c r="D547" s="14"/>
      <c r="E547" s="14"/>
      <c r="F547" s="14"/>
      <c r="G547" s="14"/>
      <c r="H547" s="25"/>
      <c r="I547" s="25"/>
      <c r="J547" s="25"/>
      <c r="K547" s="14"/>
      <c r="L547" s="25"/>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row>
    <row r="548">
      <c r="A548" s="14"/>
      <c r="B548" s="14"/>
      <c r="C548" s="14"/>
      <c r="D548" s="14"/>
      <c r="E548" s="14"/>
      <c r="F548" s="14"/>
      <c r="G548" s="14"/>
      <c r="H548" s="25"/>
      <c r="I548" s="25"/>
      <c r="J548" s="25"/>
      <c r="K548" s="14"/>
      <c r="L548" s="25"/>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row>
    <row r="549">
      <c r="A549" s="14"/>
      <c r="B549" s="14"/>
      <c r="C549" s="14"/>
      <c r="D549" s="14"/>
      <c r="E549" s="14"/>
      <c r="F549" s="14"/>
      <c r="G549" s="14"/>
      <c r="H549" s="25"/>
      <c r="I549" s="25"/>
      <c r="J549" s="25"/>
      <c r="K549" s="14"/>
      <c r="L549" s="25"/>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row>
    <row r="550">
      <c r="A550" s="14"/>
      <c r="B550" s="14"/>
      <c r="C550" s="14"/>
      <c r="D550" s="14"/>
      <c r="E550" s="14"/>
      <c r="F550" s="14"/>
      <c r="G550" s="14"/>
      <c r="H550" s="25"/>
      <c r="I550" s="25"/>
      <c r="J550" s="25"/>
      <c r="K550" s="14"/>
      <c r="L550" s="25"/>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row>
    <row r="551">
      <c r="A551" s="14"/>
      <c r="B551" s="14"/>
      <c r="C551" s="14"/>
      <c r="D551" s="14"/>
      <c r="E551" s="14"/>
      <c r="F551" s="14"/>
      <c r="G551" s="14"/>
      <c r="H551" s="25"/>
      <c r="I551" s="25"/>
      <c r="J551" s="25"/>
      <c r="K551" s="14"/>
      <c r="L551" s="25"/>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row>
    <row r="552">
      <c r="A552" s="14"/>
      <c r="B552" s="14"/>
      <c r="C552" s="14"/>
      <c r="D552" s="14"/>
      <c r="E552" s="14"/>
      <c r="F552" s="14"/>
      <c r="G552" s="14"/>
      <c r="H552" s="25"/>
      <c r="I552" s="25"/>
      <c r="J552" s="25"/>
      <c r="K552" s="14"/>
      <c r="L552" s="25"/>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row>
    <row r="553">
      <c r="A553" s="14"/>
      <c r="B553" s="14"/>
      <c r="C553" s="14"/>
      <c r="D553" s="14"/>
      <c r="E553" s="14"/>
      <c r="F553" s="14"/>
      <c r="G553" s="14"/>
      <c r="H553" s="25"/>
      <c r="I553" s="25"/>
      <c r="J553" s="25"/>
      <c r="K553" s="14"/>
      <c r="L553" s="25"/>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row>
    <row r="554">
      <c r="A554" s="14"/>
      <c r="B554" s="14"/>
      <c r="C554" s="14"/>
      <c r="D554" s="14"/>
      <c r="E554" s="14"/>
      <c r="F554" s="14"/>
      <c r="G554" s="14"/>
      <c r="H554" s="25"/>
      <c r="I554" s="25"/>
      <c r="J554" s="25"/>
      <c r="K554" s="14"/>
      <c r="L554" s="25"/>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row>
    <row r="555">
      <c r="A555" s="14"/>
      <c r="B555" s="14"/>
      <c r="C555" s="14"/>
      <c r="D555" s="14"/>
      <c r="E555" s="14"/>
      <c r="F555" s="14"/>
      <c r="G555" s="14"/>
      <c r="H555" s="25"/>
      <c r="I555" s="25"/>
      <c r="J555" s="25"/>
      <c r="K555" s="14"/>
      <c r="L555" s="25"/>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row>
    <row r="556">
      <c r="A556" s="14"/>
      <c r="B556" s="14"/>
      <c r="C556" s="14"/>
      <c r="D556" s="14"/>
      <c r="E556" s="14"/>
      <c r="F556" s="14"/>
      <c r="G556" s="14"/>
      <c r="H556" s="25"/>
      <c r="I556" s="25"/>
      <c r="J556" s="25"/>
      <c r="K556" s="14"/>
      <c r="L556" s="25"/>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row>
    <row r="557">
      <c r="A557" s="14"/>
      <c r="B557" s="14"/>
      <c r="C557" s="14"/>
      <c r="D557" s="14"/>
      <c r="E557" s="14"/>
      <c r="F557" s="14"/>
      <c r="G557" s="14"/>
      <c r="H557" s="25"/>
      <c r="I557" s="25"/>
      <c r="J557" s="25"/>
      <c r="K557" s="14"/>
      <c r="L557" s="25"/>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row>
    <row r="558">
      <c r="A558" s="14"/>
      <c r="B558" s="14"/>
      <c r="C558" s="14"/>
      <c r="D558" s="14"/>
      <c r="E558" s="14"/>
      <c r="F558" s="14"/>
      <c r="G558" s="14"/>
      <c r="H558" s="25"/>
      <c r="I558" s="25"/>
      <c r="J558" s="25"/>
      <c r="K558" s="14"/>
      <c r="L558" s="25"/>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row>
    <row r="559">
      <c r="A559" s="14"/>
      <c r="B559" s="14"/>
      <c r="C559" s="14"/>
      <c r="D559" s="14"/>
      <c r="E559" s="14"/>
      <c r="F559" s="14"/>
      <c r="G559" s="14"/>
      <c r="H559" s="25"/>
      <c r="I559" s="25"/>
      <c r="J559" s="25"/>
      <c r="K559" s="14"/>
      <c r="L559" s="25"/>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row>
    <row r="560">
      <c r="A560" s="14"/>
      <c r="B560" s="14"/>
      <c r="C560" s="14"/>
      <c r="D560" s="14"/>
      <c r="E560" s="14"/>
      <c r="F560" s="14"/>
      <c r="G560" s="14"/>
      <c r="H560" s="25"/>
      <c r="I560" s="25"/>
      <c r="J560" s="25"/>
      <c r="K560" s="14"/>
      <c r="L560" s="25"/>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row>
    <row r="561">
      <c r="A561" s="14"/>
      <c r="B561" s="14"/>
      <c r="C561" s="14"/>
      <c r="D561" s="14"/>
      <c r="E561" s="14"/>
      <c r="F561" s="14"/>
      <c r="G561" s="14"/>
      <c r="H561" s="25"/>
      <c r="I561" s="25"/>
      <c r="J561" s="25"/>
      <c r="K561" s="14"/>
      <c r="L561" s="25"/>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row>
    <row r="562">
      <c r="A562" s="14"/>
      <c r="B562" s="14"/>
      <c r="C562" s="14"/>
      <c r="D562" s="14"/>
      <c r="E562" s="14"/>
      <c r="F562" s="14"/>
      <c r="G562" s="14"/>
      <c r="H562" s="25"/>
      <c r="I562" s="25"/>
      <c r="J562" s="25"/>
      <c r="K562" s="14"/>
      <c r="L562" s="25"/>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row>
    <row r="563">
      <c r="A563" s="14"/>
      <c r="B563" s="14"/>
      <c r="C563" s="14"/>
      <c r="D563" s="14"/>
      <c r="E563" s="14"/>
      <c r="F563" s="14"/>
      <c r="G563" s="14"/>
      <c r="H563" s="25"/>
      <c r="I563" s="25"/>
      <c r="J563" s="25"/>
      <c r="K563" s="14"/>
      <c r="L563" s="25"/>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row>
    <row r="564">
      <c r="A564" s="14"/>
      <c r="B564" s="14"/>
      <c r="C564" s="14"/>
      <c r="D564" s="14"/>
      <c r="E564" s="14"/>
      <c r="F564" s="14"/>
      <c r="G564" s="14"/>
      <c r="H564" s="25"/>
      <c r="I564" s="25"/>
      <c r="J564" s="25"/>
      <c r="K564" s="14"/>
      <c r="L564" s="25"/>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row>
    <row r="565">
      <c r="A565" s="14"/>
      <c r="B565" s="14"/>
      <c r="C565" s="14"/>
      <c r="D565" s="14"/>
      <c r="E565" s="14"/>
      <c r="F565" s="14"/>
      <c r="G565" s="14"/>
      <c r="H565" s="25"/>
      <c r="I565" s="25"/>
      <c r="J565" s="25"/>
      <c r="K565" s="14"/>
      <c r="L565" s="25"/>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row>
    <row r="566">
      <c r="A566" s="14"/>
      <c r="B566" s="14"/>
      <c r="C566" s="14"/>
      <c r="D566" s="14"/>
      <c r="E566" s="14"/>
      <c r="F566" s="14"/>
      <c r="G566" s="14"/>
      <c r="H566" s="25"/>
      <c r="I566" s="25"/>
      <c r="J566" s="25"/>
      <c r="K566" s="14"/>
      <c r="L566" s="25"/>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row>
    <row r="567">
      <c r="A567" s="14"/>
      <c r="B567" s="14"/>
      <c r="C567" s="14"/>
      <c r="D567" s="14"/>
      <c r="E567" s="14"/>
      <c r="F567" s="14"/>
      <c r="G567" s="14"/>
      <c r="H567" s="25"/>
      <c r="I567" s="25"/>
      <c r="J567" s="25"/>
      <c r="K567" s="14"/>
      <c r="L567" s="25"/>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row>
    <row r="568">
      <c r="A568" s="14"/>
      <c r="B568" s="14"/>
      <c r="C568" s="14"/>
      <c r="D568" s="14"/>
      <c r="E568" s="14"/>
      <c r="F568" s="14"/>
      <c r="G568" s="14"/>
      <c r="H568" s="25"/>
      <c r="I568" s="25"/>
      <c r="J568" s="25"/>
      <c r="K568" s="14"/>
      <c r="L568" s="25"/>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row>
    <row r="569">
      <c r="A569" s="14"/>
      <c r="B569" s="14"/>
      <c r="C569" s="14"/>
      <c r="D569" s="14"/>
      <c r="E569" s="14"/>
      <c r="F569" s="14"/>
      <c r="G569" s="14"/>
      <c r="H569" s="25"/>
      <c r="I569" s="25"/>
      <c r="J569" s="25"/>
      <c r="K569" s="14"/>
      <c r="L569" s="25"/>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row>
    <row r="570">
      <c r="A570" s="14"/>
      <c r="B570" s="14"/>
      <c r="C570" s="14"/>
      <c r="D570" s="14"/>
      <c r="E570" s="14"/>
      <c r="F570" s="14"/>
      <c r="G570" s="14"/>
      <c r="H570" s="25"/>
      <c r="I570" s="25"/>
      <c r="J570" s="25"/>
      <c r="K570" s="14"/>
      <c r="L570" s="25"/>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row>
    <row r="571">
      <c r="A571" s="14"/>
      <c r="B571" s="14"/>
      <c r="C571" s="14"/>
      <c r="D571" s="14"/>
      <c r="E571" s="14"/>
      <c r="F571" s="14"/>
      <c r="G571" s="14"/>
      <c r="H571" s="25"/>
      <c r="I571" s="25"/>
      <c r="J571" s="25"/>
      <c r="K571" s="14"/>
      <c r="L571" s="25"/>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row>
    <row r="572">
      <c r="A572" s="14"/>
      <c r="B572" s="14"/>
      <c r="C572" s="14"/>
      <c r="D572" s="14"/>
      <c r="E572" s="14"/>
      <c r="F572" s="14"/>
      <c r="G572" s="14"/>
      <c r="H572" s="25"/>
      <c r="I572" s="25"/>
      <c r="J572" s="25"/>
      <c r="K572" s="14"/>
      <c r="L572" s="25"/>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row>
    <row r="573">
      <c r="A573" s="14"/>
      <c r="B573" s="14"/>
      <c r="C573" s="14"/>
      <c r="D573" s="14"/>
      <c r="E573" s="14"/>
      <c r="F573" s="14"/>
      <c r="G573" s="14"/>
      <c r="H573" s="25"/>
      <c r="I573" s="25"/>
      <c r="J573" s="25"/>
      <c r="K573" s="14"/>
      <c r="L573" s="25"/>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row>
    <row r="574">
      <c r="A574" s="14"/>
      <c r="B574" s="14"/>
      <c r="C574" s="14"/>
      <c r="D574" s="14"/>
      <c r="E574" s="14"/>
      <c r="F574" s="14"/>
      <c r="G574" s="14"/>
      <c r="H574" s="25"/>
      <c r="I574" s="25"/>
      <c r="J574" s="25"/>
      <c r="K574" s="14"/>
      <c r="L574" s="25"/>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row>
    <row r="575">
      <c r="A575" s="14"/>
      <c r="B575" s="14"/>
      <c r="C575" s="14"/>
      <c r="D575" s="14"/>
      <c r="E575" s="14"/>
      <c r="F575" s="14"/>
      <c r="G575" s="14"/>
      <c r="H575" s="25"/>
      <c r="I575" s="25"/>
      <c r="J575" s="25"/>
      <c r="K575" s="14"/>
      <c r="L575" s="25"/>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row>
    <row r="576">
      <c r="A576" s="14"/>
      <c r="B576" s="14"/>
      <c r="C576" s="14"/>
      <c r="D576" s="14"/>
      <c r="E576" s="14"/>
      <c r="F576" s="14"/>
      <c r="G576" s="14"/>
      <c r="H576" s="25"/>
      <c r="I576" s="25"/>
      <c r="J576" s="25"/>
      <c r="K576" s="14"/>
      <c r="L576" s="25"/>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row>
    <row r="577">
      <c r="A577" s="14"/>
      <c r="B577" s="14"/>
      <c r="C577" s="14"/>
      <c r="D577" s="14"/>
      <c r="E577" s="14"/>
      <c r="F577" s="14"/>
      <c r="G577" s="14"/>
      <c r="H577" s="25"/>
      <c r="I577" s="25"/>
      <c r="J577" s="25"/>
      <c r="K577" s="14"/>
      <c r="L577" s="25"/>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row>
    <row r="578">
      <c r="A578" s="14"/>
      <c r="B578" s="14"/>
      <c r="C578" s="14"/>
      <c r="D578" s="14"/>
      <c r="E578" s="14"/>
      <c r="F578" s="14"/>
      <c r="G578" s="14"/>
      <c r="H578" s="25"/>
      <c r="I578" s="25"/>
      <c r="J578" s="25"/>
      <c r="K578" s="14"/>
      <c r="L578" s="25"/>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row>
    <row r="579">
      <c r="A579" s="14"/>
      <c r="B579" s="14"/>
      <c r="C579" s="14"/>
      <c r="D579" s="14"/>
      <c r="E579" s="14"/>
      <c r="F579" s="14"/>
      <c r="G579" s="14"/>
      <c r="H579" s="25"/>
      <c r="I579" s="25"/>
      <c r="J579" s="25"/>
      <c r="K579" s="14"/>
      <c r="L579" s="25"/>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row>
    <row r="580">
      <c r="A580" s="14"/>
      <c r="B580" s="14"/>
      <c r="C580" s="14"/>
      <c r="D580" s="14"/>
      <c r="E580" s="14"/>
      <c r="F580" s="14"/>
      <c r="G580" s="14"/>
      <c r="H580" s="25"/>
      <c r="I580" s="25"/>
      <c r="J580" s="25"/>
      <c r="K580" s="14"/>
      <c r="L580" s="25"/>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row>
    <row r="581">
      <c r="A581" s="14"/>
      <c r="B581" s="14"/>
      <c r="C581" s="14"/>
      <c r="D581" s="14"/>
      <c r="E581" s="14"/>
      <c r="F581" s="14"/>
      <c r="G581" s="14"/>
      <c r="H581" s="25"/>
      <c r="I581" s="25"/>
      <c r="J581" s="25"/>
      <c r="K581" s="14"/>
      <c r="L581" s="25"/>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row>
    <row r="582">
      <c r="A582" s="14"/>
      <c r="B582" s="14"/>
      <c r="C582" s="14"/>
      <c r="D582" s="14"/>
      <c r="E582" s="14"/>
      <c r="F582" s="14"/>
      <c r="G582" s="14"/>
      <c r="H582" s="25"/>
      <c r="I582" s="25"/>
      <c r="J582" s="25"/>
      <c r="K582" s="14"/>
      <c r="L582" s="25"/>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row>
    <row r="583">
      <c r="A583" s="14"/>
      <c r="B583" s="14"/>
      <c r="C583" s="14"/>
      <c r="D583" s="14"/>
      <c r="E583" s="14"/>
      <c r="F583" s="14"/>
      <c r="G583" s="14"/>
      <c r="H583" s="25"/>
      <c r="I583" s="25"/>
      <c r="J583" s="25"/>
      <c r="K583" s="14"/>
      <c r="L583" s="25"/>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row>
    <row r="584">
      <c r="A584" s="14"/>
      <c r="B584" s="14"/>
      <c r="C584" s="14"/>
      <c r="D584" s="14"/>
      <c r="E584" s="14"/>
      <c r="F584" s="14"/>
      <c r="G584" s="14"/>
      <c r="H584" s="25"/>
      <c r="I584" s="25"/>
      <c r="J584" s="25"/>
      <c r="K584" s="14"/>
      <c r="L584" s="25"/>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row>
    <row r="585">
      <c r="A585" s="14"/>
      <c r="B585" s="14"/>
      <c r="C585" s="14"/>
      <c r="D585" s="14"/>
      <c r="E585" s="14"/>
      <c r="F585" s="14"/>
      <c r="G585" s="14"/>
      <c r="H585" s="25"/>
      <c r="I585" s="25"/>
      <c r="J585" s="25"/>
      <c r="K585" s="14"/>
      <c r="L585" s="25"/>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row>
    <row r="586">
      <c r="A586" s="14"/>
      <c r="B586" s="14"/>
      <c r="C586" s="14"/>
      <c r="D586" s="14"/>
      <c r="E586" s="14"/>
      <c r="F586" s="14"/>
      <c r="G586" s="14"/>
      <c r="H586" s="25"/>
      <c r="I586" s="25"/>
      <c r="J586" s="25"/>
      <c r="K586" s="14"/>
      <c r="L586" s="25"/>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row>
    <row r="587">
      <c r="A587" s="14"/>
      <c r="B587" s="14"/>
      <c r="C587" s="14"/>
      <c r="D587" s="14"/>
      <c r="E587" s="14"/>
      <c r="F587" s="14"/>
      <c r="G587" s="14"/>
      <c r="H587" s="25"/>
      <c r="I587" s="25"/>
      <c r="J587" s="25"/>
      <c r="K587" s="14"/>
      <c r="L587" s="25"/>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row>
    <row r="588">
      <c r="A588" s="14"/>
      <c r="B588" s="14"/>
      <c r="C588" s="14"/>
      <c r="D588" s="14"/>
      <c r="E588" s="14"/>
      <c r="F588" s="14"/>
      <c r="G588" s="14"/>
      <c r="H588" s="25"/>
      <c r="I588" s="25"/>
      <c r="J588" s="25"/>
      <c r="K588" s="14"/>
      <c r="L588" s="25"/>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row>
    <row r="589">
      <c r="A589" s="14"/>
      <c r="B589" s="14"/>
      <c r="C589" s="14"/>
      <c r="D589" s="14"/>
      <c r="E589" s="14"/>
      <c r="F589" s="14"/>
      <c r="G589" s="14"/>
      <c r="H589" s="25"/>
      <c r="I589" s="25"/>
      <c r="J589" s="25"/>
      <c r="K589" s="14"/>
      <c r="L589" s="25"/>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row>
    <row r="590">
      <c r="A590" s="14"/>
      <c r="B590" s="14"/>
      <c r="C590" s="14"/>
      <c r="D590" s="14"/>
      <c r="E590" s="14"/>
      <c r="F590" s="14"/>
      <c r="G590" s="14"/>
      <c r="H590" s="25"/>
      <c r="I590" s="25"/>
      <c r="J590" s="25"/>
      <c r="K590" s="14"/>
      <c r="L590" s="25"/>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row>
    <row r="591">
      <c r="A591" s="14"/>
      <c r="B591" s="14"/>
      <c r="C591" s="14"/>
      <c r="D591" s="14"/>
      <c r="E591" s="14"/>
      <c r="F591" s="14"/>
      <c r="G591" s="14"/>
      <c r="H591" s="25"/>
      <c r="I591" s="25"/>
      <c r="J591" s="25"/>
      <c r="K591" s="14"/>
      <c r="L591" s="25"/>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row>
    <row r="592">
      <c r="A592" s="14"/>
      <c r="B592" s="14"/>
      <c r="C592" s="14"/>
      <c r="D592" s="14"/>
      <c r="E592" s="14"/>
      <c r="F592" s="14"/>
      <c r="G592" s="14"/>
      <c r="H592" s="25"/>
      <c r="I592" s="25"/>
      <c r="J592" s="25"/>
      <c r="K592" s="14"/>
      <c r="L592" s="25"/>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row>
    <row r="593">
      <c r="A593" s="14"/>
      <c r="B593" s="14"/>
      <c r="C593" s="14"/>
      <c r="D593" s="14"/>
      <c r="E593" s="14"/>
      <c r="F593" s="14"/>
      <c r="G593" s="14"/>
      <c r="H593" s="25"/>
      <c r="I593" s="25"/>
      <c r="J593" s="25"/>
      <c r="K593" s="14"/>
      <c r="L593" s="25"/>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row>
    <row r="594">
      <c r="A594" s="14"/>
      <c r="B594" s="14"/>
      <c r="C594" s="14"/>
      <c r="D594" s="14"/>
      <c r="E594" s="14"/>
      <c r="F594" s="14"/>
      <c r="G594" s="14"/>
      <c r="H594" s="25"/>
      <c r="I594" s="25"/>
      <c r="J594" s="25"/>
      <c r="K594" s="14"/>
      <c r="L594" s="25"/>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row>
    <row r="595">
      <c r="A595" s="14"/>
      <c r="B595" s="14"/>
      <c r="C595" s="14"/>
      <c r="D595" s="14"/>
      <c r="E595" s="14"/>
      <c r="F595" s="14"/>
      <c r="G595" s="14"/>
      <c r="H595" s="25"/>
      <c r="I595" s="25"/>
      <c r="J595" s="25"/>
      <c r="K595" s="14"/>
      <c r="L595" s="25"/>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row>
    <row r="596">
      <c r="A596" s="14"/>
      <c r="B596" s="14"/>
      <c r="C596" s="14"/>
      <c r="D596" s="14"/>
      <c r="E596" s="14"/>
      <c r="F596" s="14"/>
      <c r="G596" s="14"/>
      <c r="H596" s="25"/>
      <c r="I596" s="25"/>
      <c r="J596" s="25"/>
      <c r="K596" s="14"/>
      <c r="L596" s="25"/>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row>
    <row r="597">
      <c r="A597" s="14"/>
      <c r="B597" s="14"/>
      <c r="C597" s="14"/>
      <c r="D597" s="14"/>
      <c r="E597" s="14"/>
      <c r="F597" s="14"/>
      <c r="G597" s="14"/>
      <c r="H597" s="25"/>
      <c r="I597" s="25"/>
      <c r="J597" s="25"/>
      <c r="K597" s="14"/>
      <c r="L597" s="25"/>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row>
    <row r="598">
      <c r="A598" s="14"/>
      <c r="B598" s="14"/>
      <c r="C598" s="14"/>
      <c r="D598" s="14"/>
      <c r="E598" s="14"/>
      <c r="F598" s="14"/>
      <c r="G598" s="14"/>
      <c r="H598" s="25"/>
      <c r="I598" s="25"/>
      <c r="J598" s="25"/>
      <c r="K598" s="14"/>
      <c r="L598" s="25"/>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row>
    <row r="599">
      <c r="A599" s="14"/>
      <c r="B599" s="14"/>
      <c r="C599" s="14"/>
      <c r="D599" s="14"/>
      <c r="E599" s="14"/>
      <c r="F599" s="14"/>
      <c r="G599" s="14"/>
      <c r="H599" s="25"/>
      <c r="I599" s="25"/>
      <c r="J599" s="25"/>
      <c r="K599" s="14"/>
      <c r="L599" s="25"/>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row>
    <row r="600">
      <c r="A600" s="14"/>
      <c r="B600" s="14"/>
      <c r="C600" s="14"/>
      <c r="D600" s="14"/>
      <c r="E600" s="14"/>
      <c r="F600" s="14"/>
      <c r="G600" s="14"/>
      <c r="H600" s="25"/>
      <c r="I600" s="25"/>
      <c r="J600" s="25"/>
      <c r="K600" s="14"/>
      <c r="L600" s="25"/>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row>
    <row r="601">
      <c r="A601" s="14"/>
      <c r="B601" s="14"/>
      <c r="C601" s="14"/>
      <c r="D601" s="14"/>
      <c r="E601" s="14"/>
      <c r="F601" s="14"/>
      <c r="G601" s="14"/>
      <c r="H601" s="25"/>
      <c r="I601" s="25"/>
      <c r="J601" s="25"/>
      <c r="K601" s="14"/>
      <c r="L601" s="25"/>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row>
    <row r="602">
      <c r="A602" s="14"/>
      <c r="B602" s="14"/>
      <c r="C602" s="14"/>
      <c r="D602" s="14"/>
      <c r="E602" s="14"/>
      <c r="F602" s="14"/>
      <c r="G602" s="14"/>
      <c r="H602" s="25"/>
      <c r="I602" s="25"/>
      <c r="J602" s="25"/>
      <c r="K602" s="14"/>
      <c r="L602" s="25"/>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row>
    <row r="603">
      <c r="A603" s="14"/>
      <c r="B603" s="14"/>
      <c r="C603" s="14"/>
      <c r="D603" s="14"/>
      <c r="E603" s="14"/>
      <c r="F603" s="14"/>
      <c r="G603" s="14"/>
      <c r="H603" s="25"/>
      <c r="I603" s="25"/>
      <c r="J603" s="25"/>
      <c r="K603" s="14"/>
      <c r="L603" s="25"/>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row>
    <row r="604">
      <c r="A604" s="14"/>
      <c r="B604" s="14"/>
      <c r="C604" s="14"/>
      <c r="D604" s="14"/>
      <c r="E604" s="14"/>
      <c r="F604" s="14"/>
      <c r="G604" s="14"/>
      <c r="H604" s="25"/>
      <c r="I604" s="25"/>
      <c r="J604" s="25"/>
      <c r="K604" s="14"/>
      <c r="L604" s="25"/>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row>
    <row r="605">
      <c r="A605" s="14"/>
      <c r="B605" s="14"/>
      <c r="C605" s="14"/>
      <c r="D605" s="14"/>
      <c r="E605" s="14"/>
      <c r="F605" s="14"/>
      <c r="G605" s="14"/>
      <c r="H605" s="25"/>
      <c r="I605" s="25"/>
      <c r="J605" s="25"/>
      <c r="K605" s="14"/>
      <c r="L605" s="25"/>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row>
    <row r="606">
      <c r="A606" s="14"/>
      <c r="B606" s="14"/>
      <c r="C606" s="14"/>
      <c r="D606" s="14"/>
      <c r="E606" s="14"/>
      <c r="F606" s="14"/>
      <c r="G606" s="14"/>
      <c r="H606" s="25"/>
      <c r="I606" s="25"/>
      <c r="J606" s="25"/>
      <c r="K606" s="14"/>
      <c r="L606" s="25"/>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row>
    <row r="607">
      <c r="A607" s="14"/>
      <c r="B607" s="14"/>
      <c r="C607" s="14"/>
      <c r="D607" s="14"/>
      <c r="E607" s="14"/>
      <c r="F607" s="14"/>
      <c r="G607" s="14"/>
      <c r="H607" s="25"/>
      <c r="I607" s="25"/>
      <c r="J607" s="25"/>
      <c r="K607" s="14"/>
      <c r="L607" s="25"/>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row>
    <row r="608">
      <c r="A608" s="14"/>
      <c r="B608" s="14"/>
      <c r="C608" s="14"/>
      <c r="D608" s="14"/>
      <c r="E608" s="14"/>
      <c r="F608" s="14"/>
      <c r="G608" s="14"/>
      <c r="H608" s="25"/>
      <c r="I608" s="25"/>
      <c r="J608" s="25"/>
      <c r="K608" s="14"/>
      <c r="L608" s="25"/>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row>
    <row r="609">
      <c r="A609" s="14"/>
      <c r="B609" s="14"/>
      <c r="C609" s="14"/>
      <c r="D609" s="14"/>
      <c r="E609" s="14"/>
      <c r="F609" s="14"/>
      <c r="G609" s="14"/>
      <c r="H609" s="25"/>
      <c r="I609" s="25"/>
      <c r="J609" s="25"/>
      <c r="K609" s="14"/>
      <c r="L609" s="25"/>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row>
    <row r="610">
      <c r="A610" s="14"/>
      <c r="B610" s="14"/>
      <c r="C610" s="14"/>
      <c r="D610" s="14"/>
      <c r="E610" s="14"/>
      <c r="F610" s="14"/>
      <c r="G610" s="14"/>
      <c r="H610" s="25"/>
      <c r="I610" s="25"/>
      <c r="J610" s="25"/>
      <c r="K610" s="14"/>
      <c r="L610" s="25"/>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row>
    <row r="611">
      <c r="A611" s="14"/>
      <c r="B611" s="14"/>
      <c r="C611" s="14"/>
      <c r="D611" s="14"/>
      <c r="E611" s="14"/>
      <c r="F611" s="14"/>
      <c r="G611" s="14"/>
      <c r="H611" s="25"/>
      <c r="I611" s="25"/>
      <c r="J611" s="25"/>
      <c r="K611" s="14"/>
      <c r="L611" s="25"/>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row>
    <row r="612">
      <c r="A612" s="14"/>
      <c r="B612" s="14"/>
      <c r="C612" s="14"/>
      <c r="D612" s="14"/>
      <c r="E612" s="14"/>
      <c r="F612" s="14"/>
      <c r="G612" s="14"/>
      <c r="H612" s="25"/>
      <c r="I612" s="25"/>
      <c r="J612" s="25"/>
      <c r="K612" s="14"/>
      <c r="L612" s="25"/>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row>
    <row r="613">
      <c r="A613" s="14"/>
      <c r="B613" s="14"/>
      <c r="C613" s="14"/>
      <c r="D613" s="14"/>
      <c r="E613" s="14"/>
      <c r="F613" s="14"/>
      <c r="G613" s="14"/>
      <c r="H613" s="25"/>
      <c r="I613" s="25"/>
      <c r="J613" s="25"/>
      <c r="K613" s="14"/>
      <c r="L613" s="25"/>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row>
    <row r="614">
      <c r="A614" s="14"/>
      <c r="B614" s="14"/>
      <c r="C614" s="14"/>
      <c r="D614" s="14"/>
      <c r="E614" s="14"/>
      <c r="F614" s="14"/>
      <c r="G614" s="14"/>
      <c r="H614" s="25"/>
      <c r="I614" s="25"/>
      <c r="J614" s="25"/>
      <c r="K614" s="14"/>
      <c r="L614" s="25"/>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row>
    <row r="615">
      <c r="A615" s="14"/>
      <c r="B615" s="14"/>
      <c r="C615" s="14"/>
      <c r="D615" s="14"/>
      <c r="E615" s="14"/>
      <c r="F615" s="14"/>
      <c r="G615" s="14"/>
      <c r="H615" s="25"/>
      <c r="I615" s="25"/>
      <c r="J615" s="25"/>
      <c r="K615" s="14"/>
      <c r="L615" s="25"/>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row>
    <row r="616">
      <c r="A616" s="14"/>
      <c r="B616" s="14"/>
      <c r="C616" s="14"/>
      <c r="D616" s="14"/>
      <c r="E616" s="14"/>
      <c r="F616" s="14"/>
      <c r="G616" s="14"/>
      <c r="H616" s="25"/>
      <c r="I616" s="25"/>
      <c r="J616" s="25"/>
      <c r="K616" s="14"/>
      <c r="L616" s="25"/>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row>
    <row r="617">
      <c r="A617" s="14"/>
      <c r="B617" s="14"/>
      <c r="C617" s="14"/>
      <c r="D617" s="14"/>
      <c r="E617" s="14"/>
      <c r="F617" s="14"/>
      <c r="G617" s="14"/>
      <c r="H617" s="25"/>
      <c r="I617" s="25"/>
      <c r="J617" s="25"/>
      <c r="K617" s="14"/>
      <c r="L617" s="25"/>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row>
    <row r="618">
      <c r="A618" s="14"/>
      <c r="B618" s="14"/>
      <c r="C618" s="14"/>
      <c r="D618" s="14"/>
      <c r="E618" s="14"/>
      <c r="F618" s="14"/>
      <c r="G618" s="14"/>
      <c r="H618" s="25"/>
      <c r="I618" s="25"/>
      <c r="J618" s="25"/>
      <c r="K618" s="14"/>
      <c r="L618" s="25"/>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row>
    <row r="619">
      <c r="A619" s="14"/>
      <c r="B619" s="14"/>
      <c r="C619" s="14"/>
      <c r="D619" s="14"/>
      <c r="E619" s="14"/>
      <c r="F619" s="14"/>
      <c r="G619" s="14"/>
      <c r="H619" s="25"/>
      <c r="I619" s="25"/>
      <c r="J619" s="25"/>
      <c r="K619" s="14"/>
      <c r="L619" s="25"/>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row>
    <row r="620">
      <c r="A620" s="14"/>
      <c r="B620" s="14"/>
      <c r="C620" s="14"/>
      <c r="D620" s="14"/>
      <c r="E620" s="14"/>
      <c r="F620" s="14"/>
      <c r="G620" s="14"/>
      <c r="H620" s="25"/>
      <c r="I620" s="25"/>
      <c r="J620" s="25"/>
      <c r="K620" s="14"/>
      <c r="L620" s="25"/>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row>
    <row r="621">
      <c r="A621" s="14"/>
      <c r="B621" s="14"/>
      <c r="C621" s="14"/>
      <c r="D621" s="14"/>
      <c r="E621" s="14"/>
      <c r="F621" s="14"/>
      <c r="G621" s="14"/>
      <c r="H621" s="25"/>
      <c r="I621" s="25"/>
      <c r="J621" s="25"/>
      <c r="K621" s="14"/>
      <c r="L621" s="25"/>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row>
    <row r="622">
      <c r="A622" s="14"/>
      <c r="B622" s="14"/>
      <c r="C622" s="14"/>
      <c r="D622" s="14"/>
      <c r="E622" s="14"/>
      <c r="F622" s="14"/>
      <c r="G622" s="14"/>
      <c r="H622" s="25"/>
      <c r="I622" s="25"/>
      <c r="J622" s="25"/>
      <c r="K622" s="14"/>
      <c r="L622" s="25"/>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row>
    <row r="623">
      <c r="A623" s="14"/>
      <c r="B623" s="14"/>
      <c r="C623" s="14"/>
      <c r="D623" s="14"/>
      <c r="E623" s="14"/>
      <c r="F623" s="14"/>
      <c r="G623" s="14"/>
      <c r="H623" s="25"/>
      <c r="I623" s="25"/>
      <c r="J623" s="25"/>
      <c r="K623" s="14"/>
      <c r="L623" s="25"/>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row>
    <row r="624">
      <c r="A624" s="14"/>
      <c r="B624" s="14"/>
      <c r="C624" s="14"/>
      <c r="D624" s="14"/>
      <c r="E624" s="14"/>
      <c r="F624" s="14"/>
      <c r="G624" s="14"/>
      <c r="H624" s="25"/>
      <c r="I624" s="25"/>
      <c r="J624" s="25"/>
      <c r="K624" s="14"/>
      <c r="L624" s="25"/>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row>
    <row r="625">
      <c r="A625" s="14"/>
      <c r="B625" s="14"/>
      <c r="C625" s="14"/>
      <c r="D625" s="14"/>
      <c r="E625" s="14"/>
      <c r="F625" s="14"/>
      <c r="G625" s="14"/>
      <c r="H625" s="25"/>
      <c r="I625" s="25"/>
      <c r="J625" s="25"/>
      <c r="K625" s="14"/>
      <c r="L625" s="25"/>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row>
    <row r="626">
      <c r="A626" s="14"/>
      <c r="B626" s="14"/>
      <c r="C626" s="14"/>
      <c r="D626" s="14"/>
      <c r="E626" s="14"/>
      <c r="F626" s="14"/>
      <c r="G626" s="14"/>
      <c r="H626" s="25"/>
      <c r="I626" s="25"/>
      <c r="J626" s="25"/>
      <c r="K626" s="14"/>
      <c r="L626" s="25"/>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row>
    <row r="627">
      <c r="A627" s="14"/>
      <c r="B627" s="14"/>
      <c r="C627" s="14"/>
      <c r="D627" s="14"/>
      <c r="E627" s="14"/>
      <c r="F627" s="14"/>
      <c r="G627" s="14"/>
      <c r="H627" s="25"/>
      <c r="I627" s="25"/>
      <c r="J627" s="25"/>
      <c r="K627" s="14"/>
      <c r="L627" s="25"/>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row>
    <row r="628">
      <c r="A628" s="14"/>
      <c r="B628" s="14"/>
      <c r="C628" s="14"/>
      <c r="D628" s="14"/>
      <c r="E628" s="14"/>
      <c r="F628" s="14"/>
      <c r="G628" s="14"/>
      <c r="H628" s="25"/>
      <c r="I628" s="25"/>
      <c r="J628" s="25"/>
      <c r="K628" s="14"/>
      <c r="L628" s="25"/>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row>
    <row r="629">
      <c r="A629" s="14"/>
      <c r="B629" s="14"/>
      <c r="C629" s="14"/>
      <c r="D629" s="14"/>
      <c r="E629" s="14"/>
      <c r="F629" s="14"/>
      <c r="G629" s="14"/>
      <c r="H629" s="25"/>
      <c r="I629" s="25"/>
      <c r="J629" s="25"/>
      <c r="K629" s="14"/>
      <c r="L629" s="25"/>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row>
    <row r="630">
      <c r="A630" s="14"/>
      <c r="B630" s="14"/>
      <c r="C630" s="14"/>
      <c r="D630" s="14"/>
      <c r="E630" s="14"/>
      <c r="F630" s="14"/>
      <c r="G630" s="14"/>
      <c r="H630" s="25"/>
      <c r="I630" s="25"/>
      <c r="J630" s="25"/>
      <c r="K630" s="14"/>
      <c r="L630" s="25"/>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row>
    <row r="631">
      <c r="A631" s="14"/>
      <c r="B631" s="14"/>
      <c r="C631" s="14"/>
      <c r="D631" s="14"/>
      <c r="E631" s="14"/>
      <c r="F631" s="14"/>
      <c r="G631" s="14"/>
      <c r="H631" s="25"/>
      <c r="I631" s="25"/>
      <c r="J631" s="25"/>
      <c r="K631" s="14"/>
      <c r="L631" s="25"/>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row>
    <row r="632">
      <c r="A632" s="14"/>
      <c r="B632" s="14"/>
      <c r="C632" s="14"/>
      <c r="D632" s="14"/>
      <c r="E632" s="14"/>
      <c r="F632" s="14"/>
      <c r="G632" s="14"/>
      <c r="H632" s="25"/>
      <c r="I632" s="25"/>
      <c r="J632" s="25"/>
      <c r="K632" s="14"/>
      <c r="L632" s="25"/>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row>
    <row r="633">
      <c r="A633" s="14"/>
      <c r="B633" s="14"/>
      <c r="C633" s="14"/>
      <c r="D633" s="14"/>
      <c r="E633" s="14"/>
      <c r="F633" s="14"/>
      <c r="G633" s="14"/>
      <c r="H633" s="25"/>
      <c r="I633" s="25"/>
      <c r="J633" s="25"/>
      <c r="K633" s="14"/>
      <c r="L633" s="25"/>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row>
    <row r="634">
      <c r="A634" s="14"/>
      <c r="B634" s="14"/>
      <c r="C634" s="14"/>
      <c r="D634" s="14"/>
      <c r="E634" s="14"/>
      <c r="F634" s="14"/>
      <c r="G634" s="14"/>
      <c r="H634" s="25"/>
      <c r="I634" s="25"/>
      <c r="J634" s="25"/>
      <c r="K634" s="14"/>
      <c r="L634" s="25"/>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row>
    <row r="635">
      <c r="A635" s="14"/>
      <c r="B635" s="14"/>
      <c r="C635" s="14"/>
      <c r="D635" s="14"/>
      <c r="E635" s="14"/>
      <c r="F635" s="14"/>
      <c r="G635" s="14"/>
      <c r="H635" s="25"/>
      <c r="I635" s="25"/>
      <c r="J635" s="25"/>
      <c r="K635" s="14"/>
      <c r="L635" s="25"/>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row>
    <row r="636">
      <c r="A636" s="14"/>
      <c r="B636" s="14"/>
      <c r="C636" s="14"/>
      <c r="D636" s="14"/>
      <c r="E636" s="14"/>
      <c r="F636" s="14"/>
      <c r="G636" s="14"/>
      <c r="H636" s="25"/>
      <c r="I636" s="25"/>
      <c r="J636" s="25"/>
      <c r="K636" s="14"/>
      <c r="L636" s="25"/>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row>
    <row r="637">
      <c r="A637" s="14"/>
      <c r="B637" s="14"/>
      <c r="C637" s="14"/>
      <c r="D637" s="14"/>
      <c r="E637" s="14"/>
      <c r="F637" s="14"/>
      <c r="G637" s="14"/>
      <c r="H637" s="25"/>
      <c r="I637" s="25"/>
      <c r="J637" s="25"/>
      <c r="K637" s="14"/>
      <c r="L637" s="25"/>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row>
    <row r="638">
      <c r="A638" s="14"/>
      <c r="B638" s="14"/>
      <c r="C638" s="14"/>
      <c r="D638" s="14"/>
      <c r="E638" s="14"/>
      <c r="F638" s="14"/>
      <c r="G638" s="14"/>
      <c r="H638" s="25"/>
      <c r="I638" s="25"/>
      <c r="J638" s="25"/>
      <c r="K638" s="14"/>
      <c r="L638" s="25"/>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row>
    <row r="639">
      <c r="A639" s="14"/>
      <c r="B639" s="14"/>
      <c r="C639" s="14"/>
      <c r="D639" s="14"/>
      <c r="E639" s="14"/>
      <c r="F639" s="14"/>
      <c r="G639" s="14"/>
      <c r="H639" s="25"/>
      <c r="I639" s="25"/>
      <c r="J639" s="25"/>
      <c r="K639" s="14"/>
      <c r="L639" s="25"/>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row>
    <row r="640">
      <c r="A640" s="14"/>
      <c r="B640" s="14"/>
      <c r="C640" s="14"/>
      <c r="D640" s="14"/>
      <c r="E640" s="14"/>
      <c r="F640" s="14"/>
      <c r="G640" s="14"/>
      <c r="H640" s="25"/>
      <c r="I640" s="25"/>
      <c r="J640" s="25"/>
      <c r="K640" s="14"/>
      <c r="L640" s="25"/>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row>
    <row r="641">
      <c r="A641" s="14"/>
      <c r="B641" s="14"/>
      <c r="C641" s="14"/>
      <c r="D641" s="14"/>
      <c r="E641" s="14"/>
      <c r="F641" s="14"/>
      <c r="G641" s="14"/>
      <c r="H641" s="25"/>
      <c r="I641" s="25"/>
      <c r="J641" s="25"/>
      <c r="K641" s="14"/>
      <c r="L641" s="25"/>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row>
    <row r="642">
      <c r="A642" s="14"/>
      <c r="B642" s="14"/>
      <c r="C642" s="14"/>
      <c r="D642" s="14"/>
      <c r="E642" s="14"/>
      <c r="F642" s="14"/>
      <c r="G642" s="14"/>
      <c r="H642" s="25"/>
      <c r="I642" s="25"/>
      <c r="J642" s="25"/>
      <c r="K642" s="14"/>
      <c r="L642" s="25"/>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row>
    <row r="643">
      <c r="A643" s="14"/>
      <c r="B643" s="14"/>
      <c r="C643" s="14"/>
      <c r="D643" s="14"/>
      <c r="E643" s="14"/>
      <c r="F643" s="14"/>
      <c r="G643" s="14"/>
      <c r="H643" s="25"/>
      <c r="I643" s="25"/>
      <c r="J643" s="25"/>
      <c r="K643" s="14"/>
      <c r="L643" s="25"/>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row>
    <row r="644">
      <c r="A644" s="14"/>
      <c r="B644" s="14"/>
      <c r="C644" s="14"/>
      <c r="D644" s="14"/>
      <c r="E644" s="14"/>
      <c r="F644" s="14"/>
      <c r="G644" s="14"/>
      <c r="H644" s="25"/>
      <c r="I644" s="25"/>
      <c r="J644" s="25"/>
      <c r="K644" s="14"/>
      <c r="L644" s="25"/>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row>
    <row r="645">
      <c r="A645" s="14"/>
      <c r="B645" s="14"/>
      <c r="C645" s="14"/>
      <c r="D645" s="14"/>
      <c r="E645" s="14"/>
      <c r="F645" s="14"/>
      <c r="G645" s="14"/>
      <c r="H645" s="25"/>
      <c r="I645" s="25"/>
      <c r="J645" s="25"/>
      <c r="K645" s="14"/>
      <c r="L645" s="25"/>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row>
    <row r="646">
      <c r="A646" s="14"/>
      <c r="B646" s="14"/>
      <c r="C646" s="14"/>
      <c r="D646" s="14"/>
      <c r="E646" s="14"/>
      <c r="F646" s="14"/>
      <c r="G646" s="14"/>
      <c r="H646" s="25"/>
      <c r="I646" s="25"/>
      <c r="J646" s="25"/>
      <c r="K646" s="14"/>
      <c r="L646" s="25"/>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row>
    <row r="647">
      <c r="A647" s="14"/>
      <c r="B647" s="14"/>
      <c r="C647" s="14"/>
      <c r="D647" s="14"/>
      <c r="E647" s="14"/>
      <c r="F647" s="14"/>
      <c r="G647" s="14"/>
      <c r="H647" s="25"/>
      <c r="I647" s="25"/>
      <c r="J647" s="25"/>
      <c r="K647" s="14"/>
      <c r="L647" s="25"/>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row>
    <row r="648">
      <c r="A648" s="14"/>
      <c r="B648" s="14"/>
      <c r="C648" s="14"/>
      <c r="D648" s="14"/>
      <c r="E648" s="14"/>
      <c r="F648" s="14"/>
      <c r="G648" s="14"/>
      <c r="H648" s="25"/>
      <c r="I648" s="25"/>
      <c r="J648" s="25"/>
      <c r="K648" s="14"/>
      <c r="L648" s="25"/>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row>
    <row r="649">
      <c r="A649" s="14"/>
      <c r="B649" s="14"/>
      <c r="C649" s="14"/>
      <c r="D649" s="14"/>
      <c r="E649" s="14"/>
      <c r="F649" s="14"/>
      <c r="G649" s="14"/>
      <c r="H649" s="25"/>
      <c r="I649" s="25"/>
      <c r="J649" s="25"/>
      <c r="K649" s="14"/>
      <c r="L649" s="25"/>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row>
    <row r="650">
      <c r="A650" s="14"/>
      <c r="B650" s="14"/>
      <c r="C650" s="14"/>
      <c r="D650" s="14"/>
      <c r="E650" s="14"/>
      <c r="F650" s="14"/>
      <c r="G650" s="14"/>
      <c r="H650" s="25"/>
      <c r="I650" s="25"/>
      <c r="J650" s="25"/>
      <c r="K650" s="14"/>
      <c r="L650" s="25"/>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row>
    <row r="651">
      <c r="A651" s="14"/>
      <c r="B651" s="14"/>
      <c r="C651" s="14"/>
      <c r="D651" s="14"/>
      <c r="E651" s="14"/>
      <c r="F651" s="14"/>
      <c r="G651" s="14"/>
      <c r="H651" s="25"/>
      <c r="I651" s="25"/>
      <c r="J651" s="25"/>
      <c r="K651" s="14"/>
      <c r="L651" s="25"/>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row>
    <row r="652">
      <c r="A652" s="14"/>
      <c r="B652" s="14"/>
      <c r="C652" s="14"/>
      <c r="D652" s="14"/>
      <c r="E652" s="14"/>
      <c r="F652" s="14"/>
      <c r="G652" s="14"/>
      <c r="H652" s="25"/>
      <c r="I652" s="25"/>
      <c r="J652" s="25"/>
      <c r="K652" s="14"/>
      <c r="L652" s="25"/>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row>
    <row r="653">
      <c r="A653" s="14"/>
      <c r="B653" s="14"/>
      <c r="C653" s="14"/>
      <c r="D653" s="14"/>
      <c r="E653" s="14"/>
      <c r="F653" s="14"/>
      <c r="G653" s="14"/>
      <c r="H653" s="25"/>
      <c r="I653" s="25"/>
      <c r="J653" s="25"/>
      <c r="K653" s="14"/>
      <c r="L653" s="25"/>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row>
    <row r="654">
      <c r="A654" s="14"/>
      <c r="B654" s="14"/>
      <c r="C654" s="14"/>
      <c r="D654" s="14"/>
      <c r="E654" s="14"/>
      <c r="F654" s="14"/>
      <c r="G654" s="14"/>
      <c r="H654" s="25"/>
      <c r="I654" s="25"/>
      <c r="J654" s="25"/>
      <c r="K654" s="14"/>
      <c r="L654" s="25"/>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row>
    <row r="655">
      <c r="A655" s="14"/>
      <c r="B655" s="14"/>
      <c r="C655" s="14"/>
      <c r="D655" s="14"/>
      <c r="E655" s="14"/>
      <c r="F655" s="14"/>
      <c r="G655" s="14"/>
      <c r="H655" s="25"/>
      <c r="I655" s="25"/>
      <c r="J655" s="25"/>
      <c r="K655" s="14"/>
      <c r="L655" s="25"/>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row>
    <row r="656">
      <c r="A656" s="14"/>
      <c r="B656" s="14"/>
      <c r="C656" s="14"/>
      <c r="D656" s="14"/>
      <c r="E656" s="14"/>
      <c r="F656" s="14"/>
      <c r="G656" s="14"/>
      <c r="H656" s="25"/>
      <c r="I656" s="25"/>
      <c r="J656" s="25"/>
      <c r="K656" s="14"/>
      <c r="L656" s="25"/>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row>
    <row r="657">
      <c r="A657" s="14"/>
      <c r="B657" s="14"/>
      <c r="C657" s="14"/>
      <c r="D657" s="14"/>
      <c r="E657" s="14"/>
      <c r="F657" s="14"/>
      <c r="G657" s="14"/>
      <c r="H657" s="25"/>
      <c r="I657" s="25"/>
      <c r="J657" s="25"/>
      <c r="K657" s="14"/>
      <c r="L657" s="25"/>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row>
    <row r="658">
      <c r="A658" s="14"/>
      <c r="B658" s="14"/>
      <c r="C658" s="14"/>
      <c r="D658" s="14"/>
      <c r="E658" s="14"/>
      <c r="F658" s="14"/>
      <c r="G658" s="14"/>
      <c r="H658" s="25"/>
      <c r="I658" s="25"/>
      <c r="J658" s="25"/>
      <c r="K658" s="14"/>
      <c r="L658" s="25"/>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row>
    <row r="659">
      <c r="A659" s="14"/>
      <c r="B659" s="14"/>
      <c r="C659" s="14"/>
      <c r="D659" s="14"/>
      <c r="E659" s="14"/>
      <c r="F659" s="14"/>
      <c r="G659" s="14"/>
      <c r="H659" s="25"/>
      <c r="I659" s="25"/>
      <c r="J659" s="25"/>
      <c r="K659" s="14"/>
      <c r="L659" s="25"/>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row>
    <row r="660">
      <c r="A660" s="14"/>
      <c r="B660" s="14"/>
      <c r="C660" s="14"/>
      <c r="D660" s="14"/>
      <c r="E660" s="14"/>
      <c r="F660" s="14"/>
      <c r="G660" s="14"/>
      <c r="H660" s="25"/>
      <c r="I660" s="25"/>
      <c r="J660" s="25"/>
      <c r="K660" s="14"/>
      <c r="L660" s="25"/>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row>
    <row r="661">
      <c r="A661" s="14"/>
      <c r="B661" s="14"/>
      <c r="C661" s="14"/>
      <c r="D661" s="14"/>
      <c r="E661" s="14"/>
      <c r="F661" s="14"/>
      <c r="G661" s="14"/>
      <c r="H661" s="25"/>
      <c r="I661" s="25"/>
      <c r="J661" s="25"/>
      <c r="K661" s="14"/>
      <c r="L661" s="25"/>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row>
    <row r="662">
      <c r="A662" s="14"/>
      <c r="B662" s="14"/>
      <c r="C662" s="14"/>
      <c r="D662" s="14"/>
      <c r="E662" s="14"/>
      <c r="F662" s="14"/>
      <c r="G662" s="14"/>
      <c r="H662" s="25"/>
      <c r="I662" s="25"/>
      <c r="J662" s="25"/>
      <c r="K662" s="14"/>
      <c r="L662" s="25"/>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row>
    <row r="663">
      <c r="A663" s="14"/>
      <c r="B663" s="14"/>
      <c r="C663" s="14"/>
      <c r="D663" s="14"/>
      <c r="E663" s="14"/>
      <c r="F663" s="14"/>
      <c r="G663" s="14"/>
      <c r="H663" s="25"/>
      <c r="I663" s="25"/>
      <c r="J663" s="25"/>
      <c r="K663" s="14"/>
      <c r="L663" s="25"/>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row>
    <row r="664">
      <c r="A664" s="14"/>
      <c r="B664" s="14"/>
      <c r="C664" s="14"/>
      <c r="D664" s="14"/>
      <c r="E664" s="14"/>
      <c r="F664" s="14"/>
      <c r="G664" s="14"/>
      <c r="H664" s="25"/>
      <c r="I664" s="25"/>
      <c r="J664" s="25"/>
      <c r="K664" s="14"/>
      <c r="L664" s="25"/>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row>
    <row r="665">
      <c r="A665" s="14"/>
      <c r="B665" s="14"/>
      <c r="C665" s="14"/>
      <c r="D665" s="14"/>
      <c r="E665" s="14"/>
      <c r="F665" s="14"/>
      <c r="G665" s="14"/>
      <c r="H665" s="25"/>
      <c r="I665" s="25"/>
      <c r="J665" s="25"/>
      <c r="K665" s="14"/>
      <c r="L665" s="25"/>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row>
    <row r="666">
      <c r="A666" s="14"/>
      <c r="B666" s="14"/>
      <c r="C666" s="14"/>
      <c r="D666" s="14"/>
      <c r="E666" s="14"/>
      <c r="F666" s="14"/>
      <c r="G666" s="14"/>
      <c r="H666" s="25"/>
      <c r="I666" s="25"/>
      <c r="J666" s="25"/>
      <c r="K666" s="14"/>
      <c r="L666" s="25"/>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row>
    <row r="667">
      <c r="A667" s="14"/>
      <c r="B667" s="14"/>
      <c r="C667" s="14"/>
      <c r="D667" s="14"/>
      <c r="E667" s="14"/>
      <c r="F667" s="14"/>
      <c r="G667" s="14"/>
      <c r="H667" s="25"/>
      <c r="I667" s="25"/>
      <c r="J667" s="25"/>
      <c r="K667" s="14"/>
      <c r="L667" s="25"/>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row>
    <row r="668">
      <c r="A668" s="14"/>
      <c r="B668" s="14"/>
      <c r="C668" s="14"/>
      <c r="D668" s="14"/>
      <c r="E668" s="14"/>
      <c r="F668" s="14"/>
      <c r="G668" s="14"/>
      <c r="H668" s="25"/>
      <c r="I668" s="25"/>
      <c r="J668" s="25"/>
      <c r="K668" s="14"/>
      <c r="L668" s="25"/>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row>
    <row r="669">
      <c r="A669" s="14"/>
      <c r="B669" s="14"/>
      <c r="C669" s="14"/>
      <c r="D669" s="14"/>
      <c r="E669" s="14"/>
      <c r="F669" s="14"/>
      <c r="G669" s="14"/>
      <c r="H669" s="25"/>
      <c r="I669" s="25"/>
      <c r="J669" s="25"/>
      <c r="K669" s="14"/>
      <c r="L669" s="25"/>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row>
    <row r="670">
      <c r="A670" s="14"/>
      <c r="B670" s="14"/>
      <c r="C670" s="14"/>
      <c r="D670" s="14"/>
      <c r="E670" s="14"/>
      <c r="F670" s="14"/>
      <c r="G670" s="14"/>
      <c r="H670" s="25"/>
      <c r="I670" s="25"/>
      <c r="J670" s="25"/>
      <c r="K670" s="14"/>
      <c r="L670" s="25"/>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row>
    <row r="671">
      <c r="A671" s="14"/>
      <c r="B671" s="14"/>
      <c r="C671" s="14"/>
      <c r="D671" s="14"/>
      <c r="E671" s="14"/>
      <c r="F671" s="14"/>
      <c r="G671" s="14"/>
      <c r="H671" s="25"/>
      <c r="I671" s="25"/>
      <c r="J671" s="25"/>
      <c r="K671" s="14"/>
      <c r="L671" s="25"/>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row>
    <row r="672">
      <c r="A672" s="14"/>
      <c r="B672" s="14"/>
      <c r="C672" s="14"/>
      <c r="D672" s="14"/>
      <c r="E672" s="14"/>
      <c r="F672" s="14"/>
      <c r="G672" s="14"/>
      <c r="H672" s="25"/>
      <c r="I672" s="25"/>
      <c r="J672" s="25"/>
      <c r="K672" s="14"/>
      <c r="L672" s="25"/>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row>
    <row r="673">
      <c r="A673" s="14"/>
      <c r="B673" s="14"/>
      <c r="C673" s="14"/>
      <c r="D673" s="14"/>
      <c r="E673" s="14"/>
      <c r="F673" s="14"/>
      <c r="G673" s="14"/>
      <c r="H673" s="25"/>
      <c r="I673" s="25"/>
      <c r="J673" s="25"/>
      <c r="K673" s="14"/>
      <c r="L673" s="25"/>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row>
    <row r="674">
      <c r="A674" s="14"/>
      <c r="B674" s="14"/>
      <c r="C674" s="14"/>
      <c r="D674" s="14"/>
      <c r="E674" s="14"/>
      <c r="F674" s="14"/>
      <c r="G674" s="14"/>
      <c r="H674" s="25"/>
      <c r="I674" s="25"/>
      <c r="J674" s="25"/>
      <c r="K674" s="14"/>
      <c r="L674" s="25"/>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row>
    <row r="675">
      <c r="A675" s="14"/>
      <c r="B675" s="14"/>
      <c r="C675" s="14"/>
      <c r="D675" s="14"/>
      <c r="E675" s="14"/>
      <c r="F675" s="14"/>
      <c r="G675" s="14"/>
      <c r="H675" s="25"/>
      <c r="I675" s="25"/>
      <c r="J675" s="25"/>
      <c r="K675" s="14"/>
      <c r="L675" s="25"/>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row>
    <row r="676">
      <c r="A676" s="14"/>
      <c r="B676" s="14"/>
      <c r="C676" s="14"/>
      <c r="D676" s="14"/>
      <c r="E676" s="14"/>
      <c r="F676" s="14"/>
      <c r="G676" s="14"/>
      <c r="H676" s="25"/>
      <c r="I676" s="25"/>
      <c r="J676" s="25"/>
      <c r="K676" s="14"/>
      <c r="L676" s="25"/>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row>
    <row r="677">
      <c r="A677" s="14"/>
      <c r="B677" s="14"/>
      <c r="C677" s="14"/>
      <c r="D677" s="14"/>
      <c r="E677" s="14"/>
      <c r="F677" s="14"/>
      <c r="G677" s="14"/>
      <c r="H677" s="25"/>
      <c r="I677" s="25"/>
      <c r="J677" s="25"/>
      <c r="K677" s="14"/>
      <c r="L677" s="25"/>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row>
    <row r="678">
      <c r="A678" s="14"/>
      <c r="B678" s="14"/>
      <c r="C678" s="14"/>
      <c r="D678" s="14"/>
      <c r="E678" s="14"/>
      <c r="F678" s="14"/>
      <c r="G678" s="14"/>
      <c r="H678" s="25"/>
      <c r="I678" s="25"/>
      <c r="J678" s="25"/>
      <c r="K678" s="14"/>
      <c r="L678" s="25"/>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row>
    <row r="679">
      <c r="A679" s="14"/>
      <c r="B679" s="14"/>
      <c r="C679" s="14"/>
      <c r="D679" s="14"/>
      <c r="E679" s="14"/>
      <c r="F679" s="14"/>
      <c r="G679" s="14"/>
      <c r="H679" s="25"/>
      <c r="I679" s="25"/>
      <c r="J679" s="25"/>
      <c r="K679" s="14"/>
      <c r="L679" s="25"/>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row>
    <row r="680">
      <c r="A680" s="14"/>
      <c r="B680" s="14"/>
      <c r="C680" s="14"/>
      <c r="D680" s="14"/>
      <c r="E680" s="14"/>
      <c r="F680" s="14"/>
      <c r="G680" s="14"/>
      <c r="H680" s="25"/>
      <c r="I680" s="25"/>
      <c r="J680" s="25"/>
      <c r="K680" s="14"/>
      <c r="L680" s="25"/>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row>
    <row r="681">
      <c r="A681" s="14"/>
      <c r="B681" s="14"/>
      <c r="C681" s="14"/>
      <c r="D681" s="14"/>
      <c r="E681" s="14"/>
      <c r="F681" s="14"/>
      <c r="G681" s="14"/>
      <c r="H681" s="25"/>
      <c r="I681" s="25"/>
      <c r="J681" s="25"/>
      <c r="K681" s="14"/>
      <c r="L681" s="25"/>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row>
    <row r="682">
      <c r="A682" s="14"/>
      <c r="B682" s="14"/>
      <c r="C682" s="14"/>
      <c r="D682" s="14"/>
      <c r="E682" s="14"/>
      <c r="F682" s="14"/>
      <c r="G682" s="14"/>
      <c r="H682" s="25"/>
      <c r="I682" s="25"/>
      <c r="J682" s="25"/>
      <c r="K682" s="14"/>
      <c r="L682" s="25"/>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row>
    <row r="683">
      <c r="A683" s="14"/>
      <c r="B683" s="14"/>
      <c r="C683" s="14"/>
      <c r="D683" s="14"/>
      <c r="E683" s="14"/>
      <c r="F683" s="14"/>
      <c r="G683" s="14"/>
      <c r="H683" s="25"/>
      <c r="I683" s="25"/>
      <c r="J683" s="25"/>
      <c r="K683" s="14"/>
      <c r="L683" s="25"/>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row>
    <row r="684">
      <c r="A684" s="14"/>
      <c r="B684" s="14"/>
      <c r="C684" s="14"/>
      <c r="D684" s="14"/>
      <c r="E684" s="14"/>
      <c r="F684" s="14"/>
      <c r="G684" s="14"/>
      <c r="H684" s="25"/>
      <c r="I684" s="25"/>
      <c r="J684" s="25"/>
      <c r="K684" s="14"/>
      <c r="L684" s="25"/>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row>
    <row r="685">
      <c r="A685" s="14"/>
      <c r="B685" s="14"/>
      <c r="C685" s="14"/>
      <c r="D685" s="14"/>
      <c r="E685" s="14"/>
      <c r="F685" s="14"/>
      <c r="G685" s="14"/>
      <c r="H685" s="25"/>
      <c r="I685" s="25"/>
      <c r="J685" s="25"/>
      <c r="K685" s="14"/>
      <c r="L685" s="25"/>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row>
    <row r="686">
      <c r="A686" s="14"/>
      <c r="B686" s="14"/>
      <c r="C686" s="14"/>
      <c r="D686" s="14"/>
      <c r="E686" s="14"/>
      <c r="F686" s="14"/>
      <c r="G686" s="14"/>
      <c r="H686" s="25"/>
      <c r="I686" s="25"/>
      <c r="J686" s="25"/>
      <c r="K686" s="14"/>
      <c r="L686" s="25"/>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row>
    <row r="687">
      <c r="A687" s="14"/>
      <c r="B687" s="14"/>
      <c r="C687" s="14"/>
      <c r="D687" s="14"/>
      <c r="E687" s="14"/>
      <c r="F687" s="14"/>
      <c r="G687" s="14"/>
      <c r="H687" s="25"/>
      <c r="I687" s="25"/>
      <c r="J687" s="25"/>
      <c r="K687" s="14"/>
      <c r="L687" s="25"/>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row>
    <row r="688">
      <c r="A688" s="14"/>
      <c r="B688" s="14"/>
      <c r="C688" s="14"/>
      <c r="D688" s="14"/>
      <c r="E688" s="14"/>
      <c r="F688" s="14"/>
      <c r="G688" s="14"/>
      <c r="H688" s="25"/>
      <c r="I688" s="25"/>
      <c r="J688" s="25"/>
      <c r="K688" s="14"/>
      <c r="L688" s="25"/>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row>
    <row r="689">
      <c r="A689" s="14"/>
      <c r="B689" s="14"/>
      <c r="C689" s="14"/>
      <c r="D689" s="14"/>
      <c r="E689" s="14"/>
      <c r="F689" s="14"/>
      <c r="G689" s="14"/>
      <c r="H689" s="25"/>
      <c r="I689" s="25"/>
      <c r="J689" s="25"/>
      <c r="K689" s="14"/>
      <c r="L689" s="25"/>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row>
    <row r="690">
      <c r="A690" s="14"/>
      <c r="B690" s="14"/>
      <c r="C690" s="14"/>
      <c r="D690" s="14"/>
      <c r="E690" s="14"/>
      <c r="F690" s="14"/>
      <c r="G690" s="14"/>
      <c r="H690" s="25"/>
      <c r="I690" s="25"/>
      <c r="J690" s="25"/>
      <c r="K690" s="14"/>
      <c r="L690" s="25"/>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row>
    <row r="691">
      <c r="A691" s="14"/>
      <c r="B691" s="14"/>
      <c r="C691" s="14"/>
      <c r="D691" s="14"/>
      <c r="E691" s="14"/>
      <c r="F691" s="14"/>
      <c r="G691" s="14"/>
      <c r="H691" s="25"/>
      <c r="I691" s="25"/>
      <c r="J691" s="25"/>
      <c r="K691" s="14"/>
      <c r="L691" s="25"/>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row>
    <row r="692">
      <c r="A692" s="14"/>
      <c r="B692" s="14"/>
      <c r="C692" s="14"/>
      <c r="D692" s="14"/>
      <c r="E692" s="14"/>
      <c r="F692" s="14"/>
      <c r="G692" s="14"/>
      <c r="H692" s="25"/>
      <c r="I692" s="25"/>
      <c r="J692" s="25"/>
      <c r="K692" s="14"/>
      <c r="L692" s="25"/>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row>
    <row r="693">
      <c r="A693" s="14"/>
      <c r="B693" s="14"/>
      <c r="C693" s="14"/>
      <c r="D693" s="14"/>
      <c r="E693" s="14"/>
      <c r="F693" s="14"/>
      <c r="G693" s="14"/>
      <c r="H693" s="25"/>
      <c r="I693" s="25"/>
      <c r="J693" s="25"/>
      <c r="K693" s="14"/>
      <c r="L693" s="25"/>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row>
    <row r="694">
      <c r="A694" s="14"/>
      <c r="B694" s="14"/>
      <c r="C694" s="14"/>
      <c r="D694" s="14"/>
      <c r="E694" s="14"/>
      <c r="F694" s="14"/>
      <c r="G694" s="14"/>
      <c r="H694" s="25"/>
      <c r="I694" s="25"/>
      <c r="J694" s="25"/>
      <c r="K694" s="14"/>
      <c r="L694" s="25"/>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row>
    <row r="695">
      <c r="A695" s="14"/>
      <c r="B695" s="14"/>
      <c r="C695" s="14"/>
      <c r="D695" s="14"/>
      <c r="E695" s="14"/>
      <c r="F695" s="14"/>
      <c r="G695" s="14"/>
      <c r="H695" s="25"/>
      <c r="I695" s="25"/>
      <c r="J695" s="25"/>
      <c r="K695" s="14"/>
      <c r="L695" s="25"/>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row>
    <row r="696">
      <c r="A696" s="14"/>
      <c r="B696" s="14"/>
      <c r="C696" s="14"/>
      <c r="D696" s="14"/>
      <c r="E696" s="14"/>
      <c r="F696" s="14"/>
      <c r="G696" s="14"/>
      <c r="H696" s="25"/>
      <c r="I696" s="25"/>
      <c r="J696" s="25"/>
      <c r="K696" s="14"/>
      <c r="L696" s="25"/>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row>
    <row r="697">
      <c r="A697" s="14"/>
      <c r="B697" s="14"/>
      <c r="C697" s="14"/>
      <c r="D697" s="14"/>
      <c r="E697" s="14"/>
      <c r="F697" s="14"/>
      <c r="G697" s="14"/>
      <c r="H697" s="25"/>
      <c r="I697" s="25"/>
      <c r="J697" s="25"/>
      <c r="K697" s="14"/>
      <c r="L697" s="25"/>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row>
    <row r="698">
      <c r="A698" s="14"/>
      <c r="B698" s="14"/>
      <c r="C698" s="14"/>
      <c r="D698" s="14"/>
      <c r="E698" s="14"/>
      <c r="F698" s="14"/>
      <c r="G698" s="14"/>
      <c r="H698" s="25"/>
      <c r="I698" s="25"/>
      <c r="J698" s="25"/>
      <c r="K698" s="14"/>
      <c r="L698" s="25"/>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row>
    <row r="699">
      <c r="A699" s="14"/>
      <c r="B699" s="14"/>
      <c r="C699" s="14"/>
      <c r="D699" s="14"/>
      <c r="E699" s="14"/>
      <c r="F699" s="14"/>
      <c r="G699" s="14"/>
      <c r="H699" s="25"/>
      <c r="I699" s="25"/>
      <c r="J699" s="25"/>
      <c r="K699" s="14"/>
      <c r="L699" s="25"/>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row>
    <row r="700">
      <c r="A700" s="14"/>
      <c r="B700" s="14"/>
      <c r="C700" s="14"/>
      <c r="D700" s="14"/>
      <c r="E700" s="14"/>
      <c r="F700" s="14"/>
      <c r="G700" s="14"/>
      <c r="H700" s="25"/>
      <c r="I700" s="25"/>
      <c r="J700" s="25"/>
      <c r="K700" s="14"/>
      <c r="L700" s="25"/>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row>
    <row r="701">
      <c r="A701" s="14"/>
      <c r="B701" s="14"/>
      <c r="C701" s="14"/>
      <c r="D701" s="14"/>
      <c r="E701" s="14"/>
      <c r="F701" s="14"/>
      <c r="G701" s="14"/>
      <c r="H701" s="25"/>
      <c r="I701" s="25"/>
      <c r="J701" s="25"/>
      <c r="K701" s="14"/>
      <c r="L701" s="25"/>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row>
    <row r="702">
      <c r="A702" s="14"/>
      <c r="B702" s="14"/>
      <c r="C702" s="14"/>
      <c r="D702" s="14"/>
      <c r="E702" s="14"/>
      <c r="F702" s="14"/>
      <c r="G702" s="14"/>
      <c r="H702" s="25"/>
      <c r="I702" s="25"/>
      <c r="J702" s="25"/>
      <c r="K702" s="14"/>
      <c r="L702" s="25"/>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row>
    <row r="703">
      <c r="A703" s="14"/>
      <c r="B703" s="14"/>
      <c r="C703" s="14"/>
      <c r="D703" s="14"/>
      <c r="E703" s="14"/>
      <c r="F703" s="14"/>
      <c r="G703" s="14"/>
      <c r="H703" s="25"/>
      <c r="I703" s="25"/>
      <c r="J703" s="25"/>
      <c r="K703" s="14"/>
      <c r="L703" s="25"/>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row>
    <row r="704">
      <c r="A704" s="14"/>
      <c r="B704" s="14"/>
      <c r="C704" s="14"/>
      <c r="D704" s="14"/>
      <c r="E704" s="14"/>
      <c r="F704" s="14"/>
      <c r="G704" s="14"/>
      <c r="H704" s="25"/>
      <c r="I704" s="25"/>
      <c r="J704" s="25"/>
      <c r="K704" s="14"/>
      <c r="L704" s="25"/>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row>
    <row r="705">
      <c r="A705" s="14"/>
      <c r="B705" s="14"/>
      <c r="C705" s="14"/>
      <c r="D705" s="14"/>
      <c r="E705" s="14"/>
      <c r="F705" s="14"/>
      <c r="G705" s="14"/>
      <c r="H705" s="25"/>
      <c r="I705" s="25"/>
      <c r="J705" s="25"/>
      <c r="K705" s="14"/>
      <c r="L705" s="25"/>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row>
    <row r="706">
      <c r="A706" s="14"/>
      <c r="B706" s="14"/>
      <c r="C706" s="14"/>
      <c r="D706" s="14"/>
      <c r="E706" s="14"/>
      <c r="F706" s="14"/>
      <c r="G706" s="14"/>
      <c r="H706" s="25"/>
      <c r="I706" s="25"/>
      <c r="J706" s="25"/>
      <c r="K706" s="14"/>
      <c r="L706" s="25"/>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row>
    <row r="707">
      <c r="A707" s="14"/>
      <c r="B707" s="14"/>
      <c r="C707" s="14"/>
      <c r="D707" s="14"/>
      <c r="E707" s="14"/>
      <c r="F707" s="14"/>
      <c r="G707" s="14"/>
      <c r="H707" s="25"/>
      <c r="I707" s="25"/>
      <c r="J707" s="25"/>
      <c r="K707" s="14"/>
      <c r="L707" s="25"/>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row>
    <row r="708">
      <c r="A708" s="14"/>
      <c r="B708" s="14"/>
      <c r="C708" s="14"/>
      <c r="D708" s="14"/>
      <c r="E708" s="14"/>
      <c r="F708" s="14"/>
      <c r="G708" s="14"/>
      <c r="H708" s="25"/>
      <c r="I708" s="25"/>
      <c r="J708" s="25"/>
      <c r="K708" s="14"/>
      <c r="L708" s="25"/>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row>
    <row r="709">
      <c r="A709" s="14"/>
      <c r="B709" s="14"/>
      <c r="C709" s="14"/>
      <c r="D709" s="14"/>
      <c r="E709" s="14"/>
      <c r="F709" s="14"/>
      <c r="G709" s="14"/>
      <c r="H709" s="25"/>
      <c r="I709" s="25"/>
      <c r="J709" s="25"/>
      <c r="K709" s="14"/>
      <c r="L709" s="25"/>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row>
    <row r="710">
      <c r="A710" s="14"/>
      <c r="B710" s="14"/>
      <c r="C710" s="14"/>
      <c r="D710" s="14"/>
      <c r="E710" s="14"/>
      <c r="F710" s="14"/>
      <c r="G710" s="14"/>
      <c r="H710" s="25"/>
      <c r="I710" s="25"/>
      <c r="J710" s="25"/>
      <c r="K710" s="14"/>
      <c r="L710" s="25"/>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row>
    <row r="711">
      <c r="A711" s="14"/>
      <c r="B711" s="14"/>
      <c r="C711" s="14"/>
      <c r="D711" s="14"/>
      <c r="E711" s="14"/>
      <c r="F711" s="14"/>
      <c r="G711" s="14"/>
      <c r="H711" s="25"/>
      <c r="I711" s="25"/>
      <c r="J711" s="25"/>
      <c r="K711" s="14"/>
      <c r="L711" s="25"/>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row>
    <row r="712">
      <c r="A712" s="14"/>
      <c r="B712" s="14"/>
      <c r="C712" s="14"/>
      <c r="D712" s="14"/>
      <c r="E712" s="14"/>
      <c r="F712" s="14"/>
      <c r="G712" s="14"/>
      <c r="H712" s="25"/>
      <c r="I712" s="25"/>
      <c r="J712" s="25"/>
      <c r="K712" s="14"/>
      <c r="L712" s="25"/>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row>
    <row r="713">
      <c r="A713" s="14"/>
      <c r="B713" s="14"/>
      <c r="C713" s="14"/>
      <c r="D713" s="14"/>
      <c r="E713" s="14"/>
      <c r="F713" s="14"/>
      <c r="G713" s="14"/>
      <c r="H713" s="25"/>
      <c r="I713" s="25"/>
      <c r="J713" s="25"/>
      <c r="K713" s="14"/>
      <c r="L713" s="25"/>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row>
    <row r="714">
      <c r="A714" s="14"/>
      <c r="B714" s="14"/>
      <c r="C714" s="14"/>
      <c r="D714" s="14"/>
      <c r="E714" s="14"/>
      <c r="F714" s="14"/>
      <c r="G714" s="14"/>
      <c r="H714" s="25"/>
      <c r="I714" s="25"/>
      <c r="J714" s="25"/>
      <c r="K714" s="14"/>
      <c r="L714" s="25"/>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row>
    <row r="715">
      <c r="A715" s="14"/>
      <c r="B715" s="14"/>
      <c r="C715" s="14"/>
      <c r="D715" s="14"/>
      <c r="E715" s="14"/>
      <c r="F715" s="14"/>
      <c r="G715" s="14"/>
      <c r="H715" s="25"/>
      <c r="I715" s="25"/>
      <c r="J715" s="25"/>
      <c r="K715" s="14"/>
      <c r="L715" s="25"/>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row>
    <row r="716">
      <c r="A716" s="14"/>
      <c r="B716" s="14"/>
      <c r="C716" s="14"/>
      <c r="D716" s="14"/>
      <c r="E716" s="14"/>
      <c r="F716" s="14"/>
      <c r="G716" s="14"/>
      <c r="H716" s="25"/>
      <c r="I716" s="25"/>
      <c r="J716" s="25"/>
      <c r="K716" s="14"/>
      <c r="L716" s="25"/>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row>
    <row r="717">
      <c r="A717" s="14"/>
      <c r="B717" s="14"/>
      <c r="C717" s="14"/>
      <c r="D717" s="14"/>
      <c r="E717" s="14"/>
      <c r="F717" s="14"/>
      <c r="G717" s="14"/>
      <c r="H717" s="25"/>
      <c r="I717" s="25"/>
      <c r="J717" s="25"/>
      <c r="K717" s="14"/>
      <c r="L717" s="25"/>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row>
    <row r="718">
      <c r="A718" s="14"/>
      <c r="B718" s="14"/>
      <c r="C718" s="14"/>
      <c r="D718" s="14"/>
      <c r="E718" s="14"/>
      <c r="F718" s="14"/>
      <c r="G718" s="14"/>
      <c r="H718" s="25"/>
      <c r="I718" s="25"/>
      <c r="J718" s="25"/>
      <c r="K718" s="14"/>
      <c r="L718" s="25"/>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row>
    <row r="719">
      <c r="A719" s="14"/>
      <c r="B719" s="14"/>
      <c r="C719" s="14"/>
      <c r="D719" s="14"/>
      <c r="E719" s="14"/>
      <c r="F719" s="14"/>
      <c r="G719" s="14"/>
      <c r="H719" s="25"/>
      <c r="I719" s="25"/>
      <c r="J719" s="25"/>
      <c r="K719" s="14"/>
      <c r="L719" s="25"/>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row>
    <row r="720">
      <c r="A720" s="14"/>
      <c r="B720" s="14"/>
      <c r="C720" s="14"/>
      <c r="D720" s="14"/>
      <c r="E720" s="14"/>
      <c r="F720" s="14"/>
      <c r="G720" s="14"/>
      <c r="H720" s="25"/>
      <c r="I720" s="25"/>
      <c r="J720" s="25"/>
      <c r="K720" s="14"/>
      <c r="L720" s="25"/>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row>
    <row r="721">
      <c r="A721" s="14"/>
      <c r="B721" s="14"/>
      <c r="C721" s="14"/>
      <c r="D721" s="14"/>
      <c r="E721" s="14"/>
      <c r="F721" s="14"/>
      <c r="G721" s="14"/>
      <c r="H721" s="25"/>
      <c r="I721" s="25"/>
      <c r="J721" s="25"/>
      <c r="K721" s="14"/>
      <c r="L721" s="25"/>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row>
    <row r="722">
      <c r="A722" s="14"/>
      <c r="B722" s="14"/>
      <c r="C722" s="14"/>
      <c r="D722" s="14"/>
      <c r="E722" s="14"/>
      <c r="F722" s="14"/>
      <c r="G722" s="14"/>
      <c r="H722" s="25"/>
      <c r="I722" s="25"/>
      <c r="J722" s="25"/>
      <c r="K722" s="14"/>
      <c r="L722" s="25"/>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row>
    <row r="723">
      <c r="A723" s="14"/>
      <c r="B723" s="14"/>
      <c r="C723" s="14"/>
      <c r="D723" s="14"/>
      <c r="E723" s="14"/>
      <c r="F723" s="14"/>
      <c r="G723" s="14"/>
      <c r="H723" s="25"/>
      <c r="I723" s="25"/>
      <c r="J723" s="25"/>
      <c r="K723" s="14"/>
      <c r="L723" s="25"/>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row>
    <row r="724">
      <c r="A724" s="14"/>
      <c r="B724" s="14"/>
      <c r="C724" s="14"/>
      <c r="D724" s="14"/>
      <c r="E724" s="14"/>
      <c r="F724" s="14"/>
      <c r="G724" s="14"/>
      <c r="H724" s="25"/>
      <c r="I724" s="25"/>
      <c r="J724" s="25"/>
      <c r="K724" s="14"/>
      <c r="L724" s="25"/>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row>
    <row r="725">
      <c r="A725" s="14"/>
      <c r="B725" s="14"/>
      <c r="C725" s="14"/>
      <c r="D725" s="14"/>
      <c r="E725" s="14"/>
      <c r="F725" s="14"/>
      <c r="G725" s="14"/>
      <c r="H725" s="25"/>
      <c r="I725" s="25"/>
      <c r="J725" s="25"/>
      <c r="K725" s="14"/>
      <c r="L725" s="25"/>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row>
    <row r="726">
      <c r="A726" s="14"/>
      <c r="B726" s="14"/>
      <c r="C726" s="14"/>
      <c r="D726" s="14"/>
      <c r="E726" s="14"/>
      <c r="F726" s="14"/>
      <c r="G726" s="14"/>
      <c r="H726" s="25"/>
      <c r="I726" s="25"/>
      <c r="J726" s="25"/>
      <c r="K726" s="14"/>
      <c r="L726" s="25"/>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row>
    <row r="727">
      <c r="A727" s="14"/>
      <c r="B727" s="14"/>
      <c r="C727" s="14"/>
      <c r="D727" s="14"/>
      <c r="E727" s="14"/>
      <c r="F727" s="14"/>
      <c r="G727" s="14"/>
      <c r="H727" s="25"/>
      <c r="I727" s="25"/>
      <c r="J727" s="25"/>
      <c r="K727" s="14"/>
      <c r="L727" s="25"/>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row>
    <row r="728">
      <c r="A728" s="14"/>
      <c r="B728" s="14"/>
      <c r="C728" s="14"/>
      <c r="D728" s="14"/>
      <c r="E728" s="14"/>
      <c r="F728" s="14"/>
      <c r="G728" s="14"/>
      <c r="H728" s="25"/>
      <c r="I728" s="25"/>
      <c r="J728" s="25"/>
      <c r="K728" s="14"/>
      <c r="L728" s="25"/>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row>
    <row r="729">
      <c r="A729" s="14"/>
      <c r="B729" s="14"/>
      <c r="C729" s="14"/>
      <c r="D729" s="14"/>
      <c r="E729" s="14"/>
      <c r="F729" s="14"/>
      <c r="G729" s="14"/>
      <c r="H729" s="25"/>
      <c r="I729" s="25"/>
      <c r="J729" s="25"/>
      <c r="K729" s="14"/>
      <c r="L729" s="25"/>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row>
    <row r="730">
      <c r="A730" s="14"/>
      <c r="B730" s="14"/>
      <c r="C730" s="14"/>
      <c r="D730" s="14"/>
      <c r="E730" s="14"/>
      <c r="F730" s="14"/>
      <c r="G730" s="14"/>
      <c r="H730" s="25"/>
      <c r="I730" s="25"/>
      <c r="J730" s="25"/>
      <c r="K730" s="14"/>
      <c r="L730" s="25"/>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row>
    <row r="731">
      <c r="A731" s="14"/>
      <c r="B731" s="14"/>
      <c r="C731" s="14"/>
      <c r="D731" s="14"/>
      <c r="E731" s="14"/>
      <c r="F731" s="14"/>
      <c r="G731" s="14"/>
      <c r="H731" s="25"/>
      <c r="I731" s="25"/>
      <c r="J731" s="25"/>
      <c r="K731" s="14"/>
      <c r="L731" s="25"/>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row>
    <row r="732">
      <c r="A732" s="14"/>
      <c r="B732" s="14"/>
      <c r="C732" s="14"/>
      <c r="D732" s="14"/>
      <c r="E732" s="14"/>
      <c r="F732" s="14"/>
      <c r="G732" s="14"/>
      <c r="H732" s="25"/>
      <c r="I732" s="25"/>
      <c r="J732" s="25"/>
      <c r="K732" s="14"/>
      <c r="L732" s="25"/>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row>
    <row r="733">
      <c r="A733" s="14"/>
      <c r="B733" s="14"/>
      <c r="C733" s="14"/>
      <c r="D733" s="14"/>
      <c r="E733" s="14"/>
      <c r="F733" s="14"/>
      <c r="G733" s="14"/>
      <c r="H733" s="25"/>
      <c r="I733" s="25"/>
      <c r="J733" s="25"/>
      <c r="K733" s="14"/>
      <c r="L733" s="25"/>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row>
    <row r="734">
      <c r="A734" s="14"/>
      <c r="B734" s="14"/>
      <c r="C734" s="14"/>
      <c r="D734" s="14"/>
      <c r="E734" s="14"/>
      <c r="F734" s="14"/>
      <c r="G734" s="14"/>
      <c r="H734" s="25"/>
      <c r="I734" s="25"/>
      <c r="J734" s="25"/>
      <c r="K734" s="14"/>
      <c r="L734" s="25"/>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row>
    <row r="735">
      <c r="A735" s="14"/>
      <c r="B735" s="14"/>
      <c r="C735" s="14"/>
      <c r="D735" s="14"/>
      <c r="E735" s="14"/>
      <c r="F735" s="14"/>
      <c r="G735" s="14"/>
      <c r="H735" s="25"/>
      <c r="I735" s="25"/>
      <c r="J735" s="25"/>
      <c r="K735" s="14"/>
      <c r="L735" s="25"/>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row>
    <row r="736">
      <c r="A736" s="14"/>
      <c r="B736" s="14"/>
      <c r="C736" s="14"/>
      <c r="D736" s="14"/>
      <c r="E736" s="14"/>
      <c r="F736" s="14"/>
      <c r="G736" s="14"/>
      <c r="H736" s="25"/>
      <c r="I736" s="25"/>
      <c r="J736" s="25"/>
      <c r="K736" s="14"/>
      <c r="L736" s="25"/>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row>
    <row r="737">
      <c r="A737" s="14"/>
      <c r="B737" s="14"/>
      <c r="C737" s="14"/>
      <c r="D737" s="14"/>
      <c r="E737" s="14"/>
      <c r="F737" s="14"/>
      <c r="G737" s="14"/>
      <c r="H737" s="25"/>
      <c r="I737" s="25"/>
      <c r="J737" s="25"/>
      <c r="K737" s="14"/>
      <c r="L737" s="25"/>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row>
    <row r="738">
      <c r="A738" s="14"/>
      <c r="B738" s="14"/>
      <c r="C738" s="14"/>
      <c r="D738" s="14"/>
      <c r="E738" s="14"/>
      <c r="F738" s="14"/>
      <c r="G738" s="14"/>
      <c r="H738" s="25"/>
      <c r="I738" s="25"/>
      <c r="J738" s="25"/>
      <c r="K738" s="14"/>
      <c r="L738" s="25"/>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row>
    <row r="739">
      <c r="A739" s="14"/>
      <c r="B739" s="14"/>
      <c r="C739" s="14"/>
      <c r="D739" s="14"/>
      <c r="E739" s="14"/>
      <c r="F739" s="14"/>
      <c r="G739" s="14"/>
      <c r="H739" s="25"/>
      <c r="I739" s="25"/>
      <c r="J739" s="25"/>
      <c r="K739" s="14"/>
      <c r="L739" s="25"/>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row>
    <row r="740">
      <c r="A740" s="14"/>
      <c r="B740" s="14"/>
      <c r="C740" s="14"/>
      <c r="D740" s="14"/>
      <c r="E740" s="14"/>
      <c r="F740" s="14"/>
      <c r="G740" s="14"/>
      <c r="H740" s="25"/>
      <c r="I740" s="25"/>
      <c r="J740" s="25"/>
      <c r="K740" s="14"/>
      <c r="L740" s="25"/>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row>
    <row r="741">
      <c r="A741" s="14"/>
      <c r="B741" s="14"/>
      <c r="C741" s="14"/>
      <c r="D741" s="14"/>
      <c r="E741" s="14"/>
      <c r="F741" s="14"/>
      <c r="G741" s="14"/>
      <c r="H741" s="25"/>
      <c r="I741" s="25"/>
      <c r="J741" s="25"/>
      <c r="K741" s="14"/>
      <c r="L741" s="25"/>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row>
    <row r="742">
      <c r="A742" s="14"/>
      <c r="B742" s="14"/>
      <c r="C742" s="14"/>
      <c r="D742" s="14"/>
      <c r="E742" s="14"/>
      <c r="F742" s="14"/>
      <c r="G742" s="14"/>
      <c r="H742" s="25"/>
      <c r="I742" s="25"/>
      <c r="J742" s="25"/>
      <c r="K742" s="14"/>
      <c r="L742" s="25"/>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row>
    <row r="743">
      <c r="A743" s="14"/>
      <c r="B743" s="14"/>
      <c r="C743" s="14"/>
      <c r="D743" s="14"/>
      <c r="E743" s="14"/>
      <c r="F743" s="14"/>
      <c r="G743" s="14"/>
      <c r="H743" s="25"/>
      <c r="I743" s="25"/>
      <c r="J743" s="25"/>
      <c r="K743" s="14"/>
      <c r="L743" s="25"/>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row>
    <row r="744">
      <c r="A744" s="14"/>
      <c r="B744" s="14"/>
      <c r="C744" s="14"/>
      <c r="D744" s="14"/>
      <c r="E744" s="14"/>
      <c r="F744" s="14"/>
      <c r="G744" s="14"/>
      <c r="H744" s="25"/>
      <c r="I744" s="25"/>
      <c r="J744" s="25"/>
      <c r="K744" s="14"/>
      <c r="L744" s="25"/>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row>
    <row r="745">
      <c r="A745" s="14"/>
      <c r="B745" s="14"/>
      <c r="C745" s="14"/>
      <c r="D745" s="14"/>
      <c r="E745" s="14"/>
      <c r="F745" s="14"/>
      <c r="G745" s="14"/>
      <c r="H745" s="25"/>
      <c r="I745" s="25"/>
      <c r="J745" s="25"/>
      <c r="K745" s="14"/>
      <c r="L745" s="25"/>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row>
    <row r="746">
      <c r="A746" s="14"/>
      <c r="B746" s="14"/>
      <c r="C746" s="14"/>
      <c r="D746" s="14"/>
      <c r="E746" s="14"/>
      <c r="F746" s="14"/>
      <c r="G746" s="14"/>
      <c r="H746" s="25"/>
      <c r="I746" s="25"/>
      <c r="J746" s="25"/>
      <c r="K746" s="14"/>
      <c r="L746" s="25"/>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row>
    <row r="747">
      <c r="A747" s="14"/>
      <c r="B747" s="14"/>
      <c r="C747" s="14"/>
      <c r="D747" s="14"/>
      <c r="E747" s="14"/>
      <c r="F747" s="14"/>
      <c r="G747" s="14"/>
      <c r="H747" s="25"/>
      <c r="I747" s="25"/>
      <c r="J747" s="25"/>
      <c r="K747" s="14"/>
      <c r="L747" s="25"/>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row>
    <row r="748">
      <c r="A748" s="14"/>
      <c r="B748" s="14"/>
      <c r="C748" s="14"/>
      <c r="D748" s="14"/>
      <c r="E748" s="14"/>
      <c r="F748" s="14"/>
      <c r="G748" s="14"/>
      <c r="H748" s="25"/>
      <c r="I748" s="25"/>
      <c r="J748" s="25"/>
      <c r="K748" s="14"/>
      <c r="L748" s="25"/>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row>
    <row r="749">
      <c r="A749" s="14"/>
      <c r="B749" s="14"/>
      <c r="C749" s="14"/>
      <c r="D749" s="14"/>
      <c r="E749" s="14"/>
      <c r="F749" s="14"/>
      <c r="G749" s="14"/>
      <c r="H749" s="25"/>
      <c r="I749" s="25"/>
      <c r="J749" s="25"/>
      <c r="K749" s="14"/>
      <c r="L749" s="25"/>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row>
    <row r="750">
      <c r="A750" s="14"/>
      <c r="B750" s="14"/>
      <c r="C750" s="14"/>
      <c r="D750" s="14"/>
      <c r="E750" s="14"/>
      <c r="F750" s="14"/>
      <c r="G750" s="14"/>
      <c r="H750" s="25"/>
      <c r="I750" s="25"/>
      <c r="J750" s="25"/>
      <c r="K750" s="14"/>
      <c r="L750" s="25"/>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row>
    <row r="751">
      <c r="A751" s="14"/>
      <c r="B751" s="14"/>
      <c r="C751" s="14"/>
      <c r="D751" s="14"/>
      <c r="E751" s="14"/>
      <c r="F751" s="14"/>
      <c r="G751" s="14"/>
      <c r="H751" s="25"/>
      <c r="I751" s="25"/>
      <c r="J751" s="25"/>
      <c r="K751" s="14"/>
      <c r="L751" s="25"/>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row>
    <row r="752">
      <c r="A752" s="14"/>
      <c r="B752" s="14"/>
      <c r="C752" s="14"/>
      <c r="D752" s="14"/>
      <c r="E752" s="14"/>
      <c r="F752" s="14"/>
      <c r="G752" s="14"/>
      <c r="H752" s="25"/>
      <c r="I752" s="25"/>
      <c r="J752" s="25"/>
      <c r="K752" s="14"/>
      <c r="L752" s="25"/>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row>
    <row r="753">
      <c r="A753" s="14"/>
      <c r="B753" s="14"/>
      <c r="C753" s="14"/>
      <c r="D753" s="14"/>
      <c r="E753" s="14"/>
      <c r="F753" s="14"/>
      <c r="G753" s="14"/>
      <c r="H753" s="25"/>
      <c r="I753" s="25"/>
      <c r="J753" s="25"/>
      <c r="K753" s="14"/>
      <c r="L753" s="25"/>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row>
    <row r="754">
      <c r="A754" s="14"/>
      <c r="B754" s="14"/>
      <c r="C754" s="14"/>
      <c r="D754" s="14"/>
      <c r="E754" s="14"/>
      <c r="F754" s="14"/>
      <c r="G754" s="14"/>
      <c r="H754" s="25"/>
      <c r="I754" s="25"/>
      <c r="J754" s="25"/>
      <c r="K754" s="14"/>
      <c r="L754" s="25"/>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row>
    <row r="755">
      <c r="A755" s="14"/>
      <c r="B755" s="14"/>
      <c r="C755" s="14"/>
      <c r="D755" s="14"/>
      <c r="E755" s="14"/>
      <c r="F755" s="14"/>
      <c r="G755" s="14"/>
      <c r="H755" s="25"/>
      <c r="I755" s="25"/>
      <c r="J755" s="25"/>
      <c r="K755" s="14"/>
      <c r="L755" s="25"/>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row>
    <row r="756">
      <c r="A756" s="14"/>
      <c r="B756" s="14"/>
      <c r="C756" s="14"/>
      <c r="D756" s="14"/>
      <c r="E756" s="14"/>
      <c r="F756" s="14"/>
      <c r="G756" s="14"/>
      <c r="H756" s="25"/>
      <c r="I756" s="25"/>
      <c r="J756" s="25"/>
      <c r="K756" s="14"/>
      <c r="L756" s="25"/>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row>
    <row r="757">
      <c r="A757" s="14"/>
      <c r="B757" s="14"/>
      <c r="C757" s="14"/>
      <c r="D757" s="14"/>
      <c r="E757" s="14"/>
      <c r="F757" s="14"/>
      <c r="G757" s="14"/>
      <c r="H757" s="25"/>
      <c r="I757" s="25"/>
      <c r="J757" s="25"/>
      <c r="K757" s="14"/>
      <c r="L757" s="25"/>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row>
    <row r="758">
      <c r="A758" s="14"/>
      <c r="B758" s="14"/>
      <c r="C758" s="14"/>
      <c r="D758" s="14"/>
      <c r="E758" s="14"/>
      <c r="F758" s="14"/>
      <c r="G758" s="14"/>
      <c r="H758" s="25"/>
      <c r="I758" s="25"/>
      <c r="J758" s="25"/>
      <c r="K758" s="14"/>
      <c r="L758" s="25"/>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row>
    <row r="759">
      <c r="A759" s="14"/>
      <c r="B759" s="14"/>
      <c r="C759" s="14"/>
      <c r="D759" s="14"/>
      <c r="E759" s="14"/>
      <c r="F759" s="14"/>
      <c r="G759" s="14"/>
      <c r="H759" s="25"/>
      <c r="I759" s="25"/>
      <c r="J759" s="25"/>
      <c r="K759" s="14"/>
      <c r="L759" s="25"/>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row>
    <row r="760">
      <c r="A760" s="14"/>
      <c r="B760" s="14"/>
      <c r="C760" s="14"/>
      <c r="D760" s="14"/>
      <c r="E760" s="14"/>
      <c r="F760" s="14"/>
      <c r="G760" s="14"/>
      <c r="H760" s="25"/>
      <c r="I760" s="25"/>
      <c r="J760" s="25"/>
      <c r="K760" s="14"/>
      <c r="L760" s="25"/>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row>
    <row r="761">
      <c r="A761" s="14"/>
      <c r="B761" s="14"/>
      <c r="C761" s="14"/>
      <c r="D761" s="14"/>
      <c r="E761" s="14"/>
      <c r="F761" s="14"/>
      <c r="G761" s="14"/>
      <c r="H761" s="25"/>
      <c r="I761" s="25"/>
      <c r="J761" s="25"/>
      <c r="K761" s="14"/>
      <c r="L761" s="25"/>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row>
    <row r="762">
      <c r="A762" s="14"/>
      <c r="B762" s="14"/>
      <c r="C762" s="14"/>
      <c r="D762" s="14"/>
      <c r="E762" s="14"/>
      <c r="F762" s="14"/>
      <c r="G762" s="14"/>
      <c r="H762" s="25"/>
      <c r="I762" s="25"/>
      <c r="J762" s="25"/>
      <c r="K762" s="14"/>
      <c r="L762" s="25"/>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row>
    <row r="763">
      <c r="A763" s="14"/>
      <c r="B763" s="14"/>
      <c r="C763" s="14"/>
      <c r="D763" s="14"/>
      <c r="E763" s="14"/>
      <c r="F763" s="14"/>
      <c r="G763" s="14"/>
      <c r="H763" s="25"/>
      <c r="I763" s="25"/>
      <c r="J763" s="25"/>
      <c r="K763" s="14"/>
      <c r="L763" s="25"/>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row>
    <row r="764">
      <c r="A764" s="14"/>
      <c r="B764" s="14"/>
      <c r="C764" s="14"/>
      <c r="D764" s="14"/>
      <c r="E764" s="14"/>
      <c r="F764" s="14"/>
      <c r="G764" s="14"/>
      <c r="H764" s="25"/>
      <c r="I764" s="25"/>
      <c r="J764" s="25"/>
      <c r="K764" s="14"/>
      <c r="L764" s="25"/>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row>
    <row r="765">
      <c r="A765" s="14"/>
      <c r="B765" s="14"/>
      <c r="C765" s="14"/>
      <c r="D765" s="14"/>
      <c r="E765" s="14"/>
      <c r="F765" s="14"/>
      <c r="G765" s="14"/>
      <c r="H765" s="25"/>
      <c r="I765" s="25"/>
      <c r="J765" s="25"/>
      <c r="K765" s="14"/>
      <c r="L765" s="25"/>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row>
    <row r="766">
      <c r="A766" s="14"/>
      <c r="B766" s="14"/>
      <c r="C766" s="14"/>
      <c r="D766" s="14"/>
      <c r="E766" s="14"/>
      <c r="F766" s="14"/>
      <c r="G766" s="14"/>
      <c r="H766" s="25"/>
      <c r="I766" s="25"/>
      <c r="J766" s="25"/>
      <c r="K766" s="14"/>
      <c r="L766" s="25"/>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row>
    <row r="767">
      <c r="A767" s="14"/>
      <c r="B767" s="14"/>
      <c r="C767" s="14"/>
      <c r="D767" s="14"/>
      <c r="E767" s="14"/>
      <c r="F767" s="14"/>
      <c r="G767" s="14"/>
      <c r="H767" s="25"/>
      <c r="I767" s="25"/>
      <c r="J767" s="25"/>
      <c r="K767" s="14"/>
      <c r="L767" s="25"/>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row>
    <row r="768">
      <c r="A768" s="14"/>
      <c r="B768" s="14"/>
      <c r="C768" s="14"/>
      <c r="D768" s="14"/>
      <c r="E768" s="14"/>
      <c r="F768" s="14"/>
      <c r="G768" s="14"/>
      <c r="H768" s="25"/>
      <c r="I768" s="25"/>
      <c r="J768" s="25"/>
      <c r="K768" s="14"/>
      <c r="L768" s="25"/>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row>
    <row r="769">
      <c r="A769" s="14"/>
      <c r="B769" s="14"/>
      <c r="C769" s="14"/>
      <c r="D769" s="14"/>
      <c r="E769" s="14"/>
      <c r="F769" s="14"/>
      <c r="G769" s="14"/>
      <c r="H769" s="25"/>
      <c r="I769" s="25"/>
      <c r="J769" s="25"/>
      <c r="K769" s="14"/>
      <c r="L769" s="25"/>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row>
    <row r="770">
      <c r="A770" s="14"/>
      <c r="B770" s="14"/>
      <c r="C770" s="14"/>
      <c r="D770" s="14"/>
      <c r="E770" s="14"/>
      <c r="F770" s="14"/>
      <c r="G770" s="14"/>
      <c r="H770" s="25"/>
      <c r="I770" s="25"/>
      <c r="J770" s="25"/>
      <c r="K770" s="14"/>
      <c r="L770" s="25"/>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row>
    <row r="771">
      <c r="A771" s="14"/>
      <c r="B771" s="14"/>
      <c r="C771" s="14"/>
      <c r="D771" s="14"/>
      <c r="E771" s="14"/>
      <c r="F771" s="14"/>
      <c r="G771" s="14"/>
      <c r="H771" s="25"/>
      <c r="I771" s="25"/>
      <c r="J771" s="25"/>
      <c r="K771" s="14"/>
      <c r="L771" s="25"/>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row>
    <row r="772">
      <c r="A772" s="14"/>
      <c r="B772" s="14"/>
      <c r="C772" s="14"/>
      <c r="D772" s="14"/>
      <c r="E772" s="14"/>
      <c r="F772" s="14"/>
      <c r="G772" s="14"/>
      <c r="H772" s="25"/>
      <c r="I772" s="25"/>
      <c r="J772" s="25"/>
      <c r="K772" s="14"/>
      <c r="L772" s="25"/>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row>
    <row r="773">
      <c r="A773" s="14"/>
      <c r="B773" s="14"/>
      <c r="C773" s="14"/>
      <c r="D773" s="14"/>
      <c r="E773" s="14"/>
      <c r="F773" s="14"/>
      <c r="G773" s="14"/>
      <c r="H773" s="25"/>
      <c r="I773" s="25"/>
      <c r="J773" s="25"/>
      <c r="K773" s="14"/>
      <c r="L773" s="25"/>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row>
    <row r="774">
      <c r="A774" s="14"/>
      <c r="B774" s="14"/>
      <c r="C774" s="14"/>
      <c r="D774" s="14"/>
      <c r="E774" s="14"/>
      <c r="F774" s="14"/>
      <c r="G774" s="14"/>
      <c r="H774" s="25"/>
      <c r="I774" s="25"/>
      <c r="J774" s="25"/>
      <c r="K774" s="14"/>
      <c r="L774" s="25"/>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row>
    <row r="775">
      <c r="A775" s="14"/>
      <c r="B775" s="14"/>
      <c r="C775" s="14"/>
      <c r="D775" s="14"/>
      <c r="E775" s="14"/>
      <c r="F775" s="14"/>
      <c r="G775" s="14"/>
      <c r="H775" s="25"/>
      <c r="I775" s="25"/>
      <c r="J775" s="25"/>
      <c r="K775" s="14"/>
      <c r="L775" s="25"/>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row>
    <row r="776">
      <c r="A776" s="14"/>
      <c r="B776" s="14"/>
      <c r="C776" s="14"/>
      <c r="D776" s="14"/>
      <c r="E776" s="14"/>
      <c r="F776" s="14"/>
      <c r="G776" s="14"/>
      <c r="H776" s="25"/>
      <c r="I776" s="25"/>
      <c r="J776" s="25"/>
      <c r="K776" s="14"/>
      <c r="L776" s="25"/>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row>
    <row r="777">
      <c r="A777" s="14"/>
      <c r="B777" s="14"/>
      <c r="C777" s="14"/>
      <c r="D777" s="14"/>
      <c r="E777" s="14"/>
      <c r="F777" s="14"/>
      <c r="G777" s="14"/>
      <c r="H777" s="25"/>
      <c r="I777" s="25"/>
      <c r="J777" s="25"/>
      <c r="K777" s="14"/>
      <c r="L777" s="25"/>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row>
    <row r="778">
      <c r="A778" s="14"/>
      <c r="B778" s="14"/>
      <c r="C778" s="14"/>
      <c r="D778" s="14"/>
      <c r="E778" s="14"/>
      <c r="F778" s="14"/>
      <c r="G778" s="14"/>
      <c r="H778" s="25"/>
      <c r="I778" s="25"/>
      <c r="J778" s="25"/>
      <c r="K778" s="14"/>
      <c r="L778" s="25"/>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row>
    <row r="779">
      <c r="A779" s="14"/>
      <c r="B779" s="14"/>
      <c r="C779" s="14"/>
      <c r="D779" s="14"/>
      <c r="E779" s="14"/>
      <c r="F779" s="14"/>
      <c r="G779" s="14"/>
      <c r="H779" s="25"/>
      <c r="I779" s="25"/>
      <c r="J779" s="25"/>
      <c r="K779" s="14"/>
      <c r="L779" s="25"/>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row>
    <row r="780">
      <c r="A780" s="14"/>
      <c r="B780" s="14"/>
      <c r="C780" s="14"/>
      <c r="D780" s="14"/>
      <c r="E780" s="14"/>
      <c r="F780" s="14"/>
      <c r="G780" s="14"/>
      <c r="H780" s="25"/>
      <c r="I780" s="25"/>
      <c r="J780" s="25"/>
      <c r="K780" s="14"/>
      <c r="L780" s="25"/>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row>
    <row r="781">
      <c r="A781" s="14"/>
      <c r="B781" s="14"/>
      <c r="C781" s="14"/>
      <c r="D781" s="14"/>
      <c r="E781" s="14"/>
      <c r="F781" s="14"/>
      <c r="G781" s="14"/>
      <c r="H781" s="25"/>
      <c r="I781" s="25"/>
      <c r="J781" s="25"/>
      <c r="K781" s="14"/>
      <c r="L781" s="25"/>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row>
    <row r="782">
      <c r="A782" s="14"/>
      <c r="B782" s="14"/>
      <c r="C782" s="14"/>
      <c r="D782" s="14"/>
      <c r="E782" s="14"/>
      <c r="F782" s="14"/>
      <c r="G782" s="14"/>
      <c r="H782" s="25"/>
      <c r="I782" s="25"/>
      <c r="J782" s="25"/>
      <c r="K782" s="14"/>
      <c r="L782" s="25"/>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row>
    <row r="783">
      <c r="A783" s="14"/>
      <c r="B783" s="14"/>
      <c r="C783" s="14"/>
      <c r="D783" s="14"/>
      <c r="E783" s="14"/>
      <c r="F783" s="14"/>
      <c r="G783" s="14"/>
      <c r="H783" s="25"/>
      <c r="I783" s="25"/>
      <c r="J783" s="25"/>
      <c r="K783" s="14"/>
      <c r="L783" s="25"/>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row>
    <row r="784">
      <c r="A784" s="14"/>
      <c r="B784" s="14"/>
      <c r="C784" s="14"/>
      <c r="D784" s="14"/>
      <c r="E784" s="14"/>
      <c r="F784" s="14"/>
      <c r="G784" s="14"/>
      <c r="H784" s="25"/>
      <c r="I784" s="25"/>
      <c r="J784" s="25"/>
      <c r="K784" s="14"/>
      <c r="L784" s="25"/>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row>
    <row r="785">
      <c r="A785" s="14"/>
      <c r="B785" s="14"/>
      <c r="C785" s="14"/>
      <c r="D785" s="14"/>
      <c r="E785" s="14"/>
      <c r="F785" s="14"/>
      <c r="G785" s="14"/>
      <c r="H785" s="25"/>
      <c r="I785" s="25"/>
      <c r="J785" s="25"/>
      <c r="K785" s="14"/>
      <c r="L785" s="25"/>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row>
    <row r="786">
      <c r="A786" s="14"/>
      <c r="B786" s="14"/>
      <c r="C786" s="14"/>
      <c r="D786" s="14"/>
      <c r="E786" s="14"/>
      <c r="F786" s="14"/>
      <c r="G786" s="14"/>
      <c r="H786" s="25"/>
      <c r="I786" s="25"/>
      <c r="J786" s="25"/>
      <c r="K786" s="14"/>
      <c r="L786" s="25"/>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row>
    <row r="787">
      <c r="A787" s="14"/>
      <c r="B787" s="14"/>
      <c r="C787" s="14"/>
      <c r="D787" s="14"/>
      <c r="E787" s="14"/>
      <c r="F787" s="14"/>
      <c r="G787" s="14"/>
      <c r="H787" s="25"/>
      <c r="I787" s="25"/>
      <c r="J787" s="25"/>
      <c r="K787" s="14"/>
      <c r="L787" s="25"/>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row>
    <row r="788">
      <c r="A788" s="14"/>
      <c r="B788" s="14"/>
      <c r="C788" s="14"/>
      <c r="D788" s="14"/>
      <c r="E788" s="14"/>
      <c r="F788" s="14"/>
      <c r="G788" s="14"/>
      <c r="H788" s="25"/>
      <c r="I788" s="25"/>
      <c r="J788" s="25"/>
      <c r="K788" s="14"/>
      <c r="L788" s="25"/>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row>
    <row r="789">
      <c r="A789" s="14"/>
      <c r="B789" s="14"/>
      <c r="C789" s="14"/>
      <c r="D789" s="14"/>
      <c r="E789" s="14"/>
      <c r="F789" s="14"/>
      <c r="G789" s="14"/>
      <c r="H789" s="25"/>
      <c r="I789" s="25"/>
      <c r="J789" s="25"/>
      <c r="K789" s="14"/>
      <c r="L789" s="25"/>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row>
    <row r="790">
      <c r="A790" s="14"/>
      <c r="B790" s="14"/>
      <c r="C790" s="14"/>
      <c r="D790" s="14"/>
      <c r="E790" s="14"/>
      <c r="F790" s="14"/>
      <c r="G790" s="14"/>
      <c r="H790" s="25"/>
      <c r="I790" s="25"/>
      <c r="J790" s="25"/>
      <c r="K790" s="14"/>
      <c r="L790" s="25"/>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row>
    <row r="791">
      <c r="A791" s="14"/>
      <c r="B791" s="14"/>
      <c r="C791" s="14"/>
      <c r="D791" s="14"/>
      <c r="E791" s="14"/>
      <c r="F791" s="14"/>
      <c r="G791" s="14"/>
      <c r="H791" s="25"/>
      <c r="I791" s="25"/>
      <c r="J791" s="25"/>
      <c r="K791" s="14"/>
      <c r="L791" s="25"/>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row>
    <row r="792">
      <c r="A792" s="14"/>
      <c r="B792" s="14"/>
      <c r="C792" s="14"/>
      <c r="D792" s="14"/>
      <c r="E792" s="14"/>
      <c r="F792" s="14"/>
      <c r="G792" s="14"/>
      <c r="H792" s="25"/>
      <c r="I792" s="25"/>
      <c r="J792" s="25"/>
      <c r="K792" s="14"/>
      <c r="L792" s="25"/>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row>
    <row r="793">
      <c r="A793" s="14"/>
      <c r="B793" s="14"/>
      <c r="C793" s="14"/>
      <c r="D793" s="14"/>
      <c r="E793" s="14"/>
      <c r="F793" s="14"/>
      <c r="G793" s="14"/>
      <c r="H793" s="25"/>
      <c r="I793" s="25"/>
      <c r="J793" s="25"/>
      <c r="K793" s="14"/>
      <c r="L793" s="25"/>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row>
    <row r="794">
      <c r="A794" s="14"/>
      <c r="B794" s="14"/>
      <c r="C794" s="14"/>
      <c r="D794" s="14"/>
      <c r="E794" s="14"/>
      <c r="F794" s="14"/>
      <c r="G794" s="14"/>
      <c r="H794" s="25"/>
      <c r="I794" s="25"/>
      <c r="J794" s="25"/>
      <c r="K794" s="14"/>
      <c r="L794" s="25"/>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row>
    <row r="795">
      <c r="A795" s="14"/>
      <c r="B795" s="14"/>
      <c r="C795" s="14"/>
      <c r="D795" s="14"/>
      <c r="E795" s="14"/>
      <c r="F795" s="14"/>
      <c r="G795" s="14"/>
      <c r="H795" s="25"/>
      <c r="I795" s="25"/>
      <c r="J795" s="25"/>
      <c r="K795" s="14"/>
      <c r="L795" s="25"/>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row>
    <row r="796">
      <c r="A796" s="14"/>
      <c r="B796" s="14"/>
      <c r="C796" s="14"/>
      <c r="D796" s="14"/>
      <c r="E796" s="14"/>
      <c r="F796" s="14"/>
      <c r="G796" s="14"/>
      <c r="H796" s="25"/>
      <c r="I796" s="25"/>
      <c r="J796" s="25"/>
      <c r="K796" s="14"/>
      <c r="L796" s="25"/>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row>
    <row r="797">
      <c r="A797" s="14"/>
      <c r="B797" s="14"/>
      <c r="C797" s="14"/>
      <c r="D797" s="14"/>
      <c r="E797" s="14"/>
      <c r="F797" s="14"/>
      <c r="G797" s="14"/>
      <c r="H797" s="25"/>
      <c r="I797" s="25"/>
      <c r="J797" s="25"/>
      <c r="K797" s="14"/>
      <c r="L797" s="25"/>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row>
    <row r="798">
      <c r="A798" s="14"/>
      <c r="B798" s="14"/>
      <c r="C798" s="14"/>
      <c r="D798" s="14"/>
      <c r="E798" s="14"/>
      <c r="F798" s="14"/>
      <c r="G798" s="14"/>
      <c r="H798" s="25"/>
      <c r="I798" s="25"/>
      <c r="J798" s="25"/>
      <c r="K798" s="14"/>
      <c r="L798" s="25"/>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row>
    <row r="799">
      <c r="A799" s="14"/>
      <c r="B799" s="14"/>
      <c r="C799" s="14"/>
      <c r="D799" s="14"/>
      <c r="E799" s="14"/>
      <c r="F799" s="14"/>
      <c r="G799" s="14"/>
      <c r="H799" s="25"/>
      <c r="I799" s="25"/>
      <c r="J799" s="25"/>
      <c r="K799" s="14"/>
      <c r="L799" s="25"/>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row>
    <row r="800">
      <c r="A800" s="14"/>
      <c r="B800" s="14"/>
      <c r="C800" s="14"/>
      <c r="D800" s="14"/>
      <c r="E800" s="14"/>
      <c r="F800" s="14"/>
      <c r="G800" s="14"/>
      <c r="H800" s="25"/>
      <c r="I800" s="25"/>
      <c r="J800" s="25"/>
      <c r="K800" s="14"/>
      <c r="L800" s="25"/>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row>
    <row r="801">
      <c r="A801" s="14"/>
      <c r="B801" s="14"/>
      <c r="C801" s="14"/>
      <c r="D801" s="14"/>
      <c r="E801" s="14"/>
      <c r="F801" s="14"/>
      <c r="G801" s="14"/>
      <c r="H801" s="25"/>
      <c r="I801" s="25"/>
      <c r="J801" s="25"/>
      <c r="K801" s="14"/>
      <c r="L801" s="25"/>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row>
    <row r="802">
      <c r="A802" s="14"/>
      <c r="B802" s="14"/>
      <c r="C802" s="14"/>
      <c r="D802" s="14"/>
      <c r="E802" s="14"/>
      <c r="F802" s="14"/>
      <c r="G802" s="14"/>
      <c r="H802" s="25"/>
      <c r="I802" s="25"/>
      <c r="J802" s="25"/>
      <c r="K802" s="14"/>
      <c r="L802" s="25"/>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row>
    <row r="803">
      <c r="A803" s="14"/>
      <c r="B803" s="14"/>
      <c r="C803" s="14"/>
      <c r="D803" s="14"/>
      <c r="E803" s="14"/>
      <c r="F803" s="14"/>
      <c r="G803" s="14"/>
      <c r="H803" s="25"/>
      <c r="I803" s="25"/>
      <c r="J803" s="25"/>
      <c r="K803" s="14"/>
      <c r="L803" s="25"/>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row>
    <row r="804">
      <c r="A804" s="14"/>
      <c r="B804" s="14"/>
      <c r="C804" s="14"/>
      <c r="D804" s="14"/>
      <c r="E804" s="14"/>
      <c r="F804" s="14"/>
      <c r="G804" s="14"/>
      <c r="H804" s="25"/>
      <c r="I804" s="25"/>
      <c r="J804" s="25"/>
      <c r="K804" s="14"/>
      <c r="L804" s="25"/>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row>
    <row r="805">
      <c r="A805" s="14"/>
      <c r="B805" s="14"/>
      <c r="C805" s="14"/>
      <c r="D805" s="14"/>
      <c r="E805" s="14"/>
      <c r="F805" s="14"/>
      <c r="G805" s="14"/>
      <c r="H805" s="25"/>
      <c r="I805" s="25"/>
      <c r="J805" s="25"/>
      <c r="K805" s="14"/>
      <c r="L805" s="25"/>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row>
    <row r="806">
      <c r="A806" s="14"/>
      <c r="B806" s="14"/>
      <c r="C806" s="14"/>
      <c r="D806" s="14"/>
      <c r="E806" s="14"/>
      <c r="F806" s="14"/>
      <c r="G806" s="14"/>
      <c r="H806" s="25"/>
      <c r="I806" s="25"/>
      <c r="J806" s="25"/>
      <c r="K806" s="14"/>
      <c r="L806" s="25"/>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row>
    <row r="807">
      <c r="A807" s="14"/>
      <c r="B807" s="14"/>
      <c r="C807" s="14"/>
      <c r="D807" s="14"/>
      <c r="E807" s="14"/>
      <c r="F807" s="14"/>
      <c r="G807" s="14"/>
      <c r="H807" s="25"/>
      <c r="I807" s="25"/>
      <c r="J807" s="25"/>
      <c r="K807" s="14"/>
      <c r="L807" s="25"/>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row>
    <row r="808">
      <c r="A808" s="14"/>
      <c r="B808" s="14"/>
      <c r="C808" s="14"/>
      <c r="D808" s="14"/>
      <c r="E808" s="14"/>
      <c r="F808" s="14"/>
      <c r="G808" s="14"/>
      <c r="H808" s="25"/>
      <c r="I808" s="25"/>
      <c r="J808" s="25"/>
      <c r="K808" s="14"/>
      <c r="L808" s="25"/>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row>
    <row r="809">
      <c r="A809" s="14"/>
      <c r="B809" s="14"/>
      <c r="C809" s="14"/>
      <c r="D809" s="14"/>
      <c r="E809" s="14"/>
      <c r="F809" s="14"/>
      <c r="G809" s="14"/>
      <c r="H809" s="25"/>
      <c r="I809" s="25"/>
      <c r="J809" s="25"/>
      <c r="K809" s="14"/>
      <c r="L809" s="25"/>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row>
    <row r="810">
      <c r="A810" s="14"/>
      <c r="B810" s="14"/>
      <c r="C810" s="14"/>
      <c r="D810" s="14"/>
      <c r="E810" s="14"/>
      <c r="F810" s="14"/>
      <c r="G810" s="14"/>
      <c r="H810" s="25"/>
      <c r="I810" s="25"/>
      <c r="J810" s="25"/>
      <c r="K810" s="14"/>
      <c r="L810" s="25"/>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row>
    <row r="811">
      <c r="A811" s="14"/>
      <c r="B811" s="14"/>
      <c r="C811" s="14"/>
      <c r="D811" s="14"/>
      <c r="E811" s="14"/>
      <c r="F811" s="14"/>
      <c r="G811" s="14"/>
      <c r="H811" s="25"/>
      <c r="I811" s="25"/>
      <c r="J811" s="25"/>
      <c r="K811" s="14"/>
      <c r="L811" s="25"/>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row>
    <row r="812">
      <c r="A812" s="14"/>
      <c r="B812" s="14"/>
      <c r="C812" s="14"/>
      <c r="D812" s="14"/>
      <c r="E812" s="14"/>
      <c r="F812" s="14"/>
      <c r="G812" s="14"/>
      <c r="H812" s="25"/>
      <c r="I812" s="25"/>
      <c r="J812" s="25"/>
      <c r="K812" s="14"/>
      <c r="L812" s="25"/>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row>
    <row r="813">
      <c r="A813" s="14"/>
      <c r="B813" s="14"/>
      <c r="C813" s="14"/>
      <c r="D813" s="14"/>
      <c r="E813" s="14"/>
      <c r="F813" s="14"/>
      <c r="G813" s="14"/>
      <c r="H813" s="25"/>
      <c r="I813" s="25"/>
      <c r="J813" s="25"/>
      <c r="K813" s="14"/>
      <c r="L813" s="25"/>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row>
    <row r="814">
      <c r="A814" s="14"/>
      <c r="B814" s="14"/>
      <c r="C814" s="14"/>
      <c r="D814" s="14"/>
      <c r="E814" s="14"/>
      <c r="F814" s="14"/>
      <c r="G814" s="14"/>
      <c r="H814" s="25"/>
      <c r="I814" s="25"/>
      <c r="J814" s="25"/>
      <c r="K814" s="14"/>
      <c r="L814" s="25"/>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row>
    <row r="815">
      <c r="A815" s="14"/>
      <c r="B815" s="14"/>
      <c r="C815" s="14"/>
      <c r="D815" s="14"/>
      <c r="E815" s="14"/>
      <c r="F815" s="14"/>
      <c r="G815" s="14"/>
      <c r="H815" s="25"/>
      <c r="I815" s="25"/>
      <c r="J815" s="25"/>
      <c r="K815" s="14"/>
      <c r="L815" s="25"/>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row>
    <row r="816">
      <c r="A816" s="14"/>
      <c r="B816" s="14"/>
      <c r="C816" s="14"/>
      <c r="D816" s="14"/>
      <c r="E816" s="14"/>
      <c r="F816" s="14"/>
      <c r="G816" s="14"/>
      <c r="H816" s="25"/>
      <c r="I816" s="25"/>
      <c r="J816" s="25"/>
      <c r="K816" s="14"/>
      <c r="L816" s="25"/>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row>
    <row r="817">
      <c r="A817" s="14"/>
      <c r="B817" s="14"/>
      <c r="C817" s="14"/>
      <c r="D817" s="14"/>
      <c r="E817" s="14"/>
      <c r="F817" s="14"/>
      <c r="G817" s="14"/>
      <c r="H817" s="25"/>
      <c r="I817" s="25"/>
      <c r="J817" s="25"/>
      <c r="K817" s="14"/>
      <c r="L817" s="25"/>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row>
    <row r="818">
      <c r="A818" s="14"/>
      <c r="B818" s="14"/>
      <c r="C818" s="14"/>
      <c r="D818" s="14"/>
      <c r="E818" s="14"/>
      <c r="F818" s="14"/>
      <c r="G818" s="14"/>
      <c r="H818" s="25"/>
      <c r="I818" s="25"/>
      <c r="J818" s="25"/>
      <c r="K818" s="14"/>
      <c r="L818" s="25"/>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row>
    <row r="819">
      <c r="A819" s="14"/>
      <c r="B819" s="14"/>
      <c r="C819" s="14"/>
      <c r="D819" s="14"/>
      <c r="E819" s="14"/>
      <c r="F819" s="14"/>
      <c r="G819" s="14"/>
      <c r="H819" s="25"/>
      <c r="I819" s="25"/>
      <c r="J819" s="25"/>
      <c r="K819" s="14"/>
      <c r="L819" s="25"/>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row>
    <row r="820">
      <c r="A820" s="14"/>
      <c r="B820" s="14"/>
      <c r="C820" s="14"/>
      <c r="D820" s="14"/>
      <c r="E820" s="14"/>
      <c r="F820" s="14"/>
      <c r="G820" s="14"/>
      <c r="H820" s="25"/>
      <c r="I820" s="25"/>
      <c r="J820" s="25"/>
      <c r="K820" s="14"/>
      <c r="L820" s="25"/>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row>
    <row r="821">
      <c r="A821" s="14"/>
      <c r="B821" s="14"/>
      <c r="C821" s="14"/>
      <c r="D821" s="14"/>
      <c r="E821" s="14"/>
      <c r="F821" s="14"/>
      <c r="G821" s="14"/>
      <c r="H821" s="25"/>
      <c r="I821" s="25"/>
      <c r="J821" s="25"/>
      <c r="K821" s="14"/>
      <c r="L821" s="25"/>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row>
    <row r="822">
      <c r="A822" s="14"/>
      <c r="B822" s="14"/>
      <c r="C822" s="14"/>
      <c r="D822" s="14"/>
      <c r="E822" s="14"/>
      <c r="F822" s="14"/>
      <c r="G822" s="14"/>
      <c r="H822" s="25"/>
      <c r="I822" s="25"/>
      <c r="J822" s="25"/>
      <c r="K822" s="14"/>
      <c r="L822" s="25"/>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row>
    <row r="823">
      <c r="A823" s="14"/>
      <c r="B823" s="14"/>
      <c r="C823" s="14"/>
      <c r="D823" s="14"/>
      <c r="E823" s="14"/>
      <c r="F823" s="14"/>
      <c r="G823" s="14"/>
      <c r="H823" s="25"/>
      <c r="I823" s="25"/>
      <c r="J823" s="25"/>
      <c r="K823" s="14"/>
      <c r="L823" s="25"/>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row>
    <row r="824">
      <c r="A824" s="14"/>
      <c r="B824" s="14"/>
      <c r="C824" s="14"/>
      <c r="D824" s="14"/>
      <c r="E824" s="14"/>
      <c r="F824" s="14"/>
      <c r="G824" s="14"/>
      <c r="H824" s="25"/>
      <c r="I824" s="25"/>
      <c r="J824" s="25"/>
      <c r="K824" s="14"/>
      <c r="L824" s="25"/>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row>
    <row r="825">
      <c r="A825" s="14"/>
      <c r="B825" s="14"/>
      <c r="C825" s="14"/>
      <c r="D825" s="14"/>
      <c r="E825" s="14"/>
      <c r="F825" s="14"/>
      <c r="G825" s="14"/>
      <c r="H825" s="25"/>
      <c r="I825" s="25"/>
      <c r="J825" s="25"/>
      <c r="K825" s="14"/>
      <c r="L825" s="25"/>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row>
    <row r="826">
      <c r="A826" s="14"/>
      <c r="B826" s="14"/>
      <c r="C826" s="14"/>
      <c r="D826" s="14"/>
      <c r="E826" s="14"/>
      <c r="F826" s="14"/>
      <c r="G826" s="14"/>
      <c r="H826" s="25"/>
      <c r="I826" s="25"/>
      <c r="J826" s="25"/>
      <c r="K826" s="14"/>
      <c r="L826" s="25"/>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row>
    <row r="827">
      <c r="A827" s="14"/>
      <c r="B827" s="14"/>
      <c r="C827" s="14"/>
      <c r="D827" s="14"/>
      <c r="E827" s="14"/>
      <c r="F827" s="14"/>
      <c r="G827" s="14"/>
      <c r="H827" s="25"/>
      <c r="I827" s="25"/>
      <c r="J827" s="25"/>
      <c r="K827" s="14"/>
      <c r="L827" s="25"/>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row>
    <row r="828">
      <c r="A828" s="14"/>
      <c r="B828" s="14"/>
      <c r="C828" s="14"/>
      <c r="D828" s="14"/>
      <c r="E828" s="14"/>
      <c r="F828" s="14"/>
      <c r="G828" s="14"/>
      <c r="H828" s="25"/>
      <c r="I828" s="25"/>
      <c r="J828" s="25"/>
      <c r="K828" s="14"/>
      <c r="L828" s="25"/>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row>
    <row r="829">
      <c r="A829" s="14"/>
      <c r="B829" s="14"/>
      <c r="C829" s="14"/>
      <c r="D829" s="14"/>
      <c r="E829" s="14"/>
      <c r="F829" s="14"/>
      <c r="G829" s="14"/>
      <c r="H829" s="25"/>
      <c r="I829" s="25"/>
      <c r="J829" s="25"/>
      <c r="K829" s="14"/>
      <c r="L829" s="25"/>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row>
    <row r="830">
      <c r="A830" s="14"/>
      <c r="B830" s="14"/>
      <c r="C830" s="14"/>
      <c r="D830" s="14"/>
      <c r="E830" s="14"/>
      <c r="F830" s="14"/>
      <c r="G830" s="14"/>
      <c r="H830" s="25"/>
      <c r="I830" s="25"/>
      <c r="J830" s="25"/>
      <c r="K830" s="14"/>
      <c r="L830" s="25"/>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row>
    <row r="831">
      <c r="A831" s="14"/>
      <c r="B831" s="14"/>
      <c r="C831" s="14"/>
      <c r="D831" s="14"/>
      <c r="E831" s="14"/>
      <c r="F831" s="14"/>
      <c r="G831" s="14"/>
      <c r="H831" s="25"/>
      <c r="I831" s="25"/>
      <c r="J831" s="25"/>
      <c r="K831" s="14"/>
      <c r="L831" s="25"/>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row>
    <row r="832">
      <c r="A832" s="14"/>
      <c r="B832" s="14"/>
      <c r="C832" s="14"/>
      <c r="D832" s="14"/>
      <c r="E832" s="14"/>
      <c r="F832" s="14"/>
      <c r="G832" s="14"/>
      <c r="H832" s="25"/>
      <c r="I832" s="25"/>
      <c r="J832" s="25"/>
      <c r="K832" s="14"/>
      <c r="L832" s="25"/>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row>
    <row r="833">
      <c r="A833" s="14"/>
      <c r="B833" s="14"/>
      <c r="C833" s="14"/>
      <c r="D833" s="14"/>
      <c r="E833" s="14"/>
      <c r="F833" s="14"/>
      <c r="G833" s="14"/>
      <c r="H833" s="25"/>
      <c r="I833" s="25"/>
      <c r="J833" s="25"/>
      <c r="K833" s="14"/>
      <c r="L833" s="25"/>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row>
    <row r="834">
      <c r="A834" s="14"/>
      <c r="B834" s="14"/>
      <c r="C834" s="14"/>
      <c r="D834" s="14"/>
      <c r="E834" s="14"/>
      <c r="F834" s="14"/>
      <c r="G834" s="14"/>
      <c r="H834" s="25"/>
      <c r="I834" s="25"/>
      <c r="J834" s="25"/>
      <c r="K834" s="14"/>
      <c r="L834" s="25"/>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row>
    <row r="835">
      <c r="A835" s="14"/>
      <c r="B835" s="14"/>
      <c r="C835" s="14"/>
      <c r="D835" s="14"/>
      <c r="E835" s="14"/>
      <c r="F835" s="14"/>
      <c r="G835" s="14"/>
      <c r="H835" s="25"/>
      <c r="I835" s="25"/>
      <c r="J835" s="25"/>
      <c r="K835" s="14"/>
      <c r="L835" s="25"/>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row>
    <row r="836">
      <c r="A836" s="14"/>
      <c r="B836" s="14"/>
      <c r="C836" s="14"/>
      <c r="D836" s="14"/>
      <c r="E836" s="14"/>
      <c r="F836" s="14"/>
      <c r="G836" s="14"/>
      <c r="H836" s="25"/>
      <c r="I836" s="25"/>
      <c r="J836" s="25"/>
      <c r="K836" s="14"/>
      <c r="L836" s="25"/>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row>
    <row r="837">
      <c r="A837" s="14"/>
      <c r="B837" s="14"/>
      <c r="C837" s="14"/>
      <c r="D837" s="14"/>
      <c r="E837" s="14"/>
      <c r="F837" s="14"/>
      <c r="G837" s="14"/>
      <c r="H837" s="25"/>
      <c r="I837" s="25"/>
      <c r="J837" s="25"/>
      <c r="K837" s="14"/>
      <c r="L837" s="25"/>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row>
    <row r="838">
      <c r="A838" s="14"/>
      <c r="B838" s="14"/>
      <c r="C838" s="14"/>
      <c r="D838" s="14"/>
      <c r="E838" s="14"/>
      <c r="F838" s="14"/>
      <c r="G838" s="14"/>
      <c r="H838" s="25"/>
      <c r="I838" s="25"/>
      <c r="J838" s="25"/>
      <c r="K838" s="14"/>
      <c r="L838" s="25"/>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row>
    <row r="839">
      <c r="A839" s="14"/>
      <c r="B839" s="14"/>
      <c r="C839" s="14"/>
      <c r="D839" s="14"/>
      <c r="E839" s="14"/>
      <c r="F839" s="14"/>
      <c r="G839" s="14"/>
      <c r="H839" s="25"/>
      <c r="I839" s="25"/>
      <c r="J839" s="25"/>
      <c r="K839" s="14"/>
      <c r="L839" s="25"/>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row>
    <row r="840">
      <c r="A840" s="14"/>
      <c r="B840" s="14"/>
      <c r="C840" s="14"/>
      <c r="D840" s="14"/>
      <c r="E840" s="14"/>
      <c r="F840" s="14"/>
      <c r="G840" s="14"/>
      <c r="H840" s="25"/>
      <c r="I840" s="25"/>
      <c r="J840" s="25"/>
      <c r="K840" s="14"/>
      <c r="L840" s="25"/>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row>
    <row r="841">
      <c r="A841" s="14"/>
      <c r="B841" s="14"/>
      <c r="C841" s="14"/>
      <c r="D841" s="14"/>
      <c r="E841" s="14"/>
      <c r="F841" s="14"/>
      <c r="G841" s="14"/>
      <c r="H841" s="25"/>
      <c r="I841" s="25"/>
      <c r="J841" s="25"/>
      <c r="K841" s="14"/>
      <c r="L841" s="25"/>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row>
    <row r="842">
      <c r="A842" s="14"/>
      <c r="B842" s="14"/>
      <c r="C842" s="14"/>
      <c r="D842" s="14"/>
      <c r="E842" s="14"/>
      <c r="F842" s="14"/>
      <c r="G842" s="14"/>
      <c r="H842" s="25"/>
      <c r="I842" s="25"/>
      <c r="J842" s="25"/>
      <c r="K842" s="14"/>
      <c r="L842" s="25"/>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row>
    <row r="843">
      <c r="A843" s="14"/>
      <c r="B843" s="14"/>
      <c r="C843" s="14"/>
      <c r="D843" s="14"/>
      <c r="E843" s="14"/>
      <c r="F843" s="14"/>
      <c r="G843" s="14"/>
      <c r="H843" s="25"/>
      <c r="I843" s="25"/>
      <c r="J843" s="25"/>
      <c r="K843" s="14"/>
      <c r="L843" s="25"/>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row>
    <row r="844">
      <c r="A844" s="14"/>
      <c r="B844" s="14"/>
      <c r="C844" s="14"/>
      <c r="D844" s="14"/>
      <c r="E844" s="14"/>
      <c r="F844" s="14"/>
      <c r="G844" s="14"/>
      <c r="H844" s="25"/>
      <c r="I844" s="25"/>
      <c r="J844" s="25"/>
      <c r="K844" s="14"/>
      <c r="L844" s="25"/>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row>
    <row r="845">
      <c r="A845" s="14"/>
      <c r="B845" s="14"/>
      <c r="C845" s="14"/>
      <c r="D845" s="14"/>
      <c r="E845" s="14"/>
      <c r="F845" s="14"/>
      <c r="G845" s="14"/>
      <c r="H845" s="25"/>
      <c r="I845" s="25"/>
      <c r="J845" s="25"/>
      <c r="K845" s="14"/>
      <c r="L845" s="25"/>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row>
    <row r="846">
      <c r="A846" s="14"/>
      <c r="B846" s="14"/>
      <c r="C846" s="14"/>
      <c r="D846" s="14"/>
      <c r="E846" s="14"/>
      <c r="F846" s="14"/>
      <c r="G846" s="14"/>
      <c r="H846" s="25"/>
      <c r="I846" s="25"/>
      <c r="J846" s="25"/>
      <c r="K846" s="14"/>
      <c r="L846" s="25"/>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row>
    <row r="847">
      <c r="A847" s="14"/>
      <c r="B847" s="14"/>
      <c r="C847" s="14"/>
      <c r="D847" s="14"/>
      <c r="E847" s="14"/>
      <c r="F847" s="14"/>
      <c r="G847" s="14"/>
      <c r="H847" s="25"/>
      <c r="I847" s="25"/>
      <c r="J847" s="25"/>
      <c r="K847" s="14"/>
      <c r="L847" s="25"/>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row>
    <row r="848">
      <c r="A848" s="14"/>
      <c r="B848" s="14"/>
      <c r="C848" s="14"/>
      <c r="D848" s="14"/>
      <c r="E848" s="14"/>
      <c r="F848" s="14"/>
      <c r="G848" s="14"/>
      <c r="H848" s="25"/>
      <c r="I848" s="25"/>
      <c r="J848" s="25"/>
      <c r="K848" s="14"/>
      <c r="L848" s="25"/>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row>
    <row r="849">
      <c r="A849" s="14"/>
      <c r="B849" s="14"/>
      <c r="C849" s="14"/>
      <c r="D849" s="14"/>
      <c r="E849" s="14"/>
      <c r="F849" s="14"/>
      <c r="G849" s="14"/>
      <c r="H849" s="25"/>
      <c r="I849" s="25"/>
      <c r="J849" s="25"/>
      <c r="K849" s="14"/>
      <c r="L849" s="25"/>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row>
    <row r="850">
      <c r="A850" s="14"/>
      <c r="B850" s="14"/>
      <c r="C850" s="14"/>
      <c r="D850" s="14"/>
      <c r="E850" s="14"/>
      <c r="F850" s="14"/>
      <c r="G850" s="14"/>
      <c r="H850" s="25"/>
      <c r="I850" s="25"/>
      <c r="J850" s="25"/>
      <c r="K850" s="14"/>
      <c r="L850" s="25"/>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row>
    <row r="851">
      <c r="A851" s="14"/>
      <c r="B851" s="14"/>
      <c r="C851" s="14"/>
      <c r="D851" s="14"/>
      <c r="E851" s="14"/>
      <c r="F851" s="14"/>
      <c r="G851" s="14"/>
      <c r="H851" s="25"/>
      <c r="I851" s="25"/>
      <c r="J851" s="25"/>
      <c r="K851" s="14"/>
      <c r="L851" s="25"/>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row>
    <row r="852">
      <c r="A852" s="14"/>
      <c r="B852" s="14"/>
      <c r="C852" s="14"/>
      <c r="D852" s="14"/>
      <c r="E852" s="14"/>
      <c r="F852" s="14"/>
      <c r="G852" s="14"/>
      <c r="H852" s="25"/>
      <c r="I852" s="25"/>
      <c r="J852" s="25"/>
      <c r="K852" s="14"/>
      <c r="L852" s="25"/>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row>
    <row r="853">
      <c r="A853" s="14"/>
      <c r="B853" s="14"/>
      <c r="C853" s="14"/>
      <c r="D853" s="14"/>
      <c r="E853" s="14"/>
      <c r="F853" s="14"/>
      <c r="G853" s="14"/>
      <c r="H853" s="25"/>
      <c r="I853" s="25"/>
      <c r="J853" s="25"/>
      <c r="K853" s="14"/>
      <c r="L853" s="25"/>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row>
    <row r="854">
      <c r="A854" s="14"/>
      <c r="B854" s="14"/>
      <c r="C854" s="14"/>
      <c r="D854" s="14"/>
      <c r="E854" s="14"/>
      <c r="F854" s="14"/>
      <c r="G854" s="14"/>
      <c r="H854" s="25"/>
      <c r="I854" s="25"/>
      <c r="J854" s="25"/>
      <c r="K854" s="14"/>
      <c r="L854" s="25"/>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row>
    <row r="855">
      <c r="A855" s="14"/>
      <c r="B855" s="14"/>
      <c r="C855" s="14"/>
      <c r="D855" s="14"/>
      <c r="E855" s="14"/>
      <c r="F855" s="14"/>
      <c r="G855" s="14"/>
      <c r="H855" s="25"/>
      <c r="I855" s="25"/>
      <c r="J855" s="25"/>
      <c r="K855" s="14"/>
      <c r="L855" s="25"/>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row>
    <row r="856">
      <c r="A856" s="14"/>
      <c r="B856" s="14"/>
      <c r="C856" s="14"/>
      <c r="D856" s="14"/>
      <c r="E856" s="14"/>
      <c r="F856" s="14"/>
      <c r="G856" s="14"/>
      <c r="H856" s="25"/>
      <c r="I856" s="25"/>
      <c r="J856" s="25"/>
      <c r="K856" s="14"/>
      <c r="L856" s="25"/>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row>
    <row r="857">
      <c r="A857" s="14"/>
      <c r="B857" s="14"/>
      <c r="C857" s="14"/>
      <c r="D857" s="14"/>
      <c r="E857" s="14"/>
      <c r="F857" s="14"/>
      <c r="G857" s="14"/>
      <c r="H857" s="25"/>
      <c r="I857" s="25"/>
      <c r="J857" s="25"/>
      <c r="K857" s="14"/>
      <c r="L857" s="25"/>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row>
    <row r="858">
      <c r="A858" s="14"/>
      <c r="B858" s="14"/>
      <c r="C858" s="14"/>
      <c r="D858" s="14"/>
      <c r="E858" s="14"/>
      <c r="F858" s="14"/>
      <c r="G858" s="14"/>
      <c r="H858" s="25"/>
      <c r="I858" s="25"/>
      <c r="J858" s="25"/>
      <c r="K858" s="14"/>
      <c r="L858" s="25"/>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row>
    <row r="859">
      <c r="A859" s="14"/>
      <c r="B859" s="14"/>
      <c r="C859" s="14"/>
      <c r="D859" s="14"/>
      <c r="E859" s="14"/>
      <c r="F859" s="14"/>
      <c r="G859" s="14"/>
      <c r="H859" s="25"/>
      <c r="I859" s="25"/>
      <c r="J859" s="25"/>
      <c r="K859" s="14"/>
      <c r="L859" s="25"/>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row>
    <row r="860">
      <c r="A860" s="14"/>
      <c r="B860" s="14"/>
      <c r="C860" s="14"/>
      <c r="D860" s="14"/>
      <c r="E860" s="14"/>
      <c r="F860" s="14"/>
      <c r="G860" s="14"/>
      <c r="H860" s="25"/>
      <c r="I860" s="25"/>
      <c r="J860" s="25"/>
      <c r="K860" s="14"/>
      <c r="L860" s="25"/>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row>
    <row r="861">
      <c r="A861" s="14"/>
      <c r="B861" s="14"/>
      <c r="C861" s="14"/>
      <c r="D861" s="14"/>
      <c r="E861" s="14"/>
      <c r="F861" s="14"/>
      <c r="G861" s="14"/>
      <c r="H861" s="25"/>
      <c r="I861" s="25"/>
      <c r="J861" s="25"/>
      <c r="K861" s="14"/>
      <c r="L861" s="25"/>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row>
    <row r="862">
      <c r="A862" s="14"/>
      <c r="B862" s="14"/>
      <c r="C862" s="14"/>
      <c r="D862" s="14"/>
      <c r="E862" s="14"/>
      <c r="F862" s="14"/>
      <c r="G862" s="14"/>
      <c r="H862" s="25"/>
      <c r="I862" s="25"/>
      <c r="J862" s="25"/>
      <c r="K862" s="14"/>
      <c r="L862" s="25"/>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row>
    <row r="863">
      <c r="A863" s="14"/>
      <c r="B863" s="14"/>
      <c r="C863" s="14"/>
      <c r="D863" s="14"/>
      <c r="E863" s="14"/>
      <c r="F863" s="14"/>
      <c r="G863" s="14"/>
      <c r="H863" s="25"/>
      <c r="I863" s="25"/>
      <c r="J863" s="25"/>
      <c r="K863" s="14"/>
      <c r="L863" s="25"/>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row>
    <row r="864">
      <c r="A864" s="14"/>
      <c r="B864" s="14"/>
      <c r="C864" s="14"/>
      <c r="D864" s="14"/>
      <c r="E864" s="14"/>
      <c r="F864" s="14"/>
      <c r="G864" s="14"/>
      <c r="H864" s="25"/>
      <c r="I864" s="25"/>
      <c r="J864" s="25"/>
      <c r="K864" s="14"/>
      <c r="L864" s="25"/>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row>
    <row r="865">
      <c r="A865" s="14"/>
      <c r="B865" s="14"/>
      <c r="C865" s="14"/>
      <c r="D865" s="14"/>
      <c r="E865" s="14"/>
      <c r="F865" s="14"/>
      <c r="G865" s="14"/>
      <c r="H865" s="25"/>
      <c r="I865" s="25"/>
      <c r="J865" s="25"/>
      <c r="K865" s="14"/>
      <c r="L865" s="25"/>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row>
    <row r="866">
      <c r="A866" s="14"/>
      <c r="B866" s="14"/>
      <c r="C866" s="14"/>
      <c r="D866" s="14"/>
      <c r="E866" s="14"/>
      <c r="F866" s="14"/>
      <c r="G866" s="14"/>
      <c r="H866" s="25"/>
      <c r="I866" s="25"/>
      <c r="J866" s="25"/>
      <c r="K866" s="14"/>
      <c r="L866" s="25"/>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row>
    <row r="867">
      <c r="A867" s="14"/>
      <c r="B867" s="14"/>
      <c r="C867" s="14"/>
      <c r="D867" s="14"/>
      <c r="E867" s="14"/>
      <c r="F867" s="14"/>
      <c r="G867" s="14"/>
      <c r="H867" s="25"/>
      <c r="I867" s="25"/>
      <c r="J867" s="25"/>
      <c r="K867" s="14"/>
      <c r="L867" s="25"/>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row>
    <row r="868">
      <c r="A868" s="14"/>
      <c r="B868" s="14"/>
      <c r="C868" s="14"/>
      <c r="D868" s="14"/>
      <c r="E868" s="14"/>
      <c r="F868" s="14"/>
      <c r="G868" s="14"/>
      <c r="H868" s="25"/>
      <c r="I868" s="25"/>
      <c r="J868" s="25"/>
      <c r="K868" s="14"/>
      <c r="L868" s="25"/>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row>
    <row r="869">
      <c r="A869" s="14"/>
      <c r="B869" s="14"/>
      <c r="C869" s="14"/>
      <c r="D869" s="14"/>
      <c r="E869" s="14"/>
      <c r="F869" s="14"/>
      <c r="G869" s="14"/>
      <c r="H869" s="25"/>
      <c r="I869" s="25"/>
      <c r="J869" s="25"/>
      <c r="K869" s="14"/>
      <c r="L869" s="25"/>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row>
    <row r="870">
      <c r="A870" s="14"/>
      <c r="B870" s="14"/>
      <c r="C870" s="14"/>
      <c r="D870" s="14"/>
      <c r="E870" s="14"/>
      <c r="F870" s="14"/>
      <c r="G870" s="14"/>
      <c r="H870" s="25"/>
      <c r="I870" s="25"/>
      <c r="J870" s="25"/>
      <c r="K870" s="14"/>
      <c r="L870" s="25"/>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row>
    <row r="871">
      <c r="A871" s="14"/>
      <c r="B871" s="14"/>
      <c r="C871" s="14"/>
      <c r="D871" s="14"/>
      <c r="E871" s="14"/>
      <c r="F871" s="14"/>
      <c r="G871" s="14"/>
      <c r="H871" s="25"/>
      <c r="I871" s="25"/>
      <c r="J871" s="25"/>
      <c r="K871" s="14"/>
      <c r="L871" s="25"/>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row>
    <row r="872">
      <c r="A872" s="14"/>
      <c r="B872" s="14"/>
      <c r="C872" s="14"/>
      <c r="D872" s="14"/>
      <c r="E872" s="14"/>
      <c r="F872" s="14"/>
      <c r="G872" s="14"/>
      <c r="H872" s="25"/>
      <c r="I872" s="25"/>
      <c r="J872" s="25"/>
      <c r="K872" s="14"/>
      <c r="L872" s="25"/>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row>
    <row r="873">
      <c r="A873" s="14"/>
      <c r="B873" s="14"/>
      <c r="C873" s="14"/>
      <c r="D873" s="14"/>
      <c r="E873" s="14"/>
      <c r="F873" s="14"/>
      <c r="G873" s="14"/>
      <c r="H873" s="25"/>
      <c r="I873" s="25"/>
      <c r="J873" s="25"/>
      <c r="K873" s="14"/>
      <c r="L873" s="25"/>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row>
    <row r="874">
      <c r="A874" s="14"/>
      <c r="B874" s="14"/>
      <c r="C874" s="14"/>
      <c r="D874" s="14"/>
      <c r="E874" s="14"/>
      <c r="F874" s="14"/>
      <c r="G874" s="14"/>
      <c r="H874" s="25"/>
      <c r="I874" s="25"/>
      <c r="J874" s="25"/>
      <c r="K874" s="14"/>
      <c r="L874" s="25"/>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row>
    <row r="875">
      <c r="A875" s="14"/>
      <c r="B875" s="14"/>
      <c r="C875" s="14"/>
      <c r="D875" s="14"/>
      <c r="E875" s="14"/>
      <c r="F875" s="14"/>
      <c r="G875" s="14"/>
      <c r="H875" s="25"/>
      <c r="I875" s="25"/>
      <c r="J875" s="25"/>
      <c r="K875" s="14"/>
      <c r="L875" s="25"/>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row>
    <row r="876">
      <c r="A876" s="14"/>
      <c r="B876" s="14"/>
      <c r="C876" s="14"/>
      <c r="D876" s="14"/>
      <c r="E876" s="14"/>
      <c r="F876" s="14"/>
      <c r="G876" s="14"/>
      <c r="H876" s="25"/>
      <c r="I876" s="25"/>
      <c r="J876" s="25"/>
      <c r="K876" s="14"/>
      <c r="L876" s="25"/>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row>
    <row r="877">
      <c r="A877" s="14"/>
      <c r="B877" s="14"/>
      <c r="C877" s="14"/>
      <c r="D877" s="14"/>
      <c r="E877" s="14"/>
      <c r="F877" s="14"/>
      <c r="G877" s="14"/>
      <c r="H877" s="25"/>
      <c r="I877" s="25"/>
      <c r="J877" s="25"/>
      <c r="K877" s="14"/>
      <c r="L877" s="25"/>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row>
    <row r="878">
      <c r="A878" s="14"/>
      <c r="B878" s="14"/>
      <c r="C878" s="14"/>
      <c r="D878" s="14"/>
      <c r="E878" s="14"/>
      <c r="F878" s="14"/>
      <c r="G878" s="14"/>
      <c r="H878" s="25"/>
      <c r="I878" s="25"/>
      <c r="J878" s="25"/>
      <c r="K878" s="14"/>
      <c r="L878" s="25"/>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row>
    <row r="879">
      <c r="A879" s="14"/>
      <c r="B879" s="14"/>
      <c r="C879" s="14"/>
      <c r="D879" s="14"/>
      <c r="E879" s="14"/>
      <c r="F879" s="14"/>
      <c r="G879" s="14"/>
      <c r="H879" s="25"/>
      <c r="I879" s="25"/>
      <c r="J879" s="25"/>
      <c r="K879" s="14"/>
      <c r="L879" s="25"/>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row>
    <row r="880">
      <c r="A880" s="14"/>
      <c r="B880" s="14"/>
      <c r="C880" s="14"/>
      <c r="D880" s="14"/>
      <c r="E880" s="14"/>
      <c r="F880" s="14"/>
      <c r="G880" s="14"/>
      <c r="H880" s="25"/>
      <c r="I880" s="25"/>
      <c r="J880" s="25"/>
      <c r="K880" s="14"/>
      <c r="L880" s="25"/>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row>
    <row r="881">
      <c r="A881" s="14"/>
      <c r="B881" s="14"/>
      <c r="C881" s="14"/>
      <c r="D881" s="14"/>
      <c r="E881" s="14"/>
      <c r="F881" s="14"/>
      <c r="G881" s="14"/>
      <c r="H881" s="25"/>
      <c r="I881" s="25"/>
      <c r="J881" s="25"/>
      <c r="K881" s="14"/>
      <c r="L881" s="25"/>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row>
    <row r="882">
      <c r="A882" s="14"/>
      <c r="B882" s="14"/>
      <c r="C882" s="14"/>
      <c r="D882" s="14"/>
      <c r="E882" s="14"/>
      <c r="F882" s="14"/>
      <c r="G882" s="14"/>
      <c r="H882" s="25"/>
      <c r="I882" s="25"/>
      <c r="J882" s="25"/>
      <c r="K882" s="14"/>
      <c r="L882" s="25"/>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row>
    <row r="883">
      <c r="A883" s="14"/>
      <c r="B883" s="14"/>
      <c r="C883" s="14"/>
      <c r="D883" s="14"/>
      <c r="E883" s="14"/>
      <c r="F883" s="14"/>
      <c r="G883" s="14"/>
      <c r="H883" s="25"/>
      <c r="I883" s="25"/>
      <c r="J883" s="25"/>
      <c r="K883" s="14"/>
      <c r="L883" s="25"/>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row>
    <row r="884">
      <c r="A884" s="14"/>
      <c r="B884" s="14"/>
      <c r="C884" s="14"/>
      <c r="D884" s="14"/>
      <c r="E884" s="14"/>
      <c r="F884" s="14"/>
      <c r="G884" s="14"/>
      <c r="H884" s="25"/>
      <c r="I884" s="25"/>
      <c r="J884" s="25"/>
      <c r="K884" s="14"/>
      <c r="L884" s="25"/>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row>
    <row r="885">
      <c r="A885" s="14"/>
      <c r="B885" s="14"/>
      <c r="C885" s="14"/>
      <c r="D885" s="14"/>
      <c r="E885" s="14"/>
      <c r="F885" s="14"/>
      <c r="G885" s="14"/>
      <c r="H885" s="25"/>
      <c r="I885" s="25"/>
      <c r="J885" s="25"/>
      <c r="K885" s="14"/>
      <c r="L885" s="25"/>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row>
    <row r="886">
      <c r="A886" s="14"/>
      <c r="B886" s="14"/>
      <c r="C886" s="14"/>
      <c r="D886" s="14"/>
      <c r="E886" s="14"/>
      <c r="F886" s="14"/>
      <c r="G886" s="14"/>
      <c r="H886" s="25"/>
      <c r="I886" s="25"/>
      <c r="J886" s="25"/>
      <c r="K886" s="14"/>
      <c r="L886" s="25"/>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row>
    <row r="887">
      <c r="A887" s="14"/>
      <c r="B887" s="14"/>
      <c r="C887" s="14"/>
      <c r="D887" s="14"/>
      <c r="E887" s="14"/>
      <c r="F887" s="14"/>
      <c r="G887" s="14"/>
      <c r="H887" s="25"/>
      <c r="I887" s="25"/>
      <c r="J887" s="25"/>
      <c r="K887" s="14"/>
      <c r="L887" s="25"/>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row>
    <row r="888">
      <c r="A888" s="14"/>
      <c r="B888" s="14"/>
      <c r="C888" s="14"/>
      <c r="D888" s="14"/>
      <c r="E888" s="14"/>
      <c r="F888" s="14"/>
      <c r="G888" s="14"/>
      <c r="H888" s="25"/>
      <c r="I888" s="25"/>
      <c r="J888" s="25"/>
      <c r="K888" s="14"/>
      <c r="L888" s="25"/>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row>
    <row r="889">
      <c r="A889" s="14"/>
      <c r="B889" s="14"/>
      <c r="C889" s="14"/>
      <c r="D889" s="14"/>
      <c r="E889" s="14"/>
      <c r="F889" s="14"/>
      <c r="G889" s="14"/>
      <c r="H889" s="25"/>
      <c r="I889" s="25"/>
      <c r="J889" s="25"/>
      <c r="K889" s="14"/>
      <c r="L889" s="25"/>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row>
    <row r="890">
      <c r="A890" s="14"/>
      <c r="B890" s="14"/>
      <c r="C890" s="14"/>
      <c r="D890" s="14"/>
      <c r="E890" s="14"/>
      <c r="F890" s="14"/>
      <c r="G890" s="14"/>
      <c r="H890" s="25"/>
      <c r="I890" s="25"/>
      <c r="J890" s="25"/>
      <c r="K890" s="14"/>
      <c r="L890" s="25"/>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row>
    <row r="891">
      <c r="A891" s="14"/>
      <c r="B891" s="14"/>
      <c r="C891" s="14"/>
      <c r="D891" s="14"/>
      <c r="E891" s="14"/>
      <c r="F891" s="14"/>
      <c r="G891" s="14"/>
      <c r="H891" s="25"/>
      <c r="I891" s="25"/>
      <c r="J891" s="25"/>
      <c r="K891" s="14"/>
      <c r="L891" s="25"/>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row>
    <row r="892">
      <c r="A892" s="14"/>
      <c r="B892" s="14"/>
      <c r="C892" s="14"/>
      <c r="D892" s="14"/>
      <c r="E892" s="14"/>
      <c r="F892" s="14"/>
      <c r="G892" s="14"/>
      <c r="H892" s="25"/>
      <c r="I892" s="25"/>
      <c r="J892" s="25"/>
      <c r="K892" s="14"/>
      <c r="L892" s="25"/>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row>
    <row r="893">
      <c r="A893" s="14"/>
      <c r="B893" s="14"/>
      <c r="C893" s="14"/>
      <c r="D893" s="14"/>
      <c r="E893" s="14"/>
      <c r="F893" s="14"/>
      <c r="G893" s="14"/>
      <c r="H893" s="25"/>
      <c r="I893" s="25"/>
      <c r="J893" s="25"/>
      <c r="K893" s="14"/>
      <c r="L893" s="25"/>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row>
    <row r="894">
      <c r="A894" s="14"/>
      <c r="B894" s="14"/>
      <c r="C894" s="14"/>
      <c r="D894" s="14"/>
      <c r="E894" s="14"/>
      <c r="F894" s="14"/>
      <c r="G894" s="14"/>
      <c r="H894" s="25"/>
      <c r="I894" s="25"/>
      <c r="J894" s="25"/>
      <c r="K894" s="14"/>
      <c r="L894" s="25"/>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row>
    <row r="895">
      <c r="A895" s="14"/>
      <c r="B895" s="14"/>
      <c r="C895" s="14"/>
      <c r="D895" s="14"/>
      <c r="E895" s="14"/>
      <c r="F895" s="14"/>
      <c r="G895" s="14"/>
      <c r="H895" s="25"/>
      <c r="I895" s="25"/>
      <c r="J895" s="25"/>
      <c r="K895" s="14"/>
      <c r="L895" s="25"/>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row>
    <row r="896">
      <c r="A896" s="14"/>
      <c r="B896" s="14"/>
      <c r="C896" s="14"/>
      <c r="D896" s="14"/>
      <c r="E896" s="14"/>
      <c r="F896" s="14"/>
      <c r="G896" s="14"/>
      <c r="H896" s="25"/>
      <c r="I896" s="25"/>
      <c r="J896" s="25"/>
      <c r="K896" s="14"/>
      <c r="L896" s="25"/>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row>
    <row r="897">
      <c r="A897" s="14"/>
      <c r="B897" s="14"/>
      <c r="C897" s="14"/>
      <c r="D897" s="14"/>
      <c r="E897" s="14"/>
      <c r="F897" s="14"/>
      <c r="G897" s="14"/>
      <c r="H897" s="25"/>
      <c r="I897" s="25"/>
      <c r="J897" s="25"/>
      <c r="K897" s="14"/>
      <c r="L897" s="25"/>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row>
    <row r="898">
      <c r="A898" s="14"/>
      <c r="B898" s="14"/>
      <c r="C898" s="14"/>
      <c r="D898" s="14"/>
      <c r="E898" s="14"/>
      <c r="F898" s="14"/>
      <c r="G898" s="14"/>
      <c r="H898" s="25"/>
      <c r="I898" s="25"/>
      <c r="J898" s="25"/>
      <c r="K898" s="14"/>
      <c r="L898" s="25"/>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row>
    <row r="899">
      <c r="A899" s="14"/>
      <c r="B899" s="14"/>
      <c r="C899" s="14"/>
      <c r="D899" s="14"/>
      <c r="E899" s="14"/>
      <c r="F899" s="14"/>
      <c r="G899" s="14"/>
      <c r="H899" s="25"/>
      <c r="I899" s="25"/>
      <c r="J899" s="25"/>
      <c r="K899" s="14"/>
      <c r="L899" s="25"/>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row>
    <row r="900">
      <c r="A900" s="14"/>
      <c r="B900" s="14"/>
      <c r="C900" s="14"/>
      <c r="D900" s="14"/>
      <c r="E900" s="14"/>
      <c r="F900" s="14"/>
      <c r="G900" s="14"/>
      <c r="H900" s="25"/>
      <c r="I900" s="25"/>
      <c r="J900" s="25"/>
      <c r="K900" s="14"/>
      <c r="L900" s="25"/>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row>
    <row r="901">
      <c r="A901" s="14"/>
      <c r="B901" s="14"/>
      <c r="C901" s="14"/>
      <c r="D901" s="14"/>
      <c r="E901" s="14"/>
      <c r="F901" s="14"/>
      <c r="G901" s="14"/>
      <c r="H901" s="25"/>
      <c r="I901" s="25"/>
      <c r="J901" s="25"/>
      <c r="K901" s="14"/>
      <c r="L901" s="25"/>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row>
    <row r="902">
      <c r="A902" s="14"/>
      <c r="B902" s="14"/>
      <c r="C902" s="14"/>
      <c r="D902" s="14"/>
      <c r="E902" s="14"/>
      <c r="F902" s="14"/>
      <c r="G902" s="14"/>
      <c r="H902" s="25"/>
      <c r="I902" s="25"/>
      <c r="J902" s="25"/>
      <c r="K902" s="14"/>
      <c r="L902" s="25"/>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row>
    <row r="903">
      <c r="A903" s="14"/>
      <c r="B903" s="14"/>
      <c r="C903" s="14"/>
      <c r="D903" s="14"/>
      <c r="E903" s="14"/>
      <c r="F903" s="14"/>
      <c r="G903" s="14"/>
      <c r="H903" s="25"/>
      <c r="I903" s="25"/>
      <c r="J903" s="25"/>
      <c r="K903" s="14"/>
      <c r="L903" s="25"/>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row>
    <row r="904">
      <c r="A904" s="14"/>
      <c r="B904" s="14"/>
      <c r="C904" s="14"/>
      <c r="D904" s="14"/>
      <c r="E904" s="14"/>
      <c r="F904" s="14"/>
      <c r="G904" s="14"/>
      <c r="H904" s="25"/>
      <c r="I904" s="25"/>
      <c r="J904" s="25"/>
      <c r="K904" s="14"/>
      <c r="L904" s="25"/>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row>
    <row r="905">
      <c r="A905" s="14"/>
      <c r="B905" s="14"/>
      <c r="C905" s="14"/>
      <c r="D905" s="14"/>
      <c r="E905" s="14"/>
      <c r="F905" s="14"/>
      <c r="G905" s="14"/>
      <c r="H905" s="25"/>
      <c r="I905" s="25"/>
      <c r="J905" s="25"/>
      <c r="K905" s="14"/>
      <c r="L905" s="25"/>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row>
    <row r="906">
      <c r="A906" s="14"/>
      <c r="B906" s="14"/>
      <c r="C906" s="14"/>
      <c r="D906" s="14"/>
      <c r="E906" s="14"/>
      <c r="F906" s="14"/>
      <c r="G906" s="14"/>
      <c r="H906" s="25"/>
      <c r="I906" s="25"/>
      <c r="J906" s="25"/>
      <c r="K906" s="14"/>
      <c r="L906" s="25"/>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row>
    <row r="907">
      <c r="A907" s="14"/>
      <c r="B907" s="14"/>
      <c r="C907" s="14"/>
      <c r="D907" s="14"/>
      <c r="E907" s="14"/>
      <c r="F907" s="14"/>
      <c r="G907" s="14"/>
      <c r="H907" s="25"/>
      <c r="I907" s="25"/>
      <c r="J907" s="25"/>
      <c r="K907" s="14"/>
      <c r="L907" s="25"/>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row>
    <row r="908">
      <c r="A908" s="14"/>
      <c r="B908" s="14"/>
      <c r="C908" s="14"/>
      <c r="D908" s="14"/>
      <c r="E908" s="14"/>
      <c r="F908" s="14"/>
      <c r="G908" s="14"/>
      <c r="H908" s="25"/>
      <c r="I908" s="25"/>
      <c r="J908" s="25"/>
      <c r="K908" s="14"/>
      <c r="L908" s="25"/>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row>
    <row r="909">
      <c r="A909" s="14"/>
      <c r="B909" s="14"/>
      <c r="C909" s="14"/>
      <c r="D909" s="14"/>
      <c r="E909" s="14"/>
      <c r="F909" s="14"/>
      <c r="G909" s="14"/>
      <c r="H909" s="25"/>
      <c r="I909" s="25"/>
      <c r="J909" s="25"/>
      <c r="K909" s="14"/>
      <c r="L909" s="25"/>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row>
    <row r="910">
      <c r="A910" s="14"/>
      <c r="B910" s="14"/>
      <c r="C910" s="14"/>
      <c r="D910" s="14"/>
      <c r="E910" s="14"/>
      <c r="F910" s="14"/>
      <c r="G910" s="14"/>
      <c r="H910" s="25"/>
      <c r="I910" s="25"/>
      <c r="J910" s="25"/>
      <c r="K910" s="14"/>
      <c r="L910" s="25"/>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row>
    <row r="911">
      <c r="A911" s="14"/>
      <c r="B911" s="14"/>
      <c r="C911" s="14"/>
      <c r="D911" s="14"/>
      <c r="E911" s="14"/>
      <c r="F911" s="14"/>
      <c r="G911" s="14"/>
      <c r="H911" s="25"/>
      <c r="I911" s="25"/>
      <c r="J911" s="25"/>
      <c r="K911" s="14"/>
      <c r="L911" s="25"/>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row>
    <row r="912">
      <c r="A912" s="14"/>
      <c r="B912" s="14"/>
      <c r="C912" s="14"/>
      <c r="D912" s="14"/>
      <c r="E912" s="14"/>
      <c r="F912" s="14"/>
      <c r="G912" s="14"/>
      <c r="H912" s="25"/>
      <c r="I912" s="25"/>
      <c r="J912" s="25"/>
      <c r="K912" s="14"/>
      <c r="L912" s="25"/>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row>
    <row r="913">
      <c r="A913" s="14"/>
      <c r="B913" s="14"/>
      <c r="C913" s="14"/>
      <c r="D913" s="14"/>
      <c r="E913" s="14"/>
      <c r="F913" s="14"/>
      <c r="G913" s="14"/>
      <c r="H913" s="25"/>
      <c r="I913" s="25"/>
      <c r="J913" s="25"/>
      <c r="K913" s="14"/>
      <c r="L913" s="25"/>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row>
    <row r="914">
      <c r="A914" s="14"/>
      <c r="B914" s="14"/>
      <c r="C914" s="14"/>
      <c r="D914" s="14"/>
      <c r="E914" s="14"/>
      <c r="F914" s="14"/>
      <c r="G914" s="14"/>
      <c r="H914" s="25"/>
      <c r="I914" s="25"/>
      <c r="J914" s="25"/>
      <c r="K914" s="14"/>
      <c r="L914" s="25"/>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row>
    <row r="915">
      <c r="A915" s="14"/>
      <c r="B915" s="14"/>
      <c r="C915" s="14"/>
      <c r="D915" s="14"/>
      <c r="E915" s="14"/>
      <c r="F915" s="14"/>
      <c r="G915" s="14"/>
      <c r="H915" s="25"/>
      <c r="I915" s="25"/>
      <c r="J915" s="25"/>
      <c r="K915" s="14"/>
      <c r="L915" s="25"/>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row>
    <row r="916">
      <c r="A916" s="14"/>
      <c r="B916" s="14"/>
      <c r="C916" s="14"/>
      <c r="D916" s="14"/>
      <c r="E916" s="14"/>
      <c r="F916" s="14"/>
      <c r="G916" s="14"/>
      <c r="H916" s="25"/>
      <c r="I916" s="25"/>
      <c r="J916" s="25"/>
      <c r="K916" s="14"/>
      <c r="L916" s="25"/>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row>
    <row r="917">
      <c r="A917" s="14"/>
      <c r="B917" s="14"/>
      <c r="C917" s="14"/>
      <c r="D917" s="14"/>
      <c r="E917" s="14"/>
      <c r="F917" s="14"/>
      <c r="G917" s="14"/>
      <c r="H917" s="25"/>
      <c r="I917" s="25"/>
      <c r="J917" s="25"/>
      <c r="K917" s="14"/>
      <c r="L917" s="25"/>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row>
    <row r="918">
      <c r="A918" s="14"/>
      <c r="B918" s="14"/>
      <c r="C918" s="14"/>
      <c r="D918" s="14"/>
      <c r="E918" s="14"/>
      <c r="F918" s="14"/>
      <c r="G918" s="14"/>
      <c r="H918" s="25"/>
      <c r="I918" s="25"/>
      <c r="J918" s="25"/>
      <c r="K918" s="14"/>
      <c r="L918" s="25"/>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row>
    <row r="919">
      <c r="A919" s="14"/>
      <c r="B919" s="14"/>
      <c r="C919" s="14"/>
      <c r="D919" s="14"/>
      <c r="E919" s="14"/>
      <c r="F919" s="14"/>
      <c r="G919" s="14"/>
      <c r="H919" s="25"/>
      <c r="I919" s="25"/>
      <c r="J919" s="25"/>
      <c r="K919" s="14"/>
      <c r="L919" s="25"/>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row>
    <row r="920">
      <c r="A920" s="14"/>
      <c r="B920" s="14"/>
      <c r="C920" s="14"/>
      <c r="D920" s="14"/>
      <c r="E920" s="14"/>
      <c r="F920" s="14"/>
      <c r="G920" s="14"/>
      <c r="H920" s="25"/>
      <c r="I920" s="25"/>
      <c r="J920" s="25"/>
      <c r="K920" s="14"/>
      <c r="L920" s="25"/>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row>
    <row r="921">
      <c r="A921" s="14"/>
      <c r="B921" s="14"/>
      <c r="C921" s="14"/>
      <c r="D921" s="14"/>
      <c r="E921" s="14"/>
      <c r="F921" s="14"/>
      <c r="G921" s="14"/>
      <c r="H921" s="25"/>
      <c r="I921" s="25"/>
      <c r="J921" s="25"/>
      <c r="K921" s="14"/>
      <c r="L921" s="25"/>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row>
    <row r="922">
      <c r="A922" s="14"/>
      <c r="B922" s="14"/>
      <c r="C922" s="14"/>
      <c r="D922" s="14"/>
      <c r="E922" s="14"/>
      <c r="F922" s="14"/>
      <c r="G922" s="14"/>
      <c r="H922" s="25"/>
      <c r="I922" s="25"/>
      <c r="J922" s="25"/>
      <c r="K922" s="14"/>
      <c r="L922" s="25"/>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row>
    <row r="923">
      <c r="A923" s="14"/>
      <c r="B923" s="14"/>
      <c r="C923" s="14"/>
      <c r="D923" s="14"/>
      <c r="E923" s="14"/>
      <c r="F923" s="14"/>
      <c r="G923" s="14"/>
      <c r="H923" s="25"/>
      <c r="I923" s="25"/>
      <c r="J923" s="25"/>
      <c r="K923" s="14"/>
      <c r="L923" s="25"/>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row>
    <row r="924">
      <c r="A924" s="14"/>
      <c r="B924" s="14"/>
      <c r="C924" s="14"/>
      <c r="D924" s="14"/>
      <c r="E924" s="14"/>
      <c r="F924" s="14"/>
      <c r="G924" s="14"/>
      <c r="H924" s="25"/>
      <c r="I924" s="25"/>
      <c r="J924" s="25"/>
      <c r="K924" s="14"/>
      <c r="L924" s="25"/>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row>
    <row r="925">
      <c r="A925" s="14"/>
      <c r="B925" s="14"/>
      <c r="C925" s="14"/>
      <c r="D925" s="14"/>
      <c r="E925" s="14"/>
      <c r="F925" s="14"/>
      <c r="G925" s="14"/>
      <c r="H925" s="25"/>
      <c r="I925" s="25"/>
      <c r="J925" s="25"/>
      <c r="K925" s="14"/>
      <c r="L925" s="25"/>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row>
    <row r="926">
      <c r="A926" s="14"/>
      <c r="B926" s="14"/>
      <c r="C926" s="14"/>
      <c r="D926" s="14"/>
      <c r="E926" s="14"/>
      <c r="F926" s="14"/>
      <c r="G926" s="14"/>
      <c r="H926" s="25"/>
      <c r="I926" s="25"/>
      <c r="J926" s="25"/>
      <c r="K926" s="14"/>
      <c r="L926" s="25"/>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row>
    <row r="927">
      <c r="A927" s="14"/>
      <c r="B927" s="14"/>
      <c r="C927" s="14"/>
      <c r="D927" s="14"/>
      <c r="E927" s="14"/>
      <c r="F927" s="14"/>
      <c r="G927" s="14"/>
      <c r="H927" s="25"/>
      <c r="I927" s="25"/>
      <c r="J927" s="25"/>
      <c r="K927" s="14"/>
      <c r="L927" s="25"/>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row>
    <row r="928">
      <c r="A928" s="14"/>
      <c r="B928" s="14"/>
      <c r="C928" s="14"/>
      <c r="D928" s="14"/>
      <c r="E928" s="14"/>
      <c r="F928" s="14"/>
      <c r="G928" s="14"/>
      <c r="H928" s="25"/>
      <c r="I928" s="25"/>
      <c r="J928" s="25"/>
      <c r="K928" s="14"/>
      <c r="L928" s="25"/>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row>
    <row r="929">
      <c r="A929" s="14"/>
      <c r="B929" s="14"/>
      <c r="C929" s="14"/>
      <c r="D929" s="14"/>
      <c r="E929" s="14"/>
      <c r="F929" s="14"/>
      <c r="G929" s="14"/>
      <c r="H929" s="25"/>
      <c r="I929" s="25"/>
      <c r="J929" s="25"/>
      <c r="K929" s="14"/>
      <c r="L929" s="25"/>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row>
    <row r="930">
      <c r="A930" s="14"/>
      <c r="B930" s="14"/>
      <c r="C930" s="14"/>
      <c r="D930" s="14"/>
      <c r="E930" s="14"/>
      <c r="F930" s="14"/>
      <c r="G930" s="14"/>
      <c r="H930" s="25"/>
      <c r="I930" s="25"/>
      <c r="J930" s="25"/>
      <c r="K930" s="14"/>
      <c r="L930" s="25"/>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row>
    <row r="931">
      <c r="A931" s="14"/>
      <c r="B931" s="14"/>
      <c r="C931" s="14"/>
      <c r="D931" s="14"/>
      <c r="E931" s="14"/>
      <c r="F931" s="14"/>
      <c r="G931" s="14"/>
      <c r="H931" s="25"/>
      <c r="I931" s="25"/>
      <c r="J931" s="25"/>
      <c r="K931" s="14"/>
      <c r="L931" s="25"/>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row>
    <row r="932">
      <c r="A932" s="14"/>
      <c r="B932" s="14"/>
      <c r="C932" s="14"/>
      <c r="D932" s="14"/>
      <c r="E932" s="14"/>
      <c r="F932" s="14"/>
      <c r="G932" s="14"/>
      <c r="H932" s="25"/>
      <c r="I932" s="25"/>
      <c r="J932" s="25"/>
      <c r="K932" s="14"/>
      <c r="L932" s="25"/>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row>
    <row r="933">
      <c r="A933" s="14"/>
      <c r="B933" s="14"/>
      <c r="C933" s="14"/>
      <c r="D933" s="14"/>
      <c r="E933" s="14"/>
      <c r="F933" s="14"/>
      <c r="G933" s="14"/>
      <c r="H933" s="25"/>
      <c r="I933" s="25"/>
      <c r="J933" s="25"/>
      <c r="K933" s="14"/>
      <c r="L933" s="25"/>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row>
    <row r="934">
      <c r="A934" s="14"/>
      <c r="B934" s="14"/>
      <c r="C934" s="14"/>
      <c r="D934" s="14"/>
      <c r="E934" s="14"/>
      <c r="F934" s="14"/>
      <c r="G934" s="14"/>
      <c r="H934" s="25"/>
      <c r="I934" s="25"/>
      <c r="J934" s="25"/>
      <c r="K934" s="14"/>
      <c r="L934" s="25"/>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row>
    <row r="935">
      <c r="A935" s="14"/>
      <c r="B935" s="14"/>
      <c r="C935" s="14"/>
      <c r="D935" s="14"/>
      <c r="E935" s="14"/>
      <c r="F935" s="14"/>
      <c r="G935" s="14"/>
      <c r="H935" s="25"/>
      <c r="I935" s="25"/>
      <c r="J935" s="25"/>
      <c r="K935" s="14"/>
      <c r="L935" s="25"/>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row>
    <row r="936">
      <c r="A936" s="14"/>
      <c r="B936" s="14"/>
      <c r="C936" s="14"/>
      <c r="D936" s="14"/>
      <c r="E936" s="14"/>
      <c r="F936" s="14"/>
      <c r="G936" s="14"/>
      <c r="H936" s="25"/>
      <c r="I936" s="25"/>
      <c r="J936" s="25"/>
      <c r="K936" s="14"/>
      <c r="L936" s="25"/>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row>
    <row r="937">
      <c r="A937" s="14"/>
      <c r="B937" s="14"/>
      <c r="C937" s="14"/>
      <c r="D937" s="14"/>
      <c r="E937" s="14"/>
      <c r="F937" s="14"/>
      <c r="G937" s="14"/>
      <c r="H937" s="25"/>
      <c r="I937" s="25"/>
      <c r="J937" s="25"/>
      <c r="K937" s="14"/>
      <c r="L937" s="25"/>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row>
    <row r="938">
      <c r="A938" s="14"/>
      <c r="B938" s="14"/>
      <c r="C938" s="14"/>
      <c r="D938" s="14"/>
      <c r="E938" s="14"/>
      <c r="F938" s="14"/>
      <c r="G938" s="14"/>
      <c r="H938" s="25"/>
      <c r="I938" s="25"/>
      <c r="J938" s="25"/>
      <c r="K938" s="14"/>
      <c r="L938" s="25"/>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row>
    <row r="939">
      <c r="A939" s="14"/>
      <c r="B939" s="14"/>
      <c r="C939" s="14"/>
      <c r="D939" s="14"/>
      <c r="E939" s="14"/>
      <c r="F939" s="14"/>
      <c r="G939" s="14"/>
      <c r="H939" s="25"/>
      <c r="I939" s="25"/>
      <c r="J939" s="25"/>
      <c r="K939" s="14"/>
      <c r="L939" s="25"/>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row>
    <row r="940">
      <c r="A940" s="14"/>
      <c r="B940" s="14"/>
      <c r="C940" s="14"/>
      <c r="D940" s="14"/>
      <c r="E940" s="14"/>
      <c r="F940" s="14"/>
      <c r="G940" s="14"/>
      <c r="H940" s="25"/>
      <c r="I940" s="25"/>
      <c r="J940" s="25"/>
      <c r="K940" s="14"/>
      <c r="L940" s="25"/>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row>
    <row r="941">
      <c r="A941" s="14"/>
      <c r="B941" s="14"/>
      <c r="C941" s="14"/>
      <c r="D941" s="14"/>
      <c r="E941" s="14"/>
      <c r="F941" s="14"/>
      <c r="G941" s="14"/>
      <c r="H941" s="25"/>
      <c r="I941" s="25"/>
      <c r="J941" s="25"/>
      <c r="K941" s="14"/>
      <c r="L941" s="25"/>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row>
    <row r="942">
      <c r="A942" s="14"/>
      <c r="B942" s="14"/>
      <c r="C942" s="14"/>
      <c r="D942" s="14"/>
      <c r="E942" s="14"/>
      <c r="F942" s="14"/>
      <c r="G942" s="14"/>
      <c r="H942" s="25"/>
      <c r="I942" s="25"/>
      <c r="J942" s="25"/>
      <c r="K942" s="14"/>
      <c r="L942" s="25"/>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row>
    <row r="943">
      <c r="A943" s="14"/>
      <c r="B943" s="14"/>
      <c r="C943" s="14"/>
      <c r="D943" s="14"/>
      <c r="E943" s="14"/>
      <c r="F943" s="14"/>
      <c r="G943" s="14"/>
      <c r="H943" s="25"/>
      <c r="I943" s="25"/>
      <c r="J943" s="25"/>
      <c r="K943" s="14"/>
      <c r="L943" s="25"/>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row>
    <row r="944">
      <c r="A944" s="14"/>
      <c r="B944" s="14"/>
      <c r="C944" s="14"/>
      <c r="D944" s="14"/>
      <c r="E944" s="14"/>
      <c r="F944" s="14"/>
      <c r="G944" s="14"/>
      <c r="H944" s="25"/>
      <c r="I944" s="25"/>
      <c r="J944" s="25"/>
      <c r="K944" s="14"/>
      <c r="L944" s="25"/>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row>
    <row r="945">
      <c r="A945" s="14"/>
      <c r="B945" s="14"/>
      <c r="C945" s="14"/>
      <c r="D945" s="14"/>
      <c r="E945" s="14"/>
      <c r="F945" s="14"/>
      <c r="G945" s="14"/>
      <c r="H945" s="25"/>
      <c r="I945" s="25"/>
      <c r="J945" s="25"/>
      <c r="K945" s="14"/>
      <c r="L945" s="25"/>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row>
    <row r="946">
      <c r="A946" s="14"/>
      <c r="B946" s="14"/>
      <c r="C946" s="14"/>
      <c r="D946" s="14"/>
      <c r="E946" s="14"/>
      <c r="F946" s="14"/>
      <c r="G946" s="14"/>
      <c r="H946" s="25"/>
      <c r="I946" s="25"/>
      <c r="J946" s="25"/>
      <c r="K946" s="14"/>
      <c r="L946" s="25"/>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row>
    <row r="947">
      <c r="A947" s="14"/>
      <c r="B947" s="14"/>
      <c r="C947" s="14"/>
      <c r="D947" s="14"/>
      <c r="E947" s="14"/>
      <c r="F947" s="14"/>
      <c r="G947" s="14"/>
      <c r="H947" s="25"/>
      <c r="I947" s="25"/>
      <c r="J947" s="25"/>
      <c r="K947" s="14"/>
      <c r="L947" s="25"/>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row>
    <row r="948">
      <c r="A948" s="14"/>
      <c r="B948" s="14"/>
      <c r="C948" s="14"/>
      <c r="D948" s="14"/>
      <c r="E948" s="14"/>
      <c r="F948" s="14"/>
      <c r="G948" s="14"/>
      <c r="H948" s="25"/>
      <c r="I948" s="25"/>
      <c r="J948" s="25"/>
      <c r="K948" s="14"/>
      <c r="L948" s="25"/>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row>
    <row r="949">
      <c r="A949" s="14"/>
      <c r="B949" s="14"/>
      <c r="C949" s="14"/>
      <c r="D949" s="14"/>
      <c r="E949" s="14"/>
      <c r="F949" s="14"/>
      <c r="G949" s="14"/>
      <c r="H949" s="25"/>
      <c r="I949" s="25"/>
      <c r="J949" s="25"/>
      <c r="K949" s="14"/>
      <c r="L949" s="25"/>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row>
    <row r="950">
      <c r="A950" s="14"/>
      <c r="B950" s="14"/>
      <c r="C950" s="14"/>
      <c r="D950" s="14"/>
      <c r="E950" s="14"/>
      <c r="F950" s="14"/>
      <c r="G950" s="14"/>
      <c r="H950" s="25"/>
      <c r="I950" s="25"/>
      <c r="J950" s="25"/>
      <c r="K950" s="14"/>
      <c r="L950" s="25"/>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row>
    <row r="951">
      <c r="A951" s="14"/>
      <c r="B951" s="14"/>
      <c r="C951" s="14"/>
      <c r="D951" s="14"/>
      <c r="E951" s="14"/>
      <c r="F951" s="14"/>
      <c r="G951" s="14"/>
      <c r="H951" s="25"/>
      <c r="I951" s="25"/>
      <c r="J951" s="25"/>
      <c r="K951" s="14"/>
      <c r="L951" s="25"/>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row>
    <row r="952">
      <c r="A952" s="14"/>
      <c r="B952" s="14"/>
      <c r="C952" s="14"/>
      <c r="D952" s="14"/>
      <c r="E952" s="14"/>
      <c r="F952" s="14"/>
      <c r="G952" s="14"/>
      <c r="H952" s="25"/>
      <c r="I952" s="25"/>
      <c r="J952" s="25"/>
      <c r="K952" s="14"/>
      <c r="L952" s="25"/>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row>
    <row r="953">
      <c r="A953" s="14"/>
      <c r="B953" s="14"/>
      <c r="C953" s="14"/>
      <c r="D953" s="14"/>
      <c r="E953" s="14"/>
      <c r="F953" s="14"/>
      <c r="G953" s="14"/>
      <c r="H953" s="25"/>
      <c r="I953" s="25"/>
      <c r="J953" s="25"/>
      <c r="K953" s="14"/>
      <c r="L953" s="25"/>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row>
    <row r="954">
      <c r="A954" s="14"/>
      <c r="B954" s="14"/>
      <c r="C954" s="14"/>
      <c r="D954" s="14"/>
      <c r="E954" s="14"/>
      <c r="F954" s="14"/>
      <c r="G954" s="14"/>
      <c r="H954" s="25"/>
      <c r="I954" s="25"/>
      <c r="J954" s="25"/>
      <c r="K954" s="14"/>
      <c r="L954" s="25"/>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row>
    <row r="955">
      <c r="A955" s="14"/>
      <c r="B955" s="14"/>
      <c r="C955" s="14"/>
      <c r="D955" s="14"/>
      <c r="E955" s="14"/>
      <c r="F955" s="14"/>
      <c r="G955" s="14"/>
      <c r="H955" s="25"/>
      <c r="I955" s="25"/>
      <c r="J955" s="25"/>
      <c r="K955" s="14"/>
      <c r="L955" s="25"/>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row>
    <row r="956">
      <c r="A956" s="14"/>
      <c r="B956" s="14"/>
      <c r="C956" s="14"/>
      <c r="D956" s="14"/>
      <c r="E956" s="14"/>
      <c r="F956" s="14"/>
      <c r="G956" s="14"/>
      <c r="H956" s="25"/>
      <c r="I956" s="25"/>
      <c r="J956" s="25"/>
      <c r="K956" s="14"/>
      <c r="L956" s="25"/>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row>
    <row r="957">
      <c r="A957" s="14"/>
      <c r="B957" s="14"/>
      <c r="C957" s="14"/>
      <c r="D957" s="14"/>
      <c r="E957" s="14"/>
      <c r="F957" s="14"/>
      <c r="G957" s="14"/>
      <c r="H957" s="25"/>
      <c r="I957" s="25"/>
      <c r="J957" s="25"/>
      <c r="K957" s="14"/>
      <c r="L957" s="25"/>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row>
    <row r="958">
      <c r="A958" s="14"/>
      <c r="B958" s="14"/>
      <c r="C958" s="14"/>
      <c r="D958" s="14"/>
      <c r="E958" s="14"/>
      <c r="F958" s="14"/>
      <c r="G958" s="14"/>
      <c r="H958" s="25"/>
      <c r="I958" s="25"/>
      <c r="J958" s="25"/>
      <c r="K958" s="14"/>
      <c r="L958" s="25"/>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row>
    <row r="959">
      <c r="A959" s="14"/>
      <c r="B959" s="14"/>
      <c r="C959" s="14"/>
      <c r="D959" s="14"/>
      <c r="E959" s="14"/>
      <c r="F959" s="14"/>
      <c r="G959" s="14"/>
      <c r="H959" s="25"/>
      <c r="I959" s="25"/>
      <c r="J959" s="25"/>
      <c r="K959" s="14"/>
      <c r="L959" s="25"/>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row>
    <row r="960">
      <c r="A960" s="14"/>
      <c r="B960" s="14"/>
      <c r="C960" s="14"/>
      <c r="D960" s="14"/>
      <c r="E960" s="14"/>
      <c r="F960" s="14"/>
      <c r="G960" s="14"/>
      <c r="H960" s="25"/>
      <c r="I960" s="25"/>
      <c r="J960" s="25"/>
      <c r="K960" s="14"/>
      <c r="L960" s="25"/>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row>
    <row r="961">
      <c r="A961" s="14"/>
      <c r="B961" s="14"/>
      <c r="C961" s="14"/>
      <c r="D961" s="14"/>
      <c r="E961" s="14"/>
      <c r="F961" s="14"/>
      <c r="G961" s="14"/>
      <c r="H961" s="25"/>
      <c r="I961" s="25"/>
      <c r="J961" s="25"/>
      <c r="K961" s="14"/>
      <c r="L961" s="25"/>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row>
    <row r="962">
      <c r="A962" s="14"/>
      <c r="B962" s="14"/>
      <c r="C962" s="14"/>
      <c r="D962" s="14"/>
      <c r="E962" s="14"/>
      <c r="F962" s="14"/>
      <c r="G962" s="14"/>
      <c r="H962" s="25"/>
      <c r="I962" s="25"/>
      <c r="J962" s="25"/>
      <c r="K962" s="14"/>
      <c r="L962" s="25"/>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row>
    <row r="963">
      <c r="A963" s="14"/>
      <c r="B963" s="14"/>
      <c r="C963" s="14"/>
      <c r="D963" s="14"/>
      <c r="E963" s="14"/>
      <c r="F963" s="14"/>
      <c r="G963" s="14"/>
      <c r="H963" s="25"/>
      <c r="I963" s="25"/>
      <c r="J963" s="25"/>
      <c r="K963" s="14"/>
      <c r="L963" s="25"/>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row>
    <row r="964">
      <c r="A964" s="14"/>
      <c r="B964" s="14"/>
      <c r="C964" s="14"/>
      <c r="D964" s="14"/>
      <c r="E964" s="14"/>
      <c r="F964" s="14"/>
      <c r="G964" s="14"/>
      <c r="H964" s="25"/>
      <c r="I964" s="25"/>
      <c r="J964" s="25"/>
      <c r="K964" s="14"/>
      <c r="L964" s="25"/>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row>
    <row r="965">
      <c r="A965" s="14"/>
      <c r="B965" s="14"/>
      <c r="C965" s="14"/>
      <c r="D965" s="14"/>
      <c r="E965" s="14"/>
      <c r="F965" s="14"/>
      <c r="G965" s="14"/>
      <c r="H965" s="25"/>
      <c r="I965" s="25"/>
      <c r="J965" s="25"/>
      <c r="K965" s="14"/>
      <c r="L965" s="25"/>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row>
    <row r="966">
      <c r="A966" s="14"/>
      <c r="B966" s="14"/>
      <c r="C966" s="14"/>
      <c r="D966" s="14"/>
      <c r="E966" s="14"/>
      <c r="F966" s="14"/>
      <c r="G966" s="14"/>
      <c r="H966" s="25"/>
      <c r="I966" s="25"/>
      <c r="J966" s="25"/>
      <c r="K966" s="14"/>
      <c r="L966" s="25"/>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row>
    <row r="967">
      <c r="A967" s="14"/>
      <c r="B967" s="14"/>
      <c r="C967" s="14"/>
      <c r="D967" s="14"/>
      <c r="E967" s="14"/>
      <c r="F967" s="14"/>
      <c r="G967" s="14"/>
      <c r="H967" s="25"/>
      <c r="I967" s="25"/>
      <c r="J967" s="25"/>
      <c r="K967" s="14"/>
      <c r="L967" s="25"/>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row>
    <row r="968">
      <c r="A968" s="14"/>
      <c r="B968" s="14"/>
      <c r="C968" s="14"/>
      <c r="D968" s="14"/>
      <c r="E968" s="14"/>
      <c r="F968" s="14"/>
      <c r="G968" s="14"/>
      <c r="H968" s="25"/>
      <c r="I968" s="25"/>
      <c r="J968" s="25"/>
      <c r="K968" s="14"/>
      <c r="L968" s="25"/>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row>
    <row r="969">
      <c r="A969" s="14"/>
      <c r="B969" s="14"/>
      <c r="C969" s="14"/>
      <c r="D969" s="14"/>
      <c r="E969" s="14"/>
      <c r="F969" s="14"/>
      <c r="G969" s="14"/>
      <c r="H969" s="25"/>
      <c r="I969" s="25"/>
      <c r="J969" s="25"/>
      <c r="K969" s="14"/>
      <c r="L969" s="25"/>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row>
    <row r="970">
      <c r="A970" s="14"/>
      <c r="B970" s="14"/>
      <c r="C970" s="14"/>
      <c r="D970" s="14"/>
      <c r="E970" s="14"/>
      <c r="F970" s="14"/>
      <c r="G970" s="14"/>
      <c r="H970" s="25"/>
      <c r="I970" s="25"/>
      <c r="J970" s="25"/>
      <c r="K970" s="14"/>
      <c r="L970" s="25"/>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row>
    <row r="971">
      <c r="A971" s="14"/>
      <c r="B971" s="14"/>
      <c r="C971" s="14"/>
      <c r="D971" s="14"/>
      <c r="E971" s="14"/>
      <c r="F971" s="14"/>
      <c r="G971" s="14"/>
      <c r="H971" s="25"/>
      <c r="I971" s="25"/>
      <c r="J971" s="25"/>
      <c r="K971" s="14"/>
      <c r="L971" s="25"/>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row>
    <row r="972">
      <c r="A972" s="14"/>
      <c r="B972" s="14"/>
      <c r="C972" s="14"/>
      <c r="D972" s="14"/>
      <c r="E972" s="14"/>
      <c r="F972" s="14"/>
      <c r="G972" s="14"/>
      <c r="H972" s="25"/>
      <c r="I972" s="25"/>
      <c r="J972" s="25"/>
      <c r="K972" s="14"/>
      <c r="L972" s="25"/>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row>
    <row r="973">
      <c r="A973" s="14"/>
      <c r="B973" s="14"/>
      <c r="C973" s="14"/>
      <c r="D973" s="14"/>
      <c r="E973" s="14"/>
      <c r="F973" s="14"/>
      <c r="G973" s="14"/>
      <c r="H973" s="25"/>
      <c r="I973" s="25"/>
      <c r="J973" s="25"/>
      <c r="K973" s="14"/>
      <c r="L973" s="25"/>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row>
    <row r="974">
      <c r="A974" s="14"/>
      <c r="B974" s="14"/>
      <c r="C974" s="14"/>
      <c r="D974" s="14"/>
      <c r="E974" s="14"/>
      <c r="F974" s="14"/>
      <c r="G974" s="14"/>
      <c r="H974" s="25"/>
      <c r="I974" s="25"/>
      <c r="J974" s="25"/>
      <c r="K974" s="14"/>
      <c r="L974" s="25"/>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row>
    <row r="975">
      <c r="A975" s="14"/>
      <c r="B975" s="14"/>
      <c r="C975" s="14"/>
      <c r="D975" s="14"/>
      <c r="E975" s="14"/>
      <c r="F975" s="14"/>
      <c r="G975" s="14"/>
      <c r="H975" s="25"/>
      <c r="I975" s="25"/>
      <c r="J975" s="25"/>
      <c r="K975" s="14"/>
      <c r="L975" s="25"/>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row>
    <row r="976">
      <c r="A976" s="14"/>
      <c r="B976" s="14"/>
      <c r="C976" s="14"/>
      <c r="D976" s="14"/>
      <c r="E976" s="14"/>
      <c r="F976" s="14"/>
      <c r="G976" s="14"/>
      <c r="H976" s="25"/>
      <c r="I976" s="25"/>
      <c r="J976" s="25"/>
      <c r="K976" s="14"/>
      <c r="L976" s="25"/>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row>
    <row r="977">
      <c r="A977" s="14"/>
      <c r="B977" s="14"/>
      <c r="C977" s="14"/>
      <c r="D977" s="14"/>
      <c r="E977" s="14"/>
      <c r="F977" s="14"/>
      <c r="G977" s="14"/>
      <c r="H977" s="25"/>
      <c r="I977" s="25"/>
      <c r="J977" s="25"/>
      <c r="K977" s="14"/>
      <c r="L977" s="25"/>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row>
    <row r="978">
      <c r="A978" s="14"/>
      <c r="B978" s="14"/>
      <c r="C978" s="14"/>
      <c r="D978" s="14"/>
      <c r="E978" s="14"/>
      <c r="F978" s="14"/>
      <c r="G978" s="14"/>
      <c r="H978" s="25"/>
      <c r="I978" s="25"/>
      <c r="J978" s="25"/>
      <c r="K978" s="14"/>
      <c r="L978" s="25"/>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row>
    <row r="979">
      <c r="A979" s="14"/>
      <c r="B979" s="14"/>
      <c r="C979" s="14"/>
      <c r="D979" s="14"/>
      <c r="E979" s="14"/>
      <c r="F979" s="14"/>
      <c r="G979" s="14"/>
      <c r="H979" s="25"/>
      <c r="I979" s="25"/>
      <c r="J979" s="25"/>
      <c r="K979" s="14"/>
      <c r="L979" s="25"/>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row>
    <row r="980">
      <c r="A980" s="14"/>
      <c r="B980" s="14"/>
      <c r="C980" s="14"/>
      <c r="D980" s="14"/>
      <c r="E980" s="14"/>
      <c r="F980" s="14"/>
      <c r="G980" s="14"/>
      <c r="H980" s="25"/>
      <c r="I980" s="25"/>
      <c r="J980" s="25"/>
      <c r="K980" s="14"/>
      <c r="L980" s="25"/>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row>
    <row r="981">
      <c r="A981" s="14"/>
      <c r="B981" s="14"/>
      <c r="C981" s="14"/>
      <c r="D981" s="14"/>
      <c r="E981" s="14"/>
      <c r="F981" s="14"/>
      <c r="G981" s="14"/>
      <c r="H981" s="25"/>
      <c r="I981" s="25"/>
      <c r="J981" s="25"/>
      <c r="K981" s="14"/>
      <c r="L981" s="25"/>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row>
    <row r="982">
      <c r="A982" s="14"/>
      <c r="B982" s="14"/>
      <c r="C982" s="14"/>
      <c r="D982" s="14"/>
      <c r="E982" s="14"/>
      <c r="F982" s="14"/>
      <c r="G982" s="14"/>
      <c r="H982" s="25"/>
      <c r="I982" s="25"/>
      <c r="J982" s="25"/>
      <c r="K982" s="14"/>
      <c r="L982" s="25"/>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row>
    <row r="983">
      <c r="A983" s="14"/>
      <c r="B983" s="14"/>
      <c r="C983" s="14"/>
      <c r="D983" s="14"/>
      <c r="E983" s="14"/>
      <c r="F983" s="14"/>
      <c r="G983" s="14"/>
      <c r="H983" s="25"/>
      <c r="I983" s="25"/>
      <c r="J983" s="25"/>
      <c r="K983" s="14"/>
      <c r="L983" s="25"/>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row>
    <row r="984">
      <c r="A984" s="14"/>
      <c r="B984" s="14"/>
      <c r="C984" s="14"/>
      <c r="D984" s="14"/>
      <c r="E984" s="14"/>
      <c r="F984" s="14"/>
      <c r="G984" s="14"/>
      <c r="H984" s="25"/>
      <c r="I984" s="25"/>
      <c r="J984" s="25"/>
      <c r="K984" s="14"/>
      <c r="L984" s="25"/>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row>
    <row r="985">
      <c r="A985" s="14"/>
      <c r="B985" s="14"/>
      <c r="C985" s="14"/>
      <c r="D985" s="14"/>
      <c r="E985" s="14"/>
      <c r="F985" s="14"/>
      <c r="G985" s="14"/>
      <c r="H985" s="25"/>
      <c r="I985" s="25"/>
      <c r="J985" s="25"/>
      <c r="K985" s="14"/>
      <c r="L985" s="25"/>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row>
    <row r="986">
      <c r="A986" s="14"/>
      <c r="B986" s="14"/>
      <c r="C986" s="14"/>
      <c r="D986" s="14"/>
      <c r="E986" s="14"/>
      <c r="F986" s="14"/>
      <c r="G986" s="14"/>
      <c r="H986" s="25"/>
      <c r="I986" s="25"/>
      <c r="J986" s="25"/>
      <c r="K986" s="14"/>
      <c r="L986" s="25"/>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row>
    <row r="987">
      <c r="A987" s="14"/>
      <c r="B987" s="14"/>
      <c r="C987" s="14"/>
      <c r="D987" s="14"/>
      <c r="E987" s="14"/>
      <c r="F987" s="14"/>
      <c r="G987" s="14"/>
      <c r="H987" s="25"/>
      <c r="I987" s="25"/>
      <c r="J987" s="25"/>
      <c r="K987" s="14"/>
      <c r="L987" s="25"/>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row>
    <row r="988">
      <c r="A988" s="14"/>
      <c r="B988" s="14"/>
      <c r="C988" s="14"/>
      <c r="D988" s="14"/>
      <c r="E988" s="14"/>
      <c r="F988" s="14"/>
      <c r="G988" s="14"/>
      <c r="H988" s="25"/>
      <c r="I988" s="25"/>
      <c r="J988" s="25"/>
      <c r="K988" s="14"/>
      <c r="L988" s="25"/>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row>
    <row r="989">
      <c r="A989" s="14"/>
      <c r="B989" s="14"/>
      <c r="C989" s="14"/>
      <c r="D989" s="14"/>
      <c r="E989" s="14"/>
      <c r="F989" s="14"/>
      <c r="G989" s="14"/>
      <c r="H989" s="25"/>
      <c r="I989" s="25"/>
      <c r="J989" s="25"/>
      <c r="K989" s="14"/>
      <c r="L989" s="25"/>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row>
    <row r="990">
      <c r="A990" s="14"/>
      <c r="B990" s="14"/>
      <c r="C990" s="14"/>
      <c r="D990" s="14"/>
      <c r="E990" s="14"/>
      <c r="F990" s="14"/>
      <c r="G990" s="14"/>
      <c r="H990" s="25"/>
      <c r="I990" s="25"/>
      <c r="J990" s="25"/>
      <c r="K990" s="14"/>
      <c r="L990" s="25"/>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row>
    <row r="991">
      <c r="A991" s="14"/>
      <c r="B991" s="14"/>
      <c r="C991" s="14"/>
      <c r="D991" s="14"/>
      <c r="E991" s="14"/>
      <c r="F991" s="14"/>
      <c r="G991" s="14"/>
      <c r="H991" s="25"/>
      <c r="I991" s="25"/>
      <c r="J991" s="25"/>
      <c r="K991" s="14"/>
      <c r="L991" s="25"/>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row>
    <row r="992">
      <c r="A992" s="14"/>
      <c r="B992" s="14"/>
      <c r="C992" s="14"/>
      <c r="D992" s="14"/>
      <c r="E992" s="14"/>
      <c r="F992" s="14"/>
      <c r="G992" s="14"/>
      <c r="H992" s="25"/>
      <c r="I992" s="25"/>
      <c r="J992" s="25"/>
      <c r="K992" s="14"/>
      <c r="L992" s="25"/>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row>
    <row r="993">
      <c r="A993" s="14"/>
      <c r="B993" s="14"/>
      <c r="C993" s="14"/>
      <c r="D993" s="14"/>
      <c r="E993" s="14"/>
      <c r="F993" s="14"/>
      <c r="G993" s="14"/>
      <c r="H993" s="25"/>
      <c r="I993" s="25"/>
      <c r="J993" s="25"/>
      <c r="K993" s="14"/>
      <c r="L993" s="25"/>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row>
    <row r="994">
      <c r="A994" s="14"/>
      <c r="B994" s="14"/>
      <c r="C994" s="14"/>
      <c r="D994" s="14"/>
      <c r="E994" s="14"/>
      <c r="F994" s="14"/>
      <c r="G994" s="14"/>
      <c r="H994" s="25"/>
      <c r="I994" s="25"/>
      <c r="J994" s="25"/>
      <c r="K994" s="14"/>
      <c r="L994" s="25"/>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row>
    <row r="995">
      <c r="A995" s="14"/>
      <c r="B995" s="14"/>
      <c r="C995" s="14"/>
      <c r="D995" s="14"/>
      <c r="E995" s="14"/>
      <c r="F995" s="14"/>
      <c r="G995" s="14"/>
      <c r="H995" s="25"/>
      <c r="I995" s="25"/>
      <c r="J995" s="25"/>
      <c r="K995" s="14"/>
      <c r="L995" s="25"/>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row>
    <row r="996">
      <c r="A996" s="14"/>
      <c r="B996" s="14"/>
      <c r="C996" s="14"/>
      <c r="D996" s="14"/>
      <c r="E996" s="14"/>
      <c r="F996" s="14"/>
      <c r="G996" s="14"/>
      <c r="H996" s="25"/>
      <c r="I996" s="25"/>
      <c r="J996" s="25"/>
      <c r="K996" s="14"/>
      <c r="L996" s="25"/>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row>
    <row r="997">
      <c r="A997" s="14"/>
      <c r="B997" s="14"/>
      <c r="C997" s="14"/>
      <c r="D997" s="14"/>
      <c r="E997" s="14"/>
      <c r="F997" s="14"/>
      <c r="G997" s="14"/>
      <c r="H997" s="25"/>
      <c r="I997" s="25"/>
      <c r="J997" s="25"/>
      <c r="K997" s="14"/>
      <c r="L997" s="25"/>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row>
    <row r="998">
      <c r="A998" s="14"/>
      <c r="B998" s="14"/>
      <c r="C998" s="14"/>
      <c r="D998" s="14"/>
      <c r="E998" s="14"/>
      <c r="F998" s="14"/>
      <c r="G998" s="14"/>
      <c r="H998" s="25"/>
      <c r="I998" s="25"/>
      <c r="J998" s="25"/>
      <c r="K998" s="14"/>
      <c r="L998" s="25"/>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row>
    <row r="999">
      <c r="A999" s="14"/>
      <c r="B999" s="14"/>
      <c r="C999" s="14"/>
      <c r="D999" s="14"/>
      <c r="E999" s="14"/>
      <c r="F999" s="14"/>
      <c r="G999" s="14"/>
      <c r="H999" s="25"/>
      <c r="I999" s="25"/>
      <c r="J999" s="25"/>
      <c r="K999" s="14"/>
      <c r="L999" s="25"/>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row>
    <row r="1000">
      <c r="A1000" s="14"/>
      <c r="B1000" s="14"/>
      <c r="C1000" s="14"/>
      <c r="D1000" s="14"/>
      <c r="E1000" s="14"/>
      <c r="F1000" s="14"/>
      <c r="G1000" s="14"/>
      <c r="H1000" s="25"/>
      <c r="I1000" s="25"/>
      <c r="J1000" s="25"/>
      <c r="K1000" s="14"/>
      <c r="L1000" s="25"/>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row>
    <row r="1001">
      <c r="A1001" s="14"/>
      <c r="B1001" s="14"/>
      <c r="C1001" s="14"/>
      <c r="D1001" s="14"/>
      <c r="E1001" s="14"/>
      <c r="F1001" s="14"/>
      <c r="G1001" s="14"/>
      <c r="H1001" s="25"/>
      <c r="I1001" s="25"/>
      <c r="J1001" s="25"/>
      <c r="K1001" s="14"/>
      <c r="L1001" s="25"/>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row>
    <row r="1002">
      <c r="A1002" s="14"/>
      <c r="B1002" s="14"/>
      <c r="C1002" s="14"/>
      <c r="D1002" s="14"/>
      <c r="E1002" s="14"/>
      <c r="F1002" s="14"/>
      <c r="G1002" s="14"/>
      <c r="H1002" s="25"/>
      <c r="I1002" s="25"/>
      <c r="J1002" s="25"/>
      <c r="K1002" s="14"/>
      <c r="L1002" s="25"/>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row>
    <row r="1003">
      <c r="A1003" s="14"/>
      <c r="B1003" s="14"/>
      <c r="C1003" s="14"/>
      <c r="D1003" s="14"/>
      <c r="E1003" s="14"/>
      <c r="F1003" s="14"/>
      <c r="G1003" s="14"/>
      <c r="H1003" s="25"/>
      <c r="I1003" s="25"/>
      <c r="J1003" s="25"/>
      <c r="K1003" s="14"/>
      <c r="L1003" s="25"/>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row>
    <row r="1004">
      <c r="A1004" s="14"/>
      <c r="B1004" s="14"/>
      <c r="C1004" s="14"/>
      <c r="D1004" s="14"/>
      <c r="E1004" s="14"/>
      <c r="F1004" s="14"/>
      <c r="G1004" s="14"/>
      <c r="H1004" s="25"/>
      <c r="I1004" s="25"/>
      <c r="J1004" s="25"/>
      <c r="K1004" s="14"/>
      <c r="L1004" s="25"/>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row>
    <row r="1005">
      <c r="A1005" s="14"/>
      <c r="B1005" s="14"/>
      <c r="C1005" s="14"/>
      <c r="D1005" s="14"/>
      <c r="E1005" s="14"/>
      <c r="F1005" s="14"/>
      <c r="G1005" s="14"/>
      <c r="H1005" s="25"/>
      <c r="I1005" s="25"/>
      <c r="J1005" s="25"/>
      <c r="K1005" s="14"/>
      <c r="L1005" s="25"/>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c r="AH1005" s="14"/>
      <c r="AI1005" s="14"/>
      <c r="AJ1005" s="14"/>
    </row>
    <row r="1006">
      <c r="A1006" s="14"/>
      <c r="B1006" s="14"/>
      <c r="C1006" s="14"/>
      <c r="D1006" s="14"/>
      <c r="E1006" s="14"/>
      <c r="F1006" s="14"/>
      <c r="G1006" s="14"/>
      <c r="H1006" s="25"/>
      <c r="I1006" s="25"/>
      <c r="J1006" s="25"/>
      <c r="K1006" s="14"/>
      <c r="L1006" s="25"/>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c r="AH1006" s="14"/>
      <c r="AI1006" s="14"/>
      <c r="AJ1006" s="14"/>
    </row>
    <row r="1007">
      <c r="A1007" s="14"/>
      <c r="B1007" s="14"/>
      <c r="C1007" s="14"/>
      <c r="D1007" s="14"/>
      <c r="E1007" s="14"/>
      <c r="F1007" s="14"/>
      <c r="G1007" s="14"/>
      <c r="H1007" s="25"/>
      <c r="I1007" s="25"/>
      <c r="J1007" s="25"/>
      <c r="K1007" s="14"/>
      <c r="L1007" s="25"/>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c r="AH1007" s="14"/>
      <c r="AI1007" s="14"/>
      <c r="AJ1007" s="14"/>
    </row>
    <row r="1008">
      <c r="A1008" s="14"/>
      <c r="B1008" s="14"/>
      <c r="C1008" s="14"/>
      <c r="D1008" s="14"/>
      <c r="E1008" s="14"/>
      <c r="F1008" s="14"/>
      <c r="G1008" s="14"/>
      <c r="H1008" s="25"/>
      <c r="I1008" s="25"/>
      <c r="J1008" s="25"/>
      <c r="K1008" s="14"/>
      <c r="L1008" s="25"/>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c r="AH1008" s="14"/>
      <c r="AI1008" s="14"/>
      <c r="AJ1008" s="14"/>
    </row>
    <row r="1009">
      <c r="A1009" s="14"/>
      <c r="B1009" s="14"/>
      <c r="C1009" s="14"/>
      <c r="D1009" s="14"/>
      <c r="E1009" s="14"/>
      <c r="F1009" s="14"/>
      <c r="G1009" s="14"/>
      <c r="H1009" s="25"/>
      <c r="I1009" s="25"/>
      <c r="J1009" s="25"/>
      <c r="K1009" s="14"/>
      <c r="L1009" s="25"/>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c r="AH1009" s="14"/>
      <c r="AI1009" s="14"/>
      <c r="AJ1009" s="14"/>
    </row>
    <row r="1010">
      <c r="A1010" s="14"/>
      <c r="B1010" s="14"/>
      <c r="C1010" s="14"/>
      <c r="D1010" s="14"/>
      <c r="E1010" s="14"/>
      <c r="F1010" s="14"/>
      <c r="G1010" s="14"/>
      <c r="H1010" s="25"/>
      <c r="I1010" s="25"/>
      <c r="J1010" s="25"/>
      <c r="K1010" s="14"/>
      <c r="L1010" s="25"/>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c r="AH1010" s="14"/>
      <c r="AI1010" s="14"/>
      <c r="AJ1010" s="14"/>
    </row>
    <row r="1011">
      <c r="A1011" s="14"/>
      <c r="B1011" s="14"/>
      <c r="C1011" s="14"/>
      <c r="D1011" s="14"/>
      <c r="E1011" s="14"/>
      <c r="F1011" s="14"/>
      <c r="G1011" s="14"/>
      <c r="H1011" s="25"/>
      <c r="I1011" s="25"/>
      <c r="J1011" s="25"/>
      <c r="K1011" s="14"/>
      <c r="L1011" s="25"/>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c r="AH1011" s="14"/>
      <c r="AI1011" s="14"/>
      <c r="AJ1011" s="14"/>
    </row>
    <row r="1012">
      <c r="A1012" s="14"/>
      <c r="B1012" s="14"/>
      <c r="C1012" s="14"/>
      <c r="D1012" s="14"/>
      <c r="E1012" s="14"/>
      <c r="F1012" s="14"/>
      <c r="G1012" s="14"/>
      <c r="H1012" s="25"/>
      <c r="I1012" s="25"/>
      <c r="J1012" s="25"/>
      <c r="K1012" s="14"/>
      <c r="L1012" s="25"/>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c r="AH1012" s="14"/>
      <c r="AI1012" s="14"/>
      <c r="AJ1012" s="14"/>
    </row>
    <row r="1013">
      <c r="A1013" s="14"/>
      <c r="B1013" s="14"/>
      <c r="C1013" s="14"/>
      <c r="D1013" s="14"/>
      <c r="E1013" s="14"/>
      <c r="F1013" s="14"/>
      <c r="G1013" s="14"/>
      <c r="H1013" s="25"/>
      <c r="I1013" s="25"/>
      <c r="J1013" s="25"/>
      <c r="K1013" s="14"/>
      <c r="L1013" s="25"/>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c r="AH1013" s="14"/>
      <c r="AI1013" s="14"/>
      <c r="AJ1013" s="14"/>
    </row>
    <row r="1014">
      <c r="A1014" s="14"/>
      <c r="B1014" s="14"/>
      <c r="C1014" s="14"/>
      <c r="D1014" s="14"/>
      <c r="E1014" s="14"/>
      <c r="F1014" s="14"/>
      <c r="G1014" s="14"/>
      <c r="H1014" s="25"/>
      <c r="I1014" s="25"/>
      <c r="J1014" s="25"/>
      <c r="K1014" s="14"/>
      <c r="L1014" s="25"/>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c r="AH1014" s="14"/>
      <c r="AI1014" s="14"/>
      <c r="AJ1014" s="14"/>
    </row>
    <row r="1015">
      <c r="A1015" s="14"/>
      <c r="B1015" s="14"/>
      <c r="C1015" s="14"/>
      <c r="D1015" s="14"/>
      <c r="E1015" s="14"/>
      <c r="F1015" s="14"/>
      <c r="G1015" s="14"/>
      <c r="H1015" s="25"/>
      <c r="I1015" s="25"/>
      <c r="J1015" s="25"/>
      <c r="K1015" s="14"/>
      <c r="L1015" s="25"/>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c r="AH1015" s="14"/>
      <c r="AI1015" s="14"/>
      <c r="AJ1015" s="14"/>
    </row>
    <row r="1016">
      <c r="A1016" s="14"/>
      <c r="B1016" s="14"/>
      <c r="C1016" s="14"/>
      <c r="D1016" s="14"/>
      <c r="E1016" s="14"/>
      <c r="F1016" s="14"/>
      <c r="G1016" s="14"/>
      <c r="H1016" s="25"/>
      <c r="I1016" s="25"/>
      <c r="J1016" s="25"/>
      <c r="K1016" s="14"/>
      <c r="L1016" s="25"/>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c r="AH1016" s="14"/>
      <c r="AI1016" s="14"/>
      <c r="AJ1016" s="14"/>
    </row>
    <row r="1017">
      <c r="A1017" s="14"/>
      <c r="B1017" s="14"/>
      <c r="C1017" s="14"/>
      <c r="D1017" s="14"/>
      <c r="E1017" s="14"/>
      <c r="F1017" s="14"/>
      <c r="G1017" s="14"/>
      <c r="H1017" s="25"/>
      <c r="I1017" s="25"/>
      <c r="J1017" s="25"/>
      <c r="K1017" s="14"/>
      <c r="L1017" s="25"/>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c r="AH1017" s="14"/>
      <c r="AI1017" s="14"/>
      <c r="AJ1017" s="14"/>
    </row>
    <row r="1018">
      <c r="A1018" s="14"/>
      <c r="B1018" s="14"/>
      <c r="C1018" s="14"/>
      <c r="D1018" s="14"/>
      <c r="E1018" s="14"/>
      <c r="F1018" s="14"/>
      <c r="G1018" s="14"/>
      <c r="H1018" s="25"/>
      <c r="I1018" s="25"/>
      <c r="J1018" s="25"/>
      <c r="K1018" s="14"/>
      <c r="L1018" s="25"/>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c r="AH1018" s="14"/>
      <c r="AI1018" s="14"/>
      <c r="AJ1018" s="14"/>
    </row>
    <row r="1019">
      <c r="A1019" s="14"/>
      <c r="B1019" s="14"/>
      <c r="C1019" s="14"/>
      <c r="D1019" s="14"/>
      <c r="E1019" s="14"/>
      <c r="F1019" s="14"/>
      <c r="G1019" s="14"/>
      <c r="H1019" s="25"/>
      <c r="I1019" s="25"/>
      <c r="J1019" s="25"/>
      <c r="K1019" s="14"/>
      <c r="L1019" s="25"/>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c r="AH1019" s="14"/>
      <c r="AI1019" s="14"/>
      <c r="AJ1019" s="14"/>
    </row>
    <row r="1020">
      <c r="A1020" s="14"/>
      <c r="B1020" s="14"/>
      <c r="C1020" s="14"/>
      <c r="D1020" s="14"/>
      <c r="E1020" s="14"/>
      <c r="F1020" s="14"/>
      <c r="G1020" s="14"/>
      <c r="H1020" s="25"/>
      <c r="I1020" s="25"/>
      <c r="J1020" s="25"/>
      <c r="K1020" s="14"/>
      <c r="L1020" s="25"/>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c r="AH1020" s="14"/>
      <c r="AI1020" s="14"/>
      <c r="AJ1020" s="14"/>
    </row>
    <row r="1021">
      <c r="A1021" s="14"/>
      <c r="B1021" s="14"/>
      <c r="C1021" s="14"/>
      <c r="D1021" s="14"/>
      <c r="E1021" s="14"/>
      <c r="F1021" s="14"/>
      <c r="G1021" s="14"/>
      <c r="H1021" s="25"/>
      <c r="I1021" s="25"/>
      <c r="J1021" s="25"/>
      <c r="K1021" s="14"/>
      <c r="L1021" s="25"/>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c r="AH1021" s="14"/>
      <c r="AI1021" s="14"/>
      <c r="AJ1021" s="14"/>
    </row>
    <row r="1022">
      <c r="A1022" s="14"/>
      <c r="B1022" s="14"/>
      <c r="C1022" s="14"/>
      <c r="D1022" s="14"/>
      <c r="E1022" s="14"/>
      <c r="F1022" s="14"/>
      <c r="G1022" s="14"/>
      <c r="H1022" s="25"/>
      <c r="I1022" s="25"/>
      <c r="J1022" s="25"/>
      <c r="K1022" s="14"/>
      <c r="L1022" s="25"/>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c r="AH1022" s="14"/>
      <c r="AI1022" s="14"/>
      <c r="AJ1022" s="14"/>
    </row>
    <row r="1023">
      <c r="A1023" s="14"/>
      <c r="B1023" s="14"/>
      <c r="C1023" s="14"/>
      <c r="D1023" s="14"/>
      <c r="E1023" s="14"/>
      <c r="F1023" s="14"/>
      <c r="G1023" s="14"/>
      <c r="H1023" s="25"/>
      <c r="I1023" s="25"/>
      <c r="J1023" s="25"/>
      <c r="K1023" s="14"/>
      <c r="L1023" s="25"/>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c r="AH1023" s="14"/>
      <c r="AI1023" s="14"/>
      <c r="AJ1023" s="14"/>
    </row>
    <row r="1024">
      <c r="A1024" s="14"/>
      <c r="B1024" s="14"/>
      <c r="C1024" s="14"/>
      <c r="D1024" s="14"/>
      <c r="E1024" s="14"/>
      <c r="F1024" s="14"/>
      <c r="G1024" s="14"/>
      <c r="H1024" s="25"/>
      <c r="I1024" s="25"/>
      <c r="J1024" s="25"/>
      <c r="K1024" s="14"/>
      <c r="L1024" s="25"/>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c r="AH1024" s="14"/>
      <c r="AI1024" s="14"/>
      <c r="AJ1024" s="14"/>
    </row>
    <row r="1025">
      <c r="A1025" s="14"/>
      <c r="B1025" s="14"/>
      <c r="C1025" s="14"/>
      <c r="D1025" s="14"/>
      <c r="E1025" s="14"/>
      <c r="F1025" s="14"/>
      <c r="G1025" s="14"/>
      <c r="H1025" s="25"/>
      <c r="I1025" s="25"/>
      <c r="J1025" s="25"/>
      <c r="K1025" s="14"/>
      <c r="L1025" s="25"/>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c r="AH1025" s="14"/>
      <c r="AI1025" s="14"/>
      <c r="AJ1025" s="14"/>
    </row>
    <row r="1026">
      <c r="A1026" s="14"/>
      <c r="B1026" s="14"/>
      <c r="C1026" s="14"/>
      <c r="D1026" s="14"/>
      <c r="E1026" s="14"/>
      <c r="F1026" s="14"/>
      <c r="G1026" s="14"/>
      <c r="H1026" s="25"/>
      <c r="I1026" s="25"/>
      <c r="J1026" s="25"/>
      <c r="K1026" s="14"/>
      <c r="L1026" s="25"/>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c r="AH1026" s="14"/>
      <c r="AI1026" s="14"/>
      <c r="AJ1026" s="14"/>
    </row>
    <row r="1027">
      <c r="A1027" s="14"/>
      <c r="B1027" s="14"/>
      <c r="C1027" s="14"/>
      <c r="D1027" s="14"/>
      <c r="E1027" s="14"/>
      <c r="F1027" s="14"/>
      <c r="G1027" s="14"/>
      <c r="H1027" s="25"/>
      <c r="I1027" s="25"/>
      <c r="J1027" s="25"/>
      <c r="K1027" s="14"/>
      <c r="L1027" s="25"/>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c r="AH1027" s="14"/>
      <c r="AI1027" s="14"/>
      <c r="AJ1027" s="14"/>
    </row>
    <row r="1028">
      <c r="A1028" s="14"/>
      <c r="B1028" s="14"/>
      <c r="C1028" s="14"/>
      <c r="D1028" s="14"/>
      <c r="E1028" s="14"/>
      <c r="F1028" s="14"/>
      <c r="G1028" s="14"/>
      <c r="H1028" s="25"/>
      <c r="I1028" s="25"/>
      <c r="J1028" s="25"/>
      <c r="K1028" s="14"/>
      <c r="L1028" s="25"/>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c r="AH1028" s="14"/>
      <c r="AI1028" s="14"/>
      <c r="AJ1028" s="14"/>
    </row>
    <row r="1029">
      <c r="A1029" s="14"/>
      <c r="B1029" s="14"/>
      <c r="C1029" s="14"/>
      <c r="D1029" s="14"/>
      <c r="E1029" s="14"/>
      <c r="F1029" s="14"/>
      <c r="G1029" s="14"/>
      <c r="H1029" s="25"/>
      <c r="I1029" s="25"/>
      <c r="J1029" s="25"/>
      <c r="K1029" s="14"/>
      <c r="L1029" s="25"/>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c r="AH1029" s="14"/>
      <c r="AI1029" s="14"/>
      <c r="AJ1029" s="14"/>
    </row>
    <row r="1030">
      <c r="A1030" s="14"/>
      <c r="B1030" s="14"/>
      <c r="C1030" s="14"/>
      <c r="D1030" s="14"/>
      <c r="E1030" s="14"/>
      <c r="F1030" s="14"/>
      <c r="G1030" s="14"/>
      <c r="H1030" s="25"/>
      <c r="I1030" s="25"/>
      <c r="J1030" s="25"/>
      <c r="K1030" s="14"/>
      <c r="L1030" s="25"/>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c r="AH1030" s="14"/>
      <c r="AI1030" s="14"/>
      <c r="AJ1030" s="14"/>
    </row>
    <row r="1031">
      <c r="A1031" s="14"/>
      <c r="B1031" s="14"/>
      <c r="C1031" s="14"/>
      <c r="D1031" s="14"/>
      <c r="E1031" s="14"/>
      <c r="F1031" s="14"/>
      <c r="G1031" s="14"/>
      <c r="H1031" s="25"/>
      <c r="I1031" s="25"/>
      <c r="J1031" s="25"/>
      <c r="K1031" s="14"/>
      <c r="L1031" s="25"/>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c r="AH1031" s="14"/>
      <c r="AI1031" s="14"/>
      <c r="AJ1031" s="14"/>
    </row>
    <row r="1032">
      <c r="A1032" s="14"/>
      <c r="B1032" s="14"/>
      <c r="C1032" s="14"/>
      <c r="D1032" s="14"/>
      <c r="E1032" s="14"/>
      <c r="F1032" s="14"/>
      <c r="G1032" s="14"/>
      <c r="H1032" s="25"/>
      <c r="I1032" s="25"/>
      <c r="J1032" s="25"/>
      <c r="K1032" s="14"/>
      <c r="L1032" s="25"/>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c r="AH1032" s="14"/>
      <c r="AI1032" s="14"/>
      <c r="AJ1032" s="14"/>
    </row>
    <row r="1033">
      <c r="A1033" s="14"/>
      <c r="B1033" s="14"/>
      <c r="C1033" s="14"/>
      <c r="D1033" s="14"/>
      <c r="E1033" s="14"/>
      <c r="F1033" s="14"/>
      <c r="G1033" s="14"/>
      <c r="H1033" s="25"/>
      <c r="I1033" s="25"/>
      <c r="J1033" s="25"/>
      <c r="K1033" s="14"/>
      <c r="L1033" s="25"/>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c r="AH1033" s="14"/>
      <c r="AI1033" s="14"/>
      <c r="AJ1033" s="14"/>
    </row>
    <row r="1034">
      <c r="A1034" s="14"/>
      <c r="B1034" s="14"/>
      <c r="C1034" s="14"/>
      <c r="D1034" s="14"/>
      <c r="E1034" s="14"/>
      <c r="F1034" s="14"/>
      <c r="G1034" s="14"/>
      <c r="H1034" s="25"/>
      <c r="I1034" s="25"/>
      <c r="J1034" s="25"/>
      <c r="K1034" s="14"/>
      <c r="L1034" s="25"/>
      <c r="M1034" s="14"/>
      <c r="N1034" s="14"/>
      <c r="O1034" s="14"/>
      <c r="P1034" s="14"/>
      <c r="Q1034" s="14"/>
      <c r="R1034" s="14"/>
      <c r="S1034" s="14"/>
      <c r="T1034" s="14"/>
      <c r="U1034" s="14"/>
      <c r="V1034" s="14"/>
      <c r="W1034" s="14"/>
      <c r="X1034" s="14"/>
      <c r="Y1034" s="14"/>
      <c r="Z1034" s="14"/>
      <c r="AA1034" s="14"/>
      <c r="AB1034" s="14"/>
      <c r="AC1034" s="14"/>
      <c r="AD1034" s="14"/>
      <c r="AE1034" s="14"/>
      <c r="AF1034" s="14"/>
      <c r="AG1034" s="14"/>
      <c r="AH1034" s="14"/>
      <c r="AI1034" s="14"/>
      <c r="AJ1034" s="14"/>
    </row>
    <row r="1035">
      <c r="A1035" s="14"/>
      <c r="B1035" s="14"/>
      <c r="C1035" s="14"/>
      <c r="D1035" s="14"/>
      <c r="E1035" s="14"/>
      <c r="F1035" s="14"/>
      <c r="G1035" s="14"/>
      <c r="H1035" s="25"/>
      <c r="I1035" s="25"/>
      <c r="J1035" s="25"/>
      <c r="K1035" s="14"/>
      <c r="L1035" s="25"/>
      <c r="M1035" s="14"/>
      <c r="N1035" s="14"/>
      <c r="O1035" s="14"/>
      <c r="P1035" s="14"/>
      <c r="Q1035" s="14"/>
      <c r="R1035" s="14"/>
      <c r="S1035" s="14"/>
      <c r="T1035" s="14"/>
      <c r="U1035" s="14"/>
      <c r="V1035" s="14"/>
      <c r="W1035" s="14"/>
      <c r="X1035" s="14"/>
      <c r="Y1035" s="14"/>
      <c r="Z1035" s="14"/>
      <c r="AA1035" s="14"/>
      <c r="AB1035" s="14"/>
      <c r="AC1035" s="14"/>
      <c r="AD1035" s="14"/>
      <c r="AE1035" s="14"/>
      <c r="AF1035" s="14"/>
      <c r="AG1035" s="14"/>
      <c r="AH1035" s="14"/>
      <c r="AI1035" s="14"/>
      <c r="AJ1035" s="14"/>
    </row>
    <row r="1036">
      <c r="A1036" s="14"/>
      <c r="B1036" s="14"/>
      <c r="C1036" s="14"/>
      <c r="D1036" s="14"/>
      <c r="E1036" s="14"/>
      <c r="F1036" s="14"/>
      <c r="G1036" s="14"/>
      <c r="H1036" s="25"/>
      <c r="I1036" s="25"/>
      <c r="J1036" s="25"/>
      <c r="K1036" s="14"/>
      <c r="L1036" s="25"/>
      <c r="M1036" s="14"/>
      <c r="N1036" s="14"/>
      <c r="O1036" s="14"/>
      <c r="P1036" s="14"/>
      <c r="Q1036" s="14"/>
      <c r="R1036" s="14"/>
      <c r="S1036" s="14"/>
      <c r="T1036" s="14"/>
      <c r="U1036" s="14"/>
      <c r="V1036" s="14"/>
      <c r="W1036" s="14"/>
      <c r="X1036" s="14"/>
      <c r="Y1036" s="14"/>
      <c r="Z1036" s="14"/>
      <c r="AA1036" s="14"/>
      <c r="AB1036" s="14"/>
      <c r="AC1036" s="14"/>
      <c r="AD1036" s="14"/>
      <c r="AE1036" s="14"/>
      <c r="AF1036" s="14"/>
      <c r="AG1036" s="14"/>
      <c r="AH1036" s="14"/>
      <c r="AI1036" s="14"/>
      <c r="AJ1036" s="14"/>
    </row>
    <row r="1037">
      <c r="A1037" s="14"/>
      <c r="B1037" s="14"/>
      <c r="C1037" s="14"/>
      <c r="D1037" s="14"/>
      <c r="E1037" s="14"/>
      <c r="F1037" s="14"/>
      <c r="G1037" s="14"/>
      <c r="H1037" s="25"/>
      <c r="I1037" s="25"/>
      <c r="J1037" s="25"/>
      <c r="K1037" s="14"/>
      <c r="L1037" s="25"/>
      <c r="M1037" s="14"/>
      <c r="N1037" s="14"/>
      <c r="O1037" s="14"/>
      <c r="P1037" s="14"/>
      <c r="Q1037" s="14"/>
      <c r="R1037" s="14"/>
      <c r="S1037" s="14"/>
      <c r="T1037" s="14"/>
      <c r="U1037" s="14"/>
      <c r="V1037" s="14"/>
      <c r="W1037" s="14"/>
      <c r="X1037" s="14"/>
      <c r="Y1037" s="14"/>
      <c r="Z1037" s="14"/>
      <c r="AA1037" s="14"/>
      <c r="AB1037" s="14"/>
      <c r="AC1037" s="14"/>
      <c r="AD1037" s="14"/>
      <c r="AE1037" s="14"/>
      <c r="AF1037" s="14"/>
      <c r="AG1037" s="14"/>
      <c r="AH1037" s="14"/>
      <c r="AI1037" s="14"/>
      <c r="AJ1037" s="14"/>
    </row>
    <row r="1038">
      <c r="A1038" s="14"/>
      <c r="B1038" s="14"/>
      <c r="C1038" s="14"/>
      <c r="D1038" s="14"/>
      <c r="E1038" s="14"/>
      <c r="F1038" s="14"/>
      <c r="G1038" s="14"/>
      <c r="H1038" s="25"/>
      <c r="I1038" s="25"/>
      <c r="J1038" s="25"/>
      <c r="K1038" s="14"/>
      <c r="L1038" s="25"/>
      <c r="M1038" s="14"/>
      <c r="N1038" s="14"/>
      <c r="O1038" s="14"/>
      <c r="P1038" s="14"/>
      <c r="Q1038" s="14"/>
      <c r="R1038" s="14"/>
      <c r="S1038" s="14"/>
      <c r="T1038" s="14"/>
      <c r="U1038" s="14"/>
      <c r="V1038" s="14"/>
      <c r="W1038" s="14"/>
      <c r="X1038" s="14"/>
      <c r="Y1038" s="14"/>
      <c r="Z1038" s="14"/>
      <c r="AA1038" s="14"/>
      <c r="AB1038" s="14"/>
      <c r="AC1038" s="14"/>
      <c r="AD1038" s="14"/>
      <c r="AE1038" s="14"/>
      <c r="AF1038" s="14"/>
      <c r="AG1038" s="14"/>
      <c r="AH1038" s="14"/>
      <c r="AI1038" s="14"/>
      <c r="AJ1038" s="14"/>
    </row>
    <row r="1039">
      <c r="A1039" s="14"/>
      <c r="B1039" s="14"/>
      <c r="C1039" s="14"/>
      <c r="D1039" s="14"/>
      <c r="E1039" s="14"/>
      <c r="F1039" s="14"/>
      <c r="G1039" s="14"/>
      <c r="H1039" s="25"/>
      <c r="I1039" s="25"/>
      <c r="J1039" s="25"/>
      <c r="K1039" s="14"/>
      <c r="L1039" s="25"/>
      <c r="M1039" s="14"/>
      <c r="N1039" s="14"/>
      <c r="O1039" s="14"/>
      <c r="P1039" s="14"/>
      <c r="Q1039" s="14"/>
      <c r="R1039" s="14"/>
      <c r="S1039" s="14"/>
      <c r="T1039" s="14"/>
      <c r="U1039" s="14"/>
      <c r="V1039" s="14"/>
      <c r="W1039" s="14"/>
      <c r="X1039" s="14"/>
      <c r="Y1039" s="14"/>
      <c r="Z1039" s="14"/>
      <c r="AA1039" s="14"/>
      <c r="AB1039" s="14"/>
      <c r="AC1039" s="14"/>
      <c r="AD1039" s="14"/>
      <c r="AE1039" s="14"/>
      <c r="AF1039" s="14"/>
      <c r="AG1039" s="14"/>
      <c r="AH1039" s="14"/>
      <c r="AI1039" s="14"/>
      <c r="AJ1039" s="14"/>
    </row>
    <row r="1040">
      <c r="A1040" s="14"/>
      <c r="B1040" s="14"/>
      <c r="C1040" s="14"/>
      <c r="D1040" s="14"/>
      <c r="E1040" s="14"/>
      <c r="F1040" s="14"/>
      <c r="G1040" s="14"/>
      <c r="H1040" s="25"/>
      <c r="I1040" s="25"/>
      <c r="J1040" s="25"/>
      <c r="K1040" s="14"/>
      <c r="L1040" s="25"/>
      <c r="M1040" s="14"/>
      <c r="N1040" s="14"/>
      <c r="O1040" s="14"/>
      <c r="P1040" s="14"/>
      <c r="Q1040" s="14"/>
      <c r="R1040" s="14"/>
      <c r="S1040" s="14"/>
      <c r="T1040" s="14"/>
      <c r="U1040" s="14"/>
      <c r="V1040" s="14"/>
      <c r="W1040" s="14"/>
      <c r="X1040" s="14"/>
      <c r="Y1040" s="14"/>
      <c r="Z1040" s="14"/>
      <c r="AA1040" s="14"/>
      <c r="AB1040" s="14"/>
      <c r="AC1040" s="14"/>
      <c r="AD1040" s="14"/>
      <c r="AE1040" s="14"/>
      <c r="AF1040" s="14"/>
      <c r="AG1040" s="14"/>
      <c r="AH1040" s="14"/>
      <c r="AI1040" s="14"/>
      <c r="AJ1040" s="14"/>
    </row>
    <row r="1041">
      <c r="A1041" s="14"/>
      <c r="B1041" s="14"/>
      <c r="C1041" s="14"/>
      <c r="D1041" s="14"/>
      <c r="E1041" s="14"/>
      <c r="F1041" s="14"/>
      <c r="G1041" s="14"/>
      <c r="H1041" s="25"/>
      <c r="I1041" s="25"/>
      <c r="J1041" s="25"/>
      <c r="K1041" s="14"/>
      <c r="L1041" s="25"/>
      <c r="M1041" s="14"/>
      <c r="N1041" s="14"/>
      <c r="O1041" s="14"/>
      <c r="P1041" s="14"/>
      <c r="Q1041" s="14"/>
      <c r="R1041" s="14"/>
      <c r="S1041" s="14"/>
      <c r="T1041" s="14"/>
      <c r="U1041" s="14"/>
      <c r="V1041" s="14"/>
      <c r="W1041" s="14"/>
      <c r="X1041" s="14"/>
      <c r="Y1041" s="14"/>
      <c r="Z1041" s="14"/>
      <c r="AA1041" s="14"/>
      <c r="AB1041" s="14"/>
      <c r="AC1041" s="14"/>
      <c r="AD1041" s="14"/>
      <c r="AE1041" s="14"/>
      <c r="AF1041" s="14"/>
      <c r="AG1041" s="14"/>
      <c r="AH1041" s="14"/>
      <c r="AI1041" s="14"/>
      <c r="AJ1041" s="14"/>
    </row>
    <row r="1042">
      <c r="A1042" s="14"/>
      <c r="B1042" s="14"/>
      <c r="C1042" s="14"/>
      <c r="D1042" s="14"/>
      <c r="E1042" s="14"/>
      <c r="F1042" s="14"/>
      <c r="G1042" s="14"/>
      <c r="H1042" s="25"/>
      <c r="I1042" s="25"/>
      <c r="J1042" s="25"/>
      <c r="K1042" s="14"/>
      <c r="L1042" s="25"/>
      <c r="M1042" s="14"/>
      <c r="N1042" s="14"/>
      <c r="O1042" s="14"/>
      <c r="P1042" s="14"/>
      <c r="Q1042" s="14"/>
      <c r="R1042" s="14"/>
      <c r="S1042" s="14"/>
      <c r="T1042" s="14"/>
      <c r="U1042" s="14"/>
      <c r="V1042" s="14"/>
      <c r="W1042" s="14"/>
      <c r="X1042" s="14"/>
      <c r="Y1042" s="14"/>
      <c r="Z1042" s="14"/>
      <c r="AA1042" s="14"/>
      <c r="AB1042" s="14"/>
      <c r="AC1042" s="14"/>
      <c r="AD1042" s="14"/>
      <c r="AE1042" s="14"/>
      <c r="AF1042" s="14"/>
      <c r="AG1042" s="14"/>
      <c r="AH1042" s="14"/>
      <c r="AI1042" s="14"/>
      <c r="AJ1042" s="14"/>
    </row>
    <row r="1043">
      <c r="A1043" s="14"/>
      <c r="B1043" s="14"/>
      <c r="C1043" s="14"/>
      <c r="D1043" s="14"/>
      <c r="E1043" s="14"/>
      <c r="F1043" s="14"/>
      <c r="G1043" s="14"/>
      <c r="H1043" s="25"/>
      <c r="I1043" s="25"/>
      <c r="J1043" s="25"/>
      <c r="K1043" s="14"/>
      <c r="L1043" s="25"/>
      <c r="M1043" s="14"/>
      <c r="N1043" s="14"/>
      <c r="O1043" s="14"/>
      <c r="P1043" s="14"/>
      <c r="Q1043" s="14"/>
      <c r="R1043" s="14"/>
      <c r="S1043" s="14"/>
      <c r="T1043" s="14"/>
      <c r="U1043" s="14"/>
      <c r="V1043" s="14"/>
      <c r="W1043" s="14"/>
      <c r="X1043" s="14"/>
      <c r="Y1043" s="14"/>
      <c r="Z1043" s="14"/>
      <c r="AA1043" s="14"/>
      <c r="AB1043" s="14"/>
      <c r="AC1043" s="14"/>
      <c r="AD1043" s="14"/>
      <c r="AE1043" s="14"/>
      <c r="AF1043" s="14"/>
      <c r="AG1043" s="14"/>
      <c r="AH1043" s="14"/>
      <c r="AI1043" s="14"/>
      <c r="AJ1043" s="14"/>
    </row>
    <row r="1044">
      <c r="A1044" s="14"/>
      <c r="B1044" s="14"/>
      <c r="C1044" s="14"/>
      <c r="D1044" s="14"/>
      <c r="E1044" s="14"/>
      <c r="F1044" s="14"/>
      <c r="G1044" s="14"/>
      <c r="H1044" s="25"/>
      <c r="I1044" s="25"/>
      <c r="J1044" s="25"/>
      <c r="K1044" s="14"/>
      <c r="L1044" s="25"/>
      <c r="M1044" s="14"/>
      <c r="N1044" s="14"/>
      <c r="O1044" s="14"/>
      <c r="P1044" s="14"/>
      <c r="Q1044" s="14"/>
      <c r="R1044" s="14"/>
      <c r="S1044" s="14"/>
      <c r="T1044" s="14"/>
      <c r="U1044" s="14"/>
      <c r="V1044" s="14"/>
      <c r="W1044" s="14"/>
      <c r="X1044" s="14"/>
      <c r="Y1044" s="14"/>
      <c r="Z1044" s="14"/>
      <c r="AA1044" s="14"/>
      <c r="AB1044" s="14"/>
      <c r="AC1044" s="14"/>
      <c r="AD1044" s="14"/>
      <c r="AE1044" s="14"/>
      <c r="AF1044" s="14"/>
      <c r="AG1044" s="14"/>
      <c r="AH1044" s="14"/>
      <c r="AI1044" s="14"/>
      <c r="AJ1044" s="14"/>
    </row>
    <row r="1045">
      <c r="A1045" s="14"/>
      <c r="B1045" s="14"/>
      <c r="C1045" s="14"/>
      <c r="D1045" s="14"/>
      <c r="E1045" s="14"/>
      <c r="F1045" s="14"/>
      <c r="G1045" s="14"/>
      <c r="H1045" s="25"/>
      <c r="I1045" s="25"/>
      <c r="J1045" s="25"/>
      <c r="K1045" s="14"/>
      <c r="L1045" s="25"/>
      <c r="M1045" s="14"/>
      <c r="N1045" s="14"/>
      <c r="O1045" s="14"/>
      <c r="P1045" s="14"/>
      <c r="Q1045" s="14"/>
      <c r="R1045" s="14"/>
      <c r="S1045" s="14"/>
      <c r="T1045" s="14"/>
      <c r="U1045" s="14"/>
      <c r="V1045" s="14"/>
      <c r="W1045" s="14"/>
      <c r="X1045" s="14"/>
      <c r="Y1045" s="14"/>
      <c r="Z1045" s="14"/>
      <c r="AA1045" s="14"/>
      <c r="AB1045" s="14"/>
      <c r="AC1045" s="14"/>
      <c r="AD1045" s="14"/>
      <c r="AE1045" s="14"/>
      <c r="AF1045" s="14"/>
      <c r="AG1045" s="14"/>
      <c r="AH1045" s="14"/>
      <c r="AI1045" s="14"/>
      <c r="AJ1045" s="14"/>
    </row>
    <row r="1046">
      <c r="A1046" s="14"/>
      <c r="B1046" s="14"/>
      <c r="C1046" s="14"/>
      <c r="D1046" s="14"/>
      <c r="E1046" s="14"/>
      <c r="F1046" s="14"/>
      <c r="G1046" s="14"/>
      <c r="H1046" s="25"/>
      <c r="I1046" s="25"/>
      <c r="J1046" s="25"/>
      <c r="K1046" s="14"/>
      <c r="L1046" s="25"/>
      <c r="M1046" s="14"/>
      <c r="N1046" s="14"/>
      <c r="O1046" s="14"/>
      <c r="P1046" s="14"/>
      <c r="Q1046" s="14"/>
      <c r="R1046" s="14"/>
      <c r="S1046" s="14"/>
      <c r="T1046" s="14"/>
      <c r="U1046" s="14"/>
      <c r="V1046" s="14"/>
      <c r="W1046" s="14"/>
      <c r="X1046" s="14"/>
      <c r="Y1046" s="14"/>
      <c r="Z1046" s="14"/>
      <c r="AA1046" s="14"/>
      <c r="AB1046" s="14"/>
      <c r="AC1046" s="14"/>
      <c r="AD1046" s="14"/>
      <c r="AE1046" s="14"/>
      <c r="AF1046" s="14"/>
      <c r="AG1046" s="14"/>
      <c r="AH1046" s="14"/>
      <c r="AI1046" s="14"/>
      <c r="AJ1046" s="14"/>
    </row>
    <row r="1047">
      <c r="A1047" s="14"/>
      <c r="B1047" s="14"/>
      <c r="C1047" s="14"/>
      <c r="D1047" s="14"/>
      <c r="E1047" s="14"/>
      <c r="F1047" s="14"/>
      <c r="G1047" s="14"/>
      <c r="H1047" s="25"/>
      <c r="I1047" s="25"/>
      <c r="J1047" s="25"/>
      <c r="K1047" s="14"/>
      <c r="L1047" s="25"/>
      <c r="M1047" s="14"/>
      <c r="N1047" s="14"/>
      <c r="O1047" s="14"/>
      <c r="P1047" s="14"/>
      <c r="Q1047" s="14"/>
      <c r="R1047" s="14"/>
      <c r="S1047" s="14"/>
      <c r="T1047" s="14"/>
      <c r="U1047" s="14"/>
      <c r="V1047" s="14"/>
      <c r="W1047" s="14"/>
      <c r="X1047" s="14"/>
      <c r="Y1047" s="14"/>
      <c r="Z1047" s="14"/>
      <c r="AA1047" s="14"/>
      <c r="AB1047" s="14"/>
      <c r="AC1047" s="14"/>
      <c r="AD1047" s="14"/>
      <c r="AE1047" s="14"/>
      <c r="AF1047" s="14"/>
      <c r="AG1047" s="14"/>
      <c r="AH1047" s="14"/>
      <c r="AI1047" s="14"/>
      <c r="AJ1047" s="14"/>
    </row>
    <row r="1048">
      <c r="A1048" s="14"/>
      <c r="B1048" s="14"/>
      <c r="C1048" s="14"/>
      <c r="D1048" s="14"/>
      <c r="E1048" s="14"/>
      <c r="F1048" s="14"/>
      <c r="G1048" s="14"/>
      <c r="H1048" s="25"/>
      <c r="I1048" s="25"/>
      <c r="J1048" s="25"/>
      <c r="K1048" s="14"/>
      <c r="L1048" s="25"/>
      <c r="M1048" s="14"/>
      <c r="N1048" s="14"/>
      <c r="O1048" s="14"/>
      <c r="P1048" s="14"/>
      <c r="Q1048" s="14"/>
      <c r="R1048" s="14"/>
      <c r="S1048" s="14"/>
      <c r="T1048" s="14"/>
      <c r="U1048" s="14"/>
      <c r="V1048" s="14"/>
      <c r="W1048" s="14"/>
      <c r="X1048" s="14"/>
      <c r="Y1048" s="14"/>
      <c r="Z1048" s="14"/>
      <c r="AA1048" s="14"/>
      <c r="AB1048" s="14"/>
      <c r="AC1048" s="14"/>
      <c r="AD1048" s="14"/>
      <c r="AE1048" s="14"/>
      <c r="AF1048" s="14"/>
      <c r="AG1048" s="14"/>
      <c r="AH1048" s="14"/>
      <c r="AI1048" s="14"/>
      <c r="AJ1048" s="14"/>
    </row>
    <row r="1049">
      <c r="A1049" s="14"/>
      <c r="B1049" s="14"/>
      <c r="C1049" s="14"/>
      <c r="D1049" s="14"/>
      <c r="E1049" s="14"/>
      <c r="F1049" s="14"/>
      <c r="G1049" s="14"/>
      <c r="H1049" s="25"/>
      <c r="I1049" s="25"/>
      <c r="J1049" s="25"/>
      <c r="K1049" s="14"/>
      <c r="L1049" s="25"/>
      <c r="M1049" s="14"/>
      <c r="N1049" s="14"/>
      <c r="O1049" s="14"/>
      <c r="P1049" s="14"/>
      <c r="Q1049" s="14"/>
      <c r="R1049" s="14"/>
      <c r="S1049" s="14"/>
      <c r="T1049" s="14"/>
      <c r="U1049" s="14"/>
      <c r="V1049" s="14"/>
      <c r="W1049" s="14"/>
      <c r="X1049" s="14"/>
      <c r="Y1049" s="14"/>
      <c r="Z1049" s="14"/>
      <c r="AA1049" s="14"/>
      <c r="AB1049" s="14"/>
      <c r="AC1049" s="14"/>
      <c r="AD1049" s="14"/>
      <c r="AE1049" s="14"/>
      <c r="AF1049" s="14"/>
      <c r="AG1049" s="14"/>
      <c r="AH1049" s="14"/>
      <c r="AI1049" s="14"/>
      <c r="AJ1049" s="14"/>
    </row>
    <row r="1050">
      <c r="A1050" s="14"/>
      <c r="B1050" s="14"/>
      <c r="C1050" s="14"/>
      <c r="D1050" s="14"/>
      <c r="E1050" s="14"/>
      <c r="F1050" s="14"/>
      <c r="G1050" s="14"/>
      <c r="H1050" s="25"/>
      <c r="I1050" s="25"/>
      <c r="J1050" s="25"/>
      <c r="K1050" s="14"/>
      <c r="L1050" s="25"/>
      <c r="M1050" s="14"/>
      <c r="N1050" s="14"/>
      <c r="O1050" s="14"/>
      <c r="P1050" s="14"/>
      <c r="Q1050" s="14"/>
      <c r="R1050" s="14"/>
      <c r="S1050" s="14"/>
      <c r="T1050" s="14"/>
      <c r="U1050" s="14"/>
      <c r="V1050" s="14"/>
      <c r="W1050" s="14"/>
      <c r="X1050" s="14"/>
      <c r="Y1050" s="14"/>
      <c r="Z1050" s="14"/>
      <c r="AA1050" s="14"/>
      <c r="AB1050" s="14"/>
      <c r="AC1050" s="14"/>
      <c r="AD1050" s="14"/>
      <c r="AE1050" s="14"/>
      <c r="AF1050" s="14"/>
      <c r="AG1050" s="14"/>
      <c r="AH1050" s="14"/>
      <c r="AI1050" s="14"/>
      <c r="AJ1050" s="14"/>
    </row>
    <row r="1051">
      <c r="A1051" s="14"/>
      <c r="B1051" s="14"/>
      <c r="C1051" s="14"/>
      <c r="D1051" s="14"/>
      <c r="E1051" s="14"/>
      <c r="F1051" s="14"/>
      <c r="G1051" s="14"/>
      <c r="H1051" s="25"/>
      <c r="I1051" s="25"/>
      <c r="J1051" s="25"/>
      <c r="K1051" s="14"/>
      <c r="L1051" s="25"/>
      <c r="M1051" s="14"/>
      <c r="N1051" s="14"/>
      <c r="O1051" s="14"/>
      <c r="P1051" s="14"/>
      <c r="Q1051" s="14"/>
      <c r="R1051" s="14"/>
      <c r="S1051" s="14"/>
      <c r="T1051" s="14"/>
      <c r="U1051" s="14"/>
      <c r="V1051" s="14"/>
      <c r="W1051" s="14"/>
      <c r="X1051" s="14"/>
      <c r="Y1051" s="14"/>
      <c r="Z1051" s="14"/>
      <c r="AA1051" s="14"/>
      <c r="AB1051" s="14"/>
      <c r="AC1051" s="14"/>
      <c r="AD1051" s="14"/>
      <c r="AE1051" s="14"/>
      <c r="AF1051" s="14"/>
      <c r="AG1051" s="14"/>
      <c r="AH1051" s="14"/>
      <c r="AI1051" s="14"/>
      <c r="AJ1051" s="14"/>
    </row>
    <row r="1052">
      <c r="A1052" s="14"/>
      <c r="B1052" s="14"/>
      <c r="C1052" s="14"/>
      <c r="D1052" s="14"/>
      <c r="E1052" s="14"/>
      <c r="F1052" s="14"/>
      <c r="G1052" s="14"/>
      <c r="H1052" s="25"/>
      <c r="I1052" s="25"/>
      <c r="J1052" s="25"/>
      <c r="K1052" s="14"/>
      <c r="L1052" s="25"/>
      <c r="M1052" s="14"/>
      <c r="N1052" s="14"/>
      <c r="O1052" s="14"/>
      <c r="P1052" s="14"/>
      <c r="Q1052" s="14"/>
      <c r="R1052" s="14"/>
      <c r="S1052" s="14"/>
      <c r="T1052" s="14"/>
      <c r="U1052" s="14"/>
      <c r="V1052" s="14"/>
      <c r="W1052" s="14"/>
      <c r="X1052" s="14"/>
      <c r="Y1052" s="14"/>
      <c r="Z1052" s="14"/>
      <c r="AA1052" s="14"/>
      <c r="AB1052" s="14"/>
      <c r="AC1052" s="14"/>
      <c r="AD1052" s="14"/>
      <c r="AE1052" s="14"/>
      <c r="AF1052" s="14"/>
      <c r="AG1052" s="14"/>
      <c r="AH1052" s="14"/>
      <c r="AI1052" s="14"/>
      <c r="AJ1052" s="14"/>
    </row>
    <row r="1053">
      <c r="A1053" s="14"/>
      <c r="B1053" s="14"/>
      <c r="C1053" s="14"/>
      <c r="D1053" s="14"/>
      <c r="E1053" s="14"/>
      <c r="F1053" s="14"/>
      <c r="G1053" s="14"/>
      <c r="H1053" s="25"/>
      <c r="I1053" s="25"/>
      <c r="J1053" s="25"/>
      <c r="K1053" s="14"/>
      <c r="L1053" s="25"/>
      <c r="M1053" s="14"/>
      <c r="N1053" s="14"/>
      <c r="O1053" s="14"/>
      <c r="P1053" s="14"/>
      <c r="Q1053" s="14"/>
      <c r="R1053" s="14"/>
      <c r="S1053" s="14"/>
      <c r="T1053" s="14"/>
      <c r="U1053" s="14"/>
      <c r="V1053" s="14"/>
      <c r="W1053" s="14"/>
      <c r="X1053" s="14"/>
      <c r="Y1053" s="14"/>
      <c r="Z1053" s="14"/>
      <c r="AA1053" s="14"/>
      <c r="AB1053" s="14"/>
      <c r="AC1053" s="14"/>
      <c r="AD1053" s="14"/>
      <c r="AE1053" s="14"/>
      <c r="AF1053" s="14"/>
      <c r="AG1053" s="14"/>
      <c r="AH1053" s="14"/>
      <c r="AI1053" s="14"/>
      <c r="AJ1053" s="14"/>
    </row>
    <row r="1054">
      <c r="A1054" s="14"/>
      <c r="B1054" s="14"/>
      <c r="C1054" s="14"/>
      <c r="D1054" s="14"/>
      <c r="E1054" s="14"/>
      <c r="F1054" s="14"/>
      <c r="G1054" s="14"/>
      <c r="H1054" s="25"/>
      <c r="I1054" s="25"/>
      <c r="J1054" s="25"/>
      <c r="K1054" s="14"/>
      <c r="L1054" s="25"/>
      <c r="M1054" s="14"/>
      <c r="N1054" s="14"/>
      <c r="O1054" s="14"/>
      <c r="P1054" s="14"/>
      <c r="Q1054" s="14"/>
      <c r="R1054" s="14"/>
      <c r="S1054" s="14"/>
      <c r="T1054" s="14"/>
      <c r="U1054" s="14"/>
      <c r="V1054" s="14"/>
      <c r="W1054" s="14"/>
      <c r="X1054" s="14"/>
      <c r="Y1054" s="14"/>
      <c r="Z1054" s="14"/>
      <c r="AA1054" s="14"/>
      <c r="AB1054" s="14"/>
      <c r="AC1054" s="14"/>
      <c r="AD1054" s="14"/>
      <c r="AE1054" s="14"/>
      <c r="AF1054" s="14"/>
      <c r="AG1054" s="14"/>
      <c r="AH1054" s="14"/>
      <c r="AI1054" s="14"/>
      <c r="AJ1054" s="14"/>
    </row>
    <row r="1055">
      <c r="A1055" s="14"/>
      <c r="B1055" s="14"/>
      <c r="C1055" s="14"/>
      <c r="D1055" s="14"/>
      <c r="E1055" s="14"/>
      <c r="F1055" s="14"/>
      <c r="G1055" s="14"/>
      <c r="H1055" s="25"/>
      <c r="I1055" s="25"/>
      <c r="J1055" s="25"/>
      <c r="K1055" s="14"/>
      <c r="L1055" s="25"/>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4"/>
    </row>
    <row r="1056">
      <c r="A1056" s="14"/>
      <c r="B1056" s="14"/>
      <c r="C1056" s="14"/>
      <c r="D1056" s="14"/>
      <c r="E1056" s="14"/>
      <c r="F1056" s="14"/>
      <c r="G1056" s="14"/>
      <c r="H1056" s="25"/>
      <c r="I1056" s="25"/>
      <c r="J1056" s="25"/>
      <c r="K1056" s="14"/>
      <c r="L1056" s="25"/>
      <c r="M1056" s="14"/>
      <c r="N1056" s="14"/>
      <c r="O1056" s="14"/>
      <c r="P1056" s="14"/>
      <c r="Q1056" s="14"/>
      <c r="R1056" s="14"/>
      <c r="S1056" s="14"/>
      <c r="T1056" s="14"/>
      <c r="U1056" s="14"/>
      <c r="V1056" s="14"/>
      <c r="W1056" s="14"/>
      <c r="X1056" s="14"/>
      <c r="Y1056" s="14"/>
      <c r="Z1056" s="14"/>
      <c r="AA1056" s="14"/>
      <c r="AB1056" s="14"/>
      <c r="AC1056" s="14"/>
      <c r="AD1056" s="14"/>
      <c r="AE1056" s="14"/>
      <c r="AF1056" s="14"/>
      <c r="AG1056" s="14"/>
      <c r="AH1056" s="14"/>
      <c r="AI1056" s="14"/>
      <c r="AJ1056" s="14"/>
    </row>
    <row r="1057">
      <c r="A1057" s="14"/>
      <c r="B1057" s="14"/>
      <c r="C1057" s="14"/>
      <c r="D1057" s="14"/>
      <c r="E1057" s="14"/>
      <c r="F1057" s="14"/>
      <c r="G1057" s="14"/>
      <c r="H1057" s="25"/>
      <c r="I1057" s="25"/>
      <c r="J1057" s="25"/>
      <c r="K1057" s="14"/>
      <c r="L1057" s="25"/>
      <c r="M1057" s="14"/>
      <c r="N1057" s="14"/>
      <c r="O1057" s="14"/>
      <c r="P1057" s="14"/>
      <c r="Q1057" s="14"/>
      <c r="R1057" s="14"/>
      <c r="S1057" s="14"/>
      <c r="T1057" s="14"/>
      <c r="U1057" s="14"/>
      <c r="V1057" s="14"/>
      <c r="W1057" s="14"/>
      <c r="X1057" s="14"/>
      <c r="Y1057" s="14"/>
      <c r="Z1057" s="14"/>
      <c r="AA1057" s="14"/>
      <c r="AB1057" s="14"/>
      <c r="AC1057" s="14"/>
      <c r="AD1057" s="14"/>
      <c r="AE1057" s="14"/>
      <c r="AF1057" s="14"/>
      <c r="AG1057" s="14"/>
      <c r="AH1057" s="14"/>
      <c r="AI1057" s="14"/>
      <c r="AJ1057" s="14"/>
    </row>
    <row r="1058">
      <c r="A1058" s="14"/>
      <c r="B1058" s="14"/>
      <c r="C1058" s="14"/>
      <c r="D1058" s="14"/>
      <c r="E1058" s="14"/>
      <c r="F1058" s="14"/>
      <c r="G1058" s="14"/>
      <c r="H1058" s="25"/>
      <c r="I1058" s="25"/>
      <c r="J1058" s="25"/>
      <c r="K1058" s="14"/>
      <c r="L1058" s="25"/>
      <c r="M1058" s="14"/>
      <c r="N1058" s="14"/>
      <c r="O1058" s="14"/>
      <c r="P1058" s="14"/>
      <c r="Q1058" s="14"/>
      <c r="R1058" s="14"/>
      <c r="S1058" s="14"/>
      <c r="T1058" s="14"/>
      <c r="U1058" s="14"/>
      <c r="V1058" s="14"/>
      <c r="W1058" s="14"/>
      <c r="X1058" s="14"/>
      <c r="Y1058" s="14"/>
      <c r="Z1058" s="14"/>
      <c r="AA1058" s="14"/>
      <c r="AB1058" s="14"/>
      <c r="AC1058" s="14"/>
      <c r="AD1058" s="14"/>
      <c r="AE1058" s="14"/>
      <c r="AF1058" s="14"/>
      <c r="AG1058" s="14"/>
      <c r="AH1058" s="14"/>
      <c r="AI1058" s="14"/>
      <c r="AJ1058" s="14"/>
    </row>
    <row r="1059">
      <c r="A1059" s="14"/>
      <c r="B1059" s="14"/>
      <c r="C1059" s="14"/>
      <c r="D1059" s="14"/>
      <c r="E1059" s="14"/>
      <c r="F1059" s="14"/>
      <c r="G1059" s="14"/>
      <c r="H1059" s="25"/>
      <c r="I1059" s="25"/>
      <c r="J1059" s="25"/>
      <c r="K1059" s="14"/>
      <c r="L1059" s="25"/>
      <c r="M1059" s="14"/>
      <c r="N1059" s="14"/>
      <c r="O1059" s="14"/>
      <c r="P1059" s="14"/>
      <c r="Q1059" s="14"/>
      <c r="R1059" s="14"/>
      <c r="S1059" s="14"/>
      <c r="T1059" s="14"/>
      <c r="U1059" s="14"/>
      <c r="V1059" s="14"/>
      <c r="W1059" s="14"/>
      <c r="X1059" s="14"/>
      <c r="Y1059" s="14"/>
      <c r="Z1059" s="14"/>
      <c r="AA1059" s="14"/>
      <c r="AB1059" s="14"/>
      <c r="AC1059" s="14"/>
      <c r="AD1059" s="14"/>
      <c r="AE1059" s="14"/>
      <c r="AF1059" s="14"/>
      <c r="AG1059" s="14"/>
      <c r="AH1059" s="14"/>
      <c r="AI1059" s="14"/>
      <c r="AJ1059" s="14"/>
    </row>
    <row r="1060">
      <c r="A1060" s="14"/>
      <c r="B1060" s="14"/>
      <c r="C1060" s="14"/>
      <c r="D1060" s="14"/>
      <c r="E1060" s="14"/>
      <c r="F1060" s="14"/>
      <c r="G1060" s="14"/>
      <c r="H1060" s="25"/>
      <c r="I1060" s="25"/>
      <c r="J1060" s="25"/>
      <c r="K1060" s="14"/>
      <c r="L1060" s="25"/>
      <c r="M1060" s="14"/>
      <c r="N1060" s="14"/>
      <c r="O1060" s="14"/>
      <c r="P1060" s="14"/>
      <c r="Q1060" s="14"/>
      <c r="R1060" s="14"/>
      <c r="S1060" s="14"/>
      <c r="T1060" s="14"/>
      <c r="U1060" s="14"/>
      <c r="V1060" s="14"/>
      <c r="W1060" s="14"/>
      <c r="X1060" s="14"/>
      <c r="Y1060" s="14"/>
      <c r="Z1060" s="14"/>
      <c r="AA1060" s="14"/>
      <c r="AB1060" s="14"/>
      <c r="AC1060" s="14"/>
      <c r="AD1060" s="14"/>
      <c r="AE1060" s="14"/>
      <c r="AF1060" s="14"/>
      <c r="AG1060" s="14"/>
      <c r="AH1060" s="14"/>
      <c r="AI1060" s="14"/>
      <c r="AJ1060" s="14"/>
    </row>
    <row r="1061">
      <c r="A1061" s="14"/>
      <c r="B1061" s="14"/>
      <c r="C1061" s="14"/>
      <c r="D1061" s="14"/>
      <c r="E1061" s="14"/>
      <c r="F1061" s="14"/>
      <c r="G1061" s="14"/>
      <c r="H1061" s="25"/>
      <c r="I1061" s="25"/>
      <c r="J1061" s="25"/>
      <c r="K1061" s="14"/>
      <c r="L1061" s="25"/>
      <c r="M1061" s="14"/>
      <c r="N1061" s="14"/>
      <c r="O1061" s="14"/>
      <c r="P1061" s="14"/>
      <c r="Q1061" s="14"/>
      <c r="R1061" s="14"/>
      <c r="S1061" s="14"/>
      <c r="T1061" s="14"/>
      <c r="U1061" s="14"/>
      <c r="V1061" s="14"/>
      <c r="W1061" s="14"/>
      <c r="X1061" s="14"/>
      <c r="Y1061" s="14"/>
      <c r="Z1061" s="14"/>
      <c r="AA1061" s="14"/>
      <c r="AB1061" s="14"/>
      <c r="AC1061" s="14"/>
      <c r="AD1061" s="14"/>
      <c r="AE1061" s="14"/>
      <c r="AF1061" s="14"/>
      <c r="AG1061" s="14"/>
      <c r="AH1061" s="14"/>
      <c r="AI1061" s="14"/>
      <c r="AJ1061" s="14"/>
    </row>
    <row r="1062">
      <c r="A1062" s="14"/>
      <c r="B1062" s="14"/>
      <c r="C1062" s="14"/>
      <c r="D1062" s="14"/>
      <c r="E1062" s="14"/>
      <c r="F1062" s="14"/>
      <c r="G1062" s="14"/>
      <c r="H1062" s="25"/>
      <c r="I1062" s="25"/>
      <c r="J1062" s="25"/>
      <c r="K1062" s="14"/>
      <c r="L1062" s="25"/>
      <c r="M1062" s="14"/>
      <c r="N1062" s="14"/>
      <c r="O1062" s="14"/>
      <c r="P1062" s="14"/>
      <c r="Q1062" s="14"/>
      <c r="R1062" s="14"/>
      <c r="S1062" s="14"/>
      <c r="T1062" s="14"/>
      <c r="U1062" s="14"/>
      <c r="V1062" s="14"/>
      <c r="W1062" s="14"/>
      <c r="X1062" s="14"/>
      <c r="Y1062" s="14"/>
      <c r="Z1062" s="14"/>
      <c r="AA1062" s="14"/>
      <c r="AB1062" s="14"/>
      <c r="AC1062" s="14"/>
      <c r="AD1062" s="14"/>
      <c r="AE1062" s="14"/>
      <c r="AF1062" s="14"/>
      <c r="AG1062" s="14"/>
      <c r="AH1062" s="14"/>
      <c r="AI1062" s="14"/>
      <c r="AJ1062" s="14"/>
    </row>
    <row r="1063">
      <c r="A1063" s="14"/>
      <c r="B1063" s="14"/>
      <c r="C1063" s="14"/>
      <c r="D1063" s="14"/>
      <c r="E1063" s="14"/>
      <c r="F1063" s="14"/>
      <c r="G1063" s="14"/>
      <c r="H1063" s="25"/>
      <c r="I1063" s="25"/>
      <c r="J1063" s="25"/>
      <c r="K1063" s="14"/>
      <c r="L1063" s="25"/>
      <c r="M1063" s="14"/>
      <c r="N1063" s="14"/>
      <c r="O1063" s="14"/>
      <c r="P1063" s="14"/>
      <c r="Q1063" s="14"/>
      <c r="R1063" s="14"/>
      <c r="S1063" s="14"/>
      <c r="T1063" s="14"/>
      <c r="U1063" s="14"/>
      <c r="V1063" s="14"/>
      <c r="W1063" s="14"/>
      <c r="X1063" s="14"/>
      <c r="Y1063" s="14"/>
      <c r="Z1063" s="14"/>
      <c r="AA1063" s="14"/>
      <c r="AB1063" s="14"/>
      <c r="AC1063" s="14"/>
      <c r="AD1063" s="14"/>
      <c r="AE1063" s="14"/>
      <c r="AF1063" s="14"/>
      <c r="AG1063" s="14"/>
      <c r="AH1063" s="14"/>
      <c r="AI1063" s="14"/>
      <c r="AJ1063" s="14"/>
    </row>
    <row r="1064">
      <c r="A1064" s="14"/>
      <c r="B1064" s="14"/>
      <c r="C1064" s="14"/>
      <c r="D1064" s="14"/>
      <c r="E1064" s="14"/>
      <c r="F1064" s="14"/>
      <c r="G1064" s="14"/>
      <c r="H1064" s="25"/>
      <c r="I1064" s="25"/>
      <c r="J1064" s="25"/>
      <c r="K1064" s="14"/>
      <c r="L1064" s="25"/>
      <c r="M1064" s="14"/>
      <c r="N1064" s="14"/>
      <c r="O1064" s="14"/>
      <c r="P1064" s="14"/>
      <c r="Q1064" s="14"/>
      <c r="R1064" s="14"/>
      <c r="S1064" s="14"/>
      <c r="T1064" s="14"/>
      <c r="U1064" s="14"/>
      <c r="V1064" s="14"/>
      <c r="W1064" s="14"/>
      <c r="X1064" s="14"/>
      <c r="Y1064" s="14"/>
      <c r="Z1064" s="14"/>
      <c r="AA1064" s="14"/>
      <c r="AB1064" s="14"/>
      <c r="AC1064" s="14"/>
      <c r="AD1064" s="14"/>
      <c r="AE1064" s="14"/>
      <c r="AF1064" s="14"/>
      <c r="AG1064" s="14"/>
      <c r="AH1064" s="14"/>
      <c r="AI1064" s="14"/>
      <c r="AJ1064" s="14"/>
    </row>
    <row r="1065">
      <c r="A1065" s="14"/>
      <c r="B1065" s="14"/>
      <c r="C1065" s="14"/>
      <c r="D1065" s="14"/>
      <c r="E1065" s="14"/>
      <c r="F1065" s="14"/>
      <c r="G1065" s="14"/>
      <c r="H1065" s="25"/>
      <c r="I1065" s="25"/>
      <c r="J1065" s="25"/>
      <c r="K1065" s="14"/>
      <c r="L1065" s="25"/>
      <c r="M1065" s="14"/>
      <c r="N1065" s="14"/>
      <c r="O1065" s="14"/>
      <c r="P1065" s="14"/>
      <c r="Q1065" s="14"/>
      <c r="R1065" s="14"/>
      <c r="S1065" s="14"/>
      <c r="T1065" s="14"/>
      <c r="U1065" s="14"/>
      <c r="V1065" s="14"/>
      <c r="W1065" s="14"/>
      <c r="X1065" s="14"/>
      <c r="Y1065" s="14"/>
      <c r="Z1065" s="14"/>
      <c r="AA1065" s="14"/>
      <c r="AB1065" s="14"/>
      <c r="AC1065" s="14"/>
      <c r="AD1065" s="14"/>
      <c r="AE1065" s="14"/>
      <c r="AF1065" s="14"/>
      <c r="AG1065" s="14"/>
      <c r="AH1065" s="14"/>
      <c r="AI1065" s="14"/>
      <c r="AJ1065" s="14"/>
    </row>
    <row r="1066">
      <c r="A1066" s="14"/>
      <c r="B1066" s="14"/>
      <c r="C1066" s="14"/>
      <c r="D1066" s="14"/>
      <c r="E1066" s="14"/>
      <c r="F1066" s="14"/>
      <c r="G1066" s="14"/>
      <c r="H1066" s="25"/>
      <c r="I1066" s="25"/>
      <c r="J1066" s="25"/>
      <c r="K1066" s="14"/>
      <c r="L1066" s="25"/>
      <c r="M1066" s="14"/>
      <c r="N1066" s="14"/>
      <c r="O1066" s="14"/>
      <c r="P1066" s="14"/>
      <c r="Q1066" s="14"/>
      <c r="R1066" s="14"/>
      <c r="S1066" s="14"/>
      <c r="T1066" s="14"/>
      <c r="U1066" s="14"/>
      <c r="V1066" s="14"/>
      <c r="W1066" s="14"/>
      <c r="X1066" s="14"/>
      <c r="Y1066" s="14"/>
      <c r="Z1066" s="14"/>
      <c r="AA1066" s="14"/>
      <c r="AB1066" s="14"/>
      <c r="AC1066" s="14"/>
      <c r="AD1066" s="14"/>
      <c r="AE1066" s="14"/>
      <c r="AF1066" s="14"/>
      <c r="AG1066" s="14"/>
      <c r="AH1066" s="14"/>
      <c r="AI1066" s="14"/>
      <c r="AJ1066" s="14"/>
    </row>
    <row r="1067">
      <c r="A1067" s="14"/>
      <c r="B1067" s="14"/>
      <c r="C1067" s="14"/>
      <c r="D1067" s="14"/>
      <c r="E1067" s="14"/>
      <c r="F1067" s="14"/>
      <c r="G1067" s="14"/>
      <c r="H1067" s="25"/>
      <c r="I1067" s="25"/>
      <c r="J1067" s="25"/>
      <c r="K1067" s="14"/>
      <c r="L1067" s="25"/>
      <c r="M1067" s="14"/>
      <c r="N1067" s="14"/>
      <c r="O1067" s="14"/>
      <c r="P1067" s="14"/>
      <c r="Q1067" s="14"/>
      <c r="R1067" s="14"/>
      <c r="S1067" s="14"/>
      <c r="T1067" s="14"/>
      <c r="U1067" s="14"/>
      <c r="V1067" s="14"/>
      <c r="W1067" s="14"/>
      <c r="X1067" s="14"/>
      <c r="Y1067" s="14"/>
      <c r="Z1067" s="14"/>
      <c r="AA1067" s="14"/>
      <c r="AB1067" s="14"/>
      <c r="AC1067" s="14"/>
      <c r="AD1067" s="14"/>
      <c r="AE1067" s="14"/>
      <c r="AF1067" s="14"/>
      <c r="AG1067" s="14"/>
      <c r="AH1067" s="14"/>
      <c r="AI1067" s="14"/>
      <c r="AJ1067" s="14"/>
    </row>
    <row r="1068">
      <c r="A1068" s="14"/>
      <c r="B1068" s="14"/>
      <c r="C1068" s="14"/>
      <c r="D1068" s="14"/>
      <c r="E1068" s="14"/>
      <c r="F1068" s="14"/>
      <c r="G1068" s="14"/>
      <c r="H1068" s="25"/>
      <c r="I1068" s="25"/>
      <c r="J1068" s="25"/>
      <c r="K1068" s="14"/>
      <c r="L1068" s="25"/>
      <c r="M1068" s="14"/>
      <c r="N1068" s="14"/>
      <c r="O1068" s="14"/>
      <c r="P1068" s="14"/>
      <c r="Q1068" s="14"/>
      <c r="R1068" s="14"/>
      <c r="S1068" s="14"/>
      <c r="T1068" s="14"/>
      <c r="U1068" s="14"/>
      <c r="V1068" s="14"/>
      <c r="W1068" s="14"/>
      <c r="X1068" s="14"/>
      <c r="Y1068" s="14"/>
      <c r="Z1068" s="14"/>
      <c r="AA1068" s="14"/>
      <c r="AB1068" s="14"/>
      <c r="AC1068" s="14"/>
      <c r="AD1068" s="14"/>
      <c r="AE1068" s="14"/>
      <c r="AF1068" s="14"/>
      <c r="AG1068" s="14"/>
      <c r="AH1068" s="14"/>
      <c r="AI1068" s="14"/>
      <c r="AJ1068" s="14"/>
    </row>
    <row r="1069">
      <c r="A1069" s="14"/>
      <c r="B1069" s="14"/>
      <c r="C1069" s="14"/>
      <c r="D1069" s="14"/>
      <c r="E1069" s="14"/>
      <c r="F1069" s="14"/>
      <c r="G1069" s="14"/>
      <c r="H1069" s="25"/>
      <c r="I1069" s="25"/>
      <c r="J1069" s="25"/>
      <c r="K1069" s="14"/>
      <c r="L1069" s="25"/>
      <c r="M1069" s="14"/>
      <c r="N1069" s="14"/>
      <c r="O1069" s="14"/>
      <c r="P1069" s="14"/>
      <c r="Q1069" s="14"/>
      <c r="R1069" s="14"/>
      <c r="S1069" s="14"/>
      <c r="T1069" s="14"/>
      <c r="U1069" s="14"/>
      <c r="V1069" s="14"/>
      <c r="W1069" s="14"/>
      <c r="X1069" s="14"/>
      <c r="Y1069" s="14"/>
      <c r="Z1069" s="14"/>
      <c r="AA1069" s="14"/>
      <c r="AB1069" s="14"/>
      <c r="AC1069" s="14"/>
      <c r="AD1069" s="14"/>
      <c r="AE1069" s="14"/>
      <c r="AF1069" s="14"/>
      <c r="AG1069" s="14"/>
      <c r="AH1069" s="14"/>
      <c r="AI1069" s="14"/>
      <c r="AJ1069" s="14"/>
    </row>
    <row r="1070">
      <c r="A1070" s="14"/>
      <c r="B1070" s="14"/>
      <c r="C1070" s="14"/>
      <c r="D1070" s="14"/>
      <c r="E1070" s="14"/>
      <c r="F1070" s="14"/>
      <c r="G1070" s="14"/>
      <c r="H1070" s="25"/>
      <c r="I1070" s="25"/>
      <c r="J1070" s="25"/>
      <c r="K1070" s="14"/>
      <c r="L1070" s="25"/>
      <c r="M1070" s="14"/>
      <c r="N1070" s="14"/>
      <c r="O1070" s="14"/>
      <c r="P1070" s="14"/>
      <c r="Q1070" s="14"/>
      <c r="R1070" s="14"/>
      <c r="S1070" s="14"/>
      <c r="T1070" s="14"/>
      <c r="U1070" s="14"/>
      <c r="V1070" s="14"/>
      <c r="W1070" s="14"/>
      <c r="X1070" s="14"/>
      <c r="Y1070" s="14"/>
      <c r="Z1070" s="14"/>
      <c r="AA1070" s="14"/>
      <c r="AB1070" s="14"/>
      <c r="AC1070" s="14"/>
      <c r="AD1070" s="14"/>
      <c r="AE1070" s="14"/>
      <c r="AF1070" s="14"/>
      <c r="AG1070" s="14"/>
      <c r="AH1070" s="14"/>
      <c r="AI1070" s="14"/>
      <c r="AJ1070" s="14"/>
    </row>
    <row r="1071">
      <c r="A1071" s="14"/>
      <c r="B1071" s="14"/>
      <c r="C1071" s="14"/>
      <c r="D1071" s="14"/>
      <c r="E1071" s="14"/>
      <c r="F1071" s="14"/>
      <c r="G1071" s="14"/>
      <c r="H1071" s="25"/>
      <c r="I1071" s="25"/>
      <c r="J1071" s="25"/>
      <c r="K1071" s="14"/>
      <c r="L1071" s="25"/>
      <c r="M1071" s="14"/>
      <c r="N1071" s="14"/>
      <c r="O1071" s="14"/>
      <c r="P1071" s="14"/>
      <c r="Q1071" s="14"/>
      <c r="R1071" s="14"/>
      <c r="S1071" s="14"/>
      <c r="T1071" s="14"/>
      <c r="U1071" s="14"/>
      <c r="V1071" s="14"/>
      <c r="W1071" s="14"/>
      <c r="X1071" s="14"/>
      <c r="Y1071" s="14"/>
      <c r="Z1071" s="14"/>
      <c r="AA1071" s="14"/>
      <c r="AB1071" s="14"/>
      <c r="AC1071" s="14"/>
      <c r="AD1071" s="14"/>
      <c r="AE1071" s="14"/>
      <c r="AF1071" s="14"/>
      <c r="AG1071" s="14"/>
      <c r="AH1071" s="14"/>
      <c r="AI1071" s="14"/>
      <c r="AJ1071" s="14"/>
    </row>
    <row r="1072">
      <c r="A1072" s="14"/>
      <c r="B1072" s="14"/>
      <c r="C1072" s="14"/>
      <c r="D1072" s="14"/>
      <c r="E1072" s="14"/>
      <c r="F1072" s="14"/>
      <c r="G1072" s="14"/>
      <c r="H1072" s="25"/>
      <c r="I1072" s="25"/>
      <c r="J1072" s="25"/>
      <c r="K1072" s="14"/>
      <c r="L1072" s="25"/>
      <c r="M1072" s="14"/>
      <c r="N1072" s="14"/>
      <c r="O1072" s="14"/>
      <c r="P1072" s="14"/>
      <c r="Q1072" s="14"/>
      <c r="R1072" s="14"/>
      <c r="S1072" s="14"/>
      <c r="T1072" s="14"/>
      <c r="U1072" s="14"/>
      <c r="V1072" s="14"/>
      <c r="W1072" s="14"/>
      <c r="X1072" s="14"/>
      <c r="Y1072" s="14"/>
      <c r="Z1072" s="14"/>
      <c r="AA1072" s="14"/>
      <c r="AB1072" s="14"/>
      <c r="AC1072" s="14"/>
      <c r="AD1072" s="14"/>
      <c r="AE1072" s="14"/>
      <c r="AF1072" s="14"/>
      <c r="AG1072" s="14"/>
      <c r="AH1072" s="14"/>
      <c r="AI1072" s="14"/>
      <c r="AJ1072" s="14"/>
    </row>
    <row r="1073">
      <c r="A1073" s="14"/>
      <c r="B1073" s="14"/>
      <c r="C1073" s="14"/>
      <c r="D1073" s="14"/>
      <c r="E1073" s="14"/>
      <c r="F1073" s="14"/>
      <c r="G1073" s="14"/>
      <c r="H1073" s="25"/>
      <c r="I1073" s="25"/>
      <c r="J1073" s="25"/>
      <c r="K1073" s="14"/>
      <c r="L1073" s="25"/>
      <c r="M1073" s="14"/>
      <c r="N1073" s="14"/>
      <c r="O1073" s="14"/>
      <c r="P1073" s="14"/>
      <c r="Q1073" s="14"/>
      <c r="R1073" s="14"/>
      <c r="S1073" s="14"/>
      <c r="T1073" s="14"/>
      <c r="U1073" s="14"/>
      <c r="V1073" s="14"/>
      <c r="W1073" s="14"/>
      <c r="X1073" s="14"/>
      <c r="Y1073" s="14"/>
      <c r="Z1073" s="14"/>
      <c r="AA1073" s="14"/>
      <c r="AB1073" s="14"/>
      <c r="AC1073" s="14"/>
      <c r="AD1073" s="14"/>
      <c r="AE1073" s="14"/>
      <c r="AF1073" s="14"/>
      <c r="AG1073" s="14"/>
      <c r="AH1073" s="14"/>
      <c r="AI1073" s="14"/>
      <c r="AJ1073" s="14"/>
    </row>
    <row r="1074">
      <c r="A1074" s="14"/>
      <c r="B1074" s="14"/>
      <c r="C1074" s="14"/>
      <c r="D1074" s="14"/>
      <c r="E1074" s="14"/>
      <c r="F1074" s="14"/>
      <c r="G1074" s="14"/>
      <c r="H1074" s="25"/>
      <c r="I1074" s="25"/>
      <c r="J1074" s="25"/>
      <c r="K1074" s="14"/>
      <c r="L1074" s="25"/>
      <c r="M1074" s="14"/>
      <c r="N1074" s="14"/>
      <c r="O1074" s="14"/>
      <c r="P1074" s="14"/>
      <c r="Q1074" s="14"/>
      <c r="R1074" s="14"/>
      <c r="S1074" s="14"/>
      <c r="T1074" s="14"/>
      <c r="U1074" s="14"/>
      <c r="V1074" s="14"/>
      <c r="W1074" s="14"/>
      <c r="X1074" s="14"/>
      <c r="Y1074" s="14"/>
      <c r="Z1074" s="14"/>
      <c r="AA1074" s="14"/>
      <c r="AB1074" s="14"/>
      <c r="AC1074" s="14"/>
      <c r="AD1074" s="14"/>
      <c r="AE1074" s="14"/>
      <c r="AF1074" s="14"/>
      <c r="AG1074" s="14"/>
      <c r="AH1074" s="14"/>
      <c r="AI1074" s="14"/>
      <c r="AJ1074" s="14"/>
    </row>
    <row r="1075">
      <c r="A1075" s="14"/>
      <c r="B1075" s="14"/>
      <c r="C1075" s="14"/>
      <c r="D1075" s="14"/>
      <c r="E1075" s="14"/>
      <c r="F1075" s="14"/>
      <c r="G1075" s="14"/>
      <c r="H1075" s="25"/>
      <c r="I1075" s="25"/>
      <c r="J1075" s="25"/>
      <c r="K1075" s="14"/>
      <c r="L1075" s="25"/>
      <c r="M1075" s="14"/>
      <c r="N1075" s="14"/>
      <c r="O1075" s="14"/>
      <c r="P1075" s="14"/>
      <c r="Q1075" s="14"/>
      <c r="R1075" s="14"/>
      <c r="S1075" s="14"/>
      <c r="T1075" s="14"/>
      <c r="U1075" s="14"/>
      <c r="V1075" s="14"/>
      <c r="W1075" s="14"/>
      <c r="X1075" s="14"/>
      <c r="Y1075" s="14"/>
      <c r="Z1075" s="14"/>
      <c r="AA1075" s="14"/>
      <c r="AB1075" s="14"/>
      <c r="AC1075" s="14"/>
      <c r="AD1075" s="14"/>
      <c r="AE1075" s="14"/>
      <c r="AF1075" s="14"/>
      <c r="AG1075" s="14"/>
      <c r="AH1075" s="14"/>
      <c r="AI1075" s="14"/>
      <c r="AJ1075" s="14"/>
    </row>
    <row r="1076">
      <c r="A1076" s="14"/>
      <c r="B1076" s="14"/>
      <c r="C1076" s="14"/>
      <c r="D1076" s="14"/>
      <c r="E1076" s="14"/>
      <c r="F1076" s="14"/>
      <c r="G1076" s="14"/>
      <c r="H1076" s="25"/>
      <c r="I1076" s="25"/>
      <c r="J1076" s="25"/>
      <c r="K1076" s="14"/>
      <c r="L1076" s="25"/>
      <c r="M1076" s="14"/>
      <c r="N1076" s="14"/>
      <c r="O1076" s="14"/>
      <c r="P1076" s="14"/>
      <c r="Q1076" s="14"/>
      <c r="R1076" s="14"/>
      <c r="S1076" s="14"/>
      <c r="T1076" s="14"/>
      <c r="U1076" s="14"/>
      <c r="V1076" s="14"/>
      <c r="W1076" s="14"/>
      <c r="X1076" s="14"/>
      <c r="Y1076" s="14"/>
      <c r="Z1076" s="14"/>
      <c r="AA1076" s="14"/>
      <c r="AB1076" s="14"/>
      <c r="AC1076" s="14"/>
      <c r="AD1076" s="14"/>
      <c r="AE1076" s="14"/>
      <c r="AF1076" s="14"/>
      <c r="AG1076" s="14"/>
      <c r="AH1076" s="14"/>
      <c r="AI1076" s="14"/>
      <c r="AJ1076" s="14"/>
    </row>
    <row r="1077">
      <c r="A1077" s="14"/>
      <c r="B1077" s="14"/>
      <c r="C1077" s="14"/>
      <c r="D1077" s="14"/>
      <c r="E1077" s="14"/>
      <c r="F1077" s="14"/>
      <c r="G1077" s="14"/>
      <c r="H1077" s="25"/>
      <c r="I1077" s="25"/>
      <c r="J1077" s="25"/>
      <c r="K1077" s="14"/>
      <c r="L1077" s="25"/>
      <c r="M1077" s="14"/>
      <c r="N1077" s="14"/>
      <c r="O1077" s="14"/>
      <c r="P1077" s="14"/>
      <c r="Q1077" s="14"/>
      <c r="R1077" s="14"/>
      <c r="S1077" s="14"/>
      <c r="T1077" s="14"/>
      <c r="U1077" s="14"/>
      <c r="V1077" s="14"/>
      <c r="W1077" s="14"/>
      <c r="X1077" s="14"/>
      <c r="Y1077" s="14"/>
      <c r="Z1077" s="14"/>
      <c r="AA1077" s="14"/>
      <c r="AB1077" s="14"/>
      <c r="AC1077" s="14"/>
      <c r="AD1077" s="14"/>
      <c r="AE1077" s="14"/>
      <c r="AF1077" s="14"/>
      <c r="AG1077" s="14"/>
      <c r="AH1077" s="14"/>
      <c r="AI1077" s="14"/>
      <c r="AJ1077" s="14"/>
    </row>
    <row r="1078">
      <c r="A1078" s="14"/>
      <c r="B1078" s="14"/>
      <c r="C1078" s="14"/>
      <c r="D1078" s="14"/>
      <c r="E1078" s="14"/>
      <c r="F1078" s="14"/>
      <c r="G1078" s="14"/>
      <c r="H1078" s="25"/>
      <c r="I1078" s="25"/>
      <c r="J1078" s="25"/>
      <c r="K1078" s="14"/>
      <c r="L1078" s="25"/>
      <c r="M1078" s="14"/>
      <c r="N1078" s="14"/>
      <c r="O1078" s="14"/>
      <c r="P1078" s="14"/>
      <c r="Q1078" s="14"/>
      <c r="R1078" s="14"/>
      <c r="S1078" s="14"/>
      <c r="T1078" s="14"/>
      <c r="U1078" s="14"/>
      <c r="V1078" s="14"/>
      <c r="W1078" s="14"/>
      <c r="X1078" s="14"/>
      <c r="Y1078" s="14"/>
      <c r="Z1078" s="14"/>
      <c r="AA1078" s="14"/>
      <c r="AB1078" s="14"/>
      <c r="AC1078" s="14"/>
      <c r="AD1078" s="14"/>
      <c r="AE1078" s="14"/>
      <c r="AF1078" s="14"/>
      <c r="AG1078" s="14"/>
      <c r="AH1078" s="14"/>
      <c r="AI1078" s="14"/>
      <c r="AJ1078" s="14"/>
    </row>
    <row r="1079">
      <c r="A1079" s="14"/>
      <c r="B1079" s="14"/>
      <c r="C1079" s="14"/>
      <c r="D1079" s="14"/>
      <c r="E1079" s="14"/>
      <c r="F1079" s="14"/>
      <c r="G1079" s="14"/>
      <c r="H1079" s="25"/>
      <c r="I1079" s="25"/>
      <c r="J1079" s="25"/>
      <c r="K1079" s="14"/>
      <c r="L1079" s="25"/>
      <c r="M1079" s="14"/>
      <c r="N1079" s="14"/>
      <c r="O1079" s="14"/>
      <c r="P1079" s="14"/>
      <c r="Q1079" s="14"/>
      <c r="R1079" s="14"/>
      <c r="S1079" s="14"/>
      <c r="T1079" s="14"/>
      <c r="U1079" s="14"/>
      <c r="V1079" s="14"/>
      <c r="W1079" s="14"/>
      <c r="X1079" s="14"/>
      <c r="Y1079" s="14"/>
      <c r="Z1079" s="14"/>
      <c r="AA1079" s="14"/>
      <c r="AB1079" s="14"/>
      <c r="AC1079" s="14"/>
      <c r="AD1079" s="14"/>
      <c r="AE1079" s="14"/>
      <c r="AF1079" s="14"/>
      <c r="AG1079" s="14"/>
      <c r="AH1079" s="14"/>
      <c r="AI1079" s="14"/>
      <c r="AJ1079" s="14"/>
    </row>
    <row r="1080">
      <c r="A1080" s="14"/>
      <c r="B1080" s="14"/>
      <c r="C1080" s="14"/>
      <c r="D1080" s="14"/>
      <c r="E1080" s="14"/>
      <c r="F1080" s="14"/>
      <c r="G1080" s="14"/>
      <c r="H1080" s="25"/>
      <c r="I1080" s="25"/>
      <c r="J1080" s="25"/>
      <c r="K1080" s="14"/>
      <c r="L1080" s="25"/>
      <c r="M1080" s="14"/>
      <c r="N1080" s="14"/>
      <c r="O1080" s="14"/>
      <c r="P1080" s="14"/>
      <c r="Q1080" s="14"/>
      <c r="R1080" s="14"/>
      <c r="S1080" s="14"/>
      <c r="T1080" s="14"/>
      <c r="U1080" s="14"/>
      <c r="V1080" s="14"/>
      <c r="W1080" s="14"/>
      <c r="X1080" s="14"/>
      <c r="Y1080" s="14"/>
      <c r="Z1080" s="14"/>
      <c r="AA1080" s="14"/>
      <c r="AB1080" s="14"/>
      <c r="AC1080" s="14"/>
      <c r="AD1080" s="14"/>
      <c r="AE1080" s="14"/>
      <c r="AF1080" s="14"/>
      <c r="AG1080" s="14"/>
      <c r="AH1080" s="14"/>
      <c r="AI1080" s="14"/>
      <c r="AJ1080" s="14"/>
    </row>
    <row r="1081">
      <c r="A1081" s="14"/>
      <c r="B1081" s="14"/>
      <c r="C1081" s="14"/>
      <c r="D1081" s="14"/>
      <c r="E1081" s="14"/>
      <c r="F1081" s="14"/>
      <c r="G1081" s="14"/>
      <c r="H1081" s="25"/>
      <c r="I1081" s="25"/>
      <c r="J1081" s="25"/>
      <c r="K1081" s="14"/>
      <c r="L1081" s="25"/>
      <c r="M1081" s="14"/>
      <c r="N1081" s="14"/>
      <c r="O1081" s="14"/>
      <c r="P1081" s="14"/>
      <c r="Q1081" s="14"/>
      <c r="R1081" s="14"/>
      <c r="S1081" s="14"/>
      <c r="T1081" s="14"/>
      <c r="U1081" s="14"/>
      <c r="V1081" s="14"/>
      <c r="W1081" s="14"/>
      <c r="X1081" s="14"/>
      <c r="Y1081" s="14"/>
      <c r="Z1081" s="14"/>
      <c r="AA1081" s="14"/>
      <c r="AB1081" s="14"/>
      <c r="AC1081" s="14"/>
      <c r="AD1081" s="14"/>
      <c r="AE1081" s="14"/>
      <c r="AF1081" s="14"/>
      <c r="AG1081" s="14"/>
      <c r="AH1081" s="14"/>
      <c r="AI1081" s="14"/>
      <c r="AJ1081" s="14"/>
    </row>
    <row r="1082">
      <c r="A1082" s="14"/>
      <c r="B1082" s="14"/>
      <c r="C1082" s="14"/>
      <c r="D1082" s="14"/>
      <c r="E1082" s="14"/>
      <c r="F1082" s="14"/>
      <c r="G1082" s="14"/>
      <c r="H1082" s="25"/>
      <c r="I1082" s="25"/>
      <c r="J1082" s="25"/>
      <c r="K1082" s="14"/>
      <c r="L1082" s="25"/>
      <c r="M1082" s="14"/>
      <c r="N1082" s="14"/>
      <c r="O1082" s="14"/>
      <c r="P1082" s="14"/>
      <c r="Q1082" s="14"/>
      <c r="R1082" s="14"/>
      <c r="S1082" s="14"/>
      <c r="T1082" s="14"/>
      <c r="U1082" s="14"/>
      <c r="V1082" s="14"/>
      <c r="W1082" s="14"/>
      <c r="X1082" s="14"/>
      <c r="Y1082" s="14"/>
      <c r="Z1082" s="14"/>
      <c r="AA1082" s="14"/>
      <c r="AB1082" s="14"/>
      <c r="AC1082" s="14"/>
      <c r="AD1082" s="14"/>
      <c r="AE1082" s="14"/>
      <c r="AF1082" s="14"/>
      <c r="AG1082" s="14"/>
      <c r="AH1082" s="14"/>
      <c r="AI1082" s="14"/>
      <c r="AJ1082" s="14"/>
    </row>
    <row r="1083">
      <c r="A1083" s="14"/>
      <c r="B1083" s="14"/>
      <c r="C1083" s="14"/>
      <c r="D1083" s="14"/>
      <c r="E1083" s="14"/>
      <c r="F1083" s="14"/>
      <c r="G1083" s="14"/>
      <c r="H1083" s="25"/>
      <c r="I1083" s="25"/>
      <c r="J1083" s="25"/>
      <c r="K1083" s="14"/>
      <c r="L1083" s="25"/>
      <c r="M1083" s="14"/>
      <c r="N1083" s="14"/>
      <c r="O1083" s="14"/>
      <c r="P1083" s="14"/>
      <c r="Q1083" s="14"/>
      <c r="R1083" s="14"/>
      <c r="S1083" s="14"/>
      <c r="T1083" s="14"/>
      <c r="U1083" s="14"/>
      <c r="V1083" s="14"/>
      <c r="W1083" s="14"/>
      <c r="X1083" s="14"/>
      <c r="Y1083" s="14"/>
      <c r="Z1083" s="14"/>
      <c r="AA1083" s="14"/>
      <c r="AB1083" s="14"/>
      <c r="AC1083" s="14"/>
      <c r="AD1083" s="14"/>
      <c r="AE1083" s="14"/>
      <c r="AF1083" s="14"/>
      <c r="AG1083" s="14"/>
      <c r="AH1083" s="14"/>
      <c r="AI1083" s="14"/>
      <c r="AJ1083" s="14"/>
    </row>
    <row r="1084">
      <c r="A1084" s="14"/>
      <c r="B1084" s="14"/>
      <c r="C1084" s="14"/>
      <c r="D1084" s="14"/>
      <c r="E1084" s="14"/>
      <c r="F1084" s="14"/>
      <c r="G1084" s="14"/>
      <c r="H1084" s="25"/>
      <c r="I1084" s="25"/>
      <c r="J1084" s="25"/>
      <c r="K1084" s="14"/>
      <c r="L1084" s="25"/>
      <c r="M1084" s="14"/>
      <c r="N1084" s="14"/>
      <c r="O1084" s="14"/>
      <c r="P1084" s="14"/>
      <c r="Q1084" s="14"/>
      <c r="R1084" s="14"/>
      <c r="S1084" s="14"/>
      <c r="T1084" s="14"/>
      <c r="U1084" s="14"/>
      <c r="V1084" s="14"/>
      <c r="W1084" s="14"/>
      <c r="X1084" s="14"/>
      <c r="Y1084" s="14"/>
      <c r="Z1084" s="14"/>
      <c r="AA1084" s="14"/>
      <c r="AB1084" s="14"/>
      <c r="AC1084" s="14"/>
      <c r="AD1084" s="14"/>
      <c r="AE1084" s="14"/>
      <c r="AF1084" s="14"/>
      <c r="AG1084" s="14"/>
      <c r="AH1084" s="14"/>
      <c r="AI1084" s="14"/>
      <c r="AJ1084" s="14"/>
    </row>
    <row r="1085">
      <c r="A1085" s="14"/>
      <c r="B1085" s="14"/>
      <c r="C1085" s="14"/>
      <c r="D1085" s="14"/>
      <c r="E1085" s="14"/>
      <c r="F1085" s="14"/>
      <c r="G1085" s="14"/>
      <c r="H1085" s="25"/>
      <c r="I1085" s="25"/>
      <c r="J1085" s="25"/>
      <c r="K1085" s="14"/>
      <c r="L1085" s="25"/>
      <c r="M1085" s="14"/>
      <c r="N1085" s="14"/>
      <c r="O1085" s="14"/>
      <c r="P1085" s="14"/>
      <c r="Q1085" s="14"/>
      <c r="R1085" s="14"/>
      <c r="S1085" s="14"/>
      <c r="T1085" s="14"/>
      <c r="U1085" s="14"/>
      <c r="V1085" s="14"/>
      <c r="W1085" s="14"/>
      <c r="X1085" s="14"/>
      <c r="Y1085" s="14"/>
      <c r="Z1085" s="14"/>
      <c r="AA1085" s="14"/>
      <c r="AB1085" s="14"/>
      <c r="AC1085" s="14"/>
      <c r="AD1085" s="14"/>
      <c r="AE1085" s="14"/>
      <c r="AF1085" s="14"/>
      <c r="AG1085" s="14"/>
      <c r="AH1085" s="14"/>
      <c r="AI1085" s="14"/>
      <c r="AJ1085" s="14"/>
    </row>
    <row r="1086">
      <c r="A1086" s="14"/>
      <c r="B1086" s="14"/>
      <c r="C1086" s="14"/>
      <c r="D1086" s="14"/>
      <c r="E1086" s="14"/>
      <c r="F1086" s="14"/>
      <c r="G1086" s="14"/>
      <c r="H1086" s="25"/>
      <c r="I1086" s="25"/>
      <c r="J1086" s="25"/>
      <c r="K1086" s="14"/>
      <c r="L1086" s="25"/>
      <c r="M1086" s="14"/>
      <c r="N1086" s="14"/>
      <c r="O1086" s="14"/>
      <c r="P1086" s="14"/>
      <c r="Q1086" s="14"/>
      <c r="R1086" s="14"/>
      <c r="S1086" s="14"/>
      <c r="T1086" s="14"/>
      <c r="U1086" s="14"/>
      <c r="V1086" s="14"/>
      <c r="W1086" s="14"/>
      <c r="X1086" s="14"/>
      <c r="Y1086" s="14"/>
      <c r="Z1086" s="14"/>
      <c r="AA1086" s="14"/>
      <c r="AB1086" s="14"/>
      <c r="AC1086" s="14"/>
      <c r="AD1086" s="14"/>
      <c r="AE1086" s="14"/>
      <c r="AF1086" s="14"/>
      <c r="AG1086" s="14"/>
      <c r="AH1086" s="14"/>
      <c r="AI1086" s="14"/>
      <c r="AJ1086" s="14"/>
    </row>
    <row r="1087">
      <c r="A1087" s="14"/>
      <c r="B1087" s="14"/>
      <c r="C1087" s="14"/>
      <c r="D1087" s="14"/>
      <c r="E1087" s="14"/>
      <c r="F1087" s="14"/>
      <c r="G1087" s="14"/>
      <c r="H1087" s="25"/>
      <c r="I1087" s="25"/>
      <c r="J1087" s="25"/>
      <c r="K1087" s="14"/>
      <c r="L1087" s="25"/>
      <c r="M1087" s="14"/>
      <c r="N1087" s="14"/>
      <c r="O1087" s="14"/>
      <c r="P1087" s="14"/>
      <c r="Q1087" s="14"/>
      <c r="R1087" s="14"/>
      <c r="S1087" s="14"/>
      <c r="T1087" s="14"/>
      <c r="U1087" s="14"/>
      <c r="V1087" s="14"/>
      <c r="W1087" s="14"/>
      <c r="X1087" s="14"/>
      <c r="Y1087" s="14"/>
      <c r="Z1087" s="14"/>
      <c r="AA1087" s="14"/>
      <c r="AB1087" s="14"/>
      <c r="AC1087" s="14"/>
      <c r="AD1087" s="14"/>
      <c r="AE1087" s="14"/>
      <c r="AF1087" s="14"/>
      <c r="AG1087" s="14"/>
      <c r="AH1087" s="14"/>
      <c r="AI1087" s="14"/>
      <c r="AJ1087" s="14"/>
    </row>
    <row r="1088">
      <c r="A1088" s="14"/>
      <c r="B1088" s="14"/>
      <c r="C1088" s="14"/>
      <c r="D1088" s="14"/>
      <c r="E1088" s="14"/>
      <c r="F1088" s="14"/>
      <c r="G1088" s="14"/>
      <c r="H1088" s="25"/>
      <c r="I1088" s="25"/>
      <c r="J1088" s="25"/>
      <c r="K1088" s="14"/>
      <c r="L1088" s="25"/>
      <c r="M1088" s="14"/>
      <c r="N1088" s="14"/>
      <c r="O1088" s="14"/>
      <c r="P1088" s="14"/>
      <c r="Q1088" s="14"/>
      <c r="R1088" s="14"/>
      <c r="S1088" s="14"/>
      <c r="T1088" s="14"/>
      <c r="U1088" s="14"/>
      <c r="V1088" s="14"/>
      <c r="W1088" s="14"/>
      <c r="X1088" s="14"/>
      <c r="Y1088" s="14"/>
      <c r="Z1088" s="14"/>
      <c r="AA1088" s="14"/>
      <c r="AB1088" s="14"/>
      <c r="AC1088" s="14"/>
      <c r="AD1088" s="14"/>
      <c r="AE1088" s="14"/>
      <c r="AF1088" s="14"/>
      <c r="AG1088" s="14"/>
      <c r="AH1088" s="14"/>
      <c r="AI1088" s="14"/>
      <c r="AJ1088" s="14"/>
    </row>
    <row r="1089">
      <c r="A1089" s="14"/>
      <c r="B1089" s="14"/>
      <c r="C1089" s="14"/>
      <c r="D1089" s="14"/>
      <c r="E1089" s="14"/>
      <c r="F1089" s="14"/>
      <c r="G1089" s="14"/>
      <c r="H1089" s="25"/>
      <c r="I1089" s="25"/>
      <c r="J1089" s="25"/>
      <c r="K1089" s="14"/>
      <c r="L1089" s="25"/>
      <c r="M1089" s="14"/>
      <c r="N1089" s="14"/>
      <c r="O1089" s="14"/>
      <c r="P1089" s="14"/>
      <c r="Q1089" s="14"/>
      <c r="R1089" s="14"/>
      <c r="S1089" s="14"/>
      <c r="T1089" s="14"/>
      <c r="U1089" s="14"/>
      <c r="V1089" s="14"/>
      <c r="W1089" s="14"/>
      <c r="X1089" s="14"/>
      <c r="Y1089" s="14"/>
      <c r="Z1089" s="14"/>
      <c r="AA1089" s="14"/>
      <c r="AB1089" s="14"/>
      <c r="AC1089" s="14"/>
      <c r="AD1089" s="14"/>
      <c r="AE1089" s="14"/>
      <c r="AF1089" s="14"/>
      <c r="AG1089" s="14"/>
      <c r="AH1089" s="14"/>
      <c r="AI1089" s="14"/>
      <c r="AJ1089" s="14"/>
    </row>
    <row r="1090">
      <c r="A1090" s="14"/>
      <c r="B1090" s="14"/>
      <c r="C1090" s="14"/>
      <c r="D1090" s="14"/>
      <c r="E1090" s="14"/>
      <c r="F1090" s="14"/>
      <c r="G1090" s="14"/>
      <c r="H1090" s="25"/>
      <c r="I1090" s="25"/>
      <c r="J1090" s="25"/>
      <c r="K1090" s="14"/>
      <c r="L1090" s="25"/>
      <c r="M1090" s="14"/>
      <c r="N1090" s="14"/>
      <c r="O1090" s="14"/>
      <c r="P1090" s="14"/>
      <c r="Q1090" s="14"/>
      <c r="R1090" s="14"/>
      <c r="S1090" s="14"/>
      <c r="T1090" s="14"/>
      <c r="U1090" s="14"/>
      <c r="V1090" s="14"/>
      <c r="W1090" s="14"/>
      <c r="X1090" s="14"/>
      <c r="Y1090" s="14"/>
      <c r="Z1090" s="14"/>
      <c r="AA1090" s="14"/>
      <c r="AB1090" s="14"/>
      <c r="AC1090" s="14"/>
      <c r="AD1090" s="14"/>
      <c r="AE1090" s="14"/>
      <c r="AF1090" s="14"/>
      <c r="AG1090" s="14"/>
      <c r="AH1090" s="14"/>
      <c r="AI1090" s="14"/>
      <c r="AJ1090" s="14"/>
    </row>
    <row r="1091">
      <c r="A1091" s="14"/>
      <c r="B1091" s="14"/>
      <c r="C1091" s="14"/>
      <c r="D1091" s="14"/>
      <c r="E1091" s="14"/>
      <c r="F1091" s="14"/>
      <c r="G1091" s="14"/>
      <c r="H1091" s="25"/>
      <c r="I1091" s="25"/>
      <c r="J1091" s="25"/>
      <c r="K1091" s="14"/>
      <c r="L1091" s="25"/>
      <c r="M1091" s="14"/>
      <c r="N1091" s="14"/>
      <c r="O1091" s="14"/>
      <c r="P1091" s="14"/>
      <c r="Q1091" s="14"/>
      <c r="R1091" s="14"/>
      <c r="S1091" s="14"/>
      <c r="T1091" s="14"/>
      <c r="U1091" s="14"/>
      <c r="V1091" s="14"/>
      <c r="W1091" s="14"/>
      <c r="X1091" s="14"/>
      <c r="Y1091" s="14"/>
      <c r="Z1091" s="14"/>
      <c r="AA1091" s="14"/>
      <c r="AB1091" s="14"/>
      <c r="AC1091" s="14"/>
      <c r="AD1091" s="14"/>
      <c r="AE1091" s="14"/>
      <c r="AF1091" s="14"/>
      <c r="AG1091" s="14"/>
      <c r="AH1091" s="14"/>
      <c r="AI1091" s="14"/>
      <c r="AJ1091" s="14"/>
    </row>
    <row r="1092">
      <c r="A1092" s="14"/>
      <c r="B1092" s="14"/>
      <c r="C1092" s="14"/>
      <c r="D1092" s="14"/>
      <c r="E1092" s="14"/>
      <c r="F1092" s="14"/>
      <c r="G1092" s="14"/>
      <c r="H1092" s="25"/>
      <c r="I1092" s="25"/>
      <c r="J1092" s="25"/>
      <c r="K1092" s="14"/>
      <c r="L1092" s="25"/>
      <c r="M1092" s="14"/>
      <c r="N1092" s="14"/>
      <c r="O1092" s="14"/>
      <c r="P1092" s="14"/>
      <c r="Q1092" s="14"/>
      <c r="R1092" s="14"/>
      <c r="S1092" s="14"/>
      <c r="T1092" s="14"/>
      <c r="U1092" s="14"/>
      <c r="V1092" s="14"/>
      <c r="W1092" s="14"/>
      <c r="X1092" s="14"/>
      <c r="Y1092" s="14"/>
      <c r="Z1092" s="14"/>
      <c r="AA1092" s="14"/>
      <c r="AB1092" s="14"/>
      <c r="AC1092" s="14"/>
      <c r="AD1092" s="14"/>
      <c r="AE1092" s="14"/>
      <c r="AF1092" s="14"/>
      <c r="AG1092" s="14"/>
      <c r="AH1092" s="14"/>
      <c r="AI1092" s="14"/>
      <c r="AJ1092" s="14"/>
    </row>
    <row r="1093">
      <c r="A1093" s="14"/>
      <c r="B1093" s="14"/>
      <c r="C1093" s="14"/>
      <c r="D1093" s="14"/>
      <c r="E1093" s="14"/>
      <c r="F1093" s="14"/>
      <c r="G1093" s="14"/>
      <c r="H1093" s="25"/>
      <c r="I1093" s="25"/>
      <c r="J1093" s="25"/>
      <c r="K1093" s="14"/>
      <c r="L1093" s="25"/>
      <c r="M1093" s="14"/>
      <c r="N1093" s="14"/>
      <c r="O1093" s="14"/>
      <c r="P1093" s="14"/>
      <c r="Q1093" s="14"/>
      <c r="R1093" s="14"/>
      <c r="S1093" s="14"/>
      <c r="T1093" s="14"/>
      <c r="U1093" s="14"/>
      <c r="V1093" s="14"/>
      <c r="W1093" s="14"/>
      <c r="X1093" s="14"/>
      <c r="Y1093" s="14"/>
      <c r="Z1093" s="14"/>
      <c r="AA1093" s="14"/>
      <c r="AB1093" s="14"/>
      <c r="AC1093" s="14"/>
      <c r="AD1093" s="14"/>
      <c r="AE1093" s="14"/>
      <c r="AF1093" s="14"/>
      <c r="AG1093" s="14"/>
      <c r="AH1093" s="14"/>
      <c r="AI1093" s="14"/>
      <c r="AJ1093" s="14"/>
    </row>
  </sheetData>
  <autoFilter ref="$A$1:$AJ$1093"/>
  <dataValidations>
    <dataValidation type="list" allowBlank="1" sqref="E3:E4 E141:E307">
      <formula1>"General-Purpose-County,General-Purpose-Municipal,General-Purpose-Township,Special District,Private Entity"</formula1>
    </dataValidation>
    <dataValidation type="list" allowBlank="1" sqref="E5:E140">
      <formula1>"General-Purpose-County,General-Purpose-Municipal,General-Purpose-Township,Special District,Private Entity,Citizen Initiated Zoning District"</formula1>
    </dataValidation>
    <dataValidation type="list" allowBlank="1" sqref="D3:D307">
      <formula1>"Yes,No"</formula1>
    </dataValidation>
  </dataValidations>
  <hyperlinks>
    <hyperlink r:id="rId2" ref="E2"/>
    <hyperlink r:id="rId3" ref="H3"/>
    <hyperlink r:id="rId4" ref="I3"/>
    <hyperlink r:id="rId5" ref="H4"/>
    <hyperlink r:id="rId6" ref="I4"/>
    <hyperlink r:id="rId7" ref="H5"/>
    <hyperlink r:id="rId8" ref="I5"/>
    <hyperlink r:id="rId9" ref="N5"/>
    <hyperlink r:id="rId10" ref="H6"/>
    <hyperlink r:id="rId11" ref="I6"/>
    <hyperlink r:id="rId12" ref="N6"/>
    <hyperlink r:id="rId13" ref="H7"/>
    <hyperlink r:id="rId14" ref="I7"/>
    <hyperlink r:id="rId15" ref="N7"/>
    <hyperlink r:id="rId16" ref="H8"/>
    <hyperlink r:id="rId17" ref="I8"/>
    <hyperlink r:id="rId18" ref="N8"/>
    <hyperlink r:id="rId19" ref="H9"/>
    <hyperlink r:id="rId20" ref="I9"/>
    <hyperlink r:id="rId21" ref="N9"/>
    <hyperlink r:id="rId22" ref="H10"/>
    <hyperlink r:id="rId23" ref="I10"/>
    <hyperlink r:id="rId24" ref="N10"/>
    <hyperlink r:id="rId25" ref="H11"/>
    <hyperlink r:id="rId26" ref="N11"/>
    <hyperlink r:id="rId27" ref="H12"/>
    <hyperlink r:id="rId28" ref="I12"/>
    <hyperlink r:id="rId29" ref="H13"/>
    <hyperlink r:id="rId30" ref="I13"/>
    <hyperlink r:id="rId31" ref="H14"/>
    <hyperlink r:id="rId32" ref="I14"/>
    <hyperlink r:id="rId33" ref="H15"/>
    <hyperlink r:id="rId34" ref="I15"/>
    <hyperlink r:id="rId35" ref="H16"/>
    <hyperlink r:id="rId36" ref="I16"/>
    <hyperlink r:id="rId37" ref="H17"/>
    <hyperlink r:id="rId38" ref="I17"/>
    <hyperlink r:id="rId39" ref="H18"/>
    <hyperlink r:id="rId40" ref="I18"/>
    <hyperlink r:id="rId41" ref="H19"/>
    <hyperlink r:id="rId42" ref="I19"/>
    <hyperlink r:id="rId43" ref="H20"/>
    <hyperlink r:id="rId44" ref="I20"/>
    <hyperlink r:id="rId45" ref="H21"/>
    <hyperlink r:id="rId46" ref="I21"/>
    <hyperlink r:id="rId47" ref="H22"/>
    <hyperlink r:id="rId48" ref="I22"/>
    <hyperlink r:id="rId49" ref="H23"/>
    <hyperlink r:id="rId50" ref="I23"/>
    <hyperlink r:id="rId51" ref="H24"/>
    <hyperlink r:id="rId52" ref="I24"/>
    <hyperlink r:id="rId53" ref="H25"/>
    <hyperlink r:id="rId54" ref="I25"/>
    <hyperlink r:id="rId55" ref="H26"/>
    <hyperlink r:id="rId56" ref="I26"/>
    <hyperlink r:id="rId57" ref="H27"/>
    <hyperlink r:id="rId58" ref="I27"/>
    <hyperlink r:id="rId59" ref="I28"/>
    <hyperlink r:id="rId60" ref="H29"/>
    <hyperlink r:id="rId61" ref="I29"/>
    <hyperlink r:id="rId62" ref="H30"/>
    <hyperlink r:id="rId63" ref="I30"/>
    <hyperlink r:id="rId64" ref="H31"/>
    <hyperlink r:id="rId65" ref="I31"/>
    <hyperlink r:id="rId66" ref="H32"/>
    <hyperlink r:id="rId67" ref="I32"/>
    <hyperlink r:id="rId68" ref="H33"/>
    <hyperlink r:id="rId69" ref="I33"/>
    <hyperlink r:id="rId70" ref="H34"/>
    <hyperlink r:id="rId71" ref="I34"/>
    <hyperlink r:id="rId72" ref="H35"/>
    <hyperlink r:id="rId73" ref="I35"/>
    <hyperlink r:id="rId74" ref="H36"/>
    <hyperlink r:id="rId75" ref="H37"/>
    <hyperlink r:id="rId76" ref="I37"/>
    <hyperlink r:id="rId77" ref="H38"/>
    <hyperlink r:id="rId78" ref="I38"/>
    <hyperlink r:id="rId79" ref="H39"/>
    <hyperlink r:id="rId80" ref="I39"/>
    <hyperlink r:id="rId81" ref="H40"/>
    <hyperlink r:id="rId82" ref="I40"/>
    <hyperlink r:id="rId83" ref="H41"/>
    <hyperlink r:id="rId84" ref="I41"/>
    <hyperlink r:id="rId85" ref="H42"/>
    <hyperlink r:id="rId86" ref="I42"/>
    <hyperlink r:id="rId87" ref="H43"/>
    <hyperlink r:id="rId88" ref="I43"/>
    <hyperlink r:id="rId89" ref="H44"/>
    <hyperlink r:id="rId90" ref="I44"/>
    <hyperlink r:id="rId91" ref="H45"/>
    <hyperlink r:id="rId92" ref="I45"/>
    <hyperlink r:id="rId93" ref="H46"/>
    <hyperlink r:id="rId94" ref="I46"/>
    <hyperlink r:id="rId95" ref="H47"/>
    <hyperlink r:id="rId96" ref="I47"/>
    <hyperlink r:id="rId97" ref="H48"/>
    <hyperlink r:id="rId98" ref="I48"/>
    <hyperlink r:id="rId99" ref="H49"/>
    <hyperlink r:id="rId100" ref="I49"/>
    <hyperlink r:id="rId101" ref="H50"/>
    <hyperlink r:id="rId102" ref="I50"/>
    <hyperlink r:id="rId103" ref="H51"/>
    <hyperlink r:id="rId104" ref="I51"/>
    <hyperlink r:id="rId105" ref="H52"/>
    <hyperlink r:id="rId106" ref="I52"/>
    <hyperlink r:id="rId107" ref="H53"/>
    <hyperlink r:id="rId108" ref="I53"/>
    <hyperlink r:id="rId109" ref="H54"/>
    <hyperlink r:id="rId110" ref="I54"/>
    <hyperlink r:id="rId111" ref="H55"/>
    <hyperlink r:id="rId112" ref="I55"/>
    <hyperlink r:id="rId113" ref="H56"/>
    <hyperlink r:id="rId114" ref="I56"/>
    <hyperlink r:id="rId115" ref="H57"/>
    <hyperlink r:id="rId116" ref="I57"/>
    <hyperlink r:id="rId117" ref="H58"/>
    <hyperlink r:id="rId118" ref="I58"/>
    <hyperlink r:id="rId119" ref="H59"/>
    <hyperlink r:id="rId120" ref="I59"/>
    <hyperlink r:id="rId121" ref="H60"/>
    <hyperlink r:id="rId122" ref="I60"/>
    <hyperlink r:id="rId123" ref="J60"/>
    <hyperlink r:id="rId124" ref="H61"/>
    <hyperlink r:id="rId125" ref="I61"/>
    <hyperlink r:id="rId126" ref="J61"/>
    <hyperlink r:id="rId127" ref="H62"/>
    <hyperlink r:id="rId128" ref="I62"/>
    <hyperlink r:id="rId129" ref="J62"/>
    <hyperlink r:id="rId130" ref="H63"/>
    <hyperlink r:id="rId131" ref="I63"/>
    <hyperlink r:id="rId132" ref="J63"/>
    <hyperlink r:id="rId133" ref="H64"/>
    <hyperlink r:id="rId134" ref="I64"/>
    <hyperlink r:id="rId135" ref="J64"/>
    <hyperlink r:id="rId136" ref="H65"/>
    <hyperlink r:id="rId137" ref="I65"/>
    <hyperlink r:id="rId138" ref="J65"/>
    <hyperlink r:id="rId139" ref="H66"/>
    <hyperlink r:id="rId140" ref="I66"/>
    <hyperlink r:id="rId141" ref="J66"/>
    <hyperlink r:id="rId142" ref="H67"/>
    <hyperlink r:id="rId143" ref="I67"/>
    <hyperlink r:id="rId144" ref="J67"/>
    <hyperlink r:id="rId145" ref="H68"/>
    <hyperlink r:id="rId146" ref="I68"/>
    <hyperlink r:id="rId147" ref="J68"/>
    <hyperlink r:id="rId148" ref="H69"/>
    <hyperlink r:id="rId149" ref="I69"/>
    <hyperlink r:id="rId150" ref="J69"/>
    <hyperlink r:id="rId151" ref="H70"/>
    <hyperlink r:id="rId152" ref="I70"/>
    <hyperlink r:id="rId153" ref="J70"/>
    <hyperlink r:id="rId154" ref="H71"/>
    <hyperlink r:id="rId155" ref="I71"/>
    <hyperlink r:id="rId156" ref="J71"/>
    <hyperlink r:id="rId157" ref="H72"/>
    <hyperlink r:id="rId158" ref="I72"/>
    <hyperlink r:id="rId159" ref="J72"/>
    <hyperlink r:id="rId160" ref="H73"/>
    <hyperlink r:id="rId161" ref="I73"/>
    <hyperlink r:id="rId162" ref="J73"/>
    <hyperlink r:id="rId163" ref="H74"/>
    <hyperlink r:id="rId164" ref="I74"/>
    <hyperlink r:id="rId165" ref="J74"/>
    <hyperlink r:id="rId166" ref="H75"/>
    <hyperlink r:id="rId167" ref="I75"/>
    <hyperlink r:id="rId168" ref="J75"/>
    <hyperlink r:id="rId169" ref="H76"/>
    <hyperlink r:id="rId170" ref="I76"/>
    <hyperlink r:id="rId171" ref="J76"/>
    <hyperlink r:id="rId172" ref="H77"/>
    <hyperlink r:id="rId173" ref="I77"/>
    <hyperlink r:id="rId174" ref="J77"/>
    <hyperlink r:id="rId175" ref="H78"/>
    <hyperlink r:id="rId176" ref="I78"/>
    <hyperlink r:id="rId177" ref="J78"/>
    <hyperlink r:id="rId178" ref="H79"/>
    <hyperlink r:id="rId179" ref="I79"/>
    <hyperlink r:id="rId180" ref="J79"/>
    <hyperlink r:id="rId181" ref="H80"/>
    <hyperlink r:id="rId182" ref="I80"/>
    <hyperlink r:id="rId183" ref="J80"/>
    <hyperlink r:id="rId184" ref="H81"/>
    <hyperlink r:id="rId185" ref="I81"/>
    <hyperlink r:id="rId186" ref="J81"/>
    <hyperlink r:id="rId187" ref="H82"/>
    <hyperlink r:id="rId188" ref="I82"/>
    <hyperlink r:id="rId189" ref="J82"/>
    <hyperlink r:id="rId190" ref="H83"/>
    <hyperlink r:id="rId191" ref="I83"/>
    <hyperlink r:id="rId192" ref="J83"/>
    <hyperlink r:id="rId193" ref="H84"/>
    <hyperlink r:id="rId194" ref="I84"/>
    <hyperlink r:id="rId195" ref="J84"/>
    <hyperlink r:id="rId196" ref="H85"/>
    <hyperlink r:id="rId197" ref="I85"/>
    <hyperlink r:id="rId198" ref="J85"/>
    <hyperlink r:id="rId199" ref="H86"/>
    <hyperlink r:id="rId200" ref="I86"/>
    <hyperlink r:id="rId201" ref="J86"/>
    <hyperlink r:id="rId202" ref="H87"/>
    <hyperlink r:id="rId203" ref="I87"/>
    <hyperlink r:id="rId204" ref="J87"/>
    <hyperlink r:id="rId205" ref="H88"/>
    <hyperlink r:id="rId206" ref="I88"/>
    <hyperlink r:id="rId207" ref="J88"/>
    <hyperlink r:id="rId208" ref="H89"/>
    <hyperlink r:id="rId209" ref="I89"/>
    <hyperlink r:id="rId210" ref="J89"/>
    <hyperlink r:id="rId211" ref="H90"/>
    <hyperlink r:id="rId212" ref="I90"/>
    <hyperlink r:id="rId213" ref="J90"/>
    <hyperlink r:id="rId214" ref="H91"/>
    <hyperlink r:id="rId215" ref="I91"/>
    <hyperlink r:id="rId216" ref="J91"/>
    <hyperlink r:id="rId217" ref="H92"/>
    <hyperlink r:id="rId218" ref="I92"/>
    <hyperlink r:id="rId219" ref="J92"/>
    <hyperlink r:id="rId220" ref="H93"/>
    <hyperlink r:id="rId221" ref="I93"/>
    <hyperlink r:id="rId222" ref="J93"/>
    <hyperlink r:id="rId223" ref="H94"/>
    <hyperlink r:id="rId224" ref="I94"/>
    <hyperlink r:id="rId225" ref="J94"/>
    <hyperlink r:id="rId226" ref="H95"/>
    <hyperlink r:id="rId227" ref="I95"/>
    <hyperlink r:id="rId228" ref="L95"/>
    <hyperlink r:id="rId229" ref="N95"/>
    <hyperlink r:id="rId230" ref="H96"/>
    <hyperlink r:id="rId231" ref="I96"/>
    <hyperlink r:id="rId232" ref="L96"/>
    <hyperlink r:id="rId233" ref="H97"/>
    <hyperlink r:id="rId234" ref="I97"/>
    <hyperlink r:id="rId235" ref="L97"/>
    <hyperlink r:id="rId236" ref="H98"/>
    <hyperlink r:id="rId237" ref="I98"/>
    <hyperlink r:id="rId238" ref="L98"/>
    <hyperlink r:id="rId239" ref="H99"/>
    <hyperlink r:id="rId240" ref="I99"/>
    <hyperlink r:id="rId241" ref="L99"/>
    <hyperlink r:id="rId242" ref="H100"/>
    <hyperlink r:id="rId243" ref="I100"/>
    <hyperlink r:id="rId244" ref="L100"/>
    <hyperlink r:id="rId245" ref="H101"/>
    <hyperlink r:id="rId246" ref="I101"/>
    <hyperlink r:id="rId247" ref="L101"/>
    <hyperlink r:id="rId248" ref="H102"/>
    <hyperlink r:id="rId249" ref="I102"/>
    <hyperlink r:id="rId250" ref="L102"/>
    <hyperlink r:id="rId251" ref="H103"/>
    <hyperlink r:id="rId252" ref="I103"/>
    <hyperlink r:id="rId253" ref="L103"/>
    <hyperlink r:id="rId254" ref="H104"/>
    <hyperlink r:id="rId255" ref="I104"/>
    <hyperlink r:id="rId256" ref="L104"/>
    <hyperlink r:id="rId257" ref="H105"/>
    <hyperlink r:id="rId258" ref="I105"/>
    <hyperlink r:id="rId259" ref="L105"/>
    <hyperlink r:id="rId260" ref="H106"/>
    <hyperlink r:id="rId261" ref="I106"/>
    <hyperlink r:id="rId262" ref="L106"/>
    <hyperlink r:id="rId263" ref="H107"/>
    <hyperlink r:id="rId264" ref="I107"/>
    <hyperlink r:id="rId265" ref="L107"/>
    <hyperlink r:id="rId266" ref="H108"/>
    <hyperlink r:id="rId267" ref="I108"/>
    <hyperlink r:id="rId268" ref="L108"/>
    <hyperlink r:id="rId269" ref="H109"/>
    <hyperlink r:id="rId270" ref="I109"/>
    <hyperlink r:id="rId271" ref="L109"/>
    <hyperlink r:id="rId272" ref="H110"/>
    <hyperlink r:id="rId273" ref="I110"/>
    <hyperlink r:id="rId274" ref="L110"/>
    <hyperlink r:id="rId275" ref="H111"/>
    <hyperlink r:id="rId276" ref="I111"/>
    <hyperlink r:id="rId277" ref="L111"/>
    <hyperlink r:id="rId278" ref="H112"/>
    <hyperlink r:id="rId279" ref="I112"/>
    <hyperlink r:id="rId280" ref="L112"/>
    <hyperlink r:id="rId281" ref="H113"/>
    <hyperlink r:id="rId282" ref="I113"/>
    <hyperlink r:id="rId283" ref="L113"/>
    <hyperlink r:id="rId284" ref="H114"/>
    <hyperlink r:id="rId285" ref="I114"/>
    <hyperlink r:id="rId286" ref="L114"/>
    <hyperlink r:id="rId287" ref="H115"/>
    <hyperlink r:id="rId288" ref="I115"/>
    <hyperlink r:id="rId289" ref="L115"/>
    <hyperlink r:id="rId290" ref="H116"/>
    <hyperlink r:id="rId291" ref="I116"/>
    <hyperlink r:id="rId292" ref="L116"/>
    <hyperlink r:id="rId293" ref="H117"/>
    <hyperlink r:id="rId294" ref="I117"/>
    <hyperlink r:id="rId295" ref="L117"/>
    <hyperlink r:id="rId296" ref="H118"/>
    <hyperlink r:id="rId297" ref="I118"/>
    <hyperlink r:id="rId298" ref="L118"/>
    <hyperlink r:id="rId299" ref="H119"/>
    <hyperlink r:id="rId300" ref="I119"/>
    <hyperlink r:id="rId301" ref="L119"/>
    <hyperlink r:id="rId302" ref="H120"/>
    <hyperlink r:id="rId303" ref="I120"/>
    <hyperlink r:id="rId304" ref="L120"/>
    <hyperlink r:id="rId305" ref="H121"/>
    <hyperlink r:id="rId306" ref="I121"/>
    <hyperlink r:id="rId307" ref="L121"/>
    <hyperlink r:id="rId308" ref="H122"/>
    <hyperlink r:id="rId309" ref="I122"/>
    <hyperlink r:id="rId310" ref="L122"/>
    <hyperlink r:id="rId311" ref="H123"/>
    <hyperlink r:id="rId312" ref="I123"/>
    <hyperlink r:id="rId313" ref="L123"/>
    <hyperlink r:id="rId314" ref="H124"/>
    <hyperlink r:id="rId315" ref="I124"/>
    <hyperlink r:id="rId316" ref="L124"/>
    <hyperlink r:id="rId317" ref="H125"/>
    <hyperlink r:id="rId318" ref="I125"/>
    <hyperlink r:id="rId319" ref="L125"/>
    <hyperlink r:id="rId320" ref="H126"/>
    <hyperlink r:id="rId321" ref="I126"/>
    <hyperlink r:id="rId322" ref="L126"/>
    <hyperlink r:id="rId323" ref="H127"/>
    <hyperlink r:id="rId324" ref="I127"/>
    <hyperlink r:id="rId325" ref="L127"/>
    <hyperlink r:id="rId326" ref="H128"/>
    <hyperlink r:id="rId327" ref="I128"/>
    <hyperlink r:id="rId328" ref="L128"/>
    <hyperlink r:id="rId329" ref="H129"/>
    <hyperlink r:id="rId330" ref="I129"/>
    <hyperlink r:id="rId331" ref="L129"/>
    <hyperlink r:id="rId332" ref="H130"/>
    <hyperlink r:id="rId333" ref="I130"/>
    <hyperlink r:id="rId334" ref="L130"/>
    <hyperlink r:id="rId335" ref="H131"/>
    <hyperlink r:id="rId336" ref="I131"/>
    <hyperlink r:id="rId337" ref="L131"/>
    <hyperlink r:id="rId338" ref="H132"/>
    <hyperlink r:id="rId339" ref="I132"/>
    <hyperlink r:id="rId340" ref="L132"/>
    <hyperlink r:id="rId341" ref="H133"/>
    <hyperlink r:id="rId342" ref="I133"/>
    <hyperlink r:id="rId343" ref="L133"/>
    <hyperlink r:id="rId344" ref="H134"/>
    <hyperlink r:id="rId345" ref="I134"/>
    <hyperlink r:id="rId346" ref="L134"/>
    <hyperlink r:id="rId347" ref="H135"/>
    <hyperlink r:id="rId348" ref="I135"/>
    <hyperlink r:id="rId349" ref="L135"/>
    <hyperlink r:id="rId350" ref="H136"/>
    <hyperlink r:id="rId351" ref="I136"/>
    <hyperlink r:id="rId352" ref="H137"/>
    <hyperlink r:id="rId353" ref="I137"/>
    <hyperlink r:id="rId354" ref="H138"/>
    <hyperlink r:id="rId355" ref="I138"/>
    <hyperlink r:id="rId356" ref="H139"/>
    <hyperlink r:id="rId357" ref="I139"/>
    <hyperlink r:id="rId358" ref="H140"/>
    <hyperlink r:id="rId359" ref="I140"/>
  </hyperlinks>
  <drawing r:id="rId360"/>
  <legacyDrawing r:id="rId36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3.25"/>
    <col customWidth="1" min="2" max="2" width="13.13"/>
    <col customWidth="1" min="3" max="3" width="10.75"/>
    <col customWidth="1" min="5" max="5" width="19.38"/>
    <col customWidth="1" min="79" max="79" width="13.38"/>
  </cols>
  <sheetData>
    <row r="1">
      <c r="A1" s="49" t="s">
        <v>1</v>
      </c>
      <c r="B1" s="2" t="s">
        <v>1</v>
      </c>
      <c r="C1" s="50" t="s">
        <v>325</v>
      </c>
      <c r="D1" s="50" t="s">
        <v>325</v>
      </c>
      <c r="E1" s="50" t="s">
        <v>325</v>
      </c>
      <c r="F1" s="50" t="s">
        <v>326</v>
      </c>
      <c r="G1" s="50" t="s">
        <v>326</v>
      </c>
      <c r="H1" s="50" t="s">
        <v>326</v>
      </c>
      <c r="I1" s="51" t="s">
        <v>327</v>
      </c>
      <c r="J1" s="51" t="s">
        <v>328</v>
      </c>
      <c r="K1" s="51" t="s">
        <v>329</v>
      </c>
      <c r="L1" s="52" t="s">
        <v>330</v>
      </c>
      <c r="M1" s="52" t="s">
        <v>331</v>
      </c>
      <c r="N1" s="52" t="s">
        <v>332</v>
      </c>
      <c r="O1" s="52" t="s">
        <v>333</v>
      </c>
      <c r="P1" s="53" t="s">
        <v>334</v>
      </c>
      <c r="Q1" s="53" t="s">
        <v>335</v>
      </c>
      <c r="R1" s="53" t="s">
        <v>335</v>
      </c>
      <c r="S1" s="53" t="s">
        <v>335</v>
      </c>
      <c r="T1" s="53" t="s">
        <v>336</v>
      </c>
      <c r="U1" s="53" t="s">
        <v>336</v>
      </c>
      <c r="V1" s="53" t="s">
        <v>337</v>
      </c>
      <c r="W1" s="54" t="s">
        <v>338</v>
      </c>
      <c r="X1" s="54" t="s">
        <v>338</v>
      </c>
      <c r="Y1" s="54" t="s">
        <v>339</v>
      </c>
      <c r="Z1" s="54" t="s">
        <v>340</v>
      </c>
      <c r="AA1" s="52" t="s">
        <v>331</v>
      </c>
      <c r="AB1" s="52" t="s">
        <v>331</v>
      </c>
      <c r="AC1" s="53" t="s">
        <v>334</v>
      </c>
      <c r="AD1" s="53" t="s">
        <v>341</v>
      </c>
      <c r="AE1" s="53" t="s">
        <v>335</v>
      </c>
      <c r="AF1" s="53" t="s">
        <v>335</v>
      </c>
      <c r="AG1" s="53" t="s">
        <v>335</v>
      </c>
      <c r="AH1" s="53" t="s">
        <v>336</v>
      </c>
      <c r="AI1" s="53" t="s">
        <v>336</v>
      </c>
      <c r="AJ1" s="53" t="s">
        <v>337</v>
      </c>
      <c r="AK1" s="53" t="s">
        <v>337</v>
      </c>
      <c r="AL1" s="54" t="s">
        <v>338</v>
      </c>
      <c r="AM1" s="54" t="s">
        <v>338</v>
      </c>
      <c r="AN1" s="54" t="s">
        <v>339</v>
      </c>
      <c r="AO1" s="54" t="s">
        <v>340</v>
      </c>
      <c r="AP1" s="52" t="s">
        <v>332</v>
      </c>
      <c r="AQ1" s="52" t="s">
        <v>332</v>
      </c>
      <c r="AR1" s="53" t="s">
        <v>334</v>
      </c>
      <c r="AS1" s="53" t="s">
        <v>341</v>
      </c>
      <c r="AT1" s="53" t="s">
        <v>335</v>
      </c>
      <c r="AU1" s="53" t="s">
        <v>335</v>
      </c>
      <c r="AV1" s="53" t="s">
        <v>335</v>
      </c>
      <c r="AW1" s="53" t="s">
        <v>336</v>
      </c>
      <c r="AX1" s="53" t="s">
        <v>336</v>
      </c>
      <c r="AY1" s="53" t="s">
        <v>337</v>
      </c>
      <c r="AZ1" s="53" t="s">
        <v>337</v>
      </c>
      <c r="BA1" s="53" t="s">
        <v>342</v>
      </c>
      <c r="BB1" s="53" t="s">
        <v>342</v>
      </c>
      <c r="BC1" s="54" t="s">
        <v>338</v>
      </c>
      <c r="BD1" s="54" t="s">
        <v>338</v>
      </c>
      <c r="BE1" s="54" t="s">
        <v>339</v>
      </c>
      <c r="BF1" s="54" t="s">
        <v>340</v>
      </c>
      <c r="BG1" s="54" t="s">
        <v>343</v>
      </c>
      <c r="BH1" s="52" t="s">
        <v>333</v>
      </c>
      <c r="BI1" s="52" t="s">
        <v>333</v>
      </c>
      <c r="BJ1" s="53" t="s">
        <v>334</v>
      </c>
      <c r="BK1" s="53" t="s">
        <v>341</v>
      </c>
      <c r="BL1" s="53" t="s">
        <v>335</v>
      </c>
      <c r="BM1" s="53" t="s">
        <v>335</v>
      </c>
      <c r="BN1" s="53" t="s">
        <v>335</v>
      </c>
      <c r="BO1" s="53" t="s">
        <v>336</v>
      </c>
      <c r="BP1" s="53" t="s">
        <v>336</v>
      </c>
      <c r="BQ1" s="53" t="s">
        <v>337</v>
      </c>
      <c r="BR1" s="53" t="s">
        <v>337</v>
      </c>
      <c r="BS1" s="53" t="s">
        <v>342</v>
      </c>
      <c r="BT1" s="53" t="s">
        <v>342</v>
      </c>
      <c r="BU1" s="54" t="s">
        <v>338</v>
      </c>
      <c r="BV1" s="54" t="s">
        <v>338</v>
      </c>
      <c r="BW1" s="54" t="s">
        <v>339</v>
      </c>
      <c r="BX1" s="54" t="s">
        <v>340</v>
      </c>
      <c r="BY1" s="54" t="s">
        <v>343</v>
      </c>
      <c r="BZ1" s="54" t="s">
        <v>344</v>
      </c>
      <c r="CA1" s="52" t="s">
        <v>345</v>
      </c>
      <c r="CB1" s="52" t="s">
        <v>345</v>
      </c>
      <c r="CC1" s="53"/>
      <c r="CD1" s="53" t="s">
        <v>334</v>
      </c>
      <c r="CE1" s="53" t="s">
        <v>341</v>
      </c>
      <c r="CF1" s="53" t="s">
        <v>337</v>
      </c>
      <c r="CG1" s="53" t="s">
        <v>337</v>
      </c>
      <c r="CH1" s="53" t="s">
        <v>342</v>
      </c>
      <c r="CI1" s="53" t="s">
        <v>342</v>
      </c>
      <c r="CJ1" s="54" t="s">
        <v>340</v>
      </c>
      <c r="CK1" s="54" t="s">
        <v>343</v>
      </c>
      <c r="CL1" s="54" t="s">
        <v>344</v>
      </c>
      <c r="CM1" s="52" t="s">
        <v>346</v>
      </c>
      <c r="CN1" s="52" t="s">
        <v>346</v>
      </c>
      <c r="CO1" s="52" t="s">
        <v>346</v>
      </c>
      <c r="CP1" s="52" t="s">
        <v>346</v>
      </c>
      <c r="CQ1" s="52" t="s">
        <v>346</v>
      </c>
      <c r="CR1" s="53" t="s">
        <v>334</v>
      </c>
      <c r="CS1" s="53" t="s">
        <v>337</v>
      </c>
      <c r="CT1" s="53" t="s">
        <v>342</v>
      </c>
      <c r="CU1" s="54" t="s">
        <v>340</v>
      </c>
      <c r="CV1" s="54" t="s">
        <v>340</v>
      </c>
      <c r="CW1" s="54" t="s">
        <v>343</v>
      </c>
      <c r="CX1" s="52" t="s">
        <v>347</v>
      </c>
      <c r="CY1" s="52" t="s">
        <v>347</v>
      </c>
      <c r="CZ1" s="53" t="s">
        <v>334</v>
      </c>
      <c r="DA1" s="53" t="s">
        <v>341</v>
      </c>
      <c r="DB1" s="54" t="s">
        <v>344</v>
      </c>
      <c r="DC1" s="55" t="s">
        <v>348</v>
      </c>
      <c r="DD1" s="56" t="s">
        <v>349</v>
      </c>
    </row>
    <row r="2" ht="89.25" customHeight="1">
      <c r="A2" s="5" t="s">
        <v>350</v>
      </c>
      <c r="B2" s="6" t="s">
        <v>3</v>
      </c>
      <c r="C2" s="6" t="s">
        <v>351</v>
      </c>
      <c r="D2" s="5" t="s">
        <v>1728</v>
      </c>
      <c r="E2" s="5" t="s">
        <v>352</v>
      </c>
      <c r="F2" s="6" t="s">
        <v>353</v>
      </c>
      <c r="G2" s="6" t="s">
        <v>354</v>
      </c>
      <c r="H2" s="6" t="s">
        <v>355</v>
      </c>
      <c r="I2" s="6" t="s">
        <v>356</v>
      </c>
      <c r="J2" s="5" t="s">
        <v>357</v>
      </c>
      <c r="K2" s="5" t="s">
        <v>358</v>
      </c>
      <c r="L2" s="6" t="s">
        <v>359</v>
      </c>
      <c r="M2" s="6" t="s">
        <v>360</v>
      </c>
      <c r="N2" s="6" t="s">
        <v>361</v>
      </c>
      <c r="O2" s="6" t="s">
        <v>362</v>
      </c>
      <c r="P2" s="57" t="s">
        <v>363</v>
      </c>
      <c r="Q2" s="58" t="s">
        <v>364</v>
      </c>
      <c r="R2" s="58" t="s">
        <v>365</v>
      </c>
      <c r="S2" s="58" t="s">
        <v>366</v>
      </c>
      <c r="T2" s="59" t="s">
        <v>367</v>
      </c>
      <c r="U2" s="59" t="s">
        <v>368</v>
      </c>
      <c r="V2" s="57" t="s">
        <v>369</v>
      </c>
      <c r="W2" s="60" t="s">
        <v>370</v>
      </c>
      <c r="X2" s="57" t="s">
        <v>371</v>
      </c>
      <c r="Y2" s="57" t="s">
        <v>372</v>
      </c>
      <c r="Z2" s="57" t="s">
        <v>373</v>
      </c>
      <c r="AA2" s="57" t="s">
        <v>374</v>
      </c>
      <c r="AB2" s="57" t="s">
        <v>375</v>
      </c>
      <c r="AC2" s="57" t="s">
        <v>376</v>
      </c>
      <c r="AD2" s="57" t="s">
        <v>377</v>
      </c>
      <c r="AE2" s="58" t="s">
        <v>378</v>
      </c>
      <c r="AF2" s="58" t="s">
        <v>379</v>
      </c>
      <c r="AG2" s="58" t="s">
        <v>380</v>
      </c>
      <c r="AH2" s="57" t="s">
        <v>381</v>
      </c>
      <c r="AI2" s="57" t="s">
        <v>382</v>
      </c>
      <c r="AJ2" s="57" t="s">
        <v>383</v>
      </c>
      <c r="AK2" s="57" t="s">
        <v>384</v>
      </c>
      <c r="AL2" s="57" t="s">
        <v>385</v>
      </c>
      <c r="AM2" s="57" t="s">
        <v>386</v>
      </c>
      <c r="AN2" s="57" t="s">
        <v>387</v>
      </c>
      <c r="AO2" s="57" t="s">
        <v>388</v>
      </c>
      <c r="AP2" s="57" t="s">
        <v>389</v>
      </c>
      <c r="AQ2" s="57" t="s">
        <v>390</v>
      </c>
      <c r="AR2" s="57" t="s">
        <v>391</v>
      </c>
      <c r="AS2" s="57" t="s">
        <v>392</v>
      </c>
      <c r="AT2" s="58" t="s">
        <v>393</v>
      </c>
      <c r="AU2" s="58" t="s">
        <v>394</v>
      </c>
      <c r="AV2" s="58" t="s">
        <v>395</v>
      </c>
      <c r="AW2" s="59" t="s">
        <v>396</v>
      </c>
      <c r="AX2" s="59" t="s">
        <v>397</v>
      </c>
      <c r="AY2" s="57" t="s">
        <v>398</v>
      </c>
      <c r="AZ2" s="57" t="s">
        <v>399</v>
      </c>
      <c r="BA2" s="57" t="s">
        <v>400</v>
      </c>
      <c r="BB2" s="57" t="s">
        <v>401</v>
      </c>
      <c r="BC2" s="57" t="s">
        <v>402</v>
      </c>
      <c r="BD2" s="57" t="s">
        <v>403</v>
      </c>
      <c r="BE2" s="57" t="s">
        <v>404</v>
      </c>
      <c r="BF2" s="57" t="s">
        <v>405</v>
      </c>
      <c r="BG2" s="57" t="s">
        <v>406</v>
      </c>
      <c r="BH2" s="57" t="s">
        <v>407</v>
      </c>
      <c r="BI2" s="57" t="s">
        <v>408</v>
      </c>
      <c r="BJ2" s="57" t="s">
        <v>409</v>
      </c>
      <c r="BK2" s="57" t="s">
        <v>410</v>
      </c>
      <c r="BL2" s="58" t="s">
        <v>411</v>
      </c>
      <c r="BM2" s="58" t="s">
        <v>412</v>
      </c>
      <c r="BN2" s="58" t="s">
        <v>413</v>
      </c>
      <c r="BO2" s="59" t="s">
        <v>414</v>
      </c>
      <c r="BP2" s="59" t="s">
        <v>415</v>
      </c>
      <c r="BQ2" s="57" t="s">
        <v>416</v>
      </c>
      <c r="BR2" s="57" t="s">
        <v>417</v>
      </c>
      <c r="BS2" s="57" t="s">
        <v>418</v>
      </c>
      <c r="BT2" s="57" t="s">
        <v>419</v>
      </c>
      <c r="BU2" s="57" t="s">
        <v>420</v>
      </c>
      <c r="BV2" s="57" t="s">
        <v>421</v>
      </c>
      <c r="BW2" s="57" t="s">
        <v>422</v>
      </c>
      <c r="BX2" s="57" t="s">
        <v>423</v>
      </c>
      <c r="BY2" s="57" t="s">
        <v>424</v>
      </c>
      <c r="BZ2" s="57" t="s">
        <v>425</v>
      </c>
      <c r="CA2" s="6" t="s">
        <v>426</v>
      </c>
      <c r="CB2" s="57" t="s">
        <v>427</v>
      </c>
      <c r="CC2" s="60" t="s">
        <v>428</v>
      </c>
      <c r="CD2" s="57" t="s">
        <v>429</v>
      </c>
      <c r="CE2" s="57" t="s">
        <v>430</v>
      </c>
      <c r="CF2" s="57" t="s">
        <v>431</v>
      </c>
      <c r="CG2" s="57" t="s">
        <v>432</v>
      </c>
      <c r="CH2" s="57" t="s">
        <v>433</v>
      </c>
      <c r="CI2" s="57" t="s">
        <v>434</v>
      </c>
      <c r="CJ2" s="57" t="s">
        <v>435</v>
      </c>
      <c r="CK2" s="57" t="s">
        <v>436</v>
      </c>
      <c r="CL2" s="57" t="s">
        <v>437</v>
      </c>
      <c r="CM2" s="6" t="s">
        <v>438</v>
      </c>
      <c r="CN2" s="57" t="s">
        <v>439</v>
      </c>
      <c r="CO2" s="57" t="s">
        <v>440</v>
      </c>
      <c r="CP2" s="57" t="s">
        <v>441</v>
      </c>
      <c r="CQ2" s="57" t="s">
        <v>442</v>
      </c>
      <c r="CR2" s="57" t="s">
        <v>443</v>
      </c>
      <c r="CS2" s="57" t="s">
        <v>444</v>
      </c>
      <c r="CT2" s="57" t="s">
        <v>445</v>
      </c>
      <c r="CU2" s="57" t="s">
        <v>446</v>
      </c>
      <c r="CV2" s="57" t="s">
        <v>447</v>
      </c>
      <c r="CW2" s="57" t="s">
        <v>448</v>
      </c>
      <c r="CX2" s="57" t="s">
        <v>449</v>
      </c>
      <c r="CY2" s="57" t="s">
        <v>450</v>
      </c>
      <c r="CZ2" s="57" t="s">
        <v>451</v>
      </c>
      <c r="DA2" s="57" t="s">
        <v>452</v>
      </c>
      <c r="DB2" s="57" t="s">
        <v>453</v>
      </c>
      <c r="DC2" s="57" t="s">
        <v>454</v>
      </c>
      <c r="DD2" s="57" t="s">
        <v>455</v>
      </c>
    </row>
    <row r="3">
      <c r="A3" s="8" t="s">
        <v>16</v>
      </c>
      <c r="B3" s="8" t="s">
        <v>17</v>
      </c>
      <c r="C3" s="8" t="s">
        <v>456</v>
      </c>
      <c r="D3" s="8" t="s">
        <v>456</v>
      </c>
      <c r="E3" s="10" t="s">
        <v>457</v>
      </c>
      <c r="F3" s="8" t="s">
        <v>19</v>
      </c>
      <c r="G3" s="8" t="s">
        <v>209</v>
      </c>
      <c r="H3" s="8" t="s">
        <v>209</v>
      </c>
      <c r="I3" s="9" t="s">
        <v>458</v>
      </c>
      <c r="J3" s="8" t="s">
        <v>209</v>
      </c>
      <c r="K3" s="8" t="s">
        <v>209</v>
      </c>
      <c r="L3" s="8" t="s">
        <v>459</v>
      </c>
      <c r="M3" s="8" t="s">
        <v>459</v>
      </c>
      <c r="N3" s="8" t="s">
        <v>460</v>
      </c>
      <c r="O3" s="8" t="s">
        <v>460</v>
      </c>
      <c r="P3" s="61"/>
      <c r="Q3" s="62"/>
      <c r="R3" s="62"/>
      <c r="S3" s="62"/>
      <c r="T3" s="62"/>
      <c r="U3" s="62"/>
      <c r="V3" s="61"/>
      <c r="W3" s="61"/>
      <c r="X3" s="61"/>
      <c r="Y3" s="61"/>
      <c r="Z3" s="61"/>
      <c r="AA3" s="61"/>
      <c r="AB3" s="61"/>
      <c r="AC3" s="61"/>
      <c r="AD3" s="61"/>
      <c r="AE3" s="61"/>
      <c r="AF3" s="61"/>
      <c r="AG3" s="61"/>
      <c r="AH3" s="61"/>
      <c r="AI3" s="61"/>
      <c r="AJ3" s="61"/>
      <c r="AK3" s="61"/>
      <c r="AL3" s="61"/>
      <c r="AM3" s="61"/>
      <c r="AN3" s="61"/>
      <c r="AO3" s="61"/>
      <c r="AP3" s="61"/>
      <c r="AQ3" s="61"/>
      <c r="AR3" s="61"/>
      <c r="AS3" s="61"/>
      <c r="AT3" s="62"/>
      <c r="AU3" s="62"/>
      <c r="AV3" s="62"/>
      <c r="AW3" s="62"/>
      <c r="AX3" s="62"/>
      <c r="AY3" s="61"/>
      <c r="AZ3" s="61"/>
      <c r="BA3" s="61"/>
      <c r="BB3" s="61"/>
      <c r="BC3" s="61"/>
      <c r="BD3" s="61"/>
      <c r="BE3" s="61"/>
      <c r="BF3" s="61"/>
      <c r="BG3" s="61"/>
      <c r="BH3" s="61"/>
      <c r="BI3" s="61"/>
      <c r="BJ3" s="61"/>
      <c r="BK3" s="61"/>
      <c r="BL3" s="62"/>
      <c r="BM3" s="62"/>
      <c r="BN3" s="62"/>
      <c r="BO3" s="62"/>
      <c r="BP3" s="62"/>
      <c r="BQ3" s="61"/>
      <c r="BR3" s="61"/>
      <c r="BS3" s="61"/>
      <c r="BT3" s="61"/>
      <c r="BU3" s="61"/>
      <c r="BV3" s="61"/>
      <c r="BW3" s="61"/>
      <c r="BX3" s="61"/>
      <c r="BY3" s="61"/>
      <c r="BZ3" s="61"/>
      <c r="CA3" s="63" t="s">
        <v>461</v>
      </c>
      <c r="CB3" s="61"/>
      <c r="CC3" s="61"/>
      <c r="CD3" s="61"/>
      <c r="CE3" s="61"/>
      <c r="CF3" s="61"/>
      <c r="CG3" s="61"/>
      <c r="CH3" s="61"/>
      <c r="CI3" s="61"/>
      <c r="CJ3" s="61"/>
      <c r="CK3" s="61"/>
      <c r="CL3" s="61"/>
      <c r="CM3" s="8" t="s">
        <v>462</v>
      </c>
      <c r="CN3" s="8" t="s">
        <v>209</v>
      </c>
      <c r="CO3" s="8" t="s">
        <v>209</v>
      </c>
      <c r="CP3" s="8" t="s">
        <v>19</v>
      </c>
      <c r="CQ3" s="8" t="s">
        <v>209</v>
      </c>
      <c r="CR3" s="61"/>
      <c r="CS3" s="11">
        <v>1.0</v>
      </c>
      <c r="CT3" s="8" t="s">
        <v>209</v>
      </c>
      <c r="CU3" s="11">
        <v>33.3</v>
      </c>
      <c r="CV3" s="61"/>
      <c r="CW3" s="61"/>
      <c r="CX3" s="61"/>
      <c r="CY3" s="61"/>
      <c r="CZ3" s="61"/>
      <c r="DA3" s="61"/>
      <c r="DB3" s="61"/>
      <c r="DC3" s="61"/>
      <c r="DD3" s="61"/>
    </row>
    <row r="4">
      <c r="A4" s="8" t="s">
        <v>25</v>
      </c>
      <c r="B4" s="8" t="s">
        <v>26</v>
      </c>
      <c r="C4" s="8" t="s">
        <v>463</v>
      </c>
      <c r="D4" s="8" t="s">
        <v>463</v>
      </c>
      <c r="E4" s="10" t="s">
        <v>464</v>
      </c>
      <c r="F4" s="8" t="s">
        <v>19</v>
      </c>
      <c r="G4" s="8" t="s">
        <v>209</v>
      </c>
      <c r="H4" s="8" t="s">
        <v>209</v>
      </c>
      <c r="I4" s="9" t="s">
        <v>465</v>
      </c>
      <c r="J4" s="8" t="s">
        <v>209</v>
      </c>
      <c r="K4" s="8" t="s">
        <v>209</v>
      </c>
      <c r="L4" s="8" t="s">
        <v>460</v>
      </c>
      <c r="M4" s="8" t="s">
        <v>460</v>
      </c>
      <c r="N4" s="8" t="s">
        <v>459</v>
      </c>
      <c r="O4" s="8" t="s">
        <v>459</v>
      </c>
      <c r="P4" s="11">
        <v>3.0</v>
      </c>
      <c r="Q4" s="64"/>
      <c r="R4" s="64"/>
      <c r="S4" s="64"/>
      <c r="T4" s="64">
        <v>25.0</v>
      </c>
      <c r="U4" s="62"/>
      <c r="V4" s="11">
        <v>2.0</v>
      </c>
      <c r="W4" s="61"/>
      <c r="X4" s="11">
        <v>35.0</v>
      </c>
      <c r="Y4" s="61"/>
      <c r="Z4" s="61"/>
      <c r="AA4" s="8" t="s">
        <v>209</v>
      </c>
      <c r="AB4" s="8" t="s">
        <v>209</v>
      </c>
      <c r="AC4" s="11">
        <v>3.0</v>
      </c>
      <c r="AD4" s="11">
        <v>0.33</v>
      </c>
      <c r="AE4" s="11"/>
      <c r="AF4" s="11"/>
      <c r="AG4" s="11"/>
      <c r="AH4" s="11">
        <v>25.0</v>
      </c>
      <c r="AI4" s="61"/>
      <c r="AJ4" s="11">
        <v>2.0</v>
      </c>
      <c r="AK4" s="11">
        <v>2.0</v>
      </c>
      <c r="AL4" s="61"/>
      <c r="AM4" s="11">
        <v>35.0</v>
      </c>
      <c r="AN4" s="61"/>
      <c r="AO4" s="61"/>
      <c r="AP4" s="8" t="s">
        <v>209</v>
      </c>
      <c r="AQ4" s="8" t="s">
        <v>209</v>
      </c>
      <c r="AR4" s="61"/>
      <c r="AS4" s="61"/>
      <c r="AT4" s="62"/>
      <c r="AU4" s="62"/>
      <c r="AV4" s="62"/>
      <c r="AW4" s="62"/>
      <c r="AX4" s="62"/>
      <c r="AY4" s="61"/>
      <c r="AZ4" s="61"/>
      <c r="BA4" s="61"/>
      <c r="BB4" s="61"/>
      <c r="BC4" s="61"/>
      <c r="BD4" s="61"/>
      <c r="BE4" s="61"/>
      <c r="BF4" s="61"/>
      <c r="BG4" s="61"/>
      <c r="BH4" s="8" t="s">
        <v>209</v>
      </c>
      <c r="BI4" s="8" t="s">
        <v>209</v>
      </c>
      <c r="BJ4" s="61"/>
      <c r="BK4" s="61"/>
      <c r="BL4" s="62"/>
      <c r="BM4" s="62"/>
      <c r="BN4" s="62"/>
      <c r="BO4" s="62"/>
      <c r="BP4" s="62"/>
      <c r="BQ4" s="61"/>
      <c r="BR4" s="61"/>
      <c r="BS4" s="61"/>
      <c r="BT4" s="61"/>
      <c r="BU4" s="61"/>
      <c r="BV4" s="61"/>
      <c r="BW4" s="61"/>
      <c r="BX4" s="61"/>
      <c r="BY4" s="61"/>
      <c r="BZ4" s="61"/>
      <c r="CA4" s="63" t="s">
        <v>461</v>
      </c>
      <c r="CB4" s="61"/>
      <c r="CC4" s="61"/>
      <c r="CD4" s="61"/>
      <c r="CE4" s="61"/>
      <c r="CF4" s="61"/>
      <c r="CG4" s="61"/>
      <c r="CH4" s="61"/>
      <c r="CI4" s="61"/>
      <c r="CJ4" s="61"/>
      <c r="CK4" s="61"/>
      <c r="CL4" s="61"/>
      <c r="CM4" s="8" t="s">
        <v>459</v>
      </c>
      <c r="CN4" s="61"/>
      <c r="CO4" s="61"/>
      <c r="CP4" s="61"/>
      <c r="CQ4" s="61"/>
      <c r="CR4" s="61"/>
      <c r="CS4" s="61"/>
      <c r="CT4" s="61"/>
      <c r="CU4" s="61"/>
      <c r="CV4" s="61"/>
      <c r="CW4" s="61"/>
      <c r="CX4" s="61"/>
      <c r="CY4" s="61"/>
      <c r="CZ4" s="61"/>
      <c r="DA4" s="61"/>
      <c r="DB4" s="61"/>
      <c r="DC4" s="61"/>
      <c r="DD4" s="61"/>
    </row>
    <row r="5">
      <c r="A5" s="32" t="s">
        <v>1594</v>
      </c>
      <c r="B5" s="32" t="s">
        <v>220</v>
      </c>
      <c r="C5" s="32" t="s">
        <v>1594</v>
      </c>
      <c r="D5" s="32" t="s">
        <v>1594</v>
      </c>
      <c r="E5" s="32" t="s">
        <v>1729</v>
      </c>
      <c r="F5" s="65" t="s">
        <v>209</v>
      </c>
      <c r="G5" s="65" t="s">
        <v>209</v>
      </c>
      <c r="H5" s="65" t="s">
        <v>209</v>
      </c>
      <c r="I5" s="15" t="s">
        <v>458</v>
      </c>
      <c r="J5" s="65" t="s">
        <v>209</v>
      </c>
      <c r="K5" s="65" t="s">
        <v>209</v>
      </c>
      <c r="L5" s="32" t="s">
        <v>460</v>
      </c>
      <c r="M5" s="32" t="s">
        <v>459</v>
      </c>
      <c r="N5" s="32" t="s">
        <v>459</v>
      </c>
      <c r="O5" s="32" t="s">
        <v>459</v>
      </c>
      <c r="P5" s="32">
        <v>5.0</v>
      </c>
      <c r="Q5" s="32">
        <v>50.0</v>
      </c>
      <c r="R5" s="32">
        <v>50.0</v>
      </c>
      <c r="S5" s="32">
        <v>50.0</v>
      </c>
      <c r="T5" s="32">
        <v>10.0</v>
      </c>
      <c r="U5" s="32">
        <v>10.0</v>
      </c>
      <c r="AA5" s="66"/>
      <c r="AB5" s="66"/>
      <c r="AC5" s="67"/>
      <c r="AD5" s="67"/>
      <c r="AE5" s="67"/>
      <c r="AF5" s="67"/>
      <c r="AG5" s="67"/>
      <c r="AH5" s="67"/>
      <c r="AI5" s="67"/>
      <c r="AJ5" s="67"/>
      <c r="AK5" s="67"/>
      <c r="AL5" s="67"/>
      <c r="AM5" s="67"/>
      <c r="AN5" s="67"/>
      <c r="AO5" s="67"/>
      <c r="AP5" s="66"/>
      <c r="AQ5" s="66"/>
      <c r="AR5" s="67"/>
      <c r="AS5" s="67"/>
      <c r="AT5" s="67"/>
      <c r="AU5" s="67"/>
      <c r="AV5" s="67"/>
      <c r="AW5" s="67"/>
      <c r="AX5" s="67"/>
      <c r="AY5" s="67"/>
      <c r="AZ5" s="67"/>
      <c r="BA5" s="66"/>
      <c r="BB5" s="66"/>
      <c r="BC5" s="67"/>
      <c r="BD5" s="67"/>
      <c r="BE5" s="67"/>
      <c r="BF5" s="67"/>
      <c r="BG5" s="67"/>
      <c r="BH5" s="66"/>
      <c r="BI5" s="66"/>
      <c r="BJ5" s="67"/>
      <c r="BK5" s="67"/>
      <c r="BL5" s="67"/>
      <c r="BM5" s="67"/>
      <c r="BN5" s="67"/>
      <c r="BO5" s="67"/>
      <c r="BP5" s="67"/>
      <c r="BQ5" s="67"/>
      <c r="BR5" s="67"/>
      <c r="BS5" s="66"/>
      <c r="BT5" s="66"/>
      <c r="BU5" s="67"/>
      <c r="BV5" s="67"/>
      <c r="BW5" s="67"/>
      <c r="BX5" s="67"/>
      <c r="BY5" s="67"/>
      <c r="BZ5" s="67"/>
      <c r="CA5" s="32" t="s">
        <v>461</v>
      </c>
      <c r="CH5" s="66"/>
      <c r="CI5" s="66"/>
      <c r="CM5" s="32" t="s">
        <v>459</v>
      </c>
      <c r="CN5" s="66"/>
      <c r="CO5" s="66"/>
      <c r="CP5" s="66"/>
      <c r="CQ5" s="66"/>
      <c r="CR5" s="67"/>
      <c r="CS5" s="67"/>
      <c r="CT5" s="67"/>
      <c r="CU5" s="67"/>
      <c r="CV5" s="67"/>
      <c r="CW5" s="67"/>
      <c r="CX5" s="32" t="s">
        <v>461</v>
      </c>
      <c r="CY5" s="65" t="s">
        <v>209</v>
      </c>
    </row>
    <row r="6">
      <c r="A6" s="15" t="s">
        <v>1599</v>
      </c>
      <c r="B6" s="32" t="s">
        <v>220</v>
      </c>
      <c r="C6" s="15" t="s">
        <v>471</v>
      </c>
      <c r="D6" s="15" t="s">
        <v>471</v>
      </c>
      <c r="E6" s="32" t="s">
        <v>1730</v>
      </c>
      <c r="F6" s="65" t="s">
        <v>209</v>
      </c>
      <c r="G6" s="65" t="s">
        <v>209</v>
      </c>
      <c r="H6" s="65" t="s">
        <v>209</v>
      </c>
      <c r="I6" s="15" t="s">
        <v>465</v>
      </c>
      <c r="J6" s="65" t="s">
        <v>209</v>
      </c>
      <c r="K6" s="65" t="s">
        <v>209</v>
      </c>
      <c r="L6" s="32" t="s">
        <v>460</v>
      </c>
      <c r="M6" s="32" t="s">
        <v>459</v>
      </c>
      <c r="N6" s="32" t="s">
        <v>459</v>
      </c>
      <c r="O6" s="32" t="s">
        <v>459</v>
      </c>
      <c r="P6" s="32">
        <v>1.0</v>
      </c>
      <c r="Q6" s="32">
        <v>20.0</v>
      </c>
      <c r="R6" s="32">
        <v>5.0</v>
      </c>
      <c r="S6" s="32"/>
      <c r="T6" s="32"/>
      <c r="W6" s="32">
        <v>2.0</v>
      </c>
      <c r="X6" s="32">
        <v>24.0</v>
      </c>
      <c r="AA6" s="66"/>
      <c r="AB6" s="66"/>
      <c r="AC6" s="67"/>
      <c r="AD6" s="67"/>
      <c r="AE6" s="67"/>
      <c r="AF6" s="67"/>
      <c r="AG6" s="67"/>
      <c r="AH6" s="67"/>
      <c r="AI6" s="67"/>
      <c r="AJ6" s="67"/>
      <c r="AK6" s="67"/>
      <c r="AL6" s="67"/>
      <c r="AM6" s="67"/>
      <c r="AN6" s="67"/>
      <c r="AO6" s="67"/>
      <c r="AP6" s="66"/>
      <c r="AQ6" s="66"/>
      <c r="AR6" s="67"/>
      <c r="AS6" s="67"/>
      <c r="AT6" s="67"/>
      <c r="AU6" s="67"/>
      <c r="AV6" s="67"/>
      <c r="AW6" s="67"/>
      <c r="AX6" s="67"/>
      <c r="AY6" s="67"/>
      <c r="AZ6" s="67"/>
      <c r="BA6" s="66"/>
      <c r="BB6" s="66"/>
      <c r="BC6" s="67"/>
      <c r="BD6" s="67"/>
      <c r="BE6" s="67"/>
      <c r="BF6" s="67"/>
      <c r="BG6" s="67"/>
      <c r="BH6" s="66"/>
      <c r="BI6" s="66"/>
      <c r="BJ6" s="67"/>
      <c r="BK6" s="67"/>
      <c r="BL6" s="67"/>
      <c r="BM6" s="67"/>
      <c r="BN6" s="67"/>
      <c r="BO6" s="67"/>
      <c r="BP6" s="67"/>
      <c r="BQ6" s="67"/>
      <c r="BR6" s="67"/>
      <c r="BS6" s="66"/>
      <c r="BT6" s="66"/>
      <c r="BU6" s="67"/>
      <c r="BV6" s="67"/>
      <c r="BW6" s="67"/>
      <c r="BX6" s="67"/>
      <c r="BY6" s="67"/>
      <c r="BZ6" s="67"/>
      <c r="CA6" s="32" t="s">
        <v>461</v>
      </c>
      <c r="CH6" s="66"/>
      <c r="CI6" s="66"/>
      <c r="CM6" s="32" t="s">
        <v>459</v>
      </c>
      <c r="CN6" s="66"/>
      <c r="CO6" s="66"/>
      <c r="CP6" s="66"/>
      <c r="CQ6" s="66"/>
      <c r="CR6" s="67"/>
      <c r="CS6" s="67"/>
      <c r="CT6" s="67"/>
      <c r="CU6" s="67"/>
      <c r="CV6" s="67"/>
      <c r="CW6" s="67"/>
      <c r="CX6" s="32" t="s">
        <v>461</v>
      </c>
      <c r="CY6" s="65" t="s">
        <v>209</v>
      </c>
    </row>
    <row r="7">
      <c r="A7" s="15" t="s">
        <v>1599</v>
      </c>
      <c r="B7" s="32" t="s">
        <v>220</v>
      </c>
      <c r="C7" s="15" t="s">
        <v>473</v>
      </c>
      <c r="D7" s="15" t="s">
        <v>473</v>
      </c>
      <c r="E7" s="32" t="s">
        <v>1731</v>
      </c>
      <c r="F7" s="65" t="s">
        <v>209</v>
      </c>
      <c r="G7" s="65" t="s">
        <v>209</v>
      </c>
      <c r="H7" s="65" t="s">
        <v>209</v>
      </c>
      <c r="I7" s="15" t="s">
        <v>465</v>
      </c>
      <c r="J7" s="65" t="s">
        <v>209</v>
      </c>
      <c r="K7" s="65" t="s">
        <v>209</v>
      </c>
      <c r="L7" s="32" t="s">
        <v>460</v>
      </c>
      <c r="M7" s="32" t="s">
        <v>459</v>
      </c>
      <c r="N7" s="32" t="s">
        <v>459</v>
      </c>
      <c r="O7" s="32" t="s">
        <v>459</v>
      </c>
      <c r="P7" s="32">
        <v>0.41</v>
      </c>
      <c r="Q7" s="32">
        <v>20.0</v>
      </c>
      <c r="R7" s="32">
        <v>10.0</v>
      </c>
      <c r="S7" s="32">
        <v>25.0</v>
      </c>
      <c r="T7" s="32">
        <v>20.0</v>
      </c>
      <c r="U7" s="32">
        <v>20.0</v>
      </c>
      <c r="V7" s="32">
        <v>2.0</v>
      </c>
      <c r="W7" s="32">
        <v>2.0</v>
      </c>
      <c r="X7" s="32">
        <v>24.0</v>
      </c>
      <c r="AA7" s="66"/>
      <c r="AB7" s="66"/>
      <c r="AC7" s="67"/>
      <c r="AD7" s="67"/>
      <c r="AE7" s="67"/>
      <c r="AF7" s="67"/>
      <c r="AG7" s="67"/>
      <c r="AH7" s="67"/>
      <c r="AI7" s="67"/>
      <c r="AJ7" s="67"/>
      <c r="AK7" s="67"/>
      <c r="AL7" s="67"/>
      <c r="AM7" s="67"/>
      <c r="AN7" s="67"/>
      <c r="AO7" s="67"/>
      <c r="AP7" s="66"/>
      <c r="AQ7" s="66"/>
      <c r="AR7" s="67"/>
      <c r="AS7" s="67"/>
      <c r="AT7" s="67"/>
      <c r="AU7" s="67"/>
      <c r="AV7" s="67"/>
      <c r="AW7" s="67"/>
      <c r="AX7" s="67"/>
      <c r="AY7" s="67"/>
      <c r="AZ7" s="67"/>
      <c r="BA7" s="66"/>
      <c r="BB7" s="66"/>
      <c r="BC7" s="67"/>
      <c r="BD7" s="67"/>
      <c r="BE7" s="67"/>
      <c r="BF7" s="67"/>
      <c r="BG7" s="67"/>
      <c r="BH7" s="66"/>
      <c r="BI7" s="66"/>
      <c r="BJ7" s="67"/>
      <c r="BK7" s="67"/>
      <c r="BL7" s="67"/>
      <c r="BM7" s="67"/>
      <c r="BN7" s="67"/>
      <c r="BO7" s="67"/>
      <c r="BP7" s="67"/>
      <c r="BQ7" s="67"/>
      <c r="BR7" s="67"/>
      <c r="BS7" s="66"/>
      <c r="BT7" s="66"/>
      <c r="BU7" s="67"/>
      <c r="BV7" s="67"/>
      <c r="BW7" s="67"/>
      <c r="BX7" s="67"/>
      <c r="BY7" s="67"/>
      <c r="BZ7" s="67"/>
      <c r="CA7" s="32" t="s">
        <v>461</v>
      </c>
      <c r="CH7" s="66"/>
      <c r="CI7" s="66"/>
      <c r="CM7" s="32" t="s">
        <v>459</v>
      </c>
      <c r="CN7" s="66"/>
      <c r="CO7" s="66"/>
      <c r="CP7" s="66"/>
      <c r="CQ7" s="66"/>
      <c r="CR7" s="67"/>
      <c r="CS7" s="67"/>
      <c r="CT7" s="67"/>
      <c r="CU7" s="67"/>
      <c r="CV7" s="67"/>
      <c r="CW7" s="67"/>
      <c r="CX7" s="32" t="s">
        <v>461</v>
      </c>
      <c r="CY7" s="65" t="s">
        <v>209</v>
      </c>
    </row>
    <row r="8">
      <c r="A8" s="15" t="s">
        <v>1599</v>
      </c>
      <c r="B8" s="32" t="s">
        <v>220</v>
      </c>
      <c r="C8" s="15" t="s">
        <v>475</v>
      </c>
      <c r="D8" s="15" t="s">
        <v>475</v>
      </c>
      <c r="E8" s="32" t="s">
        <v>1732</v>
      </c>
      <c r="F8" s="65" t="s">
        <v>209</v>
      </c>
      <c r="G8" s="65" t="s">
        <v>209</v>
      </c>
      <c r="H8" s="65" t="s">
        <v>209</v>
      </c>
      <c r="I8" s="15" t="s">
        <v>465</v>
      </c>
      <c r="J8" s="65" t="s">
        <v>209</v>
      </c>
      <c r="K8" s="65" t="s">
        <v>209</v>
      </c>
      <c r="L8" s="32" t="s">
        <v>460</v>
      </c>
      <c r="M8" s="32" t="s">
        <v>459</v>
      </c>
      <c r="N8" s="32" t="s">
        <v>459</v>
      </c>
      <c r="O8" s="32" t="s">
        <v>459</v>
      </c>
      <c r="P8" s="32">
        <v>0.18</v>
      </c>
      <c r="Q8" s="32">
        <v>20.0</v>
      </c>
      <c r="R8" s="32">
        <v>6.0</v>
      </c>
      <c r="S8" s="32">
        <v>20.0</v>
      </c>
      <c r="T8" s="32">
        <v>40.0</v>
      </c>
      <c r="U8" s="32">
        <v>40.0</v>
      </c>
      <c r="V8" s="32">
        <v>2.0</v>
      </c>
      <c r="W8" s="32">
        <v>2.0</v>
      </c>
      <c r="X8" s="32">
        <v>24.0</v>
      </c>
      <c r="AA8" s="66"/>
      <c r="AB8" s="66"/>
      <c r="AC8" s="67"/>
      <c r="AD8" s="67"/>
      <c r="AE8" s="67"/>
      <c r="AF8" s="67"/>
      <c r="AG8" s="67"/>
      <c r="AH8" s="67"/>
      <c r="AI8" s="67"/>
      <c r="AJ8" s="67"/>
      <c r="AK8" s="67"/>
      <c r="AL8" s="67"/>
      <c r="AM8" s="67"/>
      <c r="AN8" s="67"/>
      <c r="AO8" s="67"/>
      <c r="AP8" s="66"/>
      <c r="AQ8" s="66"/>
      <c r="AR8" s="67"/>
      <c r="AS8" s="67"/>
      <c r="AT8" s="67"/>
      <c r="AU8" s="67"/>
      <c r="AV8" s="67"/>
      <c r="AW8" s="67"/>
      <c r="AX8" s="67"/>
      <c r="AY8" s="67"/>
      <c r="AZ8" s="67"/>
      <c r="BA8" s="66"/>
      <c r="BB8" s="66"/>
      <c r="BC8" s="67"/>
      <c r="BD8" s="67"/>
      <c r="BE8" s="67"/>
      <c r="BF8" s="67"/>
      <c r="BG8" s="67"/>
      <c r="BH8" s="66"/>
      <c r="BI8" s="66"/>
      <c r="BJ8" s="67"/>
      <c r="BK8" s="67"/>
      <c r="BL8" s="67"/>
      <c r="BM8" s="67"/>
      <c r="BN8" s="67"/>
      <c r="BO8" s="67"/>
      <c r="BP8" s="67"/>
      <c r="BQ8" s="67"/>
      <c r="BR8" s="67"/>
      <c r="BS8" s="66"/>
      <c r="BT8" s="66"/>
      <c r="BU8" s="67"/>
      <c r="BV8" s="67"/>
      <c r="BW8" s="67"/>
      <c r="BX8" s="67"/>
      <c r="BY8" s="67"/>
      <c r="BZ8" s="67"/>
      <c r="CA8" s="32" t="s">
        <v>461</v>
      </c>
      <c r="CH8" s="66"/>
      <c r="CI8" s="66"/>
      <c r="CM8" s="32" t="s">
        <v>459</v>
      </c>
      <c r="CN8" s="66"/>
      <c r="CO8" s="66"/>
      <c r="CP8" s="66"/>
      <c r="CQ8" s="66"/>
      <c r="CR8" s="67"/>
      <c r="CS8" s="67"/>
      <c r="CT8" s="67"/>
      <c r="CU8" s="67"/>
      <c r="CV8" s="67"/>
      <c r="CW8" s="67"/>
      <c r="CX8" s="32" t="s">
        <v>461</v>
      </c>
      <c r="CY8" s="65" t="s">
        <v>209</v>
      </c>
      <c r="DC8" s="32" t="s">
        <v>1733</v>
      </c>
    </row>
    <row r="9">
      <c r="A9" s="15" t="s">
        <v>1599</v>
      </c>
      <c r="B9" s="32" t="s">
        <v>220</v>
      </c>
      <c r="C9" s="15" t="s">
        <v>1734</v>
      </c>
      <c r="D9" s="15" t="s">
        <v>1734</v>
      </c>
      <c r="E9" s="32" t="s">
        <v>1735</v>
      </c>
      <c r="F9" s="65" t="s">
        <v>209</v>
      </c>
      <c r="G9" s="65" t="s">
        <v>209</v>
      </c>
      <c r="H9" s="65" t="s">
        <v>209</v>
      </c>
      <c r="I9" s="15" t="s">
        <v>458</v>
      </c>
      <c r="J9" s="65" t="s">
        <v>209</v>
      </c>
      <c r="K9" s="65" t="s">
        <v>209</v>
      </c>
      <c r="L9" s="32" t="s">
        <v>460</v>
      </c>
      <c r="M9" s="32" t="s">
        <v>459</v>
      </c>
      <c r="N9" s="32" t="s">
        <v>459</v>
      </c>
      <c r="O9" s="32" t="s">
        <v>459</v>
      </c>
      <c r="P9" s="32">
        <v>2.5</v>
      </c>
      <c r="Q9" s="32">
        <v>25.0</v>
      </c>
      <c r="R9" s="32">
        <v>25.0</v>
      </c>
      <c r="S9" s="32">
        <v>25.0</v>
      </c>
      <c r="T9" s="32"/>
      <c r="AA9" s="66"/>
      <c r="AB9" s="66"/>
      <c r="AC9" s="67"/>
      <c r="AD9" s="67"/>
      <c r="AE9" s="67"/>
      <c r="AF9" s="67"/>
      <c r="AG9" s="67"/>
      <c r="AH9" s="67"/>
      <c r="AI9" s="67"/>
      <c r="AJ9" s="67"/>
      <c r="AK9" s="67"/>
      <c r="AL9" s="67"/>
      <c r="AM9" s="67"/>
      <c r="AN9" s="67"/>
      <c r="AO9" s="67"/>
      <c r="AP9" s="66"/>
      <c r="AQ9" s="66"/>
      <c r="AR9" s="67"/>
      <c r="AS9" s="67"/>
      <c r="AT9" s="67"/>
      <c r="AU9" s="67"/>
      <c r="AV9" s="67"/>
      <c r="AW9" s="67"/>
      <c r="AX9" s="67"/>
      <c r="AY9" s="67"/>
      <c r="AZ9" s="67"/>
      <c r="BA9" s="66"/>
      <c r="BB9" s="66"/>
      <c r="BC9" s="67"/>
      <c r="BD9" s="67"/>
      <c r="BE9" s="67"/>
      <c r="BF9" s="67"/>
      <c r="BG9" s="67"/>
      <c r="BH9" s="66"/>
      <c r="BI9" s="66"/>
      <c r="BJ9" s="67"/>
      <c r="BK9" s="67"/>
      <c r="BL9" s="67"/>
      <c r="BM9" s="67"/>
      <c r="BN9" s="67"/>
      <c r="BO9" s="67"/>
      <c r="BP9" s="67"/>
      <c r="BQ9" s="67"/>
      <c r="BR9" s="67"/>
      <c r="BS9" s="66"/>
      <c r="BT9" s="66"/>
      <c r="BU9" s="67"/>
      <c r="BV9" s="67"/>
      <c r="BW9" s="67"/>
      <c r="BX9" s="67"/>
      <c r="BY9" s="67"/>
      <c r="BZ9" s="67"/>
      <c r="CA9" s="32" t="s">
        <v>461</v>
      </c>
      <c r="CH9" s="66"/>
      <c r="CI9" s="66"/>
      <c r="CM9" s="32" t="s">
        <v>459</v>
      </c>
      <c r="CN9" s="66"/>
      <c r="CO9" s="66"/>
      <c r="CP9" s="66"/>
      <c r="CQ9" s="66"/>
      <c r="CR9" s="67"/>
      <c r="CS9" s="67"/>
      <c r="CT9" s="67"/>
      <c r="CU9" s="67"/>
      <c r="CV9" s="67"/>
      <c r="CW9" s="67"/>
      <c r="CX9" s="32" t="s">
        <v>461</v>
      </c>
      <c r="CY9" s="65" t="s">
        <v>209</v>
      </c>
    </row>
    <row r="10">
      <c r="A10" s="15" t="s">
        <v>1599</v>
      </c>
      <c r="B10" s="32" t="s">
        <v>220</v>
      </c>
      <c r="C10" s="15" t="s">
        <v>485</v>
      </c>
      <c r="D10" s="15" t="s">
        <v>485</v>
      </c>
      <c r="E10" s="32" t="s">
        <v>1736</v>
      </c>
      <c r="F10" s="65" t="s">
        <v>209</v>
      </c>
      <c r="G10" s="65" t="s">
        <v>209</v>
      </c>
      <c r="H10" s="65" t="s">
        <v>209</v>
      </c>
      <c r="I10" s="15" t="s">
        <v>458</v>
      </c>
      <c r="J10" s="65" t="s">
        <v>209</v>
      </c>
      <c r="K10" s="65" t="s">
        <v>209</v>
      </c>
      <c r="L10" s="32" t="s">
        <v>460</v>
      </c>
      <c r="M10" s="32" t="s">
        <v>459</v>
      </c>
      <c r="N10" s="32" t="s">
        <v>459</v>
      </c>
      <c r="O10" s="32" t="s">
        <v>459</v>
      </c>
      <c r="P10" s="32">
        <v>1.0</v>
      </c>
      <c r="Q10" s="32">
        <v>20.0</v>
      </c>
      <c r="R10" s="32">
        <v>5.0</v>
      </c>
      <c r="S10" s="32"/>
      <c r="T10" s="32"/>
      <c r="W10" s="32">
        <v>2.0</v>
      </c>
      <c r="X10" s="32">
        <v>24.0</v>
      </c>
      <c r="AA10" s="66"/>
      <c r="AB10" s="66"/>
      <c r="AC10" s="67"/>
      <c r="AD10" s="67"/>
      <c r="AE10" s="67"/>
      <c r="AF10" s="67"/>
      <c r="AG10" s="67"/>
      <c r="AH10" s="67"/>
      <c r="AI10" s="67"/>
      <c r="AJ10" s="67"/>
      <c r="AK10" s="67"/>
      <c r="AL10" s="67"/>
      <c r="AM10" s="67"/>
      <c r="AN10" s="67"/>
      <c r="AO10" s="67"/>
      <c r="AP10" s="66"/>
      <c r="AQ10" s="66"/>
      <c r="AR10" s="67"/>
      <c r="AS10" s="67"/>
      <c r="AT10" s="67"/>
      <c r="AU10" s="67"/>
      <c r="AV10" s="67"/>
      <c r="AW10" s="67"/>
      <c r="AX10" s="67"/>
      <c r="AY10" s="67"/>
      <c r="AZ10" s="67"/>
      <c r="BA10" s="66"/>
      <c r="BB10" s="66"/>
      <c r="BC10" s="67"/>
      <c r="BD10" s="67"/>
      <c r="BE10" s="67"/>
      <c r="BF10" s="67"/>
      <c r="BG10" s="67"/>
      <c r="BH10" s="66"/>
      <c r="BI10" s="66"/>
      <c r="BJ10" s="67"/>
      <c r="BK10" s="67"/>
      <c r="BL10" s="67"/>
      <c r="BM10" s="67"/>
      <c r="BN10" s="67"/>
      <c r="BO10" s="67"/>
      <c r="BP10" s="67"/>
      <c r="BQ10" s="67"/>
      <c r="BR10" s="67"/>
      <c r="BS10" s="66"/>
      <c r="BT10" s="66"/>
      <c r="BU10" s="67"/>
      <c r="BV10" s="67"/>
      <c r="BW10" s="67"/>
      <c r="BX10" s="67"/>
      <c r="BY10" s="67"/>
      <c r="BZ10" s="67"/>
      <c r="CA10" s="32" t="s">
        <v>461</v>
      </c>
      <c r="CH10" s="66"/>
      <c r="CI10" s="66"/>
      <c r="CM10" s="32" t="s">
        <v>459</v>
      </c>
      <c r="CN10" s="66"/>
      <c r="CO10" s="66"/>
      <c r="CP10" s="66"/>
      <c r="CQ10" s="66"/>
      <c r="CR10" s="67"/>
      <c r="CS10" s="67"/>
      <c r="CT10" s="67"/>
      <c r="CU10" s="67"/>
      <c r="CV10" s="67"/>
      <c r="CW10" s="67"/>
      <c r="CX10" s="32" t="s">
        <v>461</v>
      </c>
      <c r="CY10" s="65" t="s">
        <v>209</v>
      </c>
      <c r="DC10" s="32" t="s">
        <v>1737</v>
      </c>
    </row>
    <row r="11">
      <c r="A11" s="15" t="s">
        <v>1599</v>
      </c>
      <c r="B11" s="32" t="s">
        <v>220</v>
      </c>
      <c r="C11" s="15" t="s">
        <v>1738</v>
      </c>
      <c r="D11" s="15" t="s">
        <v>1738</v>
      </c>
      <c r="E11" s="32" t="s">
        <v>1739</v>
      </c>
      <c r="F11" s="65" t="s">
        <v>209</v>
      </c>
      <c r="G11" s="65" t="s">
        <v>209</v>
      </c>
      <c r="H11" s="65" t="s">
        <v>209</v>
      </c>
      <c r="I11" s="15" t="s">
        <v>491</v>
      </c>
      <c r="J11" s="65" t="s">
        <v>209</v>
      </c>
      <c r="K11" s="65" t="s">
        <v>209</v>
      </c>
      <c r="L11" s="32" t="s">
        <v>460</v>
      </c>
      <c r="M11" s="32" t="s">
        <v>459</v>
      </c>
      <c r="N11" s="32" t="s">
        <v>459</v>
      </c>
      <c r="O11" s="32" t="s">
        <v>459</v>
      </c>
      <c r="P11" s="32">
        <v>1.0</v>
      </c>
      <c r="Q11" s="32">
        <v>20.0</v>
      </c>
      <c r="R11" s="32">
        <v>5.0</v>
      </c>
      <c r="S11" s="32">
        <v>5.0</v>
      </c>
      <c r="T11" s="32">
        <v>75.0</v>
      </c>
      <c r="U11" s="32">
        <v>75.0</v>
      </c>
      <c r="AA11" s="66"/>
      <c r="AB11" s="66"/>
      <c r="AC11" s="67"/>
      <c r="AD11" s="67"/>
      <c r="AE11" s="67"/>
      <c r="AF11" s="67"/>
      <c r="AG11" s="67"/>
      <c r="AH11" s="67"/>
      <c r="AI11" s="67"/>
      <c r="AJ11" s="67"/>
      <c r="AK11" s="67"/>
      <c r="AL11" s="67"/>
      <c r="AM11" s="67"/>
      <c r="AN11" s="67"/>
      <c r="AO11" s="67"/>
      <c r="AP11" s="66"/>
      <c r="AQ11" s="66"/>
      <c r="AR11" s="67"/>
      <c r="AS11" s="67"/>
      <c r="AT11" s="67"/>
      <c r="AU11" s="67"/>
      <c r="AV11" s="67"/>
      <c r="AW11" s="67"/>
      <c r="AX11" s="67"/>
      <c r="AY11" s="67"/>
      <c r="AZ11" s="67"/>
      <c r="BA11" s="66"/>
      <c r="BB11" s="66"/>
      <c r="BC11" s="67"/>
      <c r="BD11" s="67"/>
      <c r="BE11" s="67"/>
      <c r="BF11" s="67"/>
      <c r="BG11" s="67"/>
      <c r="BH11" s="66"/>
      <c r="BI11" s="66"/>
      <c r="BJ11" s="67"/>
      <c r="BK11" s="67"/>
      <c r="BL11" s="67"/>
      <c r="BM11" s="67"/>
      <c r="BN11" s="67"/>
      <c r="BO11" s="67"/>
      <c r="BP11" s="67"/>
      <c r="BQ11" s="67"/>
      <c r="BR11" s="67"/>
      <c r="BS11" s="66"/>
      <c r="BT11" s="66"/>
      <c r="BU11" s="67"/>
      <c r="BV11" s="67"/>
      <c r="BW11" s="67"/>
      <c r="BX11" s="67"/>
      <c r="BY11" s="67"/>
      <c r="BZ11" s="67"/>
      <c r="CA11" s="32" t="s">
        <v>461</v>
      </c>
      <c r="CH11" s="66"/>
      <c r="CI11" s="66"/>
      <c r="CM11" s="32" t="s">
        <v>459</v>
      </c>
      <c r="CN11" s="66"/>
      <c r="CO11" s="66"/>
      <c r="CP11" s="66"/>
      <c r="CQ11" s="66"/>
      <c r="CR11" s="67"/>
      <c r="CS11" s="67"/>
      <c r="CT11" s="67"/>
      <c r="CU11" s="67"/>
      <c r="CV11" s="67"/>
      <c r="CW11" s="67"/>
      <c r="CX11" s="32" t="s">
        <v>461</v>
      </c>
      <c r="CY11" s="65" t="s">
        <v>209</v>
      </c>
      <c r="DC11" s="32" t="s">
        <v>1740</v>
      </c>
    </row>
    <row r="12">
      <c r="A12" s="15" t="s">
        <v>1600</v>
      </c>
      <c r="B12" s="32" t="s">
        <v>220</v>
      </c>
      <c r="C12" s="15" t="s">
        <v>1741</v>
      </c>
      <c r="D12" s="15" t="s">
        <v>1741</v>
      </c>
      <c r="E12" s="32" t="s">
        <v>1741</v>
      </c>
      <c r="F12" s="65" t="s">
        <v>209</v>
      </c>
      <c r="G12" s="65" t="s">
        <v>209</v>
      </c>
      <c r="H12" s="65" t="s">
        <v>209</v>
      </c>
      <c r="I12" s="15" t="s">
        <v>465</v>
      </c>
      <c r="J12" s="65" t="s">
        <v>209</v>
      </c>
      <c r="K12" s="65" t="s">
        <v>209</v>
      </c>
      <c r="L12" s="32" t="s">
        <v>460</v>
      </c>
      <c r="M12" s="32" t="s">
        <v>460</v>
      </c>
      <c r="N12" s="32" t="s">
        <v>459</v>
      </c>
      <c r="O12" s="32" t="s">
        <v>459</v>
      </c>
      <c r="P12" s="32">
        <v>0.16</v>
      </c>
      <c r="Q12" s="32">
        <v>20.0</v>
      </c>
      <c r="R12" s="32">
        <v>10.0</v>
      </c>
      <c r="S12" s="32">
        <v>25.0</v>
      </c>
      <c r="T12" s="32"/>
      <c r="V12" s="32">
        <v>2.0</v>
      </c>
      <c r="W12" s="32">
        <v>2.0</v>
      </c>
      <c r="X12" s="32">
        <v>24.0</v>
      </c>
      <c r="AA12" s="65" t="s">
        <v>209</v>
      </c>
      <c r="AB12" s="65" t="s">
        <v>209</v>
      </c>
      <c r="AC12" s="32">
        <v>0.16</v>
      </c>
      <c r="AE12" s="32">
        <v>20.0</v>
      </c>
      <c r="AF12" s="32">
        <v>10.0</v>
      </c>
      <c r="AG12" s="32">
        <v>25.0</v>
      </c>
      <c r="AJ12" s="32">
        <v>2.0</v>
      </c>
      <c r="AK12" s="32">
        <v>2.0</v>
      </c>
      <c r="AL12" s="32">
        <v>2.0</v>
      </c>
      <c r="AM12" s="32">
        <v>24.0</v>
      </c>
      <c r="AP12" s="66"/>
      <c r="AQ12" s="66"/>
      <c r="AR12" s="67"/>
      <c r="AS12" s="67"/>
      <c r="AT12" s="67"/>
      <c r="AU12" s="67"/>
      <c r="AV12" s="67"/>
      <c r="AW12" s="67"/>
      <c r="AX12" s="67"/>
      <c r="AY12" s="67"/>
      <c r="AZ12" s="67"/>
      <c r="BA12" s="66"/>
      <c r="BB12" s="66"/>
      <c r="BC12" s="67"/>
      <c r="BD12" s="67"/>
      <c r="BE12" s="67"/>
      <c r="BF12" s="67"/>
      <c r="BG12" s="67"/>
      <c r="BH12" s="66"/>
      <c r="BI12" s="66"/>
      <c r="BJ12" s="67"/>
      <c r="BK12" s="67"/>
      <c r="BL12" s="67"/>
      <c r="BM12" s="67"/>
      <c r="BN12" s="67"/>
      <c r="BO12" s="67"/>
      <c r="BP12" s="67"/>
      <c r="BQ12" s="67"/>
      <c r="BR12" s="67"/>
      <c r="BS12" s="66"/>
      <c r="BT12" s="66"/>
      <c r="BU12" s="67"/>
      <c r="BV12" s="67"/>
      <c r="BW12" s="67"/>
      <c r="BX12" s="67"/>
      <c r="BY12" s="67"/>
      <c r="BZ12" s="67"/>
      <c r="CA12" s="32" t="s">
        <v>461</v>
      </c>
      <c r="CH12" s="66"/>
      <c r="CI12" s="66"/>
      <c r="CM12" s="32" t="s">
        <v>459</v>
      </c>
      <c r="CN12" s="66"/>
      <c r="CO12" s="66"/>
      <c r="CP12" s="66"/>
      <c r="CQ12" s="66"/>
      <c r="CR12" s="67"/>
      <c r="CS12" s="67"/>
      <c r="CT12" s="67"/>
      <c r="CU12" s="67"/>
      <c r="CV12" s="67"/>
      <c r="CW12" s="67"/>
      <c r="CX12" s="32" t="s">
        <v>461</v>
      </c>
      <c r="CY12" s="65" t="s">
        <v>209</v>
      </c>
      <c r="DC12" s="32" t="s">
        <v>1742</v>
      </c>
    </row>
    <row r="13">
      <c r="A13" s="15" t="s">
        <v>1600</v>
      </c>
      <c r="B13" s="32" t="s">
        <v>220</v>
      </c>
      <c r="C13" s="15" t="s">
        <v>483</v>
      </c>
      <c r="D13" s="15" t="s">
        <v>483</v>
      </c>
      <c r="E13" s="32" t="s">
        <v>1743</v>
      </c>
      <c r="F13" s="65" t="s">
        <v>209</v>
      </c>
      <c r="G13" s="65" t="s">
        <v>209</v>
      </c>
      <c r="H13" s="65" t="s">
        <v>209</v>
      </c>
      <c r="I13" s="15" t="s">
        <v>458</v>
      </c>
      <c r="J13" s="65" t="s">
        <v>209</v>
      </c>
      <c r="K13" s="65" t="s">
        <v>209</v>
      </c>
      <c r="L13" s="32" t="s">
        <v>460</v>
      </c>
      <c r="M13" s="32" t="s">
        <v>460</v>
      </c>
      <c r="N13" s="32" t="s">
        <v>460</v>
      </c>
      <c r="O13" s="32" t="s">
        <v>460</v>
      </c>
      <c r="P13" s="32">
        <v>0.06</v>
      </c>
      <c r="Q13" s="32">
        <v>15.0</v>
      </c>
      <c r="R13" s="32"/>
      <c r="S13" s="32"/>
      <c r="T13" s="32"/>
      <c r="V13" s="32">
        <v>1.0</v>
      </c>
      <c r="W13" s="32">
        <v>2.0</v>
      </c>
      <c r="X13" s="32">
        <v>24.0</v>
      </c>
      <c r="AA13" s="65" t="s">
        <v>209</v>
      </c>
      <c r="AB13" s="65" t="s">
        <v>209</v>
      </c>
      <c r="AC13" s="32">
        <v>0.06</v>
      </c>
      <c r="AE13" s="32">
        <v>15.0</v>
      </c>
      <c r="AF13" s="32"/>
      <c r="AG13" s="32"/>
      <c r="AJ13" s="32">
        <v>1.0</v>
      </c>
      <c r="AK13" s="32">
        <v>1.0</v>
      </c>
      <c r="AL13" s="32">
        <v>2.0</v>
      </c>
      <c r="AM13" s="32">
        <v>24.0</v>
      </c>
      <c r="AP13" s="65" t="s">
        <v>209</v>
      </c>
      <c r="AQ13" s="65" t="s">
        <v>209</v>
      </c>
      <c r="AR13" s="32">
        <v>0.06</v>
      </c>
      <c r="AT13" s="32">
        <v>15.0</v>
      </c>
      <c r="AY13" s="32">
        <v>1.0</v>
      </c>
      <c r="AZ13" s="32">
        <v>1.0</v>
      </c>
      <c r="BA13" s="65" t="s">
        <v>209</v>
      </c>
      <c r="BB13" s="65" t="s">
        <v>209</v>
      </c>
      <c r="BC13" s="32">
        <v>2.0</v>
      </c>
      <c r="BD13" s="32">
        <v>24.0</v>
      </c>
      <c r="BH13" s="65" t="s">
        <v>209</v>
      </c>
      <c r="BI13" s="65" t="s">
        <v>209</v>
      </c>
      <c r="BJ13" s="32">
        <v>0.06</v>
      </c>
      <c r="BL13" s="32">
        <v>15.0</v>
      </c>
      <c r="BQ13" s="32">
        <v>1.0</v>
      </c>
      <c r="BR13" s="32">
        <v>1.0</v>
      </c>
      <c r="BS13" s="65" t="s">
        <v>19</v>
      </c>
      <c r="BT13" s="65" t="s">
        <v>209</v>
      </c>
      <c r="BU13" s="32">
        <v>2.0</v>
      </c>
      <c r="BV13" s="32">
        <v>24.0</v>
      </c>
      <c r="CA13" s="32" t="s">
        <v>461</v>
      </c>
      <c r="CH13" s="66"/>
      <c r="CI13" s="66"/>
      <c r="CM13" s="32" t="s">
        <v>459</v>
      </c>
      <c r="CN13" s="66"/>
      <c r="CO13" s="66"/>
      <c r="CP13" s="66"/>
      <c r="CQ13" s="66"/>
      <c r="CR13" s="67"/>
      <c r="CS13" s="67"/>
      <c r="CT13" s="67"/>
      <c r="CU13" s="67"/>
      <c r="CV13" s="67"/>
      <c r="CW13" s="67"/>
      <c r="CX13" s="32" t="s">
        <v>461</v>
      </c>
      <c r="CY13" s="65" t="s">
        <v>209</v>
      </c>
      <c r="DC13" s="32" t="s">
        <v>1744</v>
      </c>
    </row>
    <row r="14">
      <c r="A14" s="15" t="s">
        <v>1601</v>
      </c>
      <c r="B14" s="32" t="s">
        <v>220</v>
      </c>
      <c r="C14" s="15" t="s">
        <v>471</v>
      </c>
      <c r="D14" s="15" t="s">
        <v>471</v>
      </c>
      <c r="E14" s="32" t="s">
        <v>1745</v>
      </c>
      <c r="F14" s="65" t="s">
        <v>209</v>
      </c>
      <c r="G14" s="65" t="s">
        <v>209</v>
      </c>
      <c r="H14" s="65" t="s">
        <v>209</v>
      </c>
      <c r="I14" s="15" t="s">
        <v>465</v>
      </c>
      <c r="J14" s="65" t="s">
        <v>209</v>
      </c>
      <c r="K14" s="65" t="s">
        <v>209</v>
      </c>
      <c r="L14" s="32" t="s">
        <v>460</v>
      </c>
      <c r="M14" s="32" t="s">
        <v>459</v>
      </c>
      <c r="N14" s="32" t="s">
        <v>459</v>
      </c>
      <c r="O14" s="32" t="s">
        <v>459</v>
      </c>
      <c r="P14" s="32">
        <v>0.23</v>
      </c>
      <c r="Q14" s="32">
        <v>20.0</v>
      </c>
      <c r="R14" s="32">
        <v>10.0</v>
      </c>
      <c r="S14" s="32">
        <v>20.0</v>
      </c>
      <c r="T14" s="32">
        <v>25.0</v>
      </c>
      <c r="U14" s="32">
        <v>25.0</v>
      </c>
      <c r="V14" s="32">
        <v>2.0</v>
      </c>
      <c r="W14" s="32">
        <v>2.0</v>
      </c>
      <c r="X14" s="32">
        <v>24.0</v>
      </c>
      <c r="AA14" s="66"/>
      <c r="AB14" s="66"/>
      <c r="AC14" s="67"/>
      <c r="AD14" s="67"/>
      <c r="AE14" s="67"/>
      <c r="AF14" s="67"/>
      <c r="AG14" s="67"/>
      <c r="AH14" s="67"/>
      <c r="AI14" s="67"/>
      <c r="AJ14" s="67"/>
      <c r="AK14" s="67"/>
      <c r="AL14" s="67"/>
      <c r="AM14" s="67"/>
      <c r="AN14" s="67"/>
      <c r="AO14" s="67"/>
      <c r="AP14" s="66"/>
      <c r="AQ14" s="66"/>
      <c r="AR14" s="67"/>
      <c r="AS14" s="67"/>
      <c r="AT14" s="67"/>
      <c r="AU14" s="67"/>
      <c r="AV14" s="67"/>
      <c r="AW14" s="67"/>
      <c r="AX14" s="67"/>
      <c r="AY14" s="67"/>
      <c r="AZ14" s="67"/>
      <c r="BA14" s="66"/>
      <c r="BB14" s="66"/>
      <c r="BC14" s="67"/>
      <c r="BD14" s="67"/>
      <c r="BE14" s="67"/>
      <c r="BF14" s="67"/>
      <c r="BG14" s="67"/>
      <c r="BH14" s="66"/>
      <c r="BI14" s="66"/>
      <c r="BJ14" s="67"/>
      <c r="BK14" s="67"/>
      <c r="BL14" s="67"/>
      <c r="BM14" s="67"/>
      <c r="BN14" s="67"/>
      <c r="BO14" s="67"/>
      <c r="BP14" s="67"/>
      <c r="BQ14" s="67"/>
      <c r="BR14" s="67"/>
      <c r="BS14" s="66"/>
      <c r="BT14" s="66"/>
      <c r="BU14" s="67"/>
      <c r="BV14" s="67"/>
      <c r="BW14" s="67"/>
      <c r="BX14" s="67"/>
      <c r="BY14" s="67"/>
      <c r="BZ14" s="67"/>
      <c r="CA14" s="32" t="s">
        <v>461</v>
      </c>
      <c r="CH14" s="66"/>
      <c r="CI14" s="66"/>
      <c r="CM14" s="32" t="s">
        <v>459</v>
      </c>
      <c r="CN14" s="66"/>
      <c r="CO14" s="66"/>
      <c r="CP14" s="66"/>
      <c r="CQ14" s="66"/>
      <c r="CR14" s="67"/>
      <c r="CS14" s="67"/>
      <c r="CT14" s="67"/>
      <c r="CU14" s="67"/>
      <c r="CV14" s="67"/>
      <c r="CW14" s="67"/>
      <c r="CX14" s="32" t="s">
        <v>461</v>
      </c>
      <c r="CY14" s="65" t="s">
        <v>209</v>
      </c>
    </row>
    <row r="15">
      <c r="A15" s="15" t="s">
        <v>1601</v>
      </c>
      <c r="B15" s="32" t="s">
        <v>220</v>
      </c>
      <c r="C15" s="15" t="s">
        <v>475</v>
      </c>
      <c r="D15" s="15" t="s">
        <v>475</v>
      </c>
      <c r="E15" s="32" t="s">
        <v>1746</v>
      </c>
      <c r="F15" s="65" t="s">
        <v>209</v>
      </c>
      <c r="G15" s="65" t="s">
        <v>209</v>
      </c>
      <c r="H15" s="65" t="s">
        <v>209</v>
      </c>
      <c r="I15" s="15" t="s">
        <v>465</v>
      </c>
      <c r="J15" s="65" t="s">
        <v>209</v>
      </c>
      <c r="K15" s="65" t="s">
        <v>209</v>
      </c>
      <c r="L15" s="32" t="s">
        <v>460</v>
      </c>
      <c r="M15" s="32" t="s">
        <v>460</v>
      </c>
      <c r="N15" s="32" t="s">
        <v>460</v>
      </c>
      <c r="O15" s="32" t="s">
        <v>460</v>
      </c>
      <c r="P15" s="32">
        <v>0.11</v>
      </c>
      <c r="Q15" s="32">
        <v>20.0</v>
      </c>
      <c r="R15" s="32">
        <v>15.0</v>
      </c>
      <c r="S15" s="32">
        <v>29.0</v>
      </c>
      <c r="T15" s="32">
        <v>40.0</v>
      </c>
      <c r="U15" s="32">
        <v>40.0</v>
      </c>
      <c r="V15" s="32">
        <v>2.0</v>
      </c>
      <c r="W15" s="32">
        <v>2.67</v>
      </c>
      <c r="X15" s="32">
        <v>32.0</v>
      </c>
      <c r="AA15" s="65" t="s">
        <v>209</v>
      </c>
      <c r="AB15" s="65" t="s">
        <v>209</v>
      </c>
      <c r="AC15" s="32">
        <v>0.14</v>
      </c>
      <c r="AE15" s="32">
        <v>20.0</v>
      </c>
      <c r="AF15" s="32">
        <v>15.0</v>
      </c>
      <c r="AG15" s="32">
        <v>20.0</v>
      </c>
      <c r="AH15" s="32">
        <v>40.0</v>
      </c>
      <c r="AI15" s="32">
        <v>40.0</v>
      </c>
      <c r="AJ15" s="32">
        <v>2.0</v>
      </c>
      <c r="AK15" s="32">
        <v>2.0</v>
      </c>
      <c r="AL15" s="32">
        <v>2.67</v>
      </c>
      <c r="AM15" s="32">
        <v>32.0</v>
      </c>
      <c r="AP15" s="65" t="s">
        <v>209</v>
      </c>
      <c r="AQ15" s="65" t="s">
        <v>209</v>
      </c>
      <c r="AR15" s="32">
        <v>0.21</v>
      </c>
      <c r="AT15" s="32">
        <v>20.0</v>
      </c>
      <c r="AU15" s="32">
        <v>15.0</v>
      </c>
      <c r="AV15" s="32">
        <v>20.0</v>
      </c>
      <c r="AW15" s="32">
        <v>40.0</v>
      </c>
      <c r="AX15" s="32">
        <v>40.0</v>
      </c>
      <c r="AY15" s="32">
        <v>2.0</v>
      </c>
      <c r="AZ15" s="32">
        <v>2.0</v>
      </c>
      <c r="BA15" s="66"/>
      <c r="BB15" s="66"/>
      <c r="BC15" s="32">
        <v>2.67</v>
      </c>
      <c r="BD15" s="32">
        <v>32.0</v>
      </c>
      <c r="BH15" s="65" t="s">
        <v>209</v>
      </c>
      <c r="BI15" s="65" t="s">
        <v>209</v>
      </c>
      <c r="BJ15" s="32">
        <v>0.28</v>
      </c>
      <c r="BL15" s="32">
        <v>20.0</v>
      </c>
      <c r="BM15" s="32">
        <v>15.0</v>
      </c>
      <c r="BN15" s="32">
        <v>20.0</v>
      </c>
      <c r="BO15" s="32">
        <v>40.0</v>
      </c>
      <c r="BP15" s="32">
        <v>40.0</v>
      </c>
      <c r="BQ15" s="32">
        <v>2.0</v>
      </c>
      <c r="BR15" s="32">
        <v>2.0</v>
      </c>
      <c r="BS15" s="66"/>
      <c r="BT15" s="66"/>
      <c r="BU15" s="32">
        <v>2.67</v>
      </c>
      <c r="BV15" s="32">
        <v>32.0</v>
      </c>
      <c r="CA15" s="32" t="s">
        <v>461</v>
      </c>
      <c r="CH15" s="66"/>
      <c r="CI15" s="66"/>
      <c r="CM15" s="32" t="s">
        <v>459</v>
      </c>
      <c r="CN15" s="66"/>
      <c r="CO15" s="66"/>
      <c r="CP15" s="66"/>
      <c r="CQ15" s="66"/>
      <c r="CR15" s="67"/>
      <c r="CS15" s="67"/>
      <c r="CT15" s="67"/>
      <c r="CU15" s="67"/>
      <c r="CV15" s="67"/>
      <c r="CW15" s="67"/>
      <c r="CX15" s="32" t="s">
        <v>461</v>
      </c>
      <c r="CY15" s="65" t="s">
        <v>209</v>
      </c>
    </row>
    <row r="16">
      <c r="A16" s="15" t="s">
        <v>1601</v>
      </c>
      <c r="B16" s="32" t="s">
        <v>220</v>
      </c>
      <c r="C16" s="15" t="s">
        <v>485</v>
      </c>
      <c r="D16" s="15" t="s">
        <v>485</v>
      </c>
      <c r="E16" s="32" t="s">
        <v>486</v>
      </c>
      <c r="F16" s="65" t="s">
        <v>209</v>
      </c>
      <c r="G16" s="65" t="s">
        <v>209</v>
      </c>
      <c r="H16" s="65" t="s">
        <v>209</v>
      </c>
      <c r="I16" s="15" t="s">
        <v>491</v>
      </c>
      <c r="J16" s="65" t="s">
        <v>209</v>
      </c>
      <c r="K16" s="65" t="s">
        <v>209</v>
      </c>
      <c r="L16" s="32" t="s">
        <v>460</v>
      </c>
      <c r="M16" s="32" t="s">
        <v>459</v>
      </c>
      <c r="N16" s="32" t="s">
        <v>459</v>
      </c>
      <c r="O16" s="32" t="s">
        <v>459</v>
      </c>
      <c r="P16" s="32"/>
      <c r="Q16" s="32">
        <v>15.0</v>
      </c>
      <c r="R16" s="32"/>
      <c r="S16" s="32"/>
      <c r="T16" s="32"/>
      <c r="W16" s="32">
        <v>2.0</v>
      </c>
      <c r="X16" s="32">
        <v>24.0</v>
      </c>
      <c r="AA16" s="66"/>
      <c r="AB16" s="66"/>
      <c r="AC16" s="67"/>
      <c r="AD16" s="67"/>
      <c r="AE16" s="67"/>
      <c r="AF16" s="67"/>
      <c r="AG16" s="67"/>
      <c r="AH16" s="67"/>
      <c r="AI16" s="67"/>
      <c r="AJ16" s="67"/>
      <c r="AK16" s="67"/>
      <c r="AL16" s="67"/>
      <c r="AM16" s="67"/>
      <c r="AN16" s="67"/>
      <c r="AO16" s="67"/>
      <c r="AP16" s="66"/>
      <c r="AQ16" s="66"/>
      <c r="AR16" s="67"/>
      <c r="AS16" s="67"/>
      <c r="AT16" s="67"/>
      <c r="AU16" s="67"/>
      <c r="AV16" s="67"/>
      <c r="AW16" s="67"/>
      <c r="AX16" s="67"/>
      <c r="AY16" s="67"/>
      <c r="AZ16" s="67"/>
      <c r="BA16" s="66"/>
      <c r="BB16" s="66"/>
      <c r="BC16" s="67"/>
      <c r="BD16" s="67"/>
      <c r="BE16" s="67"/>
      <c r="BF16" s="67"/>
      <c r="BG16" s="67"/>
      <c r="BH16" s="66"/>
      <c r="BI16" s="66"/>
      <c r="BJ16" s="67"/>
      <c r="BK16" s="67"/>
      <c r="BL16" s="67"/>
      <c r="BM16" s="67"/>
      <c r="BN16" s="67"/>
      <c r="BO16" s="67"/>
      <c r="BP16" s="67"/>
      <c r="BQ16" s="67"/>
      <c r="BR16" s="67"/>
      <c r="BS16" s="66"/>
      <c r="BT16" s="66"/>
      <c r="BU16" s="67"/>
      <c r="BV16" s="67"/>
      <c r="BW16" s="67"/>
      <c r="BX16" s="67"/>
      <c r="BY16" s="67"/>
      <c r="BZ16" s="67"/>
      <c r="CA16" s="32" t="s">
        <v>461</v>
      </c>
      <c r="CH16" s="66"/>
      <c r="CI16" s="66"/>
      <c r="CM16" s="32" t="s">
        <v>459</v>
      </c>
      <c r="CN16" s="66"/>
      <c r="CO16" s="66"/>
      <c r="CP16" s="66"/>
      <c r="CQ16" s="66"/>
      <c r="CR16" s="67"/>
      <c r="CS16" s="67"/>
      <c r="CT16" s="67"/>
      <c r="CU16" s="67"/>
      <c r="CV16" s="67"/>
      <c r="CW16" s="67"/>
      <c r="CX16" s="32" t="s">
        <v>461</v>
      </c>
      <c r="CY16" s="65" t="s">
        <v>209</v>
      </c>
      <c r="DC16" s="32" t="s">
        <v>1747</v>
      </c>
    </row>
    <row r="17">
      <c r="A17" s="15" t="s">
        <v>1601</v>
      </c>
      <c r="B17" s="32" t="s">
        <v>220</v>
      </c>
      <c r="C17" s="15" t="s">
        <v>494</v>
      </c>
      <c r="D17" s="15" t="s">
        <v>494</v>
      </c>
      <c r="E17" s="32" t="s">
        <v>643</v>
      </c>
      <c r="F17" s="65" t="s">
        <v>209</v>
      </c>
      <c r="G17" s="65" t="s">
        <v>209</v>
      </c>
      <c r="H17" s="65" t="s">
        <v>209</v>
      </c>
      <c r="I17" s="15" t="s">
        <v>491</v>
      </c>
      <c r="J17" s="65" t="s">
        <v>209</v>
      </c>
      <c r="K17" s="65" t="s">
        <v>209</v>
      </c>
      <c r="L17" s="32" t="s">
        <v>459</v>
      </c>
      <c r="M17" s="32" t="s">
        <v>459</v>
      </c>
      <c r="N17" s="32" t="s">
        <v>459</v>
      </c>
      <c r="O17" s="32" t="s">
        <v>459</v>
      </c>
      <c r="P17" s="32"/>
      <c r="Q17" s="32"/>
      <c r="R17" s="32"/>
      <c r="S17" s="32"/>
      <c r="T17" s="32"/>
      <c r="U17" s="67"/>
      <c r="V17" s="67"/>
      <c r="W17" s="67"/>
      <c r="X17" s="67"/>
      <c r="Y17" s="67"/>
      <c r="Z17" s="67"/>
      <c r="AA17" s="66"/>
      <c r="AB17" s="66"/>
      <c r="AC17" s="67"/>
      <c r="AD17" s="67"/>
      <c r="AE17" s="67"/>
      <c r="AF17" s="67"/>
      <c r="AG17" s="67"/>
      <c r="AH17" s="67"/>
      <c r="AI17" s="67"/>
      <c r="AJ17" s="67"/>
      <c r="AK17" s="67"/>
      <c r="AL17" s="67"/>
      <c r="AM17" s="67"/>
      <c r="AN17" s="67"/>
      <c r="AO17" s="67"/>
      <c r="AP17" s="66"/>
      <c r="AQ17" s="66"/>
      <c r="AR17" s="67"/>
      <c r="AS17" s="67"/>
      <c r="AT17" s="67"/>
      <c r="AU17" s="67"/>
      <c r="AV17" s="67"/>
      <c r="AW17" s="67"/>
      <c r="AX17" s="67"/>
      <c r="AY17" s="67"/>
      <c r="AZ17" s="67"/>
      <c r="BA17" s="66"/>
      <c r="BB17" s="66"/>
      <c r="BC17" s="67"/>
      <c r="BD17" s="67"/>
      <c r="BE17" s="67"/>
      <c r="BF17" s="67"/>
      <c r="BG17" s="67"/>
      <c r="BH17" s="66"/>
      <c r="BI17" s="66"/>
      <c r="BJ17" s="67"/>
      <c r="BK17" s="67"/>
      <c r="BL17" s="67"/>
      <c r="BM17" s="67"/>
      <c r="BN17" s="67"/>
      <c r="BO17" s="67"/>
      <c r="BP17" s="67"/>
      <c r="BQ17" s="67"/>
      <c r="BR17" s="67"/>
      <c r="BS17" s="66"/>
      <c r="BT17" s="66"/>
      <c r="BU17" s="67"/>
      <c r="BV17" s="67"/>
      <c r="BW17" s="67"/>
      <c r="BX17" s="67"/>
      <c r="BY17" s="67"/>
      <c r="BZ17" s="67"/>
      <c r="CA17" s="32" t="s">
        <v>459</v>
      </c>
      <c r="CB17" s="67"/>
      <c r="CC17" s="67"/>
      <c r="CD17" s="67"/>
      <c r="CE17" s="67"/>
      <c r="CF17" s="67"/>
      <c r="CG17" s="67"/>
      <c r="CH17" s="66"/>
      <c r="CI17" s="66"/>
      <c r="CJ17" s="67"/>
      <c r="CK17" s="67"/>
      <c r="CL17" s="67"/>
      <c r="CM17" s="32" t="s">
        <v>459</v>
      </c>
      <c r="CN17" s="66"/>
      <c r="CO17" s="66"/>
      <c r="CP17" s="66"/>
      <c r="CQ17" s="66"/>
      <c r="CR17" s="67"/>
      <c r="CS17" s="67"/>
      <c r="CT17" s="67"/>
      <c r="CU17" s="67"/>
      <c r="CV17" s="67"/>
      <c r="CW17" s="67"/>
      <c r="CX17" s="32" t="s">
        <v>459</v>
      </c>
      <c r="CY17" s="65" t="s">
        <v>209</v>
      </c>
    </row>
    <row r="18">
      <c r="A18" s="15" t="s">
        <v>1602</v>
      </c>
      <c r="B18" s="32" t="s">
        <v>220</v>
      </c>
      <c r="C18" s="15" t="s">
        <v>1602</v>
      </c>
      <c r="D18" s="15" t="s">
        <v>1602</v>
      </c>
      <c r="E18" s="32" t="s">
        <v>1748</v>
      </c>
      <c r="F18" s="65" t="s">
        <v>209</v>
      </c>
      <c r="G18" s="65" t="s">
        <v>209</v>
      </c>
      <c r="H18" s="65" t="s">
        <v>209</v>
      </c>
      <c r="I18" s="15" t="s">
        <v>465</v>
      </c>
      <c r="J18" s="65" t="s">
        <v>209</v>
      </c>
      <c r="K18" s="65" t="s">
        <v>209</v>
      </c>
      <c r="L18" s="32" t="s">
        <v>460</v>
      </c>
      <c r="M18" s="32" t="s">
        <v>460</v>
      </c>
      <c r="N18" s="32" t="s">
        <v>459</v>
      </c>
      <c r="O18" s="32" t="s">
        <v>459</v>
      </c>
      <c r="P18" s="32">
        <v>0.46</v>
      </c>
      <c r="Q18" s="32"/>
      <c r="R18" s="32"/>
      <c r="S18" s="32"/>
      <c r="T18" s="32"/>
      <c r="AA18" s="65" t="s">
        <v>209</v>
      </c>
      <c r="AB18" s="65" t="s">
        <v>209</v>
      </c>
      <c r="AC18" s="32">
        <v>0.46</v>
      </c>
      <c r="AP18" s="66"/>
      <c r="AQ18" s="66"/>
      <c r="AR18" s="67"/>
      <c r="AS18" s="67"/>
      <c r="AT18" s="67"/>
      <c r="AU18" s="67"/>
      <c r="AV18" s="67"/>
      <c r="AW18" s="67"/>
      <c r="AX18" s="67"/>
      <c r="AY18" s="67"/>
      <c r="AZ18" s="67"/>
      <c r="BA18" s="66"/>
      <c r="BB18" s="66"/>
      <c r="BC18" s="67"/>
      <c r="BD18" s="67"/>
      <c r="BE18" s="67"/>
      <c r="BF18" s="67"/>
      <c r="BG18" s="67"/>
      <c r="BH18" s="66"/>
      <c r="BI18" s="66"/>
      <c r="BJ18" s="67"/>
      <c r="BK18" s="67"/>
      <c r="BL18" s="67"/>
      <c r="BM18" s="67"/>
      <c r="BN18" s="67"/>
      <c r="BO18" s="67"/>
      <c r="BP18" s="67"/>
      <c r="BQ18" s="67"/>
      <c r="BR18" s="67"/>
      <c r="BS18" s="66"/>
      <c r="BT18" s="66"/>
      <c r="BU18" s="67"/>
      <c r="BV18" s="67"/>
      <c r="BW18" s="67"/>
      <c r="BX18" s="67"/>
      <c r="BY18" s="67"/>
      <c r="BZ18" s="67"/>
      <c r="CA18" s="32" t="s">
        <v>461</v>
      </c>
      <c r="CH18" s="66"/>
      <c r="CI18" s="66"/>
      <c r="CM18" s="32" t="s">
        <v>459</v>
      </c>
      <c r="CN18" s="66"/>
      <c r="CO18" s="66"/>
      <c r="CP18" s="66"/>
      <c r="CQ18" s="66"/>
      <c r="CR18" s="67"/>
      <c r="CS18" s="67"/>
      <c r="CT18" s="67"/>
      <c r="CU18" s="67"/>
      <c r="CV18" s="67"/>
      <c r="CW18" s="67"/>
      <c r="CX18" s="32" t="s">
        <v>461</v>
      </c>
      <c r="CY18" s="65" t="s">
        <v>209</v>
      </c>
      <c r="DC18" s="32" t="s">
        <v>1749</v>
      </c>
    </row>
    <row r="19">
      <c r="A19" s="15" t="s">
        <v>1603</v>
      </c>
      <c r="B19" s="32" t="s">
        <v>220</v>
      </c>
      <c r="C19" s="15" t="s">
        <v>1603</v>
      </c>
      <c r="D19" s="15" t="s">
        <v>1603</v>
      </c>
      <c r="E19" s="32" t="s">
        <v>1750</v>
      </c>
      <c r="F19" s="65" t="s">
        <v>209</v>
      </c>
      <c r="G19" s="65" t="s">
        <v>209</v>
      </c>
      <c r="H19" s="65" t="s">
        <v>209</v>
      </c>
      <c r="I19" s="15" t="s">
        <v>465</v>
      </c>
      <c r="J19" s="65" t="s">
        <v>209</v>
      </c>
      <c r="K19" s="65" t="s">
        <v>209</v>
      </c>
      <c r="L19" s="32" t="s">
        <v>460</v>
      </c>
      <c r="M19" s="32" t="s">
        <v>459</v>
      </c>
      <c r="N19" s="32" t="s">
        <v>459</v>
      </c>
      <c r="O19" s="32" t="s">
        <v>459</v>
      </c>
      <c r="P19" s="32">
        <v>0.23</v>
      </c>
      <c r="Q19" s="32">
        <v>20.0</v>
      </c>
      <c r="R19" s="32">
        <v>10.0</v>
      </c>
      <c r="S19" s="32">
        <v>25.0</v>
      </c>
      <c r="T19" s="32"/>
      <c r="V19" s="32">
        <v>2.0</v>
      </c>
      <c r="W19" s="32">
        <v>2.0</v>
      </c>
      <c r="X19" s="32">
        <v>24.0</v>
      </c>
      <c r="AA19" s="66"/>
      <c r="AB19" s="66"/>
      <c r="AC19" s="67"/>
      <c r="AD19" s="67"/>
      <c r="AE19" s="67"/>
      <c r="AF19" s="67"/>
      <c r="AG19" s="67"/>
      <c r="AH19" s="67"/>
      <c r="AI19" s="67"/>
      <c r="AJ19" s="67"/>
      <c r="AK19" s="67"/>
      <c r="AL19" s="67"/>
      <c r="AM19" s="67"/>
      <c r="AN19" s="67"/>
      <c r="AO19" s="67"/>
      <c r="AP19" s="66"/>
      <c r="AQ19" s="66"/>
      <c r="AR19" s="67"/>
      <c r="AS19" s="67"/>
      <c r="AT19" s="67"/>
      <c r="AU19" s="67"/>
      <c r="AV19" s="67"/>
      <c r="AW19" s="67"/>
      <c r="AX19" s="67"/>
      <c r="AY19" s="67"/>
      <c r="AZ19" s="67"/>
      <c r="BA19" s="66"/>
      <c r="BB19" s="66"/>
      <c r="BC19" s="67"/>
      <c r="BD19" s="67"/>
      <c r="BE19" s="67"/>
      <c r="BF19" s="67"/>
      <c r="BG19" s="67"/>
      <c r="BH19" s="66"/>
      <c r="BI19" s="66"/>
      <c r="BJ19" s="67"/>
      <c r="BK19" s="67"/>
      <c r="BL19" s="67"/>
      <c r="BM19" s="67"/>
      <c r="BN19" s="67"/>
      <c r="BO19" s="67"/>
      <c r="BP19" s="67"/>
      <c r="BQ19" s="67"/>
      <c r="BR19" s="67"/>
      <c r="BS19" s="66"/>
      <c r="BT19" s="66"/>
      <c r="BU19" s="67"/>
      <c r="BV19" s="67"/>
      <c r="BW19" s="67"/>
      <c r="BX19" s="67"/>
      <c r="BY19" s="67"/>
      <c r="BZ19" s="67"/>
      <c r="CA19" s="32" t="s">
        <v>461</v>
      </c>
      <c r="CH19" s="66"/>
      <c r="CI19" s="66"/>
      <c r="CM19" s="32" t="s">
        <v>459</v>
      </c>
      <c r="CN19" s="66"/>
      <c r="CO19" s="66"/>
      <c r="CP19" s="66"/>
      <c r="CQ19" s="66"/>
      <c r="CR19" s="67"/>
      <c r="CS19" s="67"/>
      <c r="CT19" s="67"/>
      <c r="CU19" s="67"/>
      <c r="CV19" s="67"/>
      <c r="CW19" s="67"/>
      <c r="CX19" s="32" t="s">
        <v>461</v>
      </c>
      <c r="CY19" s="65" t="s">
        <v>209</v>
      </c>
    </row>
    <row r="20">
      <c r="A20" s="15" t="s">
        <v>1604</v>
      </c>
      <c r="B20" s="32" t="s">
        <v>220</v>
      </c>
      <c r="C20" s="15" t="s">
        <v>877</v>
      </c>
      <c r="D20" s="15" t="s">
        <v>877</v>
      </c>
      <c r="E20" s="32" t="s">
        <v>1730</v>
      </c>
      <c r="F20" s="65" t="s">
        <v>209</v>
      </c>
      <c r="G20" s="65" t="s">
        <v>209</v>
      </c>
      <c r="H20" s="65" t="s">
        <v>209</v>
      </c>
      <c r="I20" s="15" t="s">
        <v>465</v>
      </c>
      <c r="J20" s="65" t="s">
        <v>209</v>
      </c>
      <c r="K20" s="65" t="s">
        <v>209</v>
      </c>
      <c r="L20" s="32" t="s">
        <v>460</v>
      </c>
      <c r="M20" s="32" t="s">
        <v>459</v>
      </c>
      <c r="N20" s="32" t="s">
        <v>459</v>
      </c>
      <c r="O20" s="32" t="s">
        <v>459</v>
      </c>
      <c r="P20" s="32">
        <v>0.23</v>
      </c>
      <c r="Q20" s="32">
        <v>20.0</v>
      </c>
      <c r="R20" s="32"/>
      <c r="S20" s="32"/>
      <c r="T20" s="32"/>
      <c r="AA20" s="66"/>
      <c r="AB20" s="66"/>
      <c r="AC20" s="67"/>
      <c r="AD20" s="67"/>
      <c r="AE20" s="67"/>
      <c r="AF20" s="67"/>
      <c r="AG20" s="67"/>
      <c r="AH20" s="67"/>
      <c r="AI20" s="67"/>
      <c r="AJ20" s="67"/>
      <c r="AK20" s="67"/>
      <c r="AL20" s="67"/>
      <c r="AM20" s="67"/>
      <c r="AN20" s="67"/>
      <c r="AO20" s="67"/>
      <c r="AP20" s="66"/>
      <c r="AQ20" s="66"/>
      <c r="AR20" s="67"/>
      <c r="AS20" s="67"/>
      <c r="AT20" s="67"/>
      <c r="AU20" s="67"/>
      <c r="AV20" s="67"/>
      <c r="AW20" s="67"/>
      <c r="AX20" s="67"/>
      <c r="AY20" s="67"/>
      <c r="AZ20" s="67"/>
      <c r="BA20" s="66"/>
      <c r="BB20" s="66"/>
      <c r="BC20" s="67"/>
      <c r="BD20" s="67"/>
      <c r="BE20" s="67"/>
      <c r="BF20" s="67"/>
      <c r="BG20" s="67"/>
      <c r="BH20" s="66"/>
      <c r="BI20" s="66"/>
      <c r="BJ20" s="67"/>
      <c r="BK20" s="67"/>
      <c r="BL20" s="67"/>
      <c r="BM20" s="67"/>
      <c r="BN20" s="67"/>
      <c r="BO20" s="67"/>
      <c r="BP20" s="67"/>
      <c r="BQ20" s="67"/>
      <c r="BR20" s="67"/>
      <c r="BS20" s="66"/>
      <c r="BT20" s="66"/>
      <c r="BU20" s="67"/>
      <c r="BV20" s="67"/>
      <c r="BW20" s="67"/>
      <c r="BX20" s="67"/>
      <c r="BY20" s="67"/>
      <c r="BZ20" s="67"/>
      <c r="CA20" s="32" t="s">
        <v>461</v>
      </c>
      <c r="CH20" s="66"/>
      <c r="CI20" s="66"/>
      <c r="CM20" s="32" t="s">
        <v>459</v>
      </c>
      <c r="CN20" s="66"/>
      <c r="CO20" s="66"/>
      <c r="CP20" s="66"/>
      <c r="CQ20" s="66"/>
      <c r="CR20" s="67"/>
      <c r="CS20" s="67"/>
      <c r="CT20" s="67"/>
      <c r="CU20" s="67"/>
      <c r="CV20" s="67"/>
      <c r="CW20" s="67"/>
      <c r="CX20" s="32" t="s">
        <v>461</v>
      </c>
      <c r="CY20" s="65" t="s">
        <v>209</v>
      </c>
    </row>
    <row r="21">
      <c r="A21" s="15" t="s">
        <v>1604</v>
      </c>
      <c r="B21" s="32" t="s">
        <v>220</v>
      </c>
      <c r="C21" s="15" t="s">
        <v>878</v>
      </c>
      <c r="D21" s="15" t="s">
        <v>878</v>
      </c>
      <c r="E21" s="32" t="s">
        <v>486</v>
      </c>
      <c r="F21" s="65" t="s">
        <v>209</v>
      </c>
      <c r="G21" s="65" t="s">
        <v>209</v>
      </c>
      <c r="H21" s="65" t="s">
        <v>209</v>
      </c>
      <c r="I21" s="15" t="s">
        <v>491</v>
      </c>
      <c r="J21" s="65" t="s">
        <v>209</v>
      </c>
      <c r="K21" s="65" t="s">
        <v>209</v>
      </c>
      <c r="L21" s="32" t="s">
        <v>459</v>
      </c>
      <c r="M21" s="32" t="s">
        <v>459</v>
      </c>
      <c r="N21" s="32" t="s">
        <v>459</v>
      </c>
      <c r="O21" s="32" t="s">
        <v>459</v>
      </c>
      <c r="P21" s="32"/>
      <c r="Q21" s="32"/>
      <c r="R21" s="32"/>
      <c r="S21" s="32"/>
      <c r="T21" s="32"/>
      <c r="U21" s="67"/>
      <c r="V21" s="67"/>
      <c r="W21" s="67"/>
      <c r="X21" s="67"/>
      <c r="Y21" s="67"/>
      <c r="Z21" s="67"/>
      <c r="AA21" s="66"/>
      <c r="AB21" s="66"/>
      <c r="AC21" s="67"/>
      <c r="AD21" s="67"/>
      <c r="AE21" s="67"/>
      <c r="AF21" s="67"/>
      <c r="AG21" s="67"/>
      <c r="AH21" s="67"/>
      <c r="AI21" s="67"/>
      <c r="AJ21" s="67"/>
      <c r="AK21" s="67"/>
      <c r="AL21" s="67"/>
      <c r="AM21" s="67"/>
      <c r="AN21" s="67"/>
      <c r="AO21" s="67"/>
      <c r="AP21" s="66"/>
      <c r="AQ21" s="66"/>
      <c r="AR21" s="67"/>
      <c r="AS21" s="67"/>
      <c r="AT21" s="67"/>
      <c r="AU21" s="67"/>
      <c r="AV21" s="67"/>
      <c r="AW21" s="67"/>
      <c r="AX21" s="67"/>
      <c r="AY21" s="67"/>
      <c r="AZ21" s="67"/>
      <c r="BA21" s="66"/>
      <c r="BB21" s="66"/>
      <c r="BC21" s="67"/>
      <c r="BD21" s="67"/>
      <c r="BE21" s="67"/>
      <c r="BF21" s="67"/>
      <c r="BG21" s="67"/>
      <c r="BH21" s="66"/>
      <c r="BI21" s="66"/>
      <c r="BJ21" s="67"/>
      <c r="BK21" s="67"/>
      <c r="BL21" s="67"/>
      <c r="BM21" s="67"/>
      <c r="BN21" s="67"/>
      <c r="BO21" s="67"/>
      <c r="BP21" s="67"/>
      <c r="BQ21" s="67"/>
      <c r="BR21" s="67"/>
      <c r="BS21" s="66"/>
      <c r="BT21" s="66"/>
      <c r="BU21" s="67"/>
      <c r="BV21" s="67"/>
      <c r="BW21" s="67"/>
      <c r="BX21" s="67"/>
      <c r="BY21" s="67"/>
      <c r="BZ21" s="67"/>
      <c r="CA21" s="32" t="s">
        <v>461</v>
      </c>
      <c r="CH21" s="66"/>
      <c r="CI21" s="66"/>
      <c r="CM21" s="32" t="s">
        <v>459</v>
      </c>
      <c r="CN21" s="66"/>
      <c r="CO21" s="66"/>
      <c r="CP21" s="66"/>
      <c r="CQ21" s="66"/>
      <c r="CR21" s="67"/>
      <c r="CS21" s="67"/>
      <c r="CT21" s="67"/>
      <c r="CU21" s="67"/>
      <c r="CV21" s="67"/>
      <c r="CW21" s="67"/>
      <c r="CX21" s="32" t="s">
        <v>461</v>
      </c>
      <c r="CY21" s="65" t="s">
        <v>209</v>
      </c>
    </row>
    <row r="22">
      <c r="A22" s="15" t="s">
        <v>1605</v>
      </c>
      <c r="B22" s="32" t="s">
        <v>220</v>
      </c>
      <c r="C22" s="15" t="s">
        <v>1605</v>
      </c>
      <c r="D22" s="15" t="s">
        <v>1605</v>
      </c>
      <c r="E22" s="32" t="s">
        <v>1751</v>
      </c>
      <c r="F22" s="65" t="s">
        <v>19</v>
      </c>
      <c r="G22" s="65" t="s">
        <v>209</v>
      </c>
      <c r="H22" s="65" t="s">
        <v>209</v>
      </c>
      <c r="I22" s="15" t="s">
        <v>465</v>
      </c>
      <c r="J22" s="65" t="s">
        <v>209</v>
      </c>
      <c r="K22" s="65" t="s">
        <v>209</v>
      </c>
      <c r="L22" s="32" t="s">
        <v>460</v>
      </c>
      <c r="M22" s="32" t="s">
        <v>460</v>
      </c>
      <c r="N22" s="32" t="s">
        <v>460</v>
      </c>
      <c r="O22" s="32" t="s">
        <v>460</v>
      </c>
      <c r="P22" s="32"/>
      <c r="Q22" s="32"/>
      <c r="R22" s="32"/>
      <c r="S22" s="32"/>
      <c r="T22" s="32"/>
      <c r="AA22" s="66"/>
      <c r="AB22" s="66"/>
      <c r="AP22" s="66"/>
      <c r="AQ22" s="66"/>
      <c r="BA22" s="66"/>
      <c r="BB22" s="66"/>
      <c r="BH22" s="66"/>
      <c r="BI22" s="66"/>
      <c r="BS22" s="66"/>
      <c r="BT22" s="66"/>
      <c r="CA22" s="32" t="s">
        <v>461</v>
      </c>
      <c r="CH22" s="66"/>
      <c r="CI22" s="66"/>
      <c r="CM22" s="32" t="s">
        <v>460</v>
      </c>
      <c r="CN22" s="66"/>
      <c r="CO22" s="66"/>
      <c r="CP22" s="66"/>
      <c r="CQ22" s="66"/>
      <c r="CX22" s="32" t="s">
        <v>461</v>
      </c>
      <c r="CY22" s="65" t="s">
        <v>19</v>
      </c>
      <c r="DC22" s="32" t="s">
        <v>1752</v>
      </c>
    </row>
    <row r="23">
      <c r="A23" s="15" t="s">
        <v>1606</v>
      </c>
      <c r="B23" s="32" t="s">
        <v>220</v>
      </c>
      <c r="C23" s="15" t="s">
        <v>1606</v>
      </c>
      <c r="D23" s="15" t="s">
        <v>1606</v>
      </c>
      <c r="E23" s="15" t="s">
        <v>1606</v>
      </c>
      <c r="F23" s="65" t="s">
        <v>209</v>
      </c>
      <c r="G23" s="65" t="s">
        <v>209</v>
      </c>
      <c r="H23" s="65" t="s">
        <v>209</v>
      </c>
      <c r="I23" s="15" t="s">
        <v>465</v>
      </c>
      <c r="J23" s="65" t="s">
        <v>209</v>
      </c>
      <c r="K23" s="65" t="s">
        <v>209</v>
      </c>
      <c r="L23" s="32" t="s">
        <v>460</v>
      </c>
      <c r="M23" s="32" t="s">
        <v>459</v>
      </c>
      <c r="N23" s="32" t="s">
        <v>459</v>
      </c>
      <c r="O23" s="32" t="s">
        <v>459</v>
      </c>
      <c r="P23" s="32">
        <v>5.0</v>
      </c>
      <c r="Q23" s="32"/>
      <c r="R23" s="32"/>
      <c r="S23" s="32"/>
      <c r="T23" s="32"/>
      <c r="AA23" s="66"/>
      <c r="AB23" s="66"/>
      <c r="AC23" s="67"/>
      <c r="AD23" s="67"/>
      <c r="AE23" s="67"/>
      <c r="AF23" s="67"/>
      <c r="AG23" s="67"/>
      <c r="AH23" s="67"/>
      <c r="AI23" s="67"/>
      <c r="AJ23" s="67"/>
      <c r="AK23" s="67"/>
      <c r="AL23" s="67"/>
      <c r="AM23" s="67"/>
      <c r="AN23" s="67"/>
      <c r="AO23" s="67"/>
      <c r="AP23" s="66"/>
      <c r="AQ23" s="66"/>
      <c r="AR23" s="67"/>
      <c r="AS23" s="67"/>
      <c r="AT23" s="67"/>
      <c r="AU23" s="67"/>
      <c r="AV23" s="67"/>
      <c r="AW23" s="67"/>
      <c r="AX23" s="67"/>
      <c r="AY23" s="67"/>
      <c r="AZ23" s="67"/>
      <c r="BA23" s="66"/>
      <c r="BB23" s="66"/>
      <c r="BC23" s="67"/>
      <c r="BD23" s="67"/>
      <c r="BE23" s="67"/>
      <c r="BF23" s="67"/>
      <c r="BG23" s="67"/>
      <c r="BH23" s="66"/>
      <c r="BI23" s="66"/>
      <c r="BJ23" s="67"/>
      <c r="BK23" s="67"/>
      <c r="BL23" s="67"/>
      <c r="BM23" s="67"/>
      <c r="BN23" s="67"/>
      <c r="BO23" s="67"/>
      <c r="BP23" s="67"/>
      <c r="BQ23" s="67"/>
      <c r="BR23" s="67"/>
      <c r="BS23" s="66"/>
      <c r="BT23" s="66"/>
      <c r="BU23" s="67"/>
      <c r="BV23" s="67"/>
      <c r="BW23" s="67"/>
      <c r="BX23" s="67"/>
      <c r="BY23" s="67"/>
      <c r="BZ23" s="67"/>
      <c r="CA23" s="32" t="s">
        <v>461</v>
      </c>
      <c r="CH23" s="66"/>
      <c r="CI23" s="66"/>
      <c r="CM23" s="32" t="s">
        <v>459</v>
      </c>
      <c r="CN23" s="66"/>
      <c r="CO23" s="66"/>
      <c r="CP23" s="66"/>
      <c r="CQ23" s="66"/>
      <c r="CR23" s="67"/>
      <c r="CS23" s="67"/>
      <c r="CT23" s="67"/>
      <c r="CU23" s="67"/>
      <c r="CV23" s="67"/>
      <c r="CW23" s="67"/>
      <c r="CX23" s="32" t="s">
        <v>461</v>
      </c>
      <c r="CY23" s="65" t="s">
        <v>209</v>
      </c>
    </row>
    <row r="24">
      <c r="A24" s="15" t="s">
        <v>1607</v>
      </c>
      <c r="B24" s="32" t="s">
        <v>220</v>
      </c>
      <c r="C24" s="15" t="s">
        <v>1607</v>
      </c>
      <c r="D24" s="15" t="s">
        <v>1607</v>
      </c>
      <c r="E24" s="15" t="s">
        <v>1607</v>
      </c>
      <c r="F24" s="65" t="s">
        <v>209</v>
      </c>
      <c r="G24" s="65" t="s">
        <v>209</v>
      </c>
      <c r="H24" s="65" t="s">
        <v>209</v>
      </c>
      <c r="I24" s="15" t="s">
        <v>465</v>
      </c>
      <c r="J24" s="65" t="s">
        <v>209</v>
      </c>
      <c r="K24" s="65" t="s">
        <v>209</v>
      </c>
      <c r="L24" s="32" t="s">
        <v>460</v>
      </c>
      <c r="M24" s="32" t="s">
        <v>459</v>
      </c>
      <c r="N24" s="32" t="s">
        <v>459</v>
      </c>
      <c r="O24" s="32" t="s">
        <v>459</v>
      </c>
      <c r="P24" s="32">
        <v>0.29</v>
      </c>
      <c r="Q24" s="32"/>
      <c r="R24" s="32"/>
      <c r="S24" s="32"/>
      <c r="T24" s="32"/>
      <c r="AA24" s="66"/>
      <c r="AB24" s="66"/>
      <c r="AC24" s="67"/>
      <c r="AD24" s="67"/>
      <c r="AE24" s="67"/>
      <c r="AF24" s="67"/>
      <c r="AG24" s="67"/>
      <c r="AH24" s="67"/>
      <c r="AI24" s="67"/>
      <c r="AJ24" s="67"/>
      <c r="AK24" s="67"/>
      <c r="AL24" s="67"/>
      <c r="AM24" s="67"/>
      <c r="AN24" s="67"/>
      <c r="AO24" s="67"/>
      <c r="AP24" s="66"/>
      <c r="AQ24" s="66"/>
      <c r="AR24" s="67"/>
      <c r="AS24" s="67"/>
      <c r="AT24" s="67"/>
      <c r="AU24" s="67"/>
      <c r="AV24" s="67"/>
      <c r="AW24" s="67"/>
      <c r="AX24" s="67"/>
      <c r="AY24" s="67"/>
      <c r="AZ24" s="67"/>
      <c r="BA24" s="66"/>
      <c r="BB24" s="66"/>
      <c r="BC24" s="67"/>
      <c r="BD24" s="67"/>
      <c r="BE24" s="67"/>
      <c r="BF24" s="67"/>
      <c r="BG24" s="67"/>
      <c r="BH24" s="66"/>
      <c r="BI24" s="66"/>
      <c r="BJ24" s="67"/>
      <c r="BK24" s="67"/>
      <c r="BL24" s="67"/>
      <c r="BM24" s="67"/>
      <c r="BN24" s="67"/>
      <c r="BO24" s="67"/>
      <c r="BP24" s="67"/>
      <c r="BQ24" s="67"/>
      <c r="BR24" s="67"/>
      <c r="BS24" s="66"/>
      <c r="BT24" s="66"/>
      <c r="BU24" s="67"/>
      <c r="BV24" s="67"/>
      <c r="BW24" s="67"/>
      <c r="BX24" s="67"/>
      <c r="BY24" s="67"/>
      <c r="BZ24" s="67"/>
      <c r="CA24" s="32" t="s">
        <v>461</v>
      </c>
      <c r="CH24" s="66"/>
      <c r="CI24" s="66"/>
      <c r="CM24" s="32" t="s">
        <v>459</v>
      </c>
      <c r="CN24" s="66"/>
      <c r="CO24" s="66"/>
      <c r="CP24" s="66"/>
      <c r="CQ24" s="66"/>
      <c r="CR24" s="67"/>
      <c r="CS24" s="67"/>
      <c r="CT24" s="67"/>
      <c r="CU24" s="67"/>
      <c r="CV24" s="67"/>
      <c r="CW24" s="67"/>
      <c r="CX24" s="32" t="s">
        <v>461</v>
      </c>
      <c r="CY24" s="65" t="s">
        <v>209</v>
      </c>
    </row>
    <row r="25">
      <c r="A25" s="15" t="s">
        <v>1608</v>
      </c>
      <c r="B25" s="32" t="s">
        <v>220</v>
      </c>
      <c r="C25" s="15" t="s">
        <v>1608</v>
      </c>
      <c r="D25" s="15" t="s">
        <v>1608</v>
      </c>
      <c r="E25" s="15" t="s">
        <v>1608</v>
      </c>
      <c r="F25" s="65" t="s">
        <v>209</v>
      </c>
      <c r="G25" s="65" t="s">
        <v>209</v>
      </c>
      <c r="H25" s="65" t="s">
        <v>209</v>
      </c>
      <c r="I25" s="15" t="s">
        <v>465</v>
      </c>
      <c r="J25" s="65" t="s">
        <v>209</v>
      </c>
      <c r="K25" s="65" t="s">
        <v>209</v>
      </c>
      <c r="L25" s="32" t="s">
        <v>460</v>
      </c>
      <c r="M25" s="32" t="s">
        <v>459</v>
      </c>
      <c r="N25" s="32" t="s">
        <v>459</v>
      </c>
      <c r="O25" s="32" t="s">
        <v>459</v>
      </c>
      <c r="P25" s="32">
        <v>2.0</v>
      </c>
      <c r="Q25" s="32">
        <v>10.0</v>
      </c>
      <c r="R25" s="32">
        <v>10.0</v>
      </c>
      <c r="S25" s="32">
        <v>10.0</v>
      </c>
      <c r="T25" s="32">
        <v>10.0</v>
      </c>
      <c r="U25" s="32">
        <v>10.0</v>
      </c>
      <c r="AA25" s="66"/>
      <c r="AB25" s="66"/>
      <c r="AC25" s="67"/>
      <c r="AD25" s="67"/>
      <c r="AE25" s="67"/>
      <c r="AF25" s="67"/>
      <c r="AG25" s="67"/>
      <c r="AH25" s="67"/>
      <c r="AI25" s="67"/>
      <c r="AJ25" s="67"/>
      <c r="AK25" s="67"/>
      <c r="AL25" s="67"/>
      <c r="AM25" s="67"/>
      <c r="AN25" s="67"/>
      <c r="AO25" s="67"/>
      <c r="AP25" s="66"/>
      <c r="AQ25" s="66"/>
      <c r="AR25" s="67"/>
      <c r="AS25" s="67"/>
      <c r="AT25" s="67"/>
      <c r="AU25" s="67"/>
      <c r="AV25" s="67"/>
      <c r="AW25" s="67"/>
      <c r="AX25" s="67"/>
      <c r="AY25" s="67"/>
      <c r="AZ25" s="67"/>
      <c r="BA25" s="66"/>
      <c r="BB25" s="66"/>
      <c r="BC25" s="67"/>
      <c r="BD25" s="67"/>
      <c r="BE25" s="67"/>
      <c r="BF25" s="67"/>
      <c r="BG25" s="67"/>
      <c r="BH25" s="66"/>
      <c r="BI25" s="66"/>
      <c r="BJ25" s="67"/>
      <c r="BK25" s="67"/>
      <c r="BL25" s="67"/>
      <c r="BM25" s="67"/>
      <c r="BN25" s="67"/>
      <c r="BO25" s="67"/>
      <c r="BP25" s="67"/>
      <c r="BQ25" s="67"/>
      <c r="BR25" s="67"/>
      <c r="BS25" s="66"/>
      <c r="BT25" s="66"/>
      <c r="BU25" s="67"/>
      <c r="BV25" s="67"/>
      <c r="BW25" s="67"/>
      <c r="BX25" s="67"/>
      <c r="BY25" s="67"/>
      <c r="BZ25" s="67"/>
      <c r="CA25" s="32" t="s">
        <v>461</v>
      </c>
      <c r="CH25" s="66"/>
      <c r="CI25" s="66"/>
      <c r="CM25" s="32" t="s">
        <v>459</v>
      </c>
      <c r="CN25" s="66"/>
      <c r="CO25" s="66"/>
      <c r="CP25" s="66"/>
      <c r="CQ25" s="66"/>
      <c r="CR25" s="67"/>
      <c r="CS25" s="67"/>
      <c r="CT25" s="67"/>
      <c r="CU25" s="67"/>
      <c r="CV25" s="67"/>
      <c r="CW25" s="67"/>
      <c r="CX25" s="32" t="s">
        <v>461</v>
      </c>
      <c r="CY25" s="65" t="s">
        <v>209</v>
      </c>
    </row>
    <row r="26">
      <c r="A26" s="15" t="s">
        <v>1609</v>
      </c>
      <c r="B26" s="32" t="s">
        <v>220</v>
      </c>
      <c r="C26" s="15" t="s">
        <v>1609</v>
      </c>
      <c r="D26" s="15" t="s">
        <v>1609</v>
      </c>
      <c r="E26" s="15" t="s">
        <v>1609</v>
      </c>
      <c r="F26" s="65" t="s">
        <v>209</v>
      </c>
      <c r="G26" s="65" t="s">
        <v>209</v>
      </c>
      <c r="H26" s="65" t="s">
        <v>209</v>
      </c>
      <c r="I26" s="15" t="s">
        <v>465</v>
      </c>
      <c r="J26" s="65" t="s">
        <v>209</v>
      </c>
      <c r="K26" s="65" t="s">
        <v>209</v>
      </c>
      <c r="L26" s="32" t="s">
        <v>460</v>
      </c>
      <c r="M26" s="32" t="s">
        <v>459</v>
      </c>
      <c r="N26" s="32" t="s">
        <v>459</v>
      </c>
      <c r="O26" s="32" t="s">
        <v>459</v>
      </c>
      <c r="P26" s="32">
        <v>5.0</v>
      </c>
      <c r="Q26" s="32"/>
      <c r="R26" s="32"/>
      <c r="S26" s="32"/>
      <c r="T26" s="32"/>
      <c r="AA26" s="66"/>
      <c r="AB26" s="66"/>
      <c r="AC26" s="67"/>
      <c r="AD26" s="67"/>
      <c r="AE26" s="67"/>
      <c r="AF26" s="67"/>
      <c r="AG26" s="67"/>
      <c r="AH26" s="67"/>
      <c r="AI26" s="67"/>
      <c r="AJ26" s="67"/>
      <c r="AK26" s="67"/>
      <c r="AL26" s="67"/>
      <c r="AM26" s="67"/>
      <c r="AN26" s="67"/>
      <c r="AO26" s="67"/>
      <c r="AP26" s="66"/>
      <c r="AQ26" s="66"/>
      <c r="AR26" s="67"/>
      <c r="AS26" s="67"/>
      <c r="AT26" s="67"/>
      <c r="AU26" s="67"/>
      <c r="AV26" s="67"/>
      <c r="AW26" s="67"/>
      <c r="AX26" s="67"/>
      <c r="AY26" s="67"/>
      <c r="AZ26" s="67"/>
      <c r="BA26" s="66"/>
      <c r="BB26" s="66"/>
      <c r="BC26" s="67"/>
      <c r="BD26" s="67"/>
      <c r="BE26" s="67"/>
      <c r="BF26" s="67"/>
      <c r="BG26" s="67"/>
      <c r="BH26" s="66"/>
      <c r="BI26" s="66"/>
      <c r="BJ26" s="67"/>
      <c r="BK26" s="67"/>
      <c r="BL26" s="67"/>
      <c r="BM26" s="67"/>
      <c r="BN26" s="67"/>
      <c r="BO26" s="67"/>
      <c r="BP26" s="67"/>
      <c r="BQ26" s="67"/>
      <c r="BR26" s="67"/>
      <c r="BS26" s="66"/>
      <c r="BT26" s="66"/>
      <c r="BU26" s="67"/>
      <c r="BV26" s="67"/>
      <c r="BW26" s="67"/>
      <c r="BX26" s="67"/>
      <c r="BY26" s="67"/>
      <c r="BZ26" s="67"/>
      <c r="CA26" s="32" t="s">
        <v>461</v>
      </c>
      <c r="CH26" s="66"/>
      <c r="CI26" s="66"/>
      <c r="CM26" s="32" t="s">
        <v>459</v>
      </c>
      <c r="CN26" s="66"/>
      <c r="CO26" s="66"/>
      <c r="CP26" s="66"/>
      <c r="CQ26" s="66"/>
      <c r="CR26" s="67"/>
      <c r="CS26" s="67"/>
      <c r="CT26" s="67"/>
      <c r="CU26" s="67"/>
      <c r="CV26" s="67"/>
      <c r="CW26" s="67"/>
      <c r="CX26" s="32" t="s">
        <v>461</v>
      </c>
      <c r="CY26" s="65" t="s">
        <v>209</v>
      </c>
    </row>
    <row r="27">
      <c r="A27" s="15" t="s">
        <v>1610</v>
      </c>
      <c r="B27" s="32" t="s">
        <v>220</v>
      </c>
      <c r="C27" s="15" t="s">
        <v>471</v>
      </c>
      <c r="D27" s="15" t="s">
        <v>471</v>
      </c>
      <c r="E27" s="32" t="s">
        <v>1753</v>
      </c>
      <c r="F27" s="65" t="s">
        <v>19</v>
      </c>
      <c r="G27" s="65" t="s">
        <v>209</v>
      </c>
      <c r="H27" s="65" t="s">
        <v>209</v>
      </c>
      <c r="I27" s="15" t="s">
        <v>465</v>
      </c>
      <c r="J27" s="65" t="s">
        <v>209</v>
      </c>
      <c r="K27" s="65" t="s">
        <v>209</v>
      </c>
      <c r="L27" s="32" t="s">
        <v>460</v>
      </c>
      <c r="M27" s="32" t="s">
        <v>459</v>
      </c>
      <c r="N27" s="32" t="s">
        <v>459</v>
      </c>
      <c r="O27" s="32" t="s">
        <v>459</v>
      </c>
      <c r="P27" s="32">
        <v>0.25</v>
      </c>
      <c r="Q27" s="32">
        <v>35.0</v>
      </c>
      <c r="R27" s="32">
        <v>10.0</v>
      </c>
      <c r="S27" s="32">
        <v>25.0</v>
      </c>
      <c r="T27" s="32">
        <v>30.0</v>
      </c>
      <c r="U27" s="32">
        <v>30.0</v>
      </c>
      <c r="V27" s="32">
        <v>2.0</v>
      </c>
      <c r="W27" s="32">
        <v>2.0</v>
      </c>
      <c r="X27" s="32">
        <v>24.0</v>
      </c>
      <c r="AA27" s="66"/>
      <c r="AB27" s="66"/>
      <c r="AC27" s="67"/>
      <c r="AD27" s="67"/>
      <c r="AE27" s="67"/>
      <c r="AF27" s="67"/>
      <c r="AG27" s="67"/>
      <c r="AH27" s="67"/>
      <c r="AI27" s="67"/>
      <c r="AJ27" s="67"/>
      <c r="AK27" s="67"/>
      <c r="AL27" s="67"/>
      <c r="AM27" s="67"/>
      <c r="AN27" s="67"/>
      <c r="AO27" s="67"/>
      <c r="AP27" s="66"/>
      <c r="AQ27" s="66"/>
      <c r="AR27" s="67"/>
      <c r="AS27" s="67"/>
      <c r="AT27" s="67"/>
      <c r="AU27" s="67"/>
      <c r="AV27" s="67"/>
      <c r="AW27" s="67"/>
      <c r="AX27" s="67"/>
      <c r="AY27" s="67"/>
      <c r="AZ27" s="67"/>
      <c r="BA27" s="66"/>
      <c r="BB27" s="66"/>
      <c r="BC27" s="67"/>
      <c r="BD27" s="67"/>
      <c r="BE27" s="67"/>
      <c r="BF27" s="67"/>
      <c r="BG27" s="67"/>
      <c r="BH27" s="66"/>
      <c r="BI27" s="66"/>
      <c r="BJ27" s="67"/>
      <c r="BK27" s="67"/>
      <c r="BL27" s="67"/>
      <c r="BM27" s="67"/>
      <c r="BN27" s="67"/>
      <c r="BO27" s="67"/>
      <c r="BP27" s="67"/>
      <c r="BQ27" s="67"/>
      <c r="BR27" s="67"/>
      <c r="BS27" s="66"/>
      <c r="BT27" s="66"/>
      <c r="BU27" s="67"/>
      <c r="BV27" s="67"/>
      <c r="BW27" s="67"/>
      <c r="BX27" s="67"/>
      <c r="BY27" s="67"/>
      <c r="BZ27" s="67"/>
      <c r="CA27" s="32" t="s">
        <v>461</v>
      </c>
      <c r="CH27" s="66"/>
      <c r="CI27" s="66"/>
      <c r="CM27" s="32" t="s">
        <v>459</v>
      </c>
      <c r="CN27" s="66"/>
      <c r="CO27" s="66"/>
      <c r="CP27" s="66"/>
      <c r="CQ27" s="66"/>
      <c r="CR27" s="67"/>
      <c r="CS27" s="67"/>
      <c r="CT27" s="67"/>
      <c r="CU27" s="67"/>
      <c r="CV27" s="67"/>
      <c r="CW27" s="67"/>
      <c r="CX27" s="32" t="s">
        <v>461</v>
      </c>
      <c r="CY27" s="65" t="s">
        <v>209</v>
      </c>
    </row>
    <row r="28">
      <c r="A28" s="15" t="s">
        <v>1610</v>
      </c>
      <c r="B28" s="32" t="s">
        <v>220</v>
      </c>
      <c r="C28" s="15" t="s">
        <v>473</v>
      </c>
      <c r="D28" s="15" t="s">
        <v>473</v>
      </c>
      <c r="E28" s="32" t="s">
        <v>1754</v>
      </c>
      <c r="F28" s="65" t="s">
        <v>19</v>
      </c>
      <c r="G28" s="65" t="s">
        <v>209</v>
      </c>
      <c r="H28" s="65" t="s">
        <v>209</v>
      </c>
      <c r="I28" s="15" t="s">
        <v>465</v>
      </c>
      <c r="J28" s="65" t="s">
        <v>209</v>
      </c>
      <c r="K28" s="65" t="s">
        <v>209</v>
      </c>
      <c r="L28" s="32" t="s">
        <v>460</v>
      </c>
      <c r="M28" s="32" t="s">
        <v>460</v>
      </c>
      <c r="N28" s="32" t="s">
        <v>459</v>
      </c>
      <c r="O28" s="32" t="s">
        <v>459</v>
      </c>
      <c r="P28" s="32">
        <v>0.25</v>
      </c>
      <c r="Q28" s="32">
        <v>35.0</v>
      </c>
      <c r="R28" s="32">
        <v>10.0</v>
      </c>
      <c r="S28" s="32">
        <v>25.0</v>
      </c>
      <c r="T28" s="32">
        <v>40.0</v>
      </c>
      <c r="U28" s="32">
        <v>40.0</v>
      </c>
      <c r="V28" s="32">
        <v>2.0</v>
      </c>
      <c r="W28" s="32">
        <v>2.67</v>
      </c>
      <c r="X28" s="32">
        <v>32.0</v>
      </c>
      <c r="AA28" s="65" t="s">
        <v>209</v>
      </c>
      <c r="AB28" s="65" t="s">
        <v>209</v>
      </c>
      <c r="AC28" s="32">
        <v>0.25</v>
      </c>
      <c r="AE28" s="32">
        <v>35.0</v>
      </c>
      <c r="AF28" s="32">
        <v>10.0</v>
      </c>
      <c r="AG28" s="32">
        <v>25.0</v>
      </c>
      <c r="AH28" s="32">
        <v>40.0</v>
      </c>
      <c r="AI28" s="32">
        <v>40.0</v>
      </c>
      <c r="AJ28" s="32">
        <v>2.0</v>
      </c>
      <c r="AK28" s="32">
        <v>2.0</v>
      </c>
      <c r="AL28" s="32">
        <v>2.67</v>
      </c>
      <c r="AM28" s="32">
        <v>32.0</v>
      </c>
      <c r="AP28" s="66"/>
      <c r="AQ28" s="66"/>
      <c r="AR28" s="67"/>
      <c r="AS28" s="67"/>
      <c r="AT28" s="67"/>
      <c r="AU28" s="67"/>
      <c r="AV28" s="67"/>
      <c r="AW28" s="67"/>
      <c r="AX28" s="67"/>
      <c r="AY28" s="67"/>
      <c r="AZ28" s="67"/>
      <c r="BA28" s="66"/>
      <c r="BB28" s="66"/>
      <c r="BC28" s="67"/>
      <c r="BD28" s="67"/>
      <c r="BE28" s="67"/>
      <c r="BF28" s="67"/>
      <c r="BG28" s="67"/>
      <c r="BH28" s="66"/>
      <c r="BI28" s="66"/>
      <c r="BJ28" s="67"/>
      <c r="BK28" s="67"/>
      <c r="BL28" s="67"/>
      <c r="BM28" s="67"/>
      <c r="BN28" s="67"/>
      <c r="BO28" s="67"/>
      <c r="BP28" s="67"/>
      <c r="BQ28" s="67"/>
      <c r="BR28" s="67"/>
      <c r="BS28" s="66"/>
      <c r="BT28" s="66"/>
      <c r="BU28" s="67"/>
      <c r="BV28" s="67"/>
      <c r="BW28" s="67"/>
      <c r="BX28" s="67"/>
      <c r="BY28" s="67"/>
      <c r="BZ28" s="67"/>
      <c r="CA28" s="32" t="s">
        <v>461</v>
      </c>
      <c r="CH28" s="66"/>
      <c r="CI28" s="66"/>
      <c r="CM28" s="32" t="s">
        <v>459</v>
      </c>
      <c r="CN28" s="66"/>
      <c r="CO28" s="66"/>
      <c r="CP28" s="66"/>
      <c r="CQ28" s="66"/>
      <c r="CR28" s="67"/>
      <c r="CS28" s="67"/>
      <c r="CT28" s="67"/>
      <c r="CU28" s="67"/>
      <c r="CV28" s="67"/>
      <c r="CW28" s="67"/>
      <c r="CX28" s="32" t="s">
        <v>461</v>
      </c>
      <c r="CY28" s="65" t="s">
        <v>209</v>
      </c>
    </row>
    <row r="29">
      <c r="A29" s="15" t="s">
        <v>1610</v>
      </c>
      <c r="B29" s="32" t="s">
        <v>220</v>
      </c>
      <c r="C29" s="15" t="s">
        <v>475</v>
      </c>
      <c r="D29" s="15" t="s">
        <v>475</v>
      </c>
      <c r="E29" s="32" t="s">
        <v>728</v>
      </c>
      <c r="F29" s="65" t="s">
        <v>19</v>
      </c>
      <c r="G29" s="65" t="s">
        <v>209</v>
      </c>
      <c r="H29" s="65" t="s">
        <v>209</v>
      </c>
      <c r="I29" s="15" t="s">
        <v>465</v>
      </c>
      <c r="J29" s="65" t="s">
        <v>209</v>
      </c>
      <c r="K29" s="65" t="s">
        <v>209</v>
      </c>
      <c r="L29" s="32" t="s">
        <v>460</v>
      </c>
      <c r="M29" s="32" t="s">
        <v>460</v>
      </c>
      <c r="N29" s="32" t="s">
        <v>460</v>
      </c>
      <c r="O29" s="32" t="s">
        <v>460</v>
      </c>
      <c r="P29" s="32">
        <v>0.11</v>
      </c>
      <c r="Q29" s="32">
        <v>20.0</v>
      </c>
      <c r="R29" s="32">
        <v>6.0</v>
      </c>
      <c r="S29" s="32">
        <v>20.0</v>
      </c>
      <c r="T29" s="32">
        <v>40.0</v>
      </c>
      <c r="U29" s="32">
        <v>40.0</v>
      </c>
      <c r="V29" s="32">
        <v>2.0</v>
      </c>
      <c r="W29" s="32">
        <v>2.67</v>
      </c>
      <c r="X29" s="32">
        <v>32.0</v>
      </c>
      <c r="AA29" s="65" t="s">
        <v>209</v>
      </c>
      <c r="AB29" s="65" t="s">
        <v>209</v>
      </c>
      <c r="AC29" s="32">
        <v>0.14</v>
      </c>
      <c r="AE29" s="32">
        <v>20.0</v>
      </c>
      <c r="AF29" s="32">
        <v>6.0</v>
      </c>
      <c r="AG29" s="32">
        <v>20.0</v>
      </c>
      <c r="AH29" s="32">
        <v>40.0</v>
      </c>
      <c r="AI29" s="32">
        <v>40.0</v>
      </c>
      <c r="AJ29" s="32">
        <v>2.0</v>
      </c>
      <c r="AK29" s="32">
        <v>2.0</v>
      </c>
      <c r="AL29" s="32">
        <v>2.67</v>
      </c>
      <c r="AM29" s="32">
        <v>32.0</v>
      </c>
      <c r="AP29" s="65" t="s">
        <v>209</v>
      </c>
      <c r="AQ29" s="65" t="s">
        <v>209</v>
      </c>
      <c r="AR29" s="32">
        <v>0.21</v>
      </c>
      <c r="AT29" s="32">
        <v>20.0</v>
      </c>
      <c r="AU29" s="32">
        <v>6.0</v>
      </c>
      <c r="AV29" s="32">
        <v>20.0</v>
      </c>
      <c r="AW29" s="32">
        <v>40.0</v>
      </c>
      <c r="AX29" s="32">
        <v>40.0</v>
      </c>
      <c r="AY29" s="32">
        <v>2.0</v>
      </c>
      <c r="AZ29" s="32">
        <v>2.0</v>
      </c>
      <c r="BA29" s="66"/>
      <c r="BB29" s="66"/>
      <c r="BC29" s="32">
        <v>2.67</v>
      </c>
      <c r="BD29" s="32">
        <v>32.0</v>
      </c>
      <c r="BH29" s="65" t="s">
        <v>209</v>
      </c>
      <c r="BI29" s="65" t="s">
        <v>209</v>
      </c>
      <c r="BJ29" s="32">
        <v>0.27</v>
      </c>
      <c r="BL29" s="32">
        <v>20.0</v>
      </c>
      <c r="BM29" s="32">
        <v>6.0</v>
      </c>
      <c r="BN29" s="32">
        <v>20.0</v>
      </c>
      <c r="BO29" s="32">
        <v>40.0</v>
      </c>
      <c r="BP29" s="32">
        <v>40.0</v>
      </c>
      <c r="BQ29" s="32">
        <v>2.0</v>
      </c>
      <c r="BR29" s="32">
        <v>2.0</v>
      </c>
      <c r="BS29" s="66"/>
      <c r="BT29" s="66"/>
      <c r="CA29" s="32" t="s">
        <v>461</v>
      </c>
      <c r="CH29" s="66"/>
      <c r="CI29" s="66"/>
      <c r="CM29" s="32" t="s">
        <v>459</v>
      </c>
      <c r="CN29" s="66"/>
      <c r="CO29" s="66"/>
      <c r="CP29" s="66"/>
      <c r="CQ29" s="66"/>
      <c r="CR29" s="67"/>
      <c r="CS29" s="67"/>
      <c r="CT29" s="67"/>
      <c r="CU29" s="67"/>
      <c r="CV29" s="67"/>
      <c r="CW29" s="67"/>
      <c r="CX29" s="32" t="s">
        <v>461</v>
      </c>
      <c r="CY29" s="65" t="s">
        <v>209</v>
      </c>
    </row>
    <row r="30">
      <c r="A30" s="15" t="s">
        <v>1610</v>
      </c>
      <c r="B30" s="32" t="s">
        <v>220</v>
      </c>
      <c r="C30" s="15" t="s">
        <v>1755</v>
      </c>
      <c r="D30" s="15" t="s">
        <v>1755</v>
      </c>
      <c r="E30" s="32" t="s">
        <v>1756</v>
      </c>
      <c r="F30" s="65" t="s">
        <v>19</v>
      </c>
      <c r="G30" s="65" t="s">
        <v>209</v>
      </c>
      <c r="H30" s="65" t="s">
        <v>209</v>
      </c>
      <c r="I30" s="15" t="s">
        <v>491</v>
      </c>
      <c r="J30" s="65" t="s">
        <v>209</v>
      </c>
      <c r="K30" s="65" t="s">
        <v>209</v>
      </c>
      <c r="L30" s="32" t="s">
        <v>460</v>
      </c>
      <c r="M30" s="32" t="s">
        <v>459</v>
      </c>
      <c r="N30" s="32" t="s">
        <v>459</v>
      </c>
      <c r="O30" s="32" t="s">
        <v>459</v>
      </c>
      <c r="P30" s="32"/>
      <c r="Q30" s="32">
        <v>15.0</v>
      </c>
      <c r="R30" s="32"/>
      <c r="S30" s="32"/>
      <c r="T30" s="32"/>
      <c r="V30" s="32">
        <v>1.0</v>
      </c>
      <c r="W30" s="32">
        <v>2.67</v>
      </c>
      <c r="X30" s="32">
        <v>32.0</v>
      </c>
      <c r="AA30" s="66"/>
      <c r="AB30" s="66"/>
      <c r="AC30" s="67"/>
      <c r="AD30" s="67"/>
      <c r="AE30" s="67"/>
      <c r="AF30" s="67"/>
      <c r="AG30" s="67"/>
      <c r="AH30" s="67"/>
      <c r="AI30" s="67"/>
      <c r="AJ30" s="67"/>
      <c r="AK30" s="67"/>
      <c r="AL30" s="67"/>
      <c r="AM30" s="67"/>
      <c r="AN30" s="67"/>
      <c r="AO30" s="67"/>
      <c r="AP30" s="66"/>
      <c r="AQ30" s="66"/>
      <c r="AR30" s="67"/>
      <c r="AS30" s="67"/>
      <c r="AT30" s="67"/>
      <c r="AU30" s="67"/>
      <c r="AV30" s="67"/>
      <c r="AW30" s="67"/>
      <c r="AX30" s="67"/>
      <c r="AY30" s="67"/>
      <c r="AZ30" s="67"/>
      <c r="BA30" s="66"/>
      <c r="BB30" s="66"/>
      <c r="BC30" s="67"/>
      <c r="BD30" s="67"/>
      <c r="BE30" s="67"/>
      <c r="BF30" s="67"/>
      <c r="BG30" s="67"/>
      <c r="BH30" s="66"/>
      <c r="BI30" s="66"/>
      <c r="BJ30" s="67"/>
      <c r="BK30" s="67"/>
      <c r="BL30" s="67"/>
      <c r="BM30" s="67"/>
      <c r="BN30" s="67"/>
      <c r="BO30" s="67"/>
      <c r="BP30" s="67"/>
      <c r="BQ30" s="67"/>
      <c r="BR30" s="67"/>
      <c r="BS30" s="66"/>
      <c r="BT30" s="66"/>
      <c r="BU30" s="67"/>
      <c r="BV30" s="67"/>
      <c r="BW30" s="67"/>
      <c r="BX30" s="67"/>
      <c r="BY30" s="67"/>
      <c r="BZ30" s="67"/>
      <c r="CA30" s="32" t="s">
        <v>461</v>
      </c>
      <c r="CH30" s="66"/>
      <c r="CI30" s="66"/>
      <c r="CM30" s="32" t="s">
        <v>459</v>
      </c>
      <c r="CN30" s="66"/>
      <c r="CO30" s="66"/>
      <c r="CP30" s="66"/>
      <c r="CQ30" s="66"/>
      <c r="CR30" s="67"/>
      <c r="CS30" s="67"/>
      <c r="CT30" s="67"/>
      <c r="CU30" s="67"/>
      <c r="CV30" s="67"/>
      <c r="CW30" s="67"/>
      <c r="CX30" s="32" t="s">
        <v>461</v>
      </c>
      <c r="CY30" s="65" t="s">
        <v>209</v>
      </c>
      <c r="DC30" s="32" t="s">
        <v>1757</v>
      </c>
    </row>
    <row r="31" ht="1.5" customHeight="1">
      <c r="A31" s="15" t="s">
        <v>1610</v>
      </c>
      <c r="B31" s="32" t="s">
        <v>220</v>
      </c>
      <c r="C31" s="15" t="s">
        <v>494</v>
      </c>
      <c r="D31" s="15" t="s">
        <v>494</v>
      </c>
      <c r="E31" s="32" t="s">
        <v>495</v>
      </c>
      <c r="F31" s="65" t="s">
        <v>19</v>
      </c>
      <c r="G31" s="65" t="s">
        <v>209</v>
      </c>
      <c r="H31" s="65" t="s">
        <v>209</v>
      </c>
      <c r="I31" s="15" t="s">
        <v>491</v>
      </c>
      <c r="J31" s="65" t="s">
        <v>209</v>
      </c>
      <c r="K31" s="65" t="s">
        <v>209</v>
      </c>
      <c r="L31" s="32" t="s">
        <v>459</v>
      </c>
      <c r="M31" s="32" t="s">
        <v>459</v>
      </c>
      <c r="N31" s="32" t="s">
        <v>459</v>
      </c>
      <c r="O31" s="32" t="s">
        <v>459</v>
      </c>
      <c r="P31" s="32"/>
      <c r="Q31" s="32"/>
      <c r="R31" s="32"/>
      <c r="S31" s="32"/>
      <c r="T31" s="32"/>
      <c r="U31" s="67"/>
      <c r="V31" s="67"/>
      <c r="W31" s="67"/>
      <c r="X31" s="67"/>
      <c r="Y31" s="67"/>
      <c r="Z31" s="67"/>
      <c r="AA31" s="66"/>
      <c r="AB31" s="66"/>
      <c r="AC31" s="67"/>
      <c r="AD31" s="67"/>
      <c r="AE31" s="67"/>
      <c r="AF31" s="67"/>
      <c r="AG31" s="67"/>
      <c r="AH31" s="67"/>
      <c r="AI31" s="67"/>
      <c r="AJ31" s="67"/>
      <c r="AK31" s="67"/>
      <c r="AL31" s="67"/>
      <c r="AM31" s="67"/>
      <c r="AN31" s="67"/>
      <c r="AO31" s="67"/>
      <c r="AP31" s="66"/>
      <c r="AQ31" s="66"/>
      <c r="AR31" s="67"/>
      <c r="AS31" s="67"/>
      <c r="AT31" s="67"/>
      <c r="AU31" s="67"/>
      <c r="AV31" s="67"/>
      <c r="AW31" s="67"/>
      <c r="AX31" s="67"/>
      <c r="AY31" s="67"/>
      <c r="AZ31" s="67"/>
      <c r="BA31" s="66"/>
      <c r="BB31" s="66"/>
      <c r="BC31" s="67"/>
      <c r="BD31" s="67"/>
      <c r="BE31" s="67"/>
      <c r="BF31" s="67"/>
      <c r="BG31" s="67"/>
      <c r="BH31" s="66"/>
      <c r="BI31" s="66"/>
      <c r="BJ31" s="67"/>
      <c r="BK31" s="67"/>
      <c r="BL31" s="67"/>
      <c r="BM31" s="67"/>
      <c r="BN31" s="67"/>
      <c r="BO31" s="67"/>
      <c r="BP31" s="67"/>
      <c r="BQ31" s="67"/>
      <c r="BR31" s="67"/>
      <c r="BS31" s="66"/>
      <c r="BT31" s="66"/>
      <c r="BU31" s="67"/>
      <c r="BV31" s="67"/>
      <c r="BW31" s="67"/>
      <c r="BX31" s="67"/>
      <c r="BY31" s="67"/>
      <c r="BZ31" s="67"/>
      <c r="CA31" s="32" t="s">
        <v>461</v>
      </c>
      <c r="CH31" s="66"/>
      <c r="CI31" s="66"/>
      <c r="CM31" s="32" t="s">
        <v>459</v>
      </c>
      <c r="CN31" s="66"/>
      <c r="CO31" s="66"/>
      <c r="CP31" s="66"/>
      <c r="CQ31" s="66"/>
      <c r="CR31" s="67"/>
      <c r="CS31" s="67"/>
      <c r="CT31" s="67"/>
      <c r="CU31" s="67"/>
      <c r="CV31" s="67"/>
      <c r="CW31" s="67"/>
      <c r="CX31" s="32" t="s">
        <v>461</v>
      </c>
      <c r="CY31" s="65" t="s">
        <v>209</v>
      </c>
    </row>
    <row r="32">
      <c r="A32" s="15" t="s">
        <v>1611</v>
      </c>
      <c r="B32" s="32" t="s">
        <v>220</v>
      </c>
      <c r="C32" s="15" t="s">
        <v>1611</v>
      </c>
      <c r="D32" s="15" t="s">
        <v>1611</v>
      </c>
      <c r="E32" s="15" t="s">
        <v>1611</v>
      </c>
      <c r="F32" s="65" t="s">
        <v>209</v>
      </c>
      <c r="G32" s="65" t="s">
        <v>209</v>
      </c>
      <c r="H32" s="65" t="s">
        <v>209</v>
      </c>
      <c r="I32" s="15" t="s">
        <v>465</v>
      </c>
      <c r="J32" s="65" t="s">
        <v>209</v>
      </c>
      <c r="K32" s="65" t="s">
        <v>209</v>
      </c>
      <c r="L32" s="32" t="s">
        <v>460</v>
      </c>
      <c r="M32" s="32" t="s">
        <v>459</v>
      </c>
      <c r="N32" s="32" t="s">
        <v>459</v>
      </c>
      <c r="O32" s="32" t="s">
        <v>459</v>
      </c>
      <c r="P32" s="32">
        <v>10.0</v>
      </c>
      <c r="Q32" s="32"/>
      <c r="R32" s="32"/>
      <c r="S32" s="32"/>
      <c r="T32" s="32"/>
      <c r="AA32" s="66"/>
      <c r="AB32" s="66"/>
      <c r="AC32" s="67"/>
      <c r="AD32" s="67"/>
      <c r="AE32" s="67"/>
      <c r="AF32" s="67"/>
      <c r="AG32" s="67"/>
      <c r="AH32" s="67"/>
      <c r="AI32" s="67"/>
      <c r="AJ32" s="67"/>
      <c r="AK32" s="67"/>
      <c r="AL32" s="67"/>
      <c r="AM32" s="67"/>
      <c r="AN32" s="67"/>
      <c r="AO32" s="67"/>
      <c r="AP32" s="66"/>
      <c r="AQ32" s="66"/>
      <c r="AR32" s="67"/>
      <c r="AS32" s="67"/>
      <c r="AT32" s="67"/>
      <c r="AU32" s="67"/>
      <c r="AV32" s="67"/>
      <c r="AW32" s="67"/>
      <c r="AX32" s="67"/>
      <c r="AY32" s="67"/>
      <c r="AZ32" s="67"/>
      <c r="BA32" s="66"/>
      <c r="BB32" s="66"/>
      <c r="BC32" s="67"/>
      <c r="BD32" s="67"/>
      <c r="BE32" s="67"/>
      <c r="BF32" s="67"/>
      <c r="BG32" s="67"/>
      <c r="BH32" s="66"/>
      <c r="BI32" s="66"/>
      <c r="BJ32" s="67"/>
      <c r="BK32" s="67"/>
      <c r="BL32" s="67"/>
      <c r="BM32" s="67"/>
      <c r="BN32" s="67"/>
      <c r="BO32" s="67"/>
      <c r="BP32" s="67"/>
      <c r="BQ32" s="67"/>
      <c r="BR32" s="67"/>
      <c r="BS32" s="66"/>
      <c r="BT32" s="66"/>
      <c r="BU32" s="67"/>
      <c r="BV32" s="67"/>
      <c r="BW32" s="67"/>
      <c r="BX32" s="67"/>
      <c r="BY32" s="67"/>
      <c r="BZ32" s="67"/>
      <c r="CA32" s="32" t="s">
        <v>461</v>
      </c>
      <c r="CH32" s="66"/>
      <c r="CI32" s="66"/>
      <c r="CM32" s="32" t="s">
        <v>459</v>
      </c>
      <c r="CN32" s="66"/>
      <c r="CO32" s="66"/>
      <c r="CP32" s="66"/>
      <c r="CQ32" s="66"/>
      <c r="CR32" s="67"/>
      <c r="CS32" s="67"/>
      <c r="CT32" s="67"/>
      <c r="CU32" s="67"/>
      <c r="CV32" s="67"/>
      <c r="CW32" s="67"/>
      <c r="CX32" s="32" t="s">
        <v>461</v>
      </c>
      <c r="CY32" s="65" t="s">
        <v>209</v>
      </c>
    </row>
    <row r="33">
      <c r="A33" s="15" t="s">
        <v>1612</v>
      </c>
      <c r="B33" s="32" t="s">
        <v>220</v>
      </c>
      <c r="C33" s="15" t="s">
        <v>1612</v>
      </c>
      <c r="D33" s="15" t="s">
        <v>1612</v>
      </c>
      <c r="E33" s="32" t="s">
        <v>1758</v>
      </c>
      <c r="F33" s="65" t="s">
        <v>209</v>
      </c>
      <c r="G33" s="65" t="s">
        <v>209</v>
      </c>
      <c r="H33" s="65" t="s">
        <v>209</v>
      </c>
      <c r="I33" s="15" t="s">
        <v>465</v>
      </c>
      <c r="J33" s="65" t="s">
        <v>209</v>
      </c>
      <c r="K33" s="65" t="s">
        <v>209</v>
      </c>
      <c r="L33" s="32" t="s">
        <v>460</v>
      </c>
      <c r="M33" s="32" t="s">
        <v>459</v>
      </c>
      <c r="N33" s="32" t="s">
        <v>459</v>
      </c>
      <c r="O33" s="32" t="s">
        <v>459</v>
      </c>
      <c r="P33" s="32">
        <v>10.0</v>
      </c>
      <c r="Q33" s="32"/>
      <c r="R33" s="32"/>
      <c r="S33" s="32"/>
      <c r="T33" s="32"/>
      <c r="Z33" s="32">
        <v>1000.0</v>
      </c>
      <c r="AA33" s="66"/>
      <c r="AB33" s="66"/>
      <c r="AC33" s="67"/>
      <c r="AD33" s="67"/>
      <c r="AE33" s="67"/>
      <c r="AF33" s="67"/>
      <c r="AG33" s="67"/>
      <c r="AH33" s="67"/>
      <c r="AI33" s="67"/>
      <c r="AJ33" s="67"/>
      <c r="AK33" s="67"/>
      <c r="AL33" s="67"/>
      <c r="AM33" s="67"/>
      <c r="AN33" s="67"/>
      <c r="AO33" s="67"/>
      <c r="AP33" s="66"/>
      <c r="AQ33" s="66"/>
      <c r="AR33" s="67"/>
      <c r="AS33" s="67"/>
      <c r="AT33" s="67"/>
      <c r="AU33" s="67"/>
      <c r="AV33" s="67"/>
      <c r="AW33" s="67"/>
      <c r="AX33" s="67"/>
      <c r="AY33" s="67"/>
      <c r="AZ33" s="67"/>
      <c r="BA33" s="66"/>
      <c r="BB33" s="66"/>
      <c r="BC33" s="67"/>
      <c r="BD33" s="67"/>
      <c r="BE33" s="67"/>
      <c r="BF33" s="67"/>
      <c r="BG33" s="67"/>
      <c r="BH33" s="66"/>
      <c r="BI33" s="66"/>
      <c r="BJ33" s="67"/>
      <c r="BK33" s="67"/>
      <c r="BL33" s="67"/>
      <c r="BM33" s="67"/>
      <c r="BN33" s="67"/>
      <c r="BO33" s="67"/>
      <c r="BP33" s="67"/>
      <c r="BQ33" s="67"/>
      <c r="BR33" s="67"/>
      <c r="BS33" s="66"/>
      <c r="BT33" s="66"/>
      <c r="BU33" s="67"/>
      <c r="BV33" s="67"/>
      <c r="BW33" s="67"/>
      <c r="BX33" s="67"/>
      <c r="BY33" s="67"/>
      <c r="BZ33" s="67"/>
      <c r="CA33" s="32" t="s">
        <v>461</v>
      </c>
      <c r="CH33" s="66"/>
      <c r="CI33" s="66"/>
      <c r="CM33" s="32" t="s">
        <v>459</v>
      </c>
      <c r="CN33" s="66"/>
      <c r="CO33" s="66"/>
      <c r="CP33" s="66"/>
      <c r="CQ33" s="66"/>
      <c r="CR33" s="67"/>
      <c r="CS33" s="67"/>
      <c r="CT33" s="67"/>
      <c r="CU33" s="67"/>
      <c r="CV33" s="67"/>
      <c r="CW33" s="67"/>
      <c r="CX33" s="32" t="s">
        <v>461</v>
      </c>
      <c r="CY33" s="65" t="s">
        <v>209</v>
      </c>
      <c r="DC33" s="32" t="s">
        <v>1759</v>
      </c>
    </row>
    <row r="34">
      <c r="A34" s="15" t="s">
        <v>1613</v>
      </c>
      <c r="B34" s="32" t="s">
        <v>220</v>
      </c>
      <c r="C34" s="15" t="s">
        <v>1760</v>
      </c>
      <c r="D34" s="15" t="s">
        <v>1760</v>
      </c>
      <c r="E34" s="32" t="s">
        <v>1761</v>
      </c>
      <c r="F34" s="65" t="s">
        <v>209</v>
      </c>
      <c r="G34" s="65" t="s">
        <v>209</v>
      </c>
      <c r="H34" s="65" t="s">
        <v>209</v>
      </c>
      <c r="I34" s="15" t="s">
        <v>491</v>
      </c>
      <c r="J34" s="65" t="s">
        <v>209</v>
      </c>
      <c r="K34" s="65" t="s">
        <v>209</v>
      </c>
      <c r="L34" s="32" t="s">
        <v>460</v>
      </c>
      <c r="M34" s="32" t="s">
        <v>459</v>
      </c>
      <c r="N34" s="32" t="s">
        <v>459</v>
      </c>
      <c r="O34" s="32" t="s">
        <v>459</v>
      </c>
      <c r="P34" s="32">
        <v>10.0</v>
      </c>
      <c r="Q34" s="32">
        <v>100.0</v>
      </c>
      <c r="R34" s="32">
        <v>50.0</v>
      </c>
      <c r="S34" s="32">
        <v>50.0</v>
      </c>
      <c r="T34" s="32">
        <v>30.0</v>
      </c>
      <c r="U34" s="32">
        <v>30.0</v>
      </c>
      <c r="V34" s="32">
        <v>1.0</v>
      </c>
      <c r="W34" s="32">
        <v>2.08</v>
      </c>
      <c r="X34" s="32">
        <v>25.0</v>
      </c>
      <c r="AA34" s="66"/>
      <c r="AB34" s="66"/>
      <c r="AC34" s="67"/>
      <c r="AD34" s="67"/>
      <c r="AE34" s="67"/>
      <c r="AF34" s="67"/>
      <c r="AG34" s="67"/>
      <c r="AH34" s="67"/>
      <c r="AI34" s="67"/>
      <c r="AJ34" s="67"/>
      <c r="AK34" s="67"/>
      <c r="AL34" s="67"/>
      <c r="AM34" s="67"/>
      <c r="AN34" s="67"/>
      <c r="AO34" s="67"/>
      <c r="AP34" s="66"/>
      <c r="AQ34" s="66"/>
      <c r="AR34" s="67"/>
      <c r="AS34" s="67"/>
      <c r="AT34" s="67"/>
      <c r="AU34" s="67"/>
      <c r="AV34" s="67"/>
      <c r="AW34" s="67"/>
      <c r="AX34" s="67"/>
      <c r="AY34" s="67"/>
      <c r="AZ34" s="67"/>
      <c r="BA34" s="66"/>
      <c r="BB34" s="66"/>
      <c r="BC34" s="67"/>
      <c r="BD34" s="67"/>
      <c r="BE34" s="67"/>
      <c r="BF34" s="67"/>
      <c r="BG34" s="67"/>
      <c r="BH34" s="66"/>
      <c r="BI34" s="66"/>
      <c r="BJ34" s="67"/>
      <c r="BK34" s="67"/>
      <c r="BL34" s="67"/>
      <c r="BM34" s="67"/>
      <c r="BN34" s="67"/>
      <c r="BO34" s="67"/>
      <c r="BP34" s="67"/>
      <c r="BQ34" s="67"/>
      <c r="BR34" s="67"/>
      <c r="BS34" s="66"/>
      <c r="BT34" s="66"/>
      <c r="BU34" s="67"/>
      <c r="BV34" s="67"/>
      <c r="BW34" s="67"/>
      <c r="BX34" s="67"/>
      <c r="BY34" s="67"/>
      <c r="BZ34" s="67"/>
      <c r="CA34" s="32" t="s">
        <v>461</v>
      </c>
      <c r="CH34" s="66"/>
      <c r="CI34" s="66"/>
      <c r="CM34" s="32" t="s">
        <v>459</v>
      </c>
      <c r="CN34" s="66"/>
      <c r="CO34" s="66"/>
      <c r="CP34" s="66"/>
      <c r="CQ34" s="66"/>
      <c r="CR34" s="67"/>
      <c r="CS34" s="67"/>
      <c r="CT34" s="67"/>
      <c r="CU34" s="67"/>
      <c r="CV34" s="67"/>
      <c r="CW34" s="67"/>
      <c r="CX34" s="32" t="s">
        <v>461</v>
      </c>
      <c r="CY34" s="65" t="s">
        <v>209</v>
      </c>
      <c r="DC34" s="32" t="s">
        <v>1762</v>
      </c>
    </row>
    <row r="35">
      <c r="A35" s="15" t="s">
        <v>1613</v>
      </c>
      <c r="B35" s="32" t="s">
        <v>220</v>
      </c>
      <c r="C35" s="15" t="s">
        <v>1763</v>
      </c>
      <c r="D35" s="15" t="s">
        <v>1763</v>
      </c>
      <c r="E35" s="32" t="s">
        <v>1764</v>
      </c>
      <c r="F35" s="65" t="s">
        <v>209</v>
      </c>
      <c r="G35" s="65" t="s">
        <v>209</v>
      </c>
      <c r="H35" s="65" t="s">
        <v>209</v>
      </c>
      <c r="I35" s="15" t="s">
        <v>465</v>
      </c>
      <c r="J35" s="65" t="s">
        <v>209</v>
      </c>
      <c r="K35" s="65" t="s">
        <v>209</v>
      </c>
      <c r="L35" s="32" t="s">
        <v>460</v>
      </c>
      <c r="M35" s="32" t="s">
        <v>459</v>
      </c>
      <c r="N35" s="32" t="s">
        <v>459</v>
      </c>
      <c r="O35" s="32" t="s">
        <v>459</v>
      </c>
      <c r="P35" s="32">
        <v>10.0</v>
      </c>
      <c r="Q35" s="32">
        <v>25.0</v>
      </c>
      <c r="R35" s="32">
        <v>20.0</v>
      </c>
      <c r="S35" s="32"/>
      <c r="T35" s="32"/>
      <c r="U35" s="32"/>
      <c r="V35" s="32"/>
      <c r="W35" s="32"/>
      <c r="X35" s="32"/>
      <c r="Z35" s="32">
        <v>1200.0</v>
      </c>
      <c r="AA35" s="66"/>
      <c r="AB35" s="66"/>
      <c r="AC35" s="67"/>
      <c r="AD35" s="67"/>
      <c r="AE35" s="67"/>
      <c r="AF35" s="67"/>
      <c r="AG35" s="67"/>
      <c r="AH35" s="67"/>
      <c r="AI35" s="67"/>
      <c r="AJ35" s="67"/>
      <c r="AK35" s="67"/>
      <c r="AL35" s="67"/>
      <c r="AM35" s="67"/>
      <c r="AN35" s="67"/>
      <c r="AO35" s="67"/>
      <c r="AP35" s="66"/>
      <c r="AQ35" s="66"/>
      <c r="AR35" s="67"/>
      <c r="AS35" s="67"/>
      <c r="AT35" s="67"/>
      <c r="AU35" s="67"/>
      <c r="AV35" s="67"/>
      <c r="AW35" s="67"/>
      <c r="AX35" s="67"/>
      <c r="AY35" s="67"/>
      <c r="AZ35" s="67"/>
      <c r="BA35" s="66"/>
      <c r="BB35" s="66"/>
      <c r="BC35" s="67"/>
      <c r="BD35" s="67"/>
      <c r="BE35" s="67"/>
      <c r="BF35" s="67"/>
      <c r="BG35" s="67"/>
      <c r="BH35" s="66"/>
      <c r="BI35" s="66"/>
      <c r="BJ35" s="67"/>
      <c r="BK35" s="67"/>
      <c r="BL35" s="67"/>
      <c r="BM35" s="67"/>
      <c r="BN35" s="67"/>
      <c r="BO35" s="67"/>
      <c r="BP35" s="67"/>
      <c r="BQ35" s="67"/>
      <c r="BR35" s="67"/>
      <c r="BS35" s="66"/>
      <c r="BT35" s="66"/>
      <c r="BU35" s="67"/>
      <c r="BV35" s="67"/>
      <c r="BW35" s="67"/>
      <c r="BX35" s="67"/>
      <c r="BY35" s="67"/>
      <c r="BZ35" s="67"/>
      <c r="CA35" s="32" t="s">
        <v>461</v>
      </c>
      <c r="CH35" s="66"/>
      <c r="CI35" s="66"/>
      <c r="CM35" s="32" t="s">
        <v>459</v>
      </c>
      <c r="CN35" s="66"/>
      <c r="CO35" s="66"/>
      <c r="CP35" s="66"/>
      <c r="CQ35" s="66"/>
      <c r="CR35" s="67"/>
      <c r="CS35" s="67"/>
      <c r="CT35" s="67"/>
      <c r="CU35" s="67"/>
      <c r="CV35" s="67"/>
      <c r="CW35" s="67"/>
      <c r="CX35" s="32" t="s">
        <v>461</v>
      </c>
      <c r="CY35" s="65" t="s">
        <v>209</v>
      </c>
      <c r="DC35" s="32" t="s">
        <v>1759</v>
      </c>
    </row>
    <row r="36">
      <c r="A36" s="15" t="s">
        <v>1614</v>
      </c>
      <c r="B36" s="32" t="s">
        <v>220</v>
      </c>
      <c r="C36" s="15" t="s">
        <v>1614</v>
      </c>
      <c r="D36" s="15" t="s">
        <v>1614</v>
      </c>
      <c r="E36" s="15" t="s">
        <v>1614</v>
      </c>
      <c r="F36" s="65" t="s">
        <v>209</v>
      </c>
      <c r="G36" s="65" t="s">
        <v>209</v>
      </c>
      <c r="H36" s="65" t="s">
        <v>209</v>
      </c>
      <c r="I36" s="15" t="s">
        <v>465</v>
      </c>
      <c r="J36" s="65" t="s">
        <v>209</v>
      </c>
      <c r="K36" s="65" t="s">
        <v>209</v>
      </c>
      <c r="L36" s="32" t="s">
        <v>460</v>
      </c>
      <c r="M36" s="32" t="s">
        <v>459</v>
      </c>
      <c r="N36" s="32" t="s">
        <v>459</v>
      </c>
      <c r="O36" s="32" t="s">
        <v>459</v>
      </c>
      <c r="P36" s="32">
        <v>0.6</v>
      </c>
      <c r="Q36" s="32">
        <v>30.0</v>
      </c>
      <c r="R36" s="32">
        <v>10.0</v>
      </c>
      <c r="S36" s="32">
        <v>20.0</v>
      </c>
      <c r="T36" s="32"/>
      <c r="V36" s="32">
        <v>2.0</v>
      </c>
      <c r="W36" s="32">
        <v>2.0</v>
      </c>
      <c r="X36" s="32">
        <v>24.0</v>
      </c>
      <c r="Z36" s="32">
        <v>800.0</v>
      </c>
      <c r="AA36" s="66"/>
      <c r="AB36" s="66"/>
      <c r="AC36" s="67"/>
      <c r="AD36" s="67"/>
      <c r="AE36" s="67"/>
      <c r="AF36" s="67"/>
      <c r="AG36" s="67"/>
      <c r="AH36" s="67"/>
      <c r="AI36" s="67"/>
      <c r="AJ36" s="67"/>
      <c r="AK36" s="67"/>
      <c r="AL36" s="67"/>
      <c r="AM36" s="67"/>
      <c r="AN36" s="67"/>
      <c r="AO36" s="67"/>
      <c r="AP36" s="66"/>
      <c r="AQ36" s="66"/>
      <c r="AR36" s="67"/>
      <c r="AS36" s="67"/>
      <c r="AT36" s="67"/>
      <c r="AU36" s="67"/>
      <c r="AV36" s="67"/>
      <c r="AW36" s="67"/>
      <c r="AX36" s="67"/>
      <c r="AY36" s="67"/>
      <c r="AZ36" s="67"/>
      <c r="BA36" s="66"/>
      <c r="BB36" s="66"/>
      <c r="BC36" s="67"/>
      <c r="BD36" s="67"/>
      <c r="BE36" s="67"/>
      <c r="BF36" s="67"/>
      <c r="BG36" s="67"/>
      <c r="BH36" s="66"/>
      <c r="BI36" s="66"/>
      <c r="BJ36" s="67"/>
      <c r="BK36" s="67"/>
      <c r="BL36" s="67"/>
      <c r="BM36" s="67"/>
      <c r="BN36" s="67"/>
      <c r="BO36" s="67"/>
      <c r="BP36" s="67"/>
      <c r="BQ36" s="67"/>
      <c r="BR36" s="67"/>
      <c r="BS36" s="66"/>
      <c r="BT36" s="66"/>
      <c r="BU36" s="67"/>
      <c r="BV36" s="67"/>
      <c r="BW36" s="67"/>
      <c r="BX36" s="67"/>
      <c r="BY36" s="67"/>
      <c r="BZ36" s="67"/>
      <c r="CA36" s="32" t="s">
        <v>461</v>
      </c>
      <c r="CH36" s="66"/>
      <c r="CI36" s="66"/>
      <c r="CM36" s="32" t="s">
        <v>459</v>
      </c>
      <c r="CN36" s="66"/>
      <c r="CO36" s="66"/>
      <c r="CP36" s="66"/>
      <c r="CQ36" s="66"/>
      <c r="CR36" s="67"/>
      <c r="CS36" s="67"/>
      <c r="CT36" s="67"/>
      <c r="CU36" s="67"/>
      <c r="CV36" s="67"/>
      <c r="CW36" s="67"/>
      <c r="CX36" s="32" t="s">
        <v>461</v>
      </c>
      <c r="CY36" s="65" t="s">
        <v>209</v>
      </c>
      <c r="DC36" s="32" t="s">
        <v>1759</v>
      </c>
    </row>
    <row r="37">
      <c r="A37" s="15" t="s">
        <v>1615</v>
      </c>
      <c r="B37" s="32" t="s">
        <v>220</v>
      </c>
      <c r="C37" s="101">
        <v>44652.0</v>
      </c>
      <c r="D37" s="101">
        <v>44652.0</v>
      </c>
      <c r="E37" s="15" t="s">
        <v>1730</v>
      </c>
      <c r="F37" s="65" t="s">
        <v>19</v>
      </c>
      <c r="G37" s="65" t="s">
        <v>209</v>
      </c>
      <c r="H37" s="65" t="s">
        <v>209</v>
      </c>
      <c r="I37" s="15" t="s">
        <v>465</v>
      </c>
      <c r="J37" s="65" t="s">
        <v>209</v>
      </c>
      <c r="K37" s="65" t="s">
        <v>209</v>
      </c>
      <c r="L37" s="32" t="s">
        <v>460</v>
      </c>
      <c r="M37" s="32" t="s">
        <v>459</v>
      </c>
      <c r="N37" s="32" t="s">
        <v>459</v>
      </c>
      <c r="O37" s="32" t="s">
        <v>459</v>
      </c>
      <c r="P37" s="32">
        <v>1.0</v>
      </c>
      <c r="Q37" s="32">
        <v>30.0</v>
      </c>
      <c r="R37" s="32">
        <v>10.0</v>
      </c>
      <c r="S37" s="32">
        <v>25.0</v>
      </c>
      <c r="T37" s="32"/>
      <c r="V37" s="32">
        <v>2.0</v>
      </c>
      <c r="W37" s="32">
        <v>2.0</v>
      </c>
      <c r="X37" s="32">
        <v>24.0</v>
      </c>
      <c r="AA37" s="66"/>
      <c r="AB37" s="66"/>
      <c r="AC37" s="67"/>
      <c r="AD37" s="67"/>
      <c r="AE37" s="67"/>
      <c r="AF37" s="67"/>
      <c r="AG37" s="67"/>
      <c r="AH37" s="67"/>
      <c r="AI37" s="67"/>
      <c r="AJ37" s="67"/>
      <c r="AK37" s="67"/>
      <c r="AL37" s="67"/>
      <c r="AM37" s="67"/>
      <c r="AN37" s="67"/>
      <c r="AO37" s="67"/>
      <c r="AP37" s="66"/>
      <c r="AQ37" s="66"/>
      <c r="AR37" s="67"/>
      <c r="AS37" s="67"/>
      <c r="AT37" s="67"/>
      <c r="AU37" s="67"/>
      <c r="AV37" s="67"/>
      <c r="AW37" s="67"/>
      <c r="AX37" s="67"/>
      <c r="AY37" s="67"/>
      <c r="AZ37" s="67"/>
      <c r="BA37" s="66"/>
      <c r="BB37" s="66"/>
      <c r="BC37" s="67"/>
      <c r="BD37" s="67"/>
      <c r="BE37" s="67"/>
      <c r="BF37" s="67"/>
      <c r="BG37" s="67"/>
      <c r="BH37" s="66"/>
      <c r="BI37" s="66"/>
      <c r="BJ37" s="67"/>
      <c r="BK37" s="67"/>
      <c r="BL37" s="67"/>
      <c r="BM37" s="67"/>
      <c r="BN37" s="67"/>
      <c r="BO37" s="67"/>
      <c r="BP37" s="67"/>
      <c r="BQ37" s="67"/>
      <c r="BR37" s="67"/>
      <c r="BS37" s="66"/>
      <c r="BT37" s="66"/>
      <c r="BU37" s="67"/>
      <c r="BV37" s="67"/>
      <c r="BW37" s="67"/>
      <c r="BX37" s="67"/>
      <c r="BY37" s="67"/>
      <c r="BZ37" s="67"/>
      <c r="CA37" s="32" t="s">
        <v>461</v>
      </c>
      <c r="CH37" s="66"/>
      <c r="CI37" s="66"/>
      <c r="CM37" s="32" t="s">
        <v>459</v>
      </c>
      <c r="CN37" s="66"/>
      <c r="CO37" s="66"/>
      <c r="CP37" s="66"/>
      <c r="CQ37" s="66"/>
      <c r="CR37" s="67"/>
      <c r="CS37" s="67"/>
      <c r="CT37" s="67"/>
      <c r="CU37" s="67"/>
      <c r="CV37" s="67"/>
      <c r="CW37" s="67"/>
      <c r="CX37" s="32" t="s">
        <v>461</v>
      </c>
      <c r="CY37" s="65" t="s">
        <v>209</v>
      </c>
    </row>
    <row r="38">
      <c r="A38" s="15" t="s">
        <v>1616</v>
      </c>
      <c r="B38" s="32" t="s">
        <v>220</v>
      </c>
      <c r="C38" s="15" t="s">
        <v>1616</v>
      </c>
      <c r="D38" s="15" t="s">
        <v>1616</v>
      </c>
      <c r="E38" s="15" t="s">
        <v>1616</v>
      </c>
      <c r="F38" s="65" t="s">
        <v>209</v>
      </c>
      <c r="G38" s="65" t="s">
        <v>209</v>
      </c>
      <c r="H38" s="65" t="s">
        <v>209</v>
      </c>
      <c r="I38" s="15" t="s">
        <v>465</v>
      </c>
      <c r="J38" s="65" t="s">
        <v>209</v>
      </c>
      <c r="K38" s="65" t="s">
        <v>209</v>
      </c>
      <c r="L38" s="32" t="s">
        <v>460</v>
      </c>
      <c r="M38" s="32" t="s">
        <v>459</v>
      </c>
      <c r="N38" s="32" t="s">
        <v>459</v>
      </c>
      <c r="O38" s="32" t="s">
        <v>459</v>
      </c>
      <c r="P38" s="32"/>
      <c r="Q38" s="32"/>
      <c r="R38" s="32"/>
      <c r="S38" s="32"/>
      <c r="T38" s="32"/>
      <c r="Z38" s="32">
        <v>1000.0</v>
      </c>
      <c r="AA38" s="66"/>
      <c r="AB38" s="66"/>
      <c r="AC38" s="67"/>
      <c r="AD38" s="67"/>
      <c r="AE38" s="67"/>
      <c r="AF38" s="67"/>
      <c r="AG38" s="67"/>
      <c r="AH38" s="67"/>
      <c r="AI38" s="67"/>
      <c r="AJ38" s="67"/>
      <c r="AK38" s="67"/>
      <c r="AL38" s="67"/>
      <c r="AM38" s="67"/>
      <c r="AN38" s="67"/>
      <c r="AO38" s="67"/>
      <c r="AP38" s="66"/>
      <c r="AQ38" s="66"/>
      <c r="AR38" s="67"/>
      <c r="AS38" s="67"/>
      <c r="AT38" s="67"/>
      <c r="AU38" s="67"/>
      <c r="AV38" s="67"/>
      <c r="AW38" s="67"/>
      <c r="AX38" s="67"/>
      <c r="AY38" s="67"/>
      <c r="AZ38" s="67"/>
      <c r="BA38" s="66"/>
      <c r="BB38" s="66"/>
      <c r="BC38" s="67"/>
      <c r="BD38" s="67"/>
      <c r="BE38" s="67"/>
      <c r="BF38" s="67"/>
      <c r="BG38" s="67"/>
      <c r="BH38" s="66"/>
      <c r="BI38" s="66"/>
      <c r="BJ38" s="67"/>
      <c r="BK38" s="67"/>
      <c r="BL38" s="67"/>
      <c r="BM38" s="67"/>
      <c r="BN38" s="67"/>
      <c r="BO38" s="67"/>
      <c r="BP38" s="67"/>
      <c r="BQ38" s="67"/>
      <c r="BR38" s="67"/>
      <c r="BS38" s="66"/>
      <c r="BT38" s="66"/>
      <c r="BU38" s="67"/>
      <c r="BV38" s="67"/>
      <c r="BW38" s="67"/>
      <c r="BX38" s="67"/>
      <c r="BY38" s="67"/>
      <c r="BZ38" s="67"/>
      <c r="CA38" s="32" t="s">
        <v>461</v>
      </c>
      <c r="CH38" s="66"/>
      <c r="CI38" s="66"/>
      <c r="CM38" s="32" t="s">
        <v>459</v>
      </c>
      <c r="CN38" s="66"/>
      <c r="CO38" s="66"/>
      <c r="CP38" s="66"/>
      <c r="CQ38" s="66"/>
      <c r="CR38" s="67"/>
      <c r="CS38" s="67"/>
      <c r="CT38" s="67"/>
      <c r="CU38" s="67"/>
      <c r="CV38" s="67"/>
      <c r="CW38" s="67"/>
      <c r="CX38" s="32" t="s">
        <v>461</v>
      </c>
      <c r="CY38" s="65" t="s">
        <v>209</v>
      </c>
      <c r="DC38" s="32" t="s">
        <v>1759</v>
      </c>
    </row>
    <row r="39">
      <c r="A39" s="15" t="s">
        <v>1617</v>
      </c>
      <c r="B39" s="32" t="s">
        <v>220</v>
      </c>
      <c r="C39" s="15" t="s">
        <v>473</v>
      </c>
      <c r="D39" s="15" t="s">
        <v>473</v>
      </c>
      <c r="E39" s="32" t="s">
        <v>1765</v>
      </c>
      <c r="F39" s="65" t="s">
        <v>209</v>
      </c>
      <c r="G39" s="65" t="s">
        <v>209</v>
      </c>
      <c r="H39" s="65" t="s">
        <v>209</v>
      </c>
      <c r="I39" s="15" t="s">
        <v>465</v>
      </c>
      <c r="J39" s="65" t="s">
        <v>209</v>
      </c>
      <c r="K39" s="65" t="s">
        <v>209</v>
      </c>
      <c r="L39" s="32" t="s">
        <v>460</v>
      </c>
      <c r="M39" s="32" t="s">
        <v>459</v>
      </c>
      <c r="N39" s="32" t="s">
        <v>459</v>
      </c>
      <c r="O39" s="32" t="s">
        <v>459</v>
      </c>
      <c r="P39" s="32">
        <v>0.16</v>
      </c>
      <c r="Q39" s="32">
        <v>20.0</v>
      </c>
      <c r="R39" s="32">
        <v>10.0</v>
      </c>
      <c r="S39" s="32">
        <v>25.0</v>
      </c>
      <c r="T39" s="32">
        <v>30.0</v>
      </c>
      <c r="U39" s="32">
        <v>30.0</v>
      </c>
      <c r="V39" s="32">
        <v>2.0</v>
      </c>
      <c r="W39" s="32">
        <v>2.0</v>
      </c>
      <c r="X39" s="32">
        <v>24.0</v>
      </c>
      <c r="Z39" s="32">
        <v>1000.0</v>
      </c>
      <c r="AA39" s="66"/>
      <c r="AB39" s="66"/>
      <c r="AC39" s="67"/>
      <c r="AD39" s="67"/>
      <c r="AE39" s="67"/>
      <c r="AF39" s="67"/>
      <c r="AG39" s="67"/>
      <c r="AH39" s="67"/>
      <c r="AI39" s="67"/>
      <c r="AJ39" s="67"/>
      <c r="AK39" s="67"/>
      <c r="AL39" s="67"/>
      <c r="AM39" s="67"/>
      <c r="AN39" s="67"/>
      <c r="AO39" s="67"/>
      <c r="AP39" s="66"/>
      <c r="AQ39" s="66"/>
      <c r="AR39" s="67"/>
      <c r="AS39" s="67"/>
      <c r="AT39" s="67"/>
      <c r="AU39" s="67"/>
      <c r="AV39" s="67"/>
      <c r="AW39" s="67"/>
      <c r="AX39" s="67"/>
      <c r="AY39" s="67"/>
      <c r="AZ39" s="67"/>
      <c r="BA39" s="66"/>
      <c r="BB39" s="66"/>
      <c r="BC39" s="67"/>
      <c r="BD39" s="67"/>
      <c r="BE39" s="67"/>
      <c r="BF39" s="67"/>
      <c r="BG39" s="67"/>
      <c r="BH39" s="66"/>
      <c r="BI39" s="66"/>
      <c r="BJ39" s="67"/>
      <c r="BK39" s="67"/>
      <c r="BL39" s="67"/>
      <c r="BM39" s="67"/>
      <c r="BN39" s="67"/>
      <c r="BO39" s="67"/>
      <c r="BP39" s="67"/>
      <c r="BQ39" s="67"/>
      <c r="BR39" s="67"/>
      <c r="BS39" s="66"/>
      <c r="BT39" s="66"/>
      <c r="BU39" s="67"/>
      <c r="BV39" s="67"/>
      <c r="BW39" s="67"/>
      <c r="BX39" s="67"/>
      <c r="BY39" s="67"/>
      <c r="BZ39" s="67"/>
      <c r="CA39" s="32" t="s">
        <v>461</v>
      </c>
      <c r="CH39" s="66"/>
      <c r="CI39" s="66"/>
      <c r="CM39" s="32" t="s">
        <v>459</v>
      </c>
      <c r="CN39" s="66"/>
      <c r="CO39" s="66"/>
      <c r="CP39" s="66"/>
      <c r="CQ39" s="66"/>
      <c r="CR39" s="67"/>
      <c r="CS39" s="67"/>
      <c r="CT39" s="67"/>
      <c r="CU39" s="67"/>
      <c r="CV39" s="67"/>
      <c r="CW39" s="67"/>
      <c r="CX39" s="32" t="s">
        <v>461</v>
      </c>
      <c r="CY39" s="65" t="s">
        <v>209</v>
      </c>
    </row>
    <row r="40">
      <c r="A40" s="15" t="s">
        <v>1618</v>
      </c>
      <c r="B40" s="32" t="s">
        <v>220</v>
      </c>
      <c r="C40" s="15" t="s">
        <v>473</v>
      </c>
      <c r="D40" s="15" t="s">
        <v>473</v>
      </c>
      <c r="E40" s="32" t="s">
        <v>1765</v>
      </c>
      <c r="F40" s="65" t="s">
        <v>209</v>
      </c>
      <c r="G40" s="65" t="s">
        <v>209</v>
      </c>
      <c r="H40" s="65" t="s">
        <v>209</v>
      </c>
      <c r="I40" s="15" t="s">
        <v>465</v>
      </c>
      <c r="J40" s="65" t="s">
        <v>209</v>
      </c>
      <c r="K40" s="65" t="s">
        <v>209</v>
      </c>
      <c r="L40" s="32" t="s">
        <v>460</v>
      </c>
      <c r="M40" s="32" t="s">
        <v>459</v>
      </c>
      <c r="N40" s="32" t="s">
        <v>459</v>
      </c>
      <c r="O40" s="32" t="s">
        <v>459</v>
      </c>
      <c r="P40" s="32">
        <v>0.16</v>
      </c>
      <c r="Q40" s="32">
        <v>20.0</v>
      </c>
      <c r="R40" s="32">
        <v>10.0</v>
      </c>
      <c r="S40" s="32">
        <v>25.0</v>
      </c>
      <c r="T40" s="32">
        <v>30.0</v>
      </c>
      <c r="U40" s="32">
        <v>30.0</v>
      </c>
      <c r="V40" s="32">
        <v>2.0</v>
      </c>
      <c r="W40" s="32">
        <v>2.0</v>
      </c>
      <c r="X40" s="32">
        <v>24.0</v>
      </c>
      <c r="Z40" s="32">
        <v>1000.0</v>
      </c>
      <c r="AA40" s="66"/>
      <c r="AB40" s="66"/>
      <c r="AC40" s="67"/>
      <c r="AD40" s="67"/>
      <c r="AE40" s="67"/>
      <c r="AF40" s="67"/>
      <c r="AG40" s="67"/>
      <c r="AH40" s="67"/>
      <c r="AI40" s="67"/>
      <c r="AJ40" s="67"/>
      <c r="AK40" s="67"/>
      <c r="AL40" s="67"/>
      <c r="AM40" s="67"/>
      <c r="AN40" s="67"/>
      <c r="AO40" s="67"/>
      <c r="AP40" s="66"/>
      <c r="AQ40" s="66"/>
      <c r="AR40" s="67"/>
      <c r="AS40" s="67"/>
      <c r="AT40" s="67"/>
      <c r="AU40" s="67"/>
      <c r="AV40" s="67"/>
      <c r="AW40" s="67"/>
      <c r="AX40" s="67"/>
      <c r="AY40" s="67"/>
      <c r="AZ40" s="67"/>
      <c r="BA40" s="66"/>
      <c r="BB40" s="66"/>
      <c r="BC40" s="67"/>
      <c r="BD40" s="67"/>
      <c r="BE40" s="67"/>
      <c r="BF40" s="67"/>
      <c r="BG40" s="67"/>
      <c r="BH40" s="66"/>
      <c r="BI40" s="66"/>
      <c r="BJ40" s="67"/>
      <c r="BK40" s="67"/>
      <c r="BL40" s="67"/>
      <c r="BM40" s="67"/>
      <c r="BN40" s="67"/>
      <c r="BO40" s="67"/>
      <c r="BP40" s="67"/>
      <c r="BQ40" s="67"/>
      <c r="BR40" s="67"/>
      <c r="BS40" s="66"/>
      <c r="BT40" s="66"/>
      <c r="BU40" s="67"/>
      <c r="BV40" s="67"/>
      <c r="BW40" s="67"/>
      <c r="BX40" s="67"/>
      <c r="BY40" s="67"/>
      <c r="BZ40" s="67"/>
      <c r="CA40" s="32" t="s">
        <v>461</v>
      </c>
      <c r="CH40" s="66"/>
      <c r="CI40" s="66"/>
      <c r="CM40" s="32" t="s">
        <v>459</v>
      </c>
      <c r="CN40" s="66"/>
      <c r="CO40" s="66"/>
      <c r="CP40" s="66"/>
      <c r="CQ40" s="66"/>
      <c r="CR40" s="67"/>
      <c r="CS40" s="67"/>
      <c r="CT40" s="67"/>
      <c r="CU40" s="67"/>
      <c r="CV40" s="67"/>
      <c r="CW40" s="67"/>
      <c r="CX40" s="32" t="s">
        <v>461</v>
      </c>
      <c r="CY40" s="65" t="s">
        <v>209</v>
      </c>
    </row>
    <row r="41">
      <c r="A41" s="15" t="s">
        <v>1618</v>
      </c>
      <c r="B41" s="32" t="s">
        <v>220</v>
      </c>
      <c r="C41" s="15" t="s">
        <v>1766</v>
      </c>
      <c r="D41" s="15" t="s">
        <v>1766</v>
      </c>
      <c r="E41" s="32" t="s">
        <v>1767</v>
      </c>
      <c r="F41" s="65" t="s">
        <v>209</v>
      </c>
      <c r="G41" s="65" t="s">
        <v>209</v>
      </c>
      <c r="H41" s="65" t="s">
        <v>209</v>
      </c>
      <c r="I41" s="15" t="s">
        <v>465</v>
      </c>
      <c r="J41" s="65" t="s">
        <v>209</v>
      </c>
      <c r="K41" s="65" t="s">
        <v>209</v>
      </c>
      <c r="L41" s="32" t="s">
        <v>460</v>
      </c>
      <c r="M41" s="32" t="s">
        <v>459</v>
      </c>
      <c r="N41" s="32" t="s">
        <v>459</v>
      </c>
      <c r="O41" s="32" t="s">
        <v>459</v>
      </c>
      <c r="P41" s="32">
        <v>0.18</v>
      </c>
      <c r="Q41" s="32">
        <v>20.0</v>
      </c>
      <c r="R41" s="32">
        <v>8.0</v>
      </c>
      <c r="S41" s="32">
        <v>20.0</v>
      </c>
      <c r="T41" s="32">
        <v>40.0</v>
      </c>
      <c r="U41" s="32">
        <v>40.0</v>
      </c>
      <c r="V41" s="32">
        <v>2.0</v>
      </c>
      <c r="W41" s="32">
        <v>2.0</v>
      </c>
      <c r="X41" s="32">
        <v>24.0</v>
      </c>
      <c r="Z41" s="32">
        <v>1000.0</v>
      </c>
      <c r="AA41" s="66"/>
      <c r="AB41" s="66"/>
      <c r="AC41" s="67"/>
      <c r="AD41" s="67"/>
      <c r="AE41" s="67"/>
      <c r="AF41" s="67"/>
      <c r="AG41" s="67"/>
      <c r="AH41" s="67"/>
      <c r="AI41" s="67"/>
      <c r="AJ41" s="67"/>
      <c r="AK41" s="67"/>
      <c r="AL41" s="67"/>
      <c r="AM41" s="67"/>
      <c r="AN41" s="67"/>
      <c r="AO41" s="67"/>
      <c r="AP41" s="66"/>
      <c r="AQ41" s="66"/>
      <c r="AR41" s="67"/>
      <c r="AS41" s="67"/>
      <c r="AT41" s="67"/>
      <c r="AU41" s="67"/>
      <c r="AV41" s="67"/>
      <c r="AW41" s="67"/>
      <c r="AX41" s="67"/>
      <c r="AY41" s="67"/>
      <c r="AZ41" s="67"/>
      <c r="BA41" s="66"/>
      <c r="BB41" s="66"/>
      <c r="BC41" s="67"/>
      <c r="BD41" s="67"/>
      <c r="BE41" s="67"/>
      <c r="BF41" s="67"/>
      <c r="BG41" s="67"/>
      <c r="BH41" s="66"/>
      <c r="BI41" s="66"/>
      <c r="BJ41" s="67"/>
      <c r="BK41" s="67"/>
      <c r="BL41" s="67"/>
      <c r="BM41" s="67"/>
      <c r="BN41" s="67"/>
      <c r="BO41" s="67"/>
      <c r="BP41" s="67"/>
      <c r="BQ41" s="67"/>
      <c r="BR41" s="67"/>
      <c r="BS41" s="66"/>
      <c r="BT41" s="66"/>
      <c r="BU41" s="67"/>
      <c r="BV41" s="67"/>
      <c r="BW41" s="67"/>
      <c r="BX41" s="67"/>
      <c r="BY41" s="67"/>
      <c r="BZ41" s="67"/>
      <c r="CA41" s="32" t="s">
        <v>461</v>
      </c>
      <c r="CH41" s="66"/>
      <c r="CI41" s="66"/>
      <c r="CM41" s="32" t="s">
        <v>459</v>
      </c>
      <c r="CN41" s="66"/>
      <c r="CO41" s="66"/>
      <c r="CP41" s="66"/>
      <c r="CQ41" s="66"/>
      <c r="CR41" s="67"/>
      <c r="CS41" s="67"/>
      <c r="CT41" s="67"/>
      <c r="CU41" s="67"/>
      <c r="CV41" s="67"/>
      <c r="CW41" s="67"/>
      <c r="CX41" s="32" t="s">
        <v>461</v>
      </c>
      <c r="CY41" s="65" t="s">
        <v>209</v>
      </c>
    </row>
    <row r="42">
      <c r="A42" s="15" t="s">
        <v>1618</v>
      </c>
      <c r="B42" s="32" t="s">
        <v>220</v>
      </c>
      <c r="C42" s="15" t="s">
        <v>485</v>
      </c>
      <c r="D42" s="15" t="s">
        <v>485</v>
      </c>
      <c r="E42" s="32" t="s">
        <v>533</v>
      </c>
      <c r="F42" s="65" t="s">
        <v>209</v>
      </c>
      <c r="G42" s="65" t="s">
        <v>209</v>
      </c>
      <c r="H42" s="65" t="s">
        <v>209</v>
      </c>
      <c r="I42" s="15" t="s">
        <v>491</v>
      </c>
      <c r="J42" s="65" t="s">
        <v>209</v>
      </c>
      <c r="K42" s="65" t="s">
        <v>209</v>
      </c>
      <c r="L42" s="32" t="s">
        <v>459</v>
      </c>
      <c r="M42" s="32" t="s">
        <v>459</v>
      </c>
      <c r="N42" s="32" t="s">
        <v>459</v>
      </c>
      <c r="O42" s="32" t="s">
        <v>459</v>
      </c>
      <c r="P42" s="32"/>
      <c r="Q42" s="32"/>
      <c r="R42" s="32"/>
      <c r="S42" s="32"/>
      <c r="T42" s="32"/>
      <c r="U42" s="32"/>
      <c r="V42" s="32"/>
      <c r="W42" s="32"/>
      <c r="X42" s="32"/>
      <c r="Y42" s="67"/>
      <c r="Z42" s="32"/>
      <c r="AA42" s="66"/>
      <c r="AB42" s="66"/>
      <c r="AC42" s="67"/>
      <c r="AD42" s="67"/>
      <c r="AE42" s="67"/>
      <c r="AF42" s="67"/>
      <c r="AG42" s="67"/>
      <c r="AH42" s="67"/>
      <c r="AI42" s="67"/>
      <c r="AJ42" s="67"/>
      <c r="AK42" s="67"/>
      <c r="AL42" s="67"/>
      <c r="AM42" s="67"/>
      <c r="AN42" s="67"/>
      <c r="AO42" s="67"/>
      <c r="AP42" s="66"/>
      <c r="AQ42" s="66"/>
      <c r="AR42" s="67"/>
      <c r="AS42" s="67"/>
      <c r="AT42" s="67"/>
      <c r="AU42" s="67"/>
      <c r="AV42" s="67"/>
      <c r="AW42" s="67"/>
      <c r="AX42" s="67"/>
      <c r="AY42" s="67"/>
      <c r="AZ42" s="67"/>
      <c r="BA42" s="66"/>
      <c r="BB42" s="66"/>
      <c r="BC42" s="67"/>
      <c r="BD42" s="67"/>
      <c r="BE42" s="67"/>
      <c r="BF42" s="67"/>
      <c r="BG42" s="67"/>
      <c r="BH42" s="66"/>
      <c r="BI42" s="66"/>
      <c r="BJ42" s="67"/>
      <c r="BK42" s="67"/>
      <c r="BL42" s="67"/>
      <c r="BM42" s="67"/>
      <c r="BN42" s="67"/>
      <c r="BO42" s="67"/>
      <c r="BP42" s="67"/>
      <c r="BQ42" s="67"/>
      <c r="BR42" s="67"/>
      <c r="BS42" s="66"/>
      <c r="BT42" s="66"/>
      <c r="BU42" s="67"/>
      <c r="BV42" s="67"/>
      <c r="BW42" s="67"/>
      <c r="BX42" s="67"/>
      <c r="BY42" s="67"/>
      <c r="BZ42" s="67"/>
      <c r="CA42" s="32" t="s">
        <v>461</v>
      </c>
      <c r="CH42" s="66"/>
      <c r="CI42" s="66"/>
      <c r="CM42" s="32" t="s">
        <v>459</v>
      </c>
      <c r="CN42" s="66"/>
      <c r="CO42" s="66"/>
      <c r="CP42" s="66"/>
      <c r="CQ42" s="66"/>
      <c r="CR42" s="67"/>
      <c r="CS42" s="67"/>
      <c r="CT42" s="67"/>
      <c r="CU42" s="67"/>
      <c r="CV42" s="67"/>
      <c r="CW42" s="67"/>
      <c r="CX42" s="32" t="s">
        <v>461</v>
      </c>
      <c r="CY42" s="65" t="s">
        <v>209</v>
      </c>
    </row>
    <row r="43">
      <c r="A43" s="15" t="s">
        <v>1619</v>
      </c>
      <c r="B43" s="32" t="s">
        <v>220</v>
      </c>
      <c r="C43" s="15" t="s">
        <v>1619</v>
      </c>
      <c r="D43" s="15" t="s">
        <v>1619</v>
      </c>
      <c r="E43" s="15" t="s">
        <v>1619</v>
      </c>
      <c r="F43" s="65" t="s">
        <v>209</v>
      </c>
      <c r="G43" s="65" t="s">
        <v>209</v>
      </c>
      <c r="H43" s="65" t="s">
        <v>209</v>
      </c>
      <c r="I43" s="15" t="s">
        <v>465</v>
      </c>
      <c r="J43" s="65" t="s">
        <v>209</v>
      </c>
      <c r="K43" s="65" t="s">
        <v>209</v>
      </c>
      <c r="L43" s="32" t="s">
        <v>460</v>
      </c>
      <c r="M43" s="32" t="s">
        <v>459</v>
      </c>
      <c r="N43" s="32" t="s">
        <v>459</v>
      </c>
      <c r="O43" s="32" t="s">
        <v>459</v>
      </c>
      <c r="P43" s="32">
        <v>5.0</v>
      </c>
      <c r="Q43" s="32">
        <v>30.0</v>
      </c>
      <c r="R43" s="32"/>
      <c r="S43" s="32"/>
      <c r="T43" s="32"/>
      <c r="Z43" s="32">
        <v>1000.0</v>
      </c>
      <c r="AA43" s="66"/>
      <c r="AB43" s="66"/>
      <c r="AC43" s="67"/>
      <c r="AD43" s="67"/>
      <c r="AE43" s="67"/>
      <c r="AF43" s="67"/>
      <c r="AG43" s="67"/>
      <c r="AH43" s="67"/>
      <c r="AI43" s="67"/>
      <c r="AJ43" s="67"/>
      <c r="AK43" s="67"/>
      <c r="AL43" s="67"/>
      <c r="AM43" s="67"/>
      <c r="AN43" s="67"/>
      <c r="AO43" s="67"/>
      <c r="AP43" s="66"/>
      <c r="AQ43" s="66"/>
      <c r="AR43" s="67"/>
      <c r="AS43" s="67"/>
      <c r="AT43" s="67"/>
      <c r="AU43" s="67"/>
      <c r="AV43" s="67"/>
      <c r="AW43" s="67"/>
      <c r="AX43" s="67"/>
      <c r="AY43" s="67"/>
      <c r="AZ43" s="67"/>
      <c r="BA43" s="66"/>
      <c r="BB43" s="66"/>
      <c r="BC43" s="67"/>
      <c r="BD43" s="67"/>
      <c r="BE43" s="67"/>
      <c r="BF43" s="67"/>
      <c r="BG43" s="67"/>
      <c r="BH43" s="66"/>
      <c r="BI43" s="66"/>
      <c r="BJ43" s="67"/>
      <c r="BK43" s="67"/>
      <c r="BL43" s="67"/>
      <c r="BM43" s="67"/>
      <c r="BN43" s="67"/>
      <c r="BO43" s="67"/>
      <c r="BP43" s="67"/>
      <c r="BQ43" s="67"/>
      <c r="BR43" s="67"/>
      <c r="BS43" s="66"/>
      <c r="BT43" s="66"/>
      <c r="BU43" s="67"/>
      <c r="BV43" s="67"/>
      <c r="BW43" s="67"/>
      <c r="BX43" s="67"/>
      <c r="BY43" s="67"/>
      <c r="BZ43" s="67"/>
      <c r="CA43" s="32" t="s">
        <v>461</v>
      </c>
      <c r="CH43" s="66"/>
      <c r="CI43" s="66"/>
      <c r="CM43" s="32" t="s">
        <v>459</v>
      </c>
      <c r="CN43" s="66"/>
      <c r="CO43" s="66"/>
      <c r="CP43" s="66"/>
      <c r="CQ43" s="66"/>
      <c r="CR43" s="67"/>
      <c r="CS43" s="67"/>
      <c r="CT43" s="67"/>
      <c r="CU43" s="67"/>
      <c r="CV43" s="67"/>
      <c r="CW43" s="67"/>
      <c r="CX43" s="32" t="s">
        <v>461</v>
      </c>
      <c r="CY43" s="65" t="s">
        <v>209</v>
      </c>
    </row>
    <row r="44">
      <c r="A44" s="15" t="s">
        <v>1620</v>
      </c>
      <c r="B44" s="32" t="s">
        <v>220</v>
      </c>
      <c r="C44" s="15" t="s">
        <v>1620</v>
      </c>
      <c r="D44" s="15" t="s">
        <v>1620</v>
      </c>
      <c r="E44" s="32" t="s">
        <v>1765</v>
      </c>
      <c r="F44" s="65" t="s">
        <v>209</v>
      </c>
      <c r="G44" s="65" t="s">
        <v>209</v>
      </c>
      <c r="H44" s="65" t="s">
        <v>209</v>
      </c>
      <c r="I44" s="15" t="s">
        <v>465</v>
      </c>
      <c r="J44" s="65" t="s">
        <v>209</v>
      </c>
      <c r="K44" s="65" t="s">
        <v>209</v>
      </c>
      <c r="L44" s="32" t="s">
        <v>460</v>
      </c>
      <c r="M44" s="32" t="s">
        <v>459</v>
      </c>
      <c r="N44" s="32" t="s">
        <v>459</v>
      </c>
      <c r="O44" s="32" t="s">
        <v>459</v>
      </c>
      <c r="P44" s="32">
        <v>0.22</v>
      </c>
      <c r="Q44" s="32">
        <v>20.0</v>
      </c>
      <c r="R44" s="32">
        <v>10.0</v>
      </c>
      <c r="S44" s="32">
        <v>25.0</v>
      </c>
      <c r="T44" s="32">
        <v>30.0</v>
      </c>
      <c r="U44" s="32">
        <v>30.0</v>
      </c>
      <c r="V44" s="32">
        <v>2.0</v>
      </c>
      <c r="W44" s="32">
        <v>2.0</v>
      </c>
      <c r="X44" s="32">
        <v>24.0</v>
      </c>
      <c r="Z44" s="32">
        <v>900.0</v>
      </c>
      <c r="AA44" s="66"/>
      <c r="AB44" s="66"/>
      <c r="AC44" s="67"/>
      <c r="AD44" s="67"/>
      <c r="AE44" s="67"/>
      <c r="AF44" s="67"/>
      <c r="AG44" s="67"/>
      <c r="AH44" s="67"/>
      <c r="AI44" s="67"/>
      <c r="AJ44" s="67"/>
      <c r="AK44" s="67"/>
      <c r="AL44" s="67"/>
      <c r="AM44" s="67"/>
      <c r="AN44" s="67"/>
      <c r="AO44" s="67"/>
      <c r="AP44" s="66"/>
      <c r="AQ44" s="66"/>
      <c r="AR44" s="67"/>
      <c r="AS44" s="67"/>
      <c r="AT44" s="67"/>
      <c r="AU44" s="67"/>
      <c r="AV44" s="67"/>
      <c r="AW44" s="67"/>
      <c r="AX44" s="67"/>
      <c r="AY44" s="67"/>
      <c r="AZ44" s="67"/>
      <c r="BA44" s="66"/>
      <c r="BB44" s="66"/>
      <c r="BC44" s="67"/>
      <c r="BD44" s="67"/>
      <c r="BE44" s="67"/>
      <c r="BF44" s="67"/>
      <c r="BG44" s="67"/>
      <c r="BH44" s="66"/>
      <c r="BI44" s="66"/>
      <c r="BJ44" s="67"/>
      <c r="BK44" s="67"/>
      <c r="BL44" s="67"/>
      <c r="BM44" s="67"/>
      <c r="BN44" s="67"/>
      <c r="BO44" s="67"/>
      <c r="BP44" s="67"/>
      <c r="BQ44" s="67"/>
      <c r="BR44" s="67"/>
      <c r="BS44" s="66"/>
      <c r="BT44" s="66"/>
      <c r="BU44" s="67"/>
      <c r="BV44" s="67"/>
      <c r="BW44" s="67"/>
      <c r="BX44" s="67"/>
      <c r="BY44" s="67"/>
      <c r="BZ44" s="67"/>
      <c r="CA44" s="32" t="s">
        <v>461</v>
      </c>
      <c r="CH44" s="66"/>
      <c r="CI44" s="66"/>
      <c r="CM44" s="32" t="s">
        <v>459</v>
      </c>
      <c r="CN44" s="66"/>
      <c r="CO44" s="66"/>
      <c r="CP44" s="66"/>
      <c r="CQ44" s="66"/>
      <c r="CR44" s="67"/>
      <c r="CS44" s="67"/>
      <c r="CT44" s="67"/>
      <c r="CU44" s="67"/>
      <c r="CV44" s="67"/>
      <c r="CW44" s="67"/>
      <c r="CX44" s="32" t="s">
        <v>461</v>
      </c>
      <c r="CY44" s="65" t="s">
        <v>209</v>
      </c>
      <c r="DC44" s="32" t="s">
        <v>1759</v>
      </c>
    </row>
    <row r="45">
      <c r="A45" s="15" t="s">
        <v>1621</v>
      </c>
      <c r="B45" s="32" t="s">
        <v>220</v>
      </c>
      <c r="C45" s="15" t="s">
        <v>1621</v>
      </c>
      <c r="D45" s="15" t="s">
        <v>1621</v>
      </c>
      <c r="E45" s="15" t="s">
        <v>1621</v>
      </c>
      <c r="F45" s="65" t="s">
        <v>209</v>
      </c>
      <c r="G45" s="65" t="s">
        <v>209</v>
      </c>
      <c r="H45" s="65" t="s">
        <v>209</v>
      </c>
      <c r="I45" s="15" t="s">
        <v>465</v>
      </c>
      <c r="J45" s="65" t="s">
        <v>209</v>
      </c>
      <c r="K45" s="65" t="s">
        <v>209</v>
      </c>
      <c r="L45" s="32" t="s">
        <v>460</v>
      </c>
      <c r="M45" s="32" t="s">
        <v>460</v>
      </c>
      <c r="N45" s="32" t="s">
        <v>459</v>
      </c>
      <c r="O45" s="32" t="s">
        <v>459</v>
      </c>
      <c r="P45" s="32">
        <v>0.92</v>
      </c>
      <c r="Q45" s="32"/>
      <c r="R45" s="32"/>
      <c r="S45" s="32"/>
      <c r="T45" s="32"/>
      <c r="W45" s="32">
        <v>2.08</v>
      </c>
      <c r="X45" s="32">
        <v>25.0</v>
      </c>
      <c r="Z45" s="32">
        <v>1000.0</v>
      </c>
      <c r="AA45" s="65" t="s">
        <v>209</v>
      </c>
      <c r="AB45" s="65" t="s">
        <v>209</v>
      </c>
      <c r="AC45" s="32">
        <v>0.92</v>
      </c>
      <c r="AL45" s="32">
        <v>2.08</v>
      </c>
      <c r="AM45" s="32">
        <v>25.0</v>
      </c>
      <c r="AO45" s="32">
        <v>1000.0</v>
      </c>
      <c r="AP45" s="66"/>
      <c r="AQ45" s="66"/>
      <c r="AR45" s="67"/>
      <c r="AS45" s="67"/>
      <c r="AT45" s="67"/>
      <c r="AU45" s="67"/>
      <c r="AV45" s="67"/>
      <c r="AW45" s="67"/>
      <c r="AX45" s="67"/>
      <c r="AY45" s="67"/>
      <c r="AZ45" s="67"/>
      <c r="BA45" s="66"/>
      <c r="BB45" s="66"/>
      <c r="BC45" s="67"/>
      <c r="BD45" s="67"/>
      <c r="BE45" s="67"/>
      <c r="BF45" s="67"/>
      <c r="BG45" s="67"/>
      <c r="BH45" s="66"/>
      <c r="BI45" s="66"/>
      <c r="BJ45" s="67"/>
      <c r="BK45" s="67"/>
      <c r="BL45" s="67"/>
      <c r="BM45" s="67"/>
      <c r="BN45" s="67"/>
      <c r="BO45" s="67"/>
      <c r="BP45" s="67"/>
      <c r="BQ45" s="67"/>
      <c r="BR45" s="67"/>
      <c r="BS45" s="66"/>
      <c r="BT45" s="66"/>
      <c r="BU45" s="67"/>
      <c r="BV45" s="67"/>
      <c r="BW45" s="67"/>
      <c r="BX45" s="67"/>
      <c r="BY45" s="67"/>
      <c r="BZ45" s="67"/>
      <c r="CA45" s="32" t="s">
        <v>461</v>
      </c>
      <c r="CH45" s="66"/>
      <c r="CI45" s="66"/>
      <c r="CM45" s="32" t="s">
        <v>459</v>
      </c>
      <c r="CN45" s="66"/>
      <c r="CO45" s="66"/>
      <c r="CP45" s="66"/>
      <c r="CQ45" s="66"/>
      <c r="CR45" s="67"/>
      <c r="CS45" s="67"/>
      <c r="CT45" s="67"/>
      <c r="CU45" s="67"/>
      <c r="CV45" s="67"/>
      <c r="CW45" s="67"/>
      <c r="CX45" s="32" t="s">
        <v>461</v>
      </c>
      <c r="CY45" s="65" t="s">
        <v>209</v>
      </c>
    </row>
    <row r="46">
      <c r="A46" s="15" t="s">
        <v>1622</v>
      </c>
      <c r="B46" s="32" t="s">
        <v>220</v>
      </c>
      <c r="C46" s="15" t="s">
        <v>471</v>
      </c>
      <c r="D46" s="15" t="s">
        <v>471</v>
      </c>
      <c r="E46" s="32" t="s">
        <v>1765</v>
      </c>
      <c r="F46" s="65" t="s">
        <v>209</v>
      </c>
      <c r="G46" s="65" t="s">
        <v>209</v>
      </c>
      <c r="H46" s="65" t="s">
        <v>209</v>
      </c>
      <c r="I46" s="15" t="s">
        <v>465</v>
      </c>
      <c r="J46" s="65" t="s">
        <v>209</v>
      </c>
      <c r="K46" s="65" t="s">
        <v>209</v>
      </c>
      <c r="L46" s="32" t="s">
        <v>460</v>
      </c>
      <c r="M46" s="32" t="s">
        <v>459</v>
      </c>
      <c r="N46" s="32" t="s">
        <v>459</v>
      </c>
      <c r="O46" s="32" t="s">
        <v>459</v>
      </c>
      <c r="P46" s="32">
        <v>10.0</v>
      </c>
      <c r="Q46" s="32"/>
      <c r="R46" s="32"/>
      <c r="S46" s="32"/>
      <c r="T46" s="32"/>
      <c r="Z46" s="32">
        <v>1000.0</v>
      </c>
      <c r="AA46" s="66"/>
      <c r="AB46" s="66"/>
      <c r="AC46" s="67"/>
      <c r="AD46" s="67"/>
      <c r="AE46" s="67"/>
      <c r="AF46" s="67"/>
      <c r="AG46" s="67"/>
      <c r="AH46" s="67"/>
      <c r="AI46" s="67"/>
      <c r="AJ46" s="67"/>
      <c r="AK46" s="67"/>
      <c r="AL46" s="67"/>
      <c r="AM46" s="67"/>
      <c r="AN46" s="67"/>
      <c r="AO46" s="67"/>
      <c r="AP46" s="66"/>
      <c r="AQ46" s="66"/>
      <c r="AR46" s="67"/>
      <c r="AS46" s="67"/>
      <c r="AT46" s="67"/>
      <c r="AU46" s="67"/>
      <c r="AV46" s="67"/>
      <c r="AW46" s="67"/>
      <c r="AX46" s="67"/>
      <c r="AY46" s="67"/>
      <c r="AZ46" s="67"/>
      <c r="BA46" s="66"/>
      <c r="BB46" s="66"/>
      <c r="BC46" s="67"/>
      <c r="BD46" s="67"/>
      <c r="BE46" s="67"/>
      <c r="BF46" s="67"/>
      <c r="BG46" s="67"/>
      <c r="BH46" s="66"/>
      <c r="BI46" s="66"/>
      <c r="BJ46" s="67"/>
      <c r="BK46" s="67"/>
      <c r="BL46" s="67"/>
      <c r="BM46" s="67"/>
      <c r="BN46" s="67"/>
      <c r="BO46" s="67"/>
      <c r="BP46" s="67"/>
      <c r="BQ46" s="67"/>
      <c r="BR46" s="67"/>
      <c r="BS46" s="66"/>
      <c r="BT46" s="66"/>
      <c r="BU46" s="67"/>
      <c r="BV46" s="67"/>
      <c r="BW46" s="67"/>
      <c r="BX46" s="67"/>
      <c r="BY46" s="67"/>
      <c r="BZ46" s="67"/>
      <c r="CA46" s="32" t="s">
        <v>461</v>
      </c>
      <c r="CH46" s="66"/>
      <c r="CI46" s="66"/>
      <c r="CM46" s="32" t="s">
        <v>459</v>
      </c>
      <c r="CN46" s="66"/>
      <c r="CO46" s="66"/>
      <c r="CP46" s="66"/>
      <c r="CQ46" s="66"/>
      <c r="CR46" s="67"/>
      <c r="CS46" s="67"/>
      <c r="CT46" s="67"/>
      <c r="CU46" s="67"/>
      <c r="CV46" s="67"/>
      <c r="CW46" s="67"/>
      <c r="CX46" s="32" t="s">
        <v>461</v>
      </c>
      <c r="CY46" s="65" t="s">
        <v>209</v>
      </c>
      <c r="DC46" s="32" t="s">
        <v>1759</v>
      </c>
    </row>
    <row r="47">
      <c r="A47" s="15" t="s">
        <v>1623</v>
      </c>
      <c r="B47" s="32" t="s">
        <v>220</v>
      </c>
      <c r="C47" s="15" t="s">
        <v>471</v>
      </c>
      <c r="D47" s="15" t="s">
        <v>471</v>
      </c>
      <c r="E47" s="32" t="s">
        <v>1765</v>
      </c>
      <c r="F47" s="65" t="s">
        <v>209</v>
      </c>
      <c r="G47" s="65" t="s">
        <v>209</v>
      </c>
      <c r="H47" s="65" t="s">
        <v>209</v>
      </c>
      <c r="I47" s="15" t="s">
        <v>465</v>
      </c>
      <c r="J47" s="65" t="s">
        <v>209</v>
      </c>
      <c r="K47" s="65" t="s">
        <v>209</v>
      </c>
      <c r="L47" s="32" t="s">
        <v>460</v>
      </c>
      <c r="M47" s="32" t="s">
        <v>459</v>
      </c>
      <c r="N47" s="32" t="s">
        <v>459</v>
      </c>
      <c r="O47" s="32" t="s">
        <v>459</v>
      </c>
      <c r="P47" s="32">
        <v>10.0</v>
      </c>
      <c r="Q47" s="32">
        <v>25.0</v>
      </c>
      <c r="R47" s="32">
        <v>20.0</v>
      </c>
      <c r="S47" s="32">
        <v>20.0</v>
      </c>
      <c r="T47" s="32"/>
      <c r="AA47" s="66"/>
      <c r="AB47" s="66"/>
      <c r="AC47" s="67"/>
      <c r="AD47" s="67"/>
      <c r="AE47" s="67"/>
      <c r="AF47" s="67"/>
      <c r="AG47" s="67"/>
      <c r="AH47" s="67"/>
      <c r="AI47" s="67"/>
      <c r="AJ47" s="67"/>
      <c r="AK47" s="67"/>
      <c r="AL47" s="67"/>
      <c r="AM47" s="67"/>
      <c r="AN47" s="67"/>
      <c r="AO47" s="67"/>
      <c r="AP47" s="66"/>
      <c r="AQ47" s="66"/>
      <c r="AR47" s="67"/>
      <c r="AS47" s="67"/>
      <c r="AT47" s="67"/>
      <c r="AU47" s="67"/>
      <c r="AV47" s="67"/>
      <c r="AW47" s="67"/>
      <c r="AX47" s="67"/>
      <c r="AY47" s="67"/>
      <c r="AZ47" s="67"/>
      <c r="BA47" s="66"/>
      <c r="BB47" s="66"/>
      <c r="BC47" s="67"/>
      <c r="BD47" s="67"/>
      <c r="BE47" s="67"/>
      <c r="BF47" s="67"/>
      <c r="BG47" s="67"/>
      <c r="BH47" s="66"/>
      <c r="BI47" s="66"/>
      <c r="BJ47" s="67"/>
      <c r="BK47" s="67"/>
      <c r="BL47" s="67"/>
      <c r="BM47" s="67"/>
      <c r="BN47" s="67"/>
      <c r="BO47" s="67"/>
      <c r="BP47" s="67"/>
      <c r="BQ47" s="67"/>
      <c r="BR47" s="67"/>
      <c r="BS47" s="66"/>
      <c r="BT47" s="66"/>
      <c r="BU47" s="67"/>
      <c r="BV47" s="67"/>
      <c r="BW47" s="67"/>
      <c r="BX47" s="67"/>
      <c r="BY47" s="67"/>
      <c r="BZ47" s="67"/>
      <c r="CA47" s="32" t="s">
        <v>461</v>
      </c>
      <c r="CH47" s="66"/>
      <c r="CI47" s="66"/>
      <c r="CM47" s="32" t="s">
        <v>459</v>
      </c>
      <c r="CN47" s="66"/>
      <c r="CO47" s="66"/>
      <c r="CP47" s="66"/>
      <c r="CQ47" s="66"/>
      <c r="CR47" s="67"/>
      <c r="CS47" s="67"/>
      <c r="CT47" s="67"/>
      <c r="CU47" s="67"/>
      <c r="CV47" s="67"/>
      <c r="CW47" s="67"/>
      <c r="CX47" s="32" t="s">
        <v>461</v>
      </c>
      <c r="CY47" s="65" t="s">
        <v>209</v>
      </c>
      <c r="DC47" s="32" t="s">
        <v>1759</v>
      </c>
    </row>
    <row r="48">
      <c r="A48" s="15" t="s">
        <v>1624</v>
      </c>
      <c r="B48" s="32" t="s">
        <v>220</v>
      </c>
      <c r="C48" s="15" t="s">
        <v>1624</v>
      </c>
      <c r="D48" s="15" t="s">
        <v>1624</v>
      </c>
      <c r="E48" s="15" t="s">
        <v>1624</v>
      </c>
      <c r="F48" s="65" t="s">
        <v>209</v>
      </c>
      <c r="G48" s="65" t="s">
        <v>209</v>
      </c>
      <c r="H48" s="65" t="s">
        <v>209</v>
      </c>
      <c r="I48" s="15" t="s">
        <v>465</v>
      </c>
      <c r="J48" s="65" t="s">
        <v>209</v>
      </c>
      <c r="K48" s="65" t="s">
        <v>209</v>
      </c>
      <c r="L48" s="32" t="s">
        <v>460</v>
      </c>
      <c r="M48" s="32" t="s">
        <v>459</v>
      </c>
      <c r="N48" s="32" t="s">
        <v>459</v>
      </c>
      <c r="O48" s="32" t="s">
        <v>459</v>
      </c>
      <c r="P48" s="32">
        <v>10.0</v>
      </c>
      <c r="Q48" s="32">
        <v>20.0</v>
      </c>
      <c r="R48" s="32">
        <v>10.0</v>
      </c>
      <c r="S48" s="32">
        <v>20.0</v>
      </c>
      <c r="T48" s="32"/>
      <c r="V48" s="32">
        <v>2.0</v>
      </c>
      <c r="W48" s="32">
        <v>2.92</v>
      </c>
      <c r="X48" s="32">
        <v>35.0</v>
      </c>
      <c r="AA48" s="66"/>
      <c r="AB48" s="66"/>
      <c r="AC48" s="67"/>
      <c r="AD48" s="67"/>
      <c r="AE48" s="67"/>
      <c r="AF48" s="67"/>
      <c r="AG48" s="67"/>
      <c r="AH48" s="67"/>
      <c r="AI48" s="67"/>
      <c r="AJ48" s="67"/>
      <c r="AK48" s="67"/>
      <c r="AL48" s="67"/>
      <c r="AM48" s="67"/>
      <c r="AN48" s="67"/>
      <c r="AO48" s="67"/>
      <c r="AP48" s="66"/>
      <c r="AQ48" s="66"/>
      <c r="AR48" s="67"/>
      <c r="AS48" s="67"/>
      <c r="AT48" s="67"/>
      <c r="AU48" s="67"/>
      <c r="AV48" s="67"/>
      <c r="AW48" s="67"/>
      <c r="AX48" s="67"/>
      <c r="AY48" s="67"/>
      <c r="AZ48" s="67"/>
      <c r="BA48" s="66"/>
      <c r="BB48" s="66"/>
      <c r="BC48" s="67"/>
      <c r="BD48" s="67"/>
      <c r="BE48" s="67"/>
      <c r="BF48" s="67"/>
      <c r="BG48" s="67"/>
      <c r="BH48" s="66"/>
      <c r="BI48" s="66"/>
      <c r="BJ48" s="67"/>
      <c r="BK48" s="67"/>
      <c r="BL48" s="67"/>
      <c r="BM48" s="67"/>
      <c r="BN48" s="67"/>
      <c r="BO48" s="67"/>
      <c r="BP48" s="67"/>
      <c r="BQ48" s="67"/>
      <c r="BR48" s="67"/>
      <c r="BS48" s="66"/>
      <c r="BT48" s="66"/>
      <c r="BU48" s="67"/>
      <c r="BV48" s="67"/>
      <c r="BW48" s="67"/>
      <c r="BX48" s="67"/>
      <c r="BY48" s="67"/>
      <c r="BZ48" s="67"/>
      <c r="CA48" s="32" t="s">
        <v>461</v>
      </c>
      <c r="CH48" s="66"/>
      <c r="CI48" s="66"/>
      <c r="CM48" s="32" t="s">
        <v>459</v>
      </c>
      <c r="CN48" s="66"/>
      <c r="CO48" s="66"/>
      <c r="CP48" s="66"/>
      <c r="CQ48" s="66"/>
      <c r="CR48" s="67"/>
      <c r="CS48" s="67"/>
      <c r="CT48" s="67"/>
      <c r="CU48" s="67"/>
      <c r="CV48" s="67"/>
      <c r="CW48" s="67"/>
      <c r="CX48" s="32" t="s">
        <v>461</v>
      </c>
      <c r="CY48" s="65" t="s">
        <v>209</v>
      </c>
      <c r="DC48" s="32" t="s">
        <v>1759</v>
      </c>
    </row>
    <row r="49">
      <c r="A49" s="15" t="s">
        <v>1625</v>
      </c>
      <c r="B49" s="32" t="s">
        <v>220</v>
      </c>
      <c r="C49" s="15" t="s">
        <v>1625</v>
      </c>
      <c r="D49" s="15" t="s">
        <v>1625</v>
      </c>
      <c r="E49" s="15" t="s">
        <v>1625</v>
      </c>
      <c r="F49" s="65" t="s">
        <v>209</v>
      </c>
      <c r="G49" s="65" t="s">
        <v>209</v>
      </c>
      <c r="H49" s="65" t="s">
        <v>209</v>
      </c>
      <c r="I49" s="15" t="s">
        <v>465</v>
      </c>
      <c r="J49" s="65" t="s">
        <v>209</v>
      </c>
      <c r="K49" s="65" t="s">
        <v>209</v>
      </c>
      <c r="L49" s="32" t="s">
        <v>460</v>
      </c>
      <c r="M49" s="32" t="s">
        <v>459</v>
      </c>
      <c r="N49" s="32" t="s">
        <v>459</v>
      </c>
      <c r="O49" s="32" t="s">
        <v>459</v>
      </c>
      <c r="P49" s="32">
        <v>10.0</v>
      </c>
      <c r="Q49" s="32">
        <v>25.0</v>
      </c>
      <c r="R49" s="32">
        <v>25.0</v>
      </c>
      <c r="S49" s="32">
        <v>25.0</v>
      </c>
      <c r="T49" s="32"/>
      <c r="AA49" s="66"/>
      <c r="AB49" s="66"/>
      <c r="AC49" s="67"/>
      <c r="AD49" s="67"/>
      <c r="AE49" s="67"/>
      <c r="AF49" s="67"/>
      <c r="AG49" s="67"/>
      <c r="AH49" s="67"/>
      <c r="AI49" s="67"/>
      <c r="AJ49" s="67"/>
      <c r="AK49" s="67"/>
      <c r="AL49" s="67"/>
      <c r="AM49" s="67"/>
      <c r="AN49" s="67"/>
      <c r="AO49" s="67"/>
      <c r="AP49" s="66"/>
      <c r="AQ49" s="66"/>
      <c r="AR49" s="67"/>
      <c r="AS49" s="67"/>
      <c r="AT49" s="67"/>
      <c r="AU49" s="67"/>
      <c r="AV49" s="67"/>
      <c r="AW49" s="67"/>
      <c r="AX49" s="67"/>
      <c r="AY49" s="67"/>
      <c r="AZ49" s="67"/>
      <c r="BA49" s="66"/>
      <c r="BB49" s="66"/>
      <c r="BC49" s="67"/>
      <c r="BD49" s="67"/>
      <c r="BE49" s="67"/>
      <c r="BF49" s="67"/>
      <c r="BG49" s="67"/>
      <c r="BH49" s="66"/>
      <c r="BI49" s="66"/>
      <c r="BJ49" s="67"/>
      <c r="BK49" s="67"/>
      <c r="BL49" s="67"/>
      <c r="BM49" s="67"/>
      <c r="BN49" s="67"/>
      <c r="BO49" s="67"/>
      <c r="BP49" s="67"/>
      <c r="BQ49" s="67"/>
      <c r="BR49" s="67"/>
      <c r="BS49" s="66"/>
      <c r="BT49" s="66"/>
      <c r="BU49" s="67"/>
      <c r="BV49" s="67"/>
      <c r="BW49" s="67"/>
      <c r="BX49" s="67"/>
      <c r="BY49" s="67"/>
      <c r="BZ49" s="67"/>
      <c r="CA49" s="32" t="s">
        <v>461</v>
      </c>
      <c r="CH49" s="66"/>
      <c r="CI49" s="66"/>
      <c r="CM49" s="32" t="s">
        <v>459</v>
      </c>
      <c r="CN49" s="66"/>
      <c r="CO49" s="66"/>
      <c r="CP49" s="66"/>
      <c r="CQ49" s="66"/>
      <c r="CR49" s="67"/>
      <c r="CS49" s="67"/>
      <c r="CT49" s="67"/>
      <c r="CU49" s="67"/>
      <c r="CV49" s="67"/>
      <c r="CW49" s="67"/>
      <c r="CX49" s="32" t="s">
        <v>461</v>
      </c>
      <c r="CY49" s="65" t="s">
        <v>209</v>
      </c>
      <c r="DC49" s="32" t="s">
        <v>1759</v>
      </c>
    </row>
    <row r="50">
      <c r="A50" s="15" t="s">
        <v>1626</v>
      </c>
      <c r="B50" s="32" t="s">
        <v>220</v>
      </c>
      <c r="C50" s="15" t="s">
        <v>1626</v>
      </c>
      <c r="D50" s="15" t="s">
        <v>1626</v>
      </c>
      <c r="E50" s="15" t="s">
        <v>1626</v>
      </c>
      <c r="F50" s="65" t="s">
        <v>209</v>
      </c>
      <c r="G50" s="65" t="s">
        <v>209</v>
      </c>
      <c r="H50" s="65" t="s">
        <v>209</v>
      </c>
      <c r="I50" s="15" t="s">
        <v>465</v>
      </c>
      <c r="J50" s="65" t="s">
        <v>209</v>
      </c>
      <c r="K50" s="65" t="s">
        <v>209</v>
      </c>
      <c r="L50" s="32" t="s">
        <v>460</v>
      </c>
      <c r="M50" s="32" t="s">
        <v>459</v>
      </c>
      <c r="N50" s="32" t="s">
        <v>459</v>
      </c>
      <c r="O50" s="32" t="s">
        <v>459</v>
      </c>
      <c r="P50" s="32"/>
      <c r="Q50" s="32"/>
      <c r="R50" s="32"/>
      <c r="S50" s="32"/>
      <c r="T50" s="32"/>
      <c r="AA50" s="66"/>
      <c r="AB50" s="66"/>
      <c r="AC50" s="67"/>
      <c r="AD50" s="67"/>
      <c r="AE50" s="67"/>
      <c r="AF50" s="67"/>
      <c r="AG50" s="67"/>
      <c r="AH50" s="67"/>
      <c r="AI50" s="67"/>
      <c r="AJ50" s="67"/>
      <c r="AK50" s="67"/>
      <c r="AL50" s="67"/>
      <c r="AM50" s="67"/>
      <c r="AN50" s="67"/>
      <c r="AO50" s="67"/>
      <c r="AP50" s="66"/>
      <c r="AQ50" s="66"/>
      <c r="AR50" s="67"/>
      <c r="AS50" s="67"/>
      <c r="AT50" s="67"/>
      <c r="AU50" s="67"/>
      <c r="AV50" s="67"/>
      <c r="AW50" s="67"/>
      <c r="AX50" s="67"/>
      <c r="AY50" s="67"/>
      <c r="AZ50" s="67"/>
      <c r="BA50" s="66"/>
      <c r="BB50" s="66"/>
      <c r="BC50" s="67"/>
      <c r="BD50" s="67"/>
      <c r="BE50" s="67"/>
      <c r="BF50" s="67"/>
      <c r="BG50" s="67"/>
      <c r="BH50" s="66"/>
      <c r="BI50" s="66"/>
      <c r="BJ50" s="67"/>
      <c r="BK50" s="67"/>
      <c r="BL50" s="67"/>
      <c r="BM50" s="67"/>
      <c r="BN50" s="67"/>
      <c r="BO50" s="67"/>
      <c r="BP50" s="67"/>
      <c r="BQ50" s="67"/>
      <c r="BR50" s="67"/>
      <c r="BS50" s="66"/>
      <c r="BT50" s="66"/>
      <c r="BU50" s="67"/>
      <c r="BV50" s="67"/>
      <c r="BW50" s="67"/>
      <c r="BX50" s="67"/>
      <c r="BY50" s="67"/>
      <c r="BZ50" s="67"/>
      <c r="CA50" s="32" t="s">
        <v>461</v>
      </c>
      <c r="CH50" s="66"/>
      <c r="CI50" s="66"/>
      <c r="CM50" s="32" t="s">
        <v>459</v>
      </c>
      <c r="CN50" s="66"/>
      <c r="CO50" s="66"/>
      <c r="CP50" s="66"/>
      <c r="CQ50" s="66"/>
      <c r="CR50" s="67"/>
      <c r="CS50" s="67"/>
      <c r="CT50" s="67"/>
      <c r="CU50" s="67"/>
      <c r="CV50" s="67"/>
      <c r="CW50" s="67"/>
      <c r="CX50" s="32" t="s">
        <v>461</v>
      </c>
      <c r="CY50" s="65" t="s">
        <v>209</v>
      </c>
      <c r="DC50" s="32" t="s">
        <v>1768</v>
      </c>
    </row>
    <row r="51">
      <c r="A51" s="15" t="s">
        <v>1627</v>
      </c>
      <c r="B51" s="32" t="s">
        <v>220</v>
      </c>
      <c r="C51" s="15" t="s">
        <v>1627</v>
      </c>
      <c r="D51" s="15" t="s">
        <v>1627</v>
      </c>
      <c r="E51" s="15" t="s">
        <v>1627</v>
      </c>
      <c r="F51" s="65" t="s">
        <v>209</v>
      </c>
      <c r="G51" s="65" t="s">
        <v>209</v>
      </c>
      <c r="H51" s="65" t="s">
        <v>209</v>
      </c>
      <c r="I51" s="15" t="s">
        <v>465</v>
      </c>
      <c r="J51" s="65" t="s">
        <v>209</v>
      </c>
      <c r="K51" s="65" t="s">
        <v>209</v>
      </c>
      <c r="L51" s="32" t="s">
        <v>460</v>
      </c>
      <c r="M51" s="32" t="s">
        <v>460</v>
      </c>
      <c r="N51" s="32" t="s">
        <v>459</v>
      </c>
      <c r="O51" s="32" t="s">
        <v>459</v>
      </c>
      <c r="P51" s="32">
        <v>0.5</v>
      </c>
      <c r="Q51" s="32">
        <v>10.0</v>
      </c>
      <c r="R51" s="32">
        <v>10.0</v>
      </c>
      <c r="S51" s="32">
        <v>10.0</v>
      </c>
      <c r="T51" s="32">
        <v>40.0</v>
      </c>
      <c r="U51" s="32">
        <v>40.0</v>
      </c>
      <c r="W51" s="32">
        <v>2.5</v>
      </c>
      <c r="X51" s="32">
        <v>30.0</v>
      </c>
      <c r="AA51" s="65" t="s">
        <v>209</v>
      </c>
      <c r="AB51" s="65" t="s">
        <v>209</v>
      </c>
      <c r="AC51" s="32">
        <v>0.5</v>
      </c>
      <c r="AE51" s="32">
        <v>10.0</v>
      </c>
      <c r="AF51" s="32">
        <v>10.0</v>
      </c>
      <c r="AG51" s="32">
        <v>10.0</v>
      </c>
      <c r="AH51" s="32">
        <v>40.0</v>
      </c>
      <c r="AI51" s="32">
        <v>40.0</v>
      </c>
      <c r="AL51" s="32">
        <v>2.5</v>
      </c>
      <c r="AM51" s="32">
        <v>30.0</v>
      </c>
      <c r="AP51" s="66"/>
      <c r="AQ51" s="66"/>
      <c r="AR51" s="67"/>
      <c r="AS51" s="67"/>
      <c r="AT51" s="67"/>
      <c r="AU51" s="67"/>
      <c r="AV51" s="67"/>
      <c r="AW51" s="67"/>
      <c r="AX51" s="67"/>
      <c r="AY51" s="67"/>
      <c r="AZ51" s="67"/>
      <c r="BA51" s="66"/>
      <c r="BB51" s="66"/>
      <c r="BC51" s="67"/>
      <c r="BD51" s="67"/>
      <c r="BE51" s="67"/>
      <c r="BF51" s="67"/>
      <c r="BG51" s="67"/>
      <c r="BH51" s="66"/>
      <c r="BI51" s="66"/>
      <c r="BJ51" s="67"/>
      <c r="BK51" s="67"/>
      <c r="BL51" s="67"/>
      <c r="BM51" s="67"/>
      <c r="BN51" s="67"/>
      <c r="BO51" s="67"/>
      <c r="BP51" s="67"/>
      <c r="BQ51" s="67"/>
      <c r="BR51" s="67"/>
      <c r="BS51" s="66"/>
      <c r="BT51" s="66"/>
      <c r="BU51" s="67"/>
      <c r="BV51" s="67"/>
      <c r="BW51" s="67"/>
      <c r="BX51" s="67"/>
      <c r="BY51" s="67"/>
      <c r="BZ51" s="67"/>
      <c r="CA51" s="32" t="s">
        <v>461</v>
      </c>
      <c r="CH51" s="66"/>
      <c r="CI51" s="66"/>
      <c r="CM51" s="32" t="s">
        <v>459</v>
      </c>
      <c r="CN51" s="66"/>
      <c r="CO51" s="66"/>
      <c r="CP51" s="66"/>
      <c r="CQ51" s="66"/>
      <c r="CR51" s="67"/>
      <c r="CS51" s="67"/>
      <c r="CT51" s="67"/>
      <c r="CU51" s="67"/>
      <c r="CV51" s="67"/>
      <c r="CW51" s="67"/>
      <c r="CX51" s="32" t="s">
        <v>461</v>
      </c>
      <c r="CY51" s="65" t="s">
        <v>209</v>
      </c>
      <c r="DC51" s="32" t="s">
        <v>1769</v>
      </c>
    </row>
    <row r="52">
      <c r="A52" s="15" t="s">
        <v>1628</v>
      </c>
      <c r="B52" s="32" t="s">
        <v>220</v>
      </c>
      <c r="C52" s="15" t="s">
        <v>1628</v>
      </c>
      <c r="D52" s="15" t="s">
        <v>1628</v>
      </c>
      <c r="E52" s="15" t="s">
        <v>1628</v>
      </c>
      <c r="F52" s="65" t="s">
        <v>209</v>
      </c>
      <c r="G52" s="65" t="s">
        <v>209</v>
      </c>
      <c r="H52" s="65" t="s">
        <v>209</v>
      </c>
      <c r="I52" s="15" t="s">
        <v>465</v>
      </c>
      <c r="J52" s="65" t="s">
        <v>209</v>
      </c>
      <c r="K52" s="65" t="s">
        <v>209</v>
      </c>
      <c r="L52" s="32" t="s">
        <v>460</v>
      </c>
      <c r="M52" s="32" t="s">
        <v>459</v>
      </c>
      <c r="N52" s="32" t="s">
        <v>459</v>
      </c>
      <c r="O52" s="32" t="s">
        <v>459</v>
      </c>
      <c r="P52" s="32">
        <v>20.0</v>
      </c>
      <c r="Q52" s="32">
        <v>25.0</v>
      </c>
      <c r="R52" s="32">
        <v>25.0</v>
      </c>
      <c r="S52" s="32">
        <v>25.0</v>
      </c>
      <c r="T52" s="32">
        <v>10.0</v>
      </c>
      <c r="U52" s="32">
        <v>10.0</v>
      </c>
      <c r="W52" s="32">
        <v>3.33</v>
      </c>
      <c r="X52" s="32">
        <v>40.0</v>
      </c>
      <c r="AA52" s="66"/>
      <c r="AB52" s="66"/>
      <c r="AC52" s="67"/>
      <c r="AD52" s="67"/>
      <c r="AE52" s="67"/>
      <c r="AF52" s="67"/>
      <c r="AG52" s="67"/>
      <c r="AH52" s="67"/>
      <c r="AI52" s="67"/>
      <c r="AJ52" s="67"/>
      <c r="AK52" s="67"/>
      <c r="AL52" s="67"/>
      <c r="AM52" s="67"/>
      <c r="AN52" s="67"/>
      <c r="AO52" s="67"/>
      <c r="AP52" s="66"/>
      <c r="AQ52" s="66"/>
      <c r="AR52" s="67"/>
      <c r="AS52" s="67"/>
      <c r="AT52" s="67"/>
      <c r="AU52" s="67"/>
      <c r="AV52" s="67"/>
      <c r="AW52" s="67"/>
      <c r="AX52" s="67"/>
      <c r="AY52" s="67"/>
      <c r="AZ52" s="67"/>
      <c r="BA52" s="66"/>
      <c r="BB52" s="66"/>
      <c r="BC52" s="67"/>
      <c r="BD52" s="67"/>
      <c r="BE52" s="67"/>
      <c r="BF52" s="67"/>
      <c r="BG52" s="67"/>
      <c r="BH52" s="66"/>
      <c r="BI52" s="66"/>
      <c r="BJ52" s="67"/>
      <c r="BK52" s="67"/>
      <c r="BL52" s="67"/>
      <c r="BM52" s="67"/>
      <c r="BN52" s="67"/>
      <c r="BO52" s="67"/>
      <c r="BP52" s="67"/>
      <c r="BQ52" s="67"/>
      <c r="BR52" s="67"/>
      <c r="BS52" s="66"/>
      <c r="BT52" s="66"/>
      <c r="BU52" s="67"/>
      <c r="BV52" s="67"/>
      <c r="BW52" s="67"/>
      <c r="BX52" s="67"/>
      <c r="BY52" s="67"/>
      <c r="BZ52" s="67"/>
      <c r="CA52" s="32" t="s">
        <v>461</v>
      </c>
      <c r="CH52" s="66"/>
      <c r="CI52" s="66"/>
      <c r="CM52" s="32" t="s">
        <v>459</v>
      </c>
      <c r="CN52" s="66"/>
      <c r="CO52" s="66"/>
      <c r="CP52" s="66"/>
      <c r="CQ52" s="66"/>
      <c r="CR52" s="67"/>
      <c r="CS52" s="67"/>
      <c r="CT52" s="67"/>
      <c r="CU52" s="67"/>
      <c r="CV52" s="67"/>
      <c r="CW52" s="67"/>
      <c r="CX52" s="32" t="s">
        <v>461</v>
      </c>
      <c r="CY52" s="65" t="s">
        <v>209</v>
      </c>
      <c r="DC52" s="32" t="s">
        <v>1759</v>
      </c>
    </row>
    <row r="53">
      <c r="A53" s="15" t="s">
        <v>1629</v>
      </c>
      <c r="B53" s="32" t="s">
        <v>220</v>
      </c>
      <c r="C53" s="15" t="s">
        <v>1629</v>
      </c>
      <c r="D53" s="15" t="s">
        <v>1629</v>
      </c>
      <c r="E53" s="15" t="s">
        <v>1629</v>
      </c>
      <c r="F53" s="65" t="s">
        <v>209</v>
      </c>
      <c r="G53" s="65" t="s">
        <v>209</v>
      </c>
      <c r="H53" s="65" t="s">
        <v>209</v>
      </c>
      <c r="I53" s="15" t="s">
        <v>465</v>
      </c>
      <c r="J53" s="65" t="s">
        <v>209</v>
      </c>
      <c r="K53" s="65" t="s">
        <v>209</v>
      </c>
      <c r="L53" s="32" t="s">
        <v>460</v>
      </c>
      <c r="M53" s="32" t="s">
        <v>459</v>
      </c>
      <c r="N53" s="32" t="s">
        <v>459</v>
      </c>
      <c r="O53" s="32" t="s">
        <v>459</v>
      </c>
      <c r="P53" s="32">
        <v>10.0</v>
      </c>
      <c r="Q53" s="32">
        <v>25.0</v>
      </c>
      <c r="R53" s="32">
        <v>25.0</v>
      </c>
      <c r="S53" s="32">
        <v>25.0</v>
      </c>
      <c r="T53" s="32">
        <v>20.0</v>
      </c>
      <c r="U53" s="32">
        <v>20.0</v>
      </c>
      <c r="W53" s="32">
        <v>2.5</v>
      </c>
      <c r="X53" s="32">
        <v>30.0</v>
      </c>
      <c r="AA53" s="66"/>
      <c r="AB53" s="66"/>
      <c r="AC53" s="67"/>
      <c r="AD53" s="67"/>
      <c r="AE53" s="67"/>
      <c r="AF53" s="67"/>
      <c r="AG53" s="67"/>
      <c r="AH53" s="67"/>
      <c r="AI53" s="67"/>
      <c r="AJ53" s="67"/>
      <c r="AK53" s="67"/>
      <c r="AL53" s="67"/>
      <c r="AM53" s="67"/>
      <c r="AN53" s="67"/>
      <c r="AO53" s="67"/>
      <c r="AP53" s="66"/>
      <c r="AQ53" s="66"/>
      <c r="AR53" s="67"/>
      <c r="AS53" s="67"/>
      <c r="AT53" s="67"/>
      <c r="AU53" s="67"/>
      <c r="AV53" s="67"/>
      <c r="AW53" s="67"/>
      <c r="AX53" s="67"/>
      <c r="AY53" s="67"/>
      <c r="AZ53" s="67"/>
      <c r="BA53" s="66"/>
      <c r="BB53" s="66"/>
      <c r="BC53" s="67"/>
      <c r="BD53" s="67"/>
      <c r="BE53" s="67"/>
      <c r="BF53" s="67"/>
      <c r="BG53" s="67"/>
      <c r="BH53" s="66"/>
      <c r="BI53" s="66"/>
      <c r="BJ53" s="67"/>
      <c r="BK53" s="67"/>
      <c r="BL53" s="67"/>
      <c r="BM53" s="67"/>
      <c r="BN53" s="67"/>
      <c r="BO53" s="67"/>
      <c r="BP53" s="67"/>
      <c r="BQ53" s="67"/>
      <c r="BR53" s="67"/>
      <c r="BS53" s="66"/>
      <c r="BT53" s="66"/>
      <c r="BU53" s="67"/>
      <c r="BV53" s="67"/>
      <c r="BW53" s="67"/>
      <c r="BX53" s="67"/>
      <c r="BY53" s="67"/>
      <c r="BZ53" s="67"/>
      <c r="CA53" s="32" t="s">
        <v>461</v>
      </c>
      <c r="CH53" s="66"/>
      <c r="CI53" s="66"/>
      <c r="CM53" s="32" t="s">
        <v>459</v>
      </c>
      <c r="CN53" s="66"/>
      <c r="CO53" s="66"/>
      <c r="CP53" s="66"/>
      <c r="CQ53" s="66"/>
      <c r="CR53" s="67"/>
      <c r="CS53" s="67"/>
      <c r="CT53" s="67"/>
      <c r="CU53" s="67"/>
      <c r="CV53" s="67"/>
      <c r="CW53" s="67"/>
      <c r="CX53" s="32" t="s">
        <v>461</v>
      </c>
      <c r="CY53" s="65" t="s">
        <v>209</v>
      </c>
      <c r="DC53" s="32" t="s">
        <v>1759</v>
      </c>
    </row>
    <row r="54">
      <c r="A54" s="15" t="s">
        <v>1630</v>
      </c>
      <c r="B54" s="32" t="s">
        <v>220</v>
      </c>
      <c r="C54" s="15" t="s">
        <v>1770</v>
      </c>
      <c r="D54" s="15" t="s">
        <v>1770</v>
      </c>
      <c r="E54" s="32" t="s">
        <v>662</v>
      </c>
      <c r="F54" s="65" t="s">
        <v>19</v>
      </c>
      <c r="G54" s="65" t="s">
        <v>209</v>
      </c>
      <c r="H54" s="65" t="s">
        <v>209</v>
      </c>
      <c r="I54" s="15" t="s">
        <v>465</v>
      </c>
      <c r="J54" s="65" t="s">
        <v>209</v>
      </c>
      <c r="K54" s="65" t="s">
        <v>209</v>
      </c>
      <c r="L54" s="32" t="s">
        <v>460</v>
      </c>
      <c r="M54" s="32" t="s">
        <v>459</v>
      </c>
      <c r="N54" s="32" t="s">
        <v>459</v>
      </c>
      <c r="O54" s="32" t="s">
        <v>459</v>
      </c>
      <c r="P54" s="32">
        <v>0.46</v>
      </c>
      <c r="Q54" s="32">
        <v>25.0</v>
      </c>
      <c r="R54" s="32">
        <v>15.0</v>
      </c>
      <c r="S54" s="32">
        <v>15.0</v>
      </c>
      <c r="T54" s="32">
        <v>40.0</v>
      </c>
      <c r="U54" s="32">
        <v>40.0</v>
      </c>
      <c r="V54" s="32">
        <v>2.0</v>
      </c>
      <c r="W54" s="32">
        <v>2.67</v>
      </c>
      <c r="X54" s="32">
        <v>32.0</v>
      </c>
      <c r="AA54" s="66"/>
      <c r="AB54" s="66"/>
      <c r="AC54" s="67"/>
      <c r="AD54" s="67"/>
      <c r="AE54" s="67"/>
      <c r="AF54" s="67"/>
      <c r="AG54" s="67"/>
      <c r="AH54" s="67"/>
      <c r="AI54" s="67"/>
      <c r="AJ54" s="67"/>
      <c r="AK54" s="67"/>
      <c r="AL54" s="67"/>
      <c r="AM54" s="67"/>
      <c r="AN54" s="67"/>
      <c r="AO54" s="67"/>
      <c r="AP54" s="66"/>
      <c r="AQ54" s="66"/>
      <c r="AR54" s="67"/>
      <c r="AS54" s="67"/>
      <c r="AT54" s="67"/>
      <c r="AU54" s="67"/>
      <c r="AV54" s="67"/>
      <c r="AW54" s="67"/>
      <c r="AX54" s="67"/>
      <c r="AY54" s="67"/>
      <c r="AZ54" s="67"/>
      <c r="BA54" s="66"/>
      <c r="BB54" s="66"/>
      <c r="BC54" s="67"/>
      <c r="BD54" s="67"/>
      <c r="BE54" s="67"/>
      <c r="BF54" s="67"/>
      <c r="BG54" s="67"/>
      <c r="BH54" s="66"/>
      <c r="BI54" s="66"/>
      <c r="BJ54" s="67"/>
      <c r="BK54" s="67"/>
      <c r="BL54" s="67"/>
      <c r="BM54" s="67"/>
      <c r="BN54" s="67"/>
      <c r="BO54" s="67"/>
      <c r="BP54" s="67"/>
      <c r="BQ54" s="67"/>
      <c r="BR54" s="67"/>
      <c r="BS54" s="66"/>
      <c r="BT54" s="66"/>
      <c r="BU54" s="67"/>
      <c r="BV54" s="67"/>
      <c r="BW54" s="67"/>
      <c r="BX54" s="67"/>
      <c r="BY54" s="67"/>
      <c r="BZ54" s="67"/>
      <c r="CA54" s="32" t="s">
        <v>461</v>
      </c>
      <c r="CH54" s="66"/>
      <c r="CI54" s="66"/>
      <c r="CM54" s="32" t="s">
        <v>459</v>
      </c>
      <c r="CN54" s="66"/>
      <c r="CO54" s="66"/>
      <c r="CP54" s="66"/>
      <c r="CQ54" s="66"/>
      <c r="CR54" s="67"/>
      <c r="CS54" s="67"/>
      <c r="CT54" s="67"/>
      <c r="CU54" s="67"/>
      <c r="CV54" s="67"/>
      <c r="CW54" s="67"/>
      <c r="CX54" s="32" t="s">
        <v>461</v>
      </c>
      <c r="CY54" s="65" t="s">
        <v>209</v>
      </c>
    </row>
    <row r="55">
      <c r="A55" s="15" t="s">
        <v>1630</v>
      </c>
      <c r="B55" s="32" t="s">
        <v>220</v>
      </c>
      <c r="C55" s="15" t="s">
        <v>483</v>
      </c>
      <c r="D55" s="15" t="s">
        <v>483</v>
      </c>
      <c r="E55" s="32" t="s">
        <v>484</v>
      </c>
      <c r="F55" s="65" t="s">
        <v>19</v>
      </c>
      <c r="G55" s="65" t="s">
        <v>209</v>
      </c>
      <c r="H55" s="65" t="s">
        <v>209</v>
      </c>
      <c r="I55" s="15" t="s">
        <v>458</v>
      </c>
      <c r="J55" s="65" t="s">
        <v>209</v>
      </c>
      <c r="K55" s="65" t="s">
        <v>209</v>
      </c>
      <c r="L55" s="32" t="s">
        <v>460</v>
      </c>
      <c r="M55" s="32" t="s">
        <v>460</v>
      </c>
      <c r="N55" s="32" t="s">
        <v>460</v>
      </c>
      <c r="O55" s="32" t="s">
        <v>460</v>
      </c>
      <c r="P55" s="32">
        <v>0.46</v>
      </c>
      <c r="Q55" s="32"/>
      <c r="R55" s="32">
        <v>8.0</v>
      </c>
      <c r="S55" s="32">
        <v>8.0</v>
      </c>
      <c r="T55" s="32">
        <v>95.0</v>
      </c>
      <c r="U55" s="32">
        <v>95.0</v>
      </c>
      <c r="V55" s="32">
        <v>2.0</v>
      </c>
      <c r="W55" s="32">
        <v>3.17</v>
      </c>
      <c r="X55" s="32">
        <v>38.0</v>
      </c>
      <c r="AA55" s="65" t="s">
        <v>209</v>
      </c>
      <c r="AB55" s="65" t="s">
        <v>209</v>
      </c>
      <c r="AC55" s="32">
        <v>0.46</v>
      </c>
      <c r="AF55" s="32">
        <v>8.0</v>
      </c>
      <c r="AG55" s="32">
        <v>8.0</v>
      </c>
      <c r="AH55" s="32">
        <v>95.0</v>
      </c>
      <c r="AI55" s="32">
        <v>95.0</v>
      </c>
      <c r="AJ55" s="32">
        <v>2.0</v>
      </c>
      <c r="AK55" s="32">
        <v>2.0</v>
      </c>
      <c r="AL55" s="32">
        <v>3.17</v>
      </c>
      <c r="AM55" s="32">
        <v>38.0</v>
      </c>
      <c r="AP55" s="65" t="s">
        <v>209</v>
      </c>
      <c r="AQ55" s="65" t="s">
        <v>209</v>
      </c>
      <c r="AR55" s="32">
        <v>0.46</v>
      </c>
      <c r="AU55" s="32">
        <v>8.0</v>
      </c>
      <c r="AV55" s="32">
        <v>8.0</v>
      </c>
      <c r="AW55" s="32">
        <v>95.0</v>
      </c>
      <c r="AX55" s="32">
        <v>95.0</v>
      </c>
      <c r="AY55" s="32">
        <v>2.0</v>
      </c>
      <c r="AZ55" s="32">
        <v>2.0</v>
      </c>
      <c r="BA55" s="65" t="s">
        <v>209</v>
      </c>
      <c r="BB55" s="66"/>
      <c r="BC55" s="32">
        <v>3.17</v>
      </c>
      <c r="BD55" s="32">
        <v>38.0</v>
      </c>
      <c r="BH55" s="65" t="s">
        <v>209</v>
      </c>
      <c r="BI55" s="65" t="s">
        <v>209</v>
      </c>
      <c r="BJ55" s="32">
        <v>0.46</v>
      </c>
      <c r="BM55" s="32">
        <v>8.0</v>
      </c>
      <c r="BN55" s="32">
        <v>8.0</v>
      </c>
      <c r="BO55" s="32">
        <v>95.0</v>
      </c>
      <c r="BP55" s="32">
        <v>95.0</v>
      </c>
      <c r="BQ55" s="32">
        <v>2.0</v>
      </c>
      <c r="BR55" s="32">
        <v>2.0</v>
      </c>
      <c r="BS55" s="65" t="s">
        <v>19</v>
      </c>
      <c r="BT55" s="66"/>
      <c r="BU55" s="32">
        <v>3.17</v>
      </c>
      <c r="BV55" s="32">
        <v>38.0</v>
      </c>
      <c r="CA55" s="32" t="s">
        <v>461</v>
      </c>
      <c r="CH55" s="66"/>
      <c r="CI55" s="66"/>
      <c r="CM55" s="32" t="s">
        <v>459</v>
      </c>
      <c r="CN55" s="66"/>
      <c r="CO55" s="66"/>
      <c r="CP55" s="66"/>
      <c r="CQ55" s="66"/>
      <c r="CR55" s="67"/>
      <c r="CS55" s="67"/>
      <c r="CT55" s="67"/>
      <c r="CU55" s="67"/>
      <c r="CV55" s="67"/>
      <c r="CW55" s="67"/>
      <c r="CX55" s="32" t="s">
        <v>461</v>
      </c>
      <c r="CY55" s="65" t="s">
        <v>209</v>
      </c>
    </row>
    <row r="56">
      <c r="A56" s="15" t="s">
        <v>1630</v>
      </c>
      <c r="B56" s="32" t="s">
        <v>220</v>
      </c>
      <c r="C56" s="15" t="s">
        <v>485</v>
      </c>
      <c r="D56" s="15" t="s">
        <v>485</v>
      </c>
      <c r="E56" s="32" t="s">
        <v>486</v>
      </c>
      <c r="F56" s="65" t="s">
        <v>19</v>
      </c>
      <c r="G56" s="65" t="s">
        <v>209</v>
      </c>
      <c r="H56" s="65" t="s">
        <v>209</v>
      </c>
      <c r="I56" s="15" t="s">
        <v>491</v>
      </c>
      <c r="J56" s="65" t="s">
        <v>209</v>
      </c>
      <c r="K56" s="65" t="s">
        <v>209</v>
      </c>
      <c r="L56" s="32" t="s">
        <v>460</v>
      </c>
      <c r="M56" s="32" t="s">
        <v>460</v>
      </c>
      <c r="N56" s="32" t="s">
        <v>460</v>
      </c>
      <c r="O56" s="32" t="s">
        <v>460</v>
      </c>
      <c r="P56" s="32">
        <v>0.46</v>
      </c>
      <c r="Q56" s="32"/>
      <c r="R56" s="32">
        <v>8.0</v>
      </c>
      <c r="S56" s="32">
        <v>8.0</v>
      </c>
      <c r="T56" s="32">
        <v>95.0</v>
      </c>
      <c r="U56" s="32">
        <v>95.0</v>
      </c>
      <c r="V56" s="32">
        <v>2.0</v>
      </c>
      <c r="W56" s="32">
        <v>3.17</v>
      </c>
      <c r="X56" s="32">
        <v>38.0</v>
      </c>
      <c r="AA56" s="65" t="s">
        <v>209</v>
      </c>
      <c r="AB56" s="65" t="s">
        <v>209</v>
      </c>
      <c r="AC56" s="32">
        <v>0.46</v>
      </c>
      <c r="AF56" s="32">
        <v>8.0</v>
      </c>
      <c r="AG56" s="32">
        <v>8.0</v>
      </c>
      <c r="AH56" s="32">
        <v>95.0</v>
      </c>
      <c r="AI56" s="32">
        <v>95.0</v>
      </c>
      <c r="AJ56" s="32">
        <v>2.0</v>
      </c>
      <c r="AK56" s="32">
        <v>2.0</v>
      </c>
      <c r="AL56" s="32">
        <v>3.17</v>
      </c>
      <c r="AM56" s="32">
        <v>38.0</v>
      </c>
      <c r="AP56" s="65" t="s">
        <v>209</v>
      </c>
      <c r="AQ56" s="65" t="s">
        <v>209</v>
      </c>
      <c r="AR56" s="32">
        <v>0.46</v>
      </c>
      <c r="AU56" s="32">
        <v>8.0</v>
      </c>
      <c r="AV56" s="32">
        <v>8.0</v>
      </c>
      <c r="AW56" s="32">
        <v>95.0</v>
      </c>
      <c r="AX56" s="32">
        <v>95.0</v>
      </c>
      <c r="AY56" s="32">
        <v>2.0</v>
      </c>
      <c r="AZ56" s="32">
        <v>2.0</v>
      </c>
      <c r="BA56" s="65" t="s">
        <v>209</v>
      </c>
      <c r="BB56" s="66"/>
      <c r="BC56" s="32">
        <v>3.17</v>
      </c>
      <c r="BD56" s="32">
        <v>38.0</v>
      </c>
      <c r="BH56" s="65" t="s">
        <v>209</v>
      </c>
      <c r="BI56" s="65" t="s">
        <v>209</v>
      </c>
      <c r="BJ56" s="32">
        <v>0.46</v>
      </c>
      <c r="BM56" s="32">
        <v>8.0</v>
      </c>
      <c r="BN56" s="32">
        <v>8.0</v>
      </c>
      <c r="BO56" s="32">
        <v>95.0</v>
      </c>
      <c r="BP56" s="32">
        <v>95.0</v>
      </c>
      <c r="BQ56" s="32">
        <v>2.0</v>
      </c>
      <c r="BR56" s="32">
        <v>2.0</v>
      </c>
      <c r="BS56" s="65" t="s">
        <v>19</v>
      </c>
      <c r="BT56" s="66"/>
      <c r="BU56" s="32">
        <v>3.17</v>
      </c>
      <c r="BV56" s="32">
        <v>38.0</v>
      </c>
      <c r="CA56" s="32" t="s">
        <v>461</v>
      </c>
      <c r="CH56" s="66"/>
      <c r="CI56" s="66"/>
      <c r="CM56" s="32" t="s">
        <v>459</v>
      </c>
      <c r="CN56" s="66"/>
      <c r="CO56" s="66"/>
      <c r="CP56" s="66"/>
      <c r="CQ56" s="66"/>
      <c r="CR56" s="67"/>
      <c r="CS56" s="67"/>
      <c r="CT56" s="67"/>
      <c r="CU56" s="67"/>
      <c r="CV56" s="67"/>
      <c r="CW56" s="67"/>
      <c r="CX56" s="32" t="s">
        <v>461</v>
      </c>
      <c r="CY56" s="65" t="s">
        <v>209</v>
      </c>
    </row>
    <row r="57">
      <c r="A57" s="15" t="s">
        <v>1631</v>
      </c>
      <c r="B57" s="32" t="s">
        <v>220</v>
      </c>
      <c r="C57" s="15" t="s">
        <v>1631</v>
      </c>
      <c r="D57" s="15" t="s">
        <v>1631</v>
      </c>
      <c r="E57" s="15" t="s">
        <v>1631</v>
      </c>
      <c r="F57" s="65" t="s">
        <v>19</v>
      </c>
      <c r="G57" s="65" t="s">
        <v>209</v>
      </c>
      <c r="H57" s="65" t="s">
        <v>209</v>
      </c>
      <c r="I57" s="15" t="s">
        <v>465</v>
      </c>
      <c r="J57" s="65" t="s">
        <v>209</v>
      </c>
      <c r="K57" s="65" t="s">
        <v>209</v>
      </c>
      <c r="L57" s="32" t="s">
        <v>460</v>
      </c>
      <c r="M57" s="32" t="s">
        <v>459</v>
      </c>
      <c r="N57" s="32" t="s">
        <v>459</v>
      </c>
      <c r="O57" s="32" t="s">
        <v>459</v>
      </c>
      <c r="P57" s="32">
        <v>10.0</v>
      </c>
      <c r="Q57" s="32">
        <v>25.0</v>
      </c>
      <c r="R57" s="32">
        <v>25.0</v>
      </c>
      <c r="S57" s="32">
        <v>25.0</v>
      </c>
      <c r="T57" s="32">
        <v>25.0</v>
      </c>
      <c r="U57" s="32">
        <v>25.0</v>
      </c>
      <c r="W57" s="32">
        <v>2.92</v>
      </c>
      <c r="X57" s="32">
        <v>35.0</v>
      </c>
      <c r="AA57" s="66"/>
      <c r="AB57" s="66"/>
      <c r="AC57" s="67"/>
      <c r="AD57" s="67"/>
      <c r="AE57" s="67"/>
      <c r="AF57" s="67"/>
      <c r="AG57" s="67"/>
      <c r="AH57" s="67"/>
      <c r="AI57" s="67"/>
      <c r="AJ57" s="67"/>
      <c r="AK57" s="67"/>
      <c r="AL57" s="67"/>
      <c r="AM57" s="67"/>
      <c r="AN57" s="67"/>
      <c r="AO57" s="67"/>
      <c r="AP57" s="66"/>
      <c r="AQ57" s="66"/>
      <c r="AR57" s="67"/>
      <c r="AS57" s="67"/>
      <c r="AT57" s="67"/>
      <c r="AU57" s="67"/>
      <c r="AV57" s="67"/>
      <c r="AW57" s="67"/>
      <c r="AX57" s="67"/>
      <c r="AY57" s="67"/>
      <c r="AZ57" s="67"/>
      <c r="BA57" s="66"/>
      <c r="BB57" s="66"/>
      <c r="BC57" s="67"/>
      <c r="BD57" s="67"/>
      <c r="BE57" s="67"/>
      <c r="BF57" s="67"/>
      <c r="BG57" s="67"/>
      <c r="BH57" s="66"/>
      <c r="BI57" s="66"/>
      <c r="BJ57" s="67"/>
      <c r="BK57" s="67"/>
      <c r="BL57" s="67"/>
      <c r="BM57" s="67"/>
      <c r="BN57" s="67"/>
      <c r="BO57" s="67"/>
      <c r="BP57" s="67"/>
      <c r="BQ57" s="67"/>
      <c r="BR57" s="67"/>
      <c r="BS57" s="66"/>
      <c r="BT57" s="66"/>
      <c r="BU57" s="67"/>
      <c r="BV57" s="67"/>
      <c r="BW57" s="67"/>
      <c r="BX57" s="67"/>
      <c r="BY57" s="67"/>
      <c r="BZ57" s="67"/>
      <c r="CA57" s="32" t="s">
        <v>461</v>
      </c>
      <c r="CH57" s="66"/>
      <c r="CI57" s="66"/>
      <c r="CM57" s="32" t="s">
        <v>459</v>
      </c>
      <c r="CN57" s="66"/>
      <c r="CO57" s="66"/>
      <c r="CP57" s="66"/>
      <c r="CQ57" s="66"/>
      <c r="CR57" s="67"/>
      <c r="CS57" s="67"/>
      <c r="CT57" s="67"/>
      <c r="CU57" s="67"/>
      <c r="CV57" s="67"/>
      <c r="CW57" s="67"/>
      <c r="CX57" s="32" t="s">
        <v>460</v>
      </c>
      <c r="CY57" s="65" t="s">
        <v>209</v>
      </c>
      <c r="DC57" s="32" t="s">
        <v>1771</v>
      </c>
    </row>
    <row r="58">
      <c r="A58" s="15" t="s">
        <v>1632</v>
      </c>
      <c r="B58" s="32" t="s">
        <v>220</v>
      </c>
      <c r="C58" s="15" t="s">
        <v>1632</v>
      </c>
      <c r="D58" s="15" t="s">
        <v>1632</v>
      </c>
      <c r="E58" s="15" t="s">
        <v>1632</v>
      </c>
      <c r="F58" s="65" t="s">
        <v>19</v>
      </c>
      <c r="G58" s="65" t="s">
        <v>209</v>
      </c>
      <c r="H58" s="65" t="s">
        <v>209</v>
      </c>
      <c r="I58" s="15" t="s">
        <v>465</v>
      </c>
      <c r="J58" s="65" t="s">
        <v>209</v>
      </c>
      <c r="K58" s="65" t="s">
        <v>209</v>
      </c>
      <c r="L58" s="32" t="s">
        <v>460</v>
      </c>
      <c r="M58" s="32" t="s">
        <v>459</v>
      </c>
      <c r="N58" s="32" t="s">
        <v>459</v>
      </c>
      <c r="O58" s="32" t="s">
        <v>459</v>
      </c>
      <c r="P58" s="32">
        <v>10.0</v>
      </c>
      <c r="Q58" s="32">
        <v>25.0</v>
      </c>
      <c r="R58" s="32">
        <v>25.0</v>
      </c>
      <c r="S58" s="32">
        <v>25.0</v>
      </c>
      <c r="T58" s="32">
        <v>25.0</v>
      </c>
      <c r="U58" s="32">
        <v>25.0</v>
      </c>
      <c r="W58" s="32">
        <v>2.92</v>
      </c>
      <c r="X58" s="32">
        <v>35.0</v>
      </c>
      <c r="AA58" s="66"/>
      <c r="AB58" s="66"/>
      <c r="AC58" s="67"/>
      <c r="AD58" s="67"/>
      <c r="AE58" s="67"/>
      <c r="AF58" s="67"/>
      <c r="AG58" s="67"/>
      <c r="AH58" s="67"/>
      <c r="AI58" s="67"/>
      <c r="AJ58" s="67"/>
      <c r="AK58" s="67"/>
      <c r="AL58" s="67"/>
      <c r="AM58" s="67"/>
      <c r="AN58" s="67"/>
      <c r="AO58" s="67"/>
      <c r="AP58" s="66"/>
      <c r="AQ58" s="66"/>
      <c r="AR58" s="67"/>
      <c r="AS58" s="67"/>
      <c r="AT58" s="67"/>
      <c r="AU58" s="67"/>
      <c r="AV58" s="67"/>
      <c r="AW58" s="67"/>
      <c r="AX58" s="67"/>
      <c r="AY58" s="67"/>
      <c r="AZ58" s="67"/>
      <c r="BA58" s="66"/>
      <c r="BB58" s="66"/>
      <c r="BC58" s="67"/>
      <c r="BD58" s="67"/>
      <c r="BE58" s="67"/>
      <c r="BF58" s="67"/>
      <c r="BG58" s="67"/>
      <c r="BH58" s="66"/>
      <c r="BI58" s="66"/>
      <c r="BJ58" s="67"/>
      <c r="BK58" s="67"/>
      <c r="BL58" s="67"/>
      <c r="BM58" s="67"/>
      <c r="BN58" s="67"/>
      <c r="BO58" s="67"/>
      <c r="BP58" s="67"/>
      <c r="BQ58" s="67"/>
      <c r="BR58" s="67"/>
      <c r="BS58" s="66"/>
      <c r="BT58" s="66"/>
      <c r="BU58" s="67"/>
      <c r="BV58" s="67"/>
      <c r="BW58" s="67"/>
      <c r="BX58" s="67"/>
      <c r="BY58" s="67"/>
      <c r="BZ58" s="67"/>
      <c r="CA58" s="32" t="s">
        <v>461</v>
      </c>
      <c r="CH58" s="66"/>
      <c r="CI58" s="66"/>
      <c r="CM58" s="32" t="s">
        <v>459</v>
      </c>
      <c r="CN58" s="66"/>
      <c r="CO58" s="66"/>
      <c r="CP58" s="66"/>
      <c r="CQ58" s="66"/>
      <c r="CR58" s="67"/>
      <c r="CS58" s="67"/>
      <c r="CT58" s="67"/>
      <c r="CU58" s="67"/>
      <c r="CV58" s="67"/>
      <c r="CW58" s="67"/>
      <c r="CX58" s="32" t="s">
        <v>460</v>
      </c>
      <c r="CY58" s="65" t="s">
        <v>209</v>
      </c>
      <c r="DC58" s="32" t="s">
        <v>1771</v>
      </c>
    </row>
    <row r="59">
      <c r="A59" s="15" t="s">
        <v>1633</v>
      </c>
      <c r="B59" s="32" t="s">
        <v>220</v>
      </c>
      <c r="C59" s="15" t="s">
        <v>1772</v>
      </c>
      <c r="D59" s="15" t="s">
        <v>1772</v>
      </c>
      <c r="E59" s="15" t="s">
        <v>1773</v>
      </c>
      <c r="F59" s="65" t="s">
        <v>19</v>
      </c>
      <c r="G59" s="65" t="s">
        <v>209</v>
      </c>
      <c r="H59" s="65" t="s">
        <v>209</v>
      </c>
      <c r="I59" s="15" t="s">
        <v>465</v>
      </c>
      <c r="J59" s="65" t="s">
        <v>209</v>
      </c>
      <c r="K59" s="65" t="s">
        <v>209</v>
      </c>
      <c r="L59" s="32" t="s">
        <v>460</v>
      </c>
      <c r="M59" s="32" t="s">
        <v>460</v>
      </c>
      <c r="N59" s="32" t="s">
        <v>460</v>
      </c>
      <c r="O59" s="32" t="s">
        <v>460</v>
      </c>
      <c r="P59" s="32"/>
      <c r="Q59" s="32">
        <v>10.0</v>
      </c>
      <c r="R59" s="32">
        <v>10.0</v>
      </c>
      <c r="S59" s="32">
        <v>10.0</v>
      </c>
      <c r="T59" s="32">
        <v>30.0</v>
      </c>
      <c r="U59" s="32">
        <v>30.0</v>
      </c>
      <c r="W59" s="32">
        <v>2.0</v>
      </c>
      <c r="X59" s="32">
        <v>24.0</v>
      </c>
      <c r="AA59" s="65" t="s">
        <v>209</v>
      </c>
      <c r="AB59" s="65" t="s">
        <v>209</v>
      </c>
      <c r="AE59" s="32">
        <v>10.0</v>
      </c>
      <c r="AF59" s="32">
        <v>10.0</v>
      </c>
      <c r="AG59" s="32">
        <v>10.0</v>
      </c>
      <c r="AH59" s="32">
        <v>30.0</v>
      </c>
      <c r="AI59" s="32">
        <v>30.0</v>
      </c>
      <c r="AL59" s="32">
        <v>2.0</v>
      </c>
      <c r="AM59" s="32">
        <v>24.0</v>
      </c>
      <c r="AP59" s="65" t="s">
        <v>209</v>
      </c>
      <c r="AQ59" s="65" t="s">
        <v>209</v>
      </c>
      <c r="AT59" s="32">
        <v>10.0</v>
      </c>
      <c r="AU59" s="32">
        <v>10.0</v>
      </c>
      <c r="AV59" s="32">
        <v>10.0</v>
      </c>
      <c r="AW59" s="32">
        <v>30.0</v>
      </c>
      <c r="AX59" s="32">
        <v>30.0</v>
      </c>
      <c r="BA59" s="66"/>
      <c r="BB59" s="66"/>
      <c r="BC59" s="32">
        <v>2.0</v>
      </c>
      <c r="BD59" s="32">
        <v>24.0</v>
      </c>
      <c r="BH59" s="65" t="s">
        <v>209</v>
      </c>
      <c r="BI59" s="65" t="s">
        <v>209</v>
      </c>
      <c r="BL59" s="32">
        <v>10.0</v>
      </c>
      <c r="BM59" s="32">
        <v>10.0</v>
      </c>
      <c r="BN59" s="32">
        <v>10.0</v>
      </c>
      <c r="BO59" s="32">
        <v>30.0</v>
      </c>
      <c r="BP59" s="32">
        <v>30.0</v>
      </c>
      <c r="BS59" s="66"/>
      <c r="BT59" s="66"/>
      <c r="BU59" s="32">
        <v>2.0</v>
      </c>
      <c r="BV59" s="32">
        <v>24.0</v>
      </c>
      <c r="CA59" s="32" t="s">
        <v>461</v>
      </c>
      <c r="CH59" s="66"/>
      <c r="CI59" s="66"/>
      <c r="CM59" s="32" t="s">
        <v>459</v>
      </c>
      <c r="CN59" s="66"/>
      <c r="CO59" s="66"/>
      <c r="CP59" s="66"/>
      <c r="CQ59" s="66"/>
      <c r="CR59" s="67"/>
      <c r="CS59" s="67"/>
      <c r="CT59" s="67"/>
      <c r="CU59" s="67"/>
      <c r="CV59" s="67"/>
      <c r="CW59" s="67"/>
      <c r="CX59" s="32" t="s">
        <v>461</v>
      </c>
      <c r="CY59" s="65" t="s">
        <v>209</v>
      </c>
      <c r="DC59" s="32" t="s">
        <v>1774</v>
      </c>
    </row>
    <row r="60">
      <c r="A60" s="15" t="s">
        <v>1633</v>
      </c>
      <c r="B60" s="32" t="s">
        <v>220</v>
      </c>
      <c r="C60" s="15" t="s">
        <v>1775</v>
      </c>
      <c r="D60" s="15" t="s">
        <v>1775</v>
      </c>
      <c r="E60" s="15" t="s">
        <v>1776</v>
      </c>
      <c r="F60" s="65" t="s">
        <v>19</v>
      </c>
      <c r="G60" s="65" t="s">
        <v>209</v>
      </c>
      <c r="H60" s="65" t="s">
        <v>209</v>
      </c>
      <c r="I60" s="15" t="s">
        <v>465</v>
      </c>
      <c r="J60" s="65" t="s">
        <v>209</v>
      </c>
      <c r="K60" s="65" t="s">
        <v>209</v>
      </c>
      <c r="L60" s="32" t="s">
        <v>460</v>
      </c>
      <c r="M60" s="32" t="s">
        <v>459</v>
      </c>
      <c r="N60" s="32" t="s">
        <v>459</v>
      </c>
      <c r="O60" s="32" t="s">
        <v>459</v>
      </c>
      <c r="P60" s="32">
        <v>0.25</v>
      </c>
      <c r="Q60" s="32">
        <v>15.0</v>
      </c>
      <c r="R60" s="32">
        <v>15.0</v>
      </c>
      <c r="S60" s="32">
        <v>15.0</v>
      </c>
      <c r="T60" s="32">
        <v>25.0</v>
      </c>
      <c r="U60" s="32">
        <v>25.0</v>
      </c>
      <c r="W60" s="32">
        <v>2.92</v>
      </c>
      <c r="X60" s="32">
        <v>35.0</v>
      </c>
      <c r="AA60" s="66"/>
      <c r="AB60" s="66"/>
      <c r="AC60" s="67"/>
      <c r="AD60" s="67"/>
      <c r="AE60" s="67"/>
      <c r="AF60" s="67"/>
      <c r="AG60" s="67"/>
      <c r="AH60" s="67"/>
      <c r="AI60" s="67"/>
      <c r="AJ60" s="67"/>
      <c r="AK60" s="67"/>
      <c r="AL60" s="67"/>
      <c r="AM60" s="67"/>
      <c r="AN60" s="67"/>
      <c r="AO60" s="67"/>
      <c r="AP60" s="66"/>
      <c r="AQ60" s="66"/>
      <c r="AR60" s="67"/>
      <c r="AS60" s="67"/>
      <c r="AT60" s="67"/>
      <c r="AU60" s="67"/>
      <c r="AV60" s="67"/>
      <c r="AW60" s="67"/>
      <c r="AX60" s="67"/>
      <c r="AY60" s="67"/>
      <c r="AZ60" s="67"/>
      <c r="BA60" s="66"/>
      <c r="BB60" s="66"/>
      <c r="BC60" s="67"/>
      <c r="BD60" s="67"/>
      <c r="BE60" s="67"/>
      <c r="BF60" s="67"/>
      <c r="BG60" s="67"/>
      <c r="BH60" s="66"/>
      <c r="BI60" s="66"/>
      <c r="BJ60" s="67"/>
      <c r="BK60" s="67"/>
      <c r="BL60" s="67"/>
      <c r="BM60" s="67"/>
      <c r="BN60" s="67"/>
      <c r="BO60" s="67"/>
      <c r="BP60" s="67"/>
      <c r="BQ60" s="67"/>
      <c r="BR60" s="67"/>
      <c r="BS60" s="66"/>
      <c r="BT60" s="66"/>
      <c r="BU60" s="67"/>
      <c r="BV60" s="67"/>
      <c r="BW60" s="67"/>
      <c r="BX60" s="67"/>
      <c r="BY60" s="67"/>
      <c r="BZ60" s="67"/>
      <c r="CA60" s="32" t="s">
        <v>461</v>
      </c>
      <c r="CH60" s="66"/>
      <c r="CI60" s="66"/>
      <c r="CM60" s="32" t="s">
        <v>459</v>
      </c>
      <c r="CN60" s="66"/>
      <c r="CO60" s="66"/>
      <c r="CP60" s="66"/>
      <c r="CQ60" s="66"/>
      <c r="CR60" s="67"/>
      <c r="CS60" s="67"/>
      <c r="CT60" s="67"/>
      <c r="CU60" s="67"/>
      <c r="CV60" s="67"/>
      <c r="CW60" s="67"/>
      <c r="CX60" s="32" t="s">
        <v>461</v>
      </c>
      <c r="CY60" s="65" t="s">
        <v>209</v>
      </c>
    </row>
    <row r="61">
      <c r="A61" s="32" t="s">
        <v>1546</v>
      </c>
      <c r="B61" s="32" t="s">
        <v>123</v>
      </c>
      <c r="C61" s="32" t="s">
        <v>494</v>
      </c>
      <c r="D61" s="32" t="s">
        <v>494</v>
      </c>
      <c r="E61" s="32" t="s">
        <v>495</v>
      </c>
      <c r="F61" s="65" t="s">
        <v>19</v>
      </c>
      <c r="G61" s="65" t="s">
        <v>209</v>
      </c>
      <c r="H61" s="65" t="s">
        <v>209</v>
      </c>
      <c r="I61" s="15" t="s">
        <v>491</v>
      </c>
      <c r="J61" s="65" t="s">
        <v>209</v>
      </c>
      <c r="K61" s="65" t="s">
        <v>209</v>
      </c>
      <c r="L61" s="32" t="s">
        <v>459</v>
      </c>
      <c r="M61" s="32" t="s">
        <v>459</v>
      </c>
      <c r="N61" s="32" t="s">
        <v>459</v>
      </c>
      <c r="O61" s="32" t="s">
        <v>459</v>
      </c>
      <c r="P61" s="67"/>
      <c r="Q61" s="67"/>
      <c r="R61" s="67"/>
      <c r="S61" s="67"/>
      <c r="T61" s="67"/>
      <c r="U61" s="67"/>
      <c r="V61" s="67"/>
      <c r="W61" s="67"/>
      <c r="X61" s="67"/>
      <c r="Y61" s="67"/>
      <c r="Z61" s="67"/>
      <c r="AA61" s="66"/>
      <c r="AB61" s="66"/>
      <c r="AC61" s="67"/>
      <c r="AD61" s="67"/>
      <c r="AE61" s="67"/>
      <c r="AF61" s="67"/>
      <c r="AG61" s="67"/>
      <c r="AH61" s="67"/>
      <c r="AI61" s="67"/>
      <c r="AJ61" s="67"/>
      <c r="AK61" s="67"/>
      <c r="AL61" s="67"/>
      <c r="AM61" s="67"/>
      <c r="AN61" s="67"/>
      <c r="AO61" s="67"/>
      <c r="AP61" s="66"/>
      <c r="AQ61" s="66"/>
      <c r="AR61" s="67"/>
      <c r="AS61" s="67"/>
      <c r="AT61" s="67"/>
      <c r="AU61" s="67"/>
      <c r="AV61" s="67"/>
      <c r="AW61" s="67"/>
      <c r="AX61" s="67"/>
      <c r="AY61" s="67"/>
      <c r="AZ61" s="67"/>
      <c r="BA61" s="66"/>
      <c r="BB61" s="66"/>
      <c r="BC61" s="67"/>
      <c r="BD61" s="67"/>
      <c r="BE61" s="67"/>
      <c r="BF61" s="67"/>
      <c r="BG61" s="67"/>
      <c r="BH61" s="66"/>
      <c r="BI61" s="66"/>
      <c r="BJ61" s="67"/>
      <c r="BK61" s="67"/>
      <c r="BL61" s="67"/>
      <c r="BM61" s="67"/>
      <c r="BN61" s="67"/>
      <c r="BO61" s="67"/>
      <c r="BP61" s="67"/>
      <c r="BQ61" s="67"/>
      <c r="BR61" s="67"/>
      <c r="BS61" s="66"/>
      <c r="BT61" s="66"/>
      <c r="BU61" s="67"/>
      <c r="BV61" s="67"/>
      <c r="BW61" s="67"/>
      <c r="BX61" s="67"/>
      <c r="BY61" s="67"/>
      <c r="BZ61" s="67"/>
      <c r="CA61" s="32" t="s">
        <v>461</v>
      </c>
      <c r="CH61" s="66"/>
      <c r="CI61" s="66"/>
      <c r="CM61" s="32" t="s">
        <v>459</v>
      </c>
      <c r="CN61" s="66"/>
      <c r="CO61" s="66"/>
      <c r="CP61" s="66"/>
      <c r="CQ61" s="66"/>
      <c r="CR61" s="67"/>
      <c r="CS61" s="67"/>
      <c r="CT61" s="67"/>
      <c r="CU61" s="67"/>
      <c r="CV61" s="67"/>
      <c r="CW61" s="67"/>
      <c r="CX61" s="32" t="s">
        <v>459</v>
      </c>
      <c r="CY61" s="65" t="s">
        <v>209</v>
      </c>
    </row>
    <row r="62">
      <c r="A62" s="32" t="s">
        <v>1546</v>
      </c>
      <c r="B62" s="32" t="s">
        <v>123</v>
      </c>
      <c r="C62" s="32" t="s">
        <v>471</v>
      </c>
      <c r="D62" s="32" t="s">
        <v>471</v>
      </c>
      <c r="E62" s="32" t="s">
        <v>1777</v>
      </c>
      <c r="F62" s="65" t="s">
        <v>19</v>
      </c>
      <c r="G62" s="65" t="s">
        <v>209</v>
      </c>
      <c r="H62" s="65" t="s">
        <v>209</v>
      </c>
      <c r="I62" s="15" t="s">
        <v>465</v>
      </c>
      <c r="J62" s="65" t="s">
        <v>209</v>
      </c>
      <c r="K62" s="65" t="s">
        <v>209</v>
      </c>
      <c r="L62" s="32" t="s">
        <v>460</v>
      </c>
      <c r="M62" s="32" t="s">
        <v>459</v>
      </c>
      <c r="N62" s="32" t="s">
        <v>459</v>
      </c>
      <c r="O62" s="32" t="s">
        <v>459</v>
      </c>
      <c r="P62" s="32">
        <v>1.0</v>
      </c>
      <c r="Q62" s="32">
        <v>65.0</v>
      </c>
      <c r="R62" s="32">
        <v>25.0</v>
      </c>
      <c r="S62" s="32">
        <v>25.0</v>
      </c>
      <c r="V62" s="32">
        <v>2.0</v>
      </c>
      <c r="W62" s="32">
        <v>2.0</v>
      </c>
      <c r="X62" s="32">
        <v>32.0</v>
      </c>
      <c r="Z62" s="32">
        <v>800.0</v>
      </c>
      <c r="AA62" s="66"/>
      <c r="AB62" s="66"/>
      <c r="AC62" s="67"/>
      <c r="AD62" s="67"/>
      <c r="AE62" s="67"/>
      <c r="AF62" s="67"/>
      <c r="AG62" s="67"/>
      <c r="AH62" s="67"/>
      <c r="AI62" s="67"/>
      <c r="AJ62" s="67"/>
      <c r="AK62" s="67"/>
      <c r="AL62" s="67"/>
      <c r="AM62" s="67"/>
      <c r="AN62" s="67"/>
      <c r="AO62" s="67"/>
      <c r="AP62" s="66"/>
      <c r="AQ62" s="66"/>
      <c r="AR62" s="67"/>
      <c r="AS62" s="67"/>
      <c r="AT62" s="67"/>
      <c r="AU62" s="67"/>
      <c r="AV62" s="67"/>
      <c r="AW62" s="67"/>
      <c r="AX62" s="67"/>
      <c r="AY62" s="67"/>
      <c r="AZ62" s="67"/>
      <c r="BA62" s="66"/>
      <c r="BB62" s="66"/>
      <c r="BC62" s="67"/>
      <c r="BD62" s="67"/>
      <c r="BE62" s="67"/>
      <c r="BF62" s="67"/>
      <c r="BG62" s="67"/>
      <c r="BH62" s="66"/>
      <c r="BI62" s="66"/>
      <c r="BJ62" s="67"/>
      <c r="BK62" s="67"/>
      <c r="BL62" s="67"/>
      <c r="BM62" s="67"/>
      <c r="BN62" s="67"/>
      <c r="BO62" s="67"/>
      <c r="BP62" s="67"/>
      <c r="BQ62" s="67"/>
      <c r="BR62" s="67"/>
      <c r="BS62" s="66"/>
      <c r="BT62" s="66"/>
      <c r="BU62" s="67"/>
      <c r="BV62" s="67"/>
      <c r="BW62" s="67"/>
      <c r="BX62" s="67"/>
      <c r="BY62" s="67"/>
      <c r="BZ62" s="67"/>
      <c r="CA62" s="32" t="s">
        <v>461</v>
      </c>
      <c r="CH62" s="66"/>
      <c r="CI62" s="66"/>
      <c r="CM62" s="32" t="s">
        <v>459</v>
      </c>
      <c r="CN62" s="66"/>
      <c r="CO62" s="66"/>
      <c r="CP62" s="66"/>
      <c r="CQ62" s="66"/>
      <c r="CR62" s="67"/>
      <c r="CS62" s="67"/>
      <c r="CT62" s="67"/>
      <c r="CU62" s="67"/>
      <c r="CV62" s="67"/>
      <c r="CW62" s="67"/>
      <c r="CX62" s="32" t="s">
        <v>460</v>
      </c>
      <c r="CY62" s="65" t="s">
        <v>19</v>
      </c>
      <c r="CZ62" s="32">
        <v>1.0</v>
      </c>
      <c r="DA62" s="32">
        <v>2.0</v>
      </c>
      <c r="DC62" s="26" t="s">
        <v>1778</v>
      </c>
      <c r="DD62" s="32" t="s">
        <v>1779</v>
      </c>
    </row>
    <row r="63">
      <c r="A63" s="32" t="s">
        <v>1546</v>
      </c>
      <c r="B63" s="32" t="s">
        <v>123</v>
      </c>
      <c r="C63" s="32" t="s">
        <v>626</v>
      </c>
      <c r="D63" s="32" t="s">
        <v>626</v>
      </c>
      <c r="E63" s="32" t="s">
        <v>1780</v>
      </c>
      <c r="F63" s="65" t="s">
        <v>19</v>
      </c>
      <c r="G63" s="65" t="s">
        <v>209</v>
      </c>
      <c r="H63" s="65" t="s">
        <v>209</v>
      </c>
      <c r="I63" s="15" t="s">
        <v>465</v>
      </c>
      <c r="J63" s="65" t="s">
        <v>209</v>
      </c>
      <c r="K63" s="65" t="s">
        <v>209</v>
      </c>
      <c r="L63" s="32" t="s">
        <v>460</v>
      </c>
      <c r="M63" s="32" t="s">
        <v>459</v>
      </c>
      <c r="N63" s="32" t="s">
        <v>459</v>
      </c>
      <c r="O63" s="32" t="s">
        <v>459</v>
      </c>
      <c r="P63" s="32">
        <v>5.0</v>
      </c>
      <c r="Q63" s="32">
        <v>65.0</v>
      </c>
      <c r="R63" s="32">
        <v>25.0</v>
      </c>
      <c r="S63" s="32">
        <v>25.0</v>
      </c>
      <c r="V63" s="32">
        <v>2.0</v>
      </c>
      <c r="W63" s="32">
        <v>2.0</v>
      </c>
      <c r="X63" s="32">
        <v>32.0</v>
      </c>
      <c r="Z63" s="32">
        <v>800.0</v>
      </c>
      <c r="AA63" s="66"/>
      <c r="AB63" s="66"/>
      <c r="AC63" s="67"/>
      <c r="AD63" s="67"/>
      <c r="AE63" s="67"/>
      <c r="AF63" s="67"/>
      <c r="AG63" s="67"/>
      <c r="AH63" s="67"/>
      <c r="AI63" s="67"/>
      <c r="AJ63" s="67"/>
      <c r="AK63" s="67"/>
      <c r="AL63" s="67"/>
      <c r="AM63" s="67"/>
      <c r="AN63" s="67"/>
      <c r="AO63" s="67"/>
      <c r="AP63" s="66"/>
      <c r="AQ63" s="66"/>
      <c r="AR63" s="67"/>
      <c r="AS63" s="67"/>
      <c r="AT63" s="67"/>
      <c r="AU63" s="67"/>
      <c r="AV63" s="67"/>
      <c r="AW63" s="67"/>
      <c r="AX63" s="67"/>
      <c r="AY63" s="67"/>
      <c r="AZ63" s="67"/>
      <c r="BA63" s="66"/>
      <c r="BB63" s="66"/>
      <c r="BC63" s="67"/>
      <c r="BD63" s="67"/>
      <c r="BE63" s="67"/>
      <c r="BF63" s="67"/>
      <c r="BG63" s="67"/>
      <c r="BH63" s="66"/>
      <c r="BI63" s="66"/>
      <c r="BJ63" s="67"/>
      <c r="BK63" s="67"/>
      <c r="BL63" s="67"/>
      <c r="BM63" s="67"/>
      <c r="BN63" s="67"/>
      <c r="BO63" s="67"/>
      <c r="BP63" s="67"/>
      <c r="BQ63" s="67"/>
      <c r="BR63" s="67"/>
      <c r="BS63" s="66"/>
      <c r="BT63" s="66"/>
      <c r="BU63" s="67"/>
      <c r="BV63" s="67"/>
      <c r="BW63" s="67"/>
      <c r="BX63" s="67"/>
      <c r="BY63" s="67"/>
      <c r="BZ63" s="67"/>
      <c r="CA63" s="32" t="s">
        <v>461</v>
      </c>
      <c r="CH63" s="66"/>
      <c r="CI63" s="66"/>
      <c r="CM63" s="32" t="s">
        <v>459</v>
      </c>
      <c r="CN63" s="66"/>
      <c r="CO63" s="66"/>
      <c r="CP63" s="66"/>
      <c r="CQ63" s="66"/>
      <c r="CR63" s="67"/>
      <c r="CS63" s="67"/>
      <c r="CT63" s="67"/>
      <c r="CU63" s="67"/>
      <c r="CV63" s="67"/>
      <c r="CW63" s="67"/>
      <c r="CX63" s="32" t="s">
        <v>460</v>
      </c>
      <c r="CY63" s="65" t="s">
        <v>19</v>
      </c>
      <c r="CZ63" s="32">
        <v>5.0</v>
      </c>
      <c r="DA63" s="32">
        <v>2.0</v>
      </c>
      <c r="DB63" s="32">
        <v>7.0</v>
      </c>
      <c r="DD63" s="32" t="s">
        <v>1779</v>
      </c>
    </row>
    <row r="64">
      <c r="A64" s="32" t="s">
        <v>1546</v>
      </c>
      <c r="B64" s="32" t="s">
        <v>123</v>
      </c>
      <c r="C64" s="32" t="s">
        <v>1781</v>
      </c>
      <c r="D64" s="32" t="s">
        <v>1781</v>
      </c>
      <c r="E64" s="32" t="s">
        <v>1782</v>
      </c>
      <c r="F64" s="65" t="s">
        <v>19</v>
      </c>
      <c r="G64" s="65" t="s">
        <v>209</v>
      </c>
      <c r="H64" s="65" t="s">
        <v>209</v>
      </c>
      <c r="I64" s="15" t="s">
        <v>465</v>
      </c>
      <c r="J64" s="65" t="s">
        <v>209</v>
      </c>
      <c r="K64" s="65" t="s">
        <v>209</v>
      </c>
      <c r="L64" s="32" t="s">
        <v>460</v>
      </c>
      <c r="M64" s="32" t="s">
        <v>459</v>
      </c>
      <c r="N64" s="32" t="s">
        <v>459</v>
      </c>
      <c r="O64" s="32" t="s">
        <v>459</v>
      </c>
      <c r="P64" s="32">
        <v>5.0</v>
      </c>
      <c r="Q64" s="32">
        <v>65.0</v>
      </c>
      <c r="R64" s="32">
        <v>25.0</v>
      </c>
      <c r="S64" s="32">
        <v>25.0</v>
      </c>
      <c r="V64" s="32">
        <v>2.0</v>
      </c>
      <c r="W64" s="32">
        <v>2.0</v>
      </c>
      <c r="X64" s="32">
        <v>32.0</v>
      </c>
      <c r="Z64" s="32">
        <v>800.0</v>
      </c>
      <c r="AA64" s="66"/>
      <c r="AB64" s="66"/>
      <c r="AC64" s="67"/>
      <c r="AD64" s="67"/>
      <c r="AE64" s="67"/>
      <c r="AF64" s="67"/>
      <c r="AG64" s="67"/>
      <c r="AH64" s="67"/>
      <c r="AI64" s="67"/>
      <c r="AJ64" s="67"/>
      <c r="AK64" s="67"/>
      <c r="AL64" s="67"/>
      <c r="AM64" s="67"/>
      <c r="AN64" s="67"/>
      <c r="AO64" s="67"/>
      <c r="AP64" s="66"/>
      <c r="AQ64" s="66"/>
      <c r="AR64" s="67"/>
      <c r="AS64" s="67"/>
      <c r="AT64" s="67"/>
      <c r="AU64" s="67"/>
      <c r="AV64" s="67"/>
      <c r="AW64" s="67"/>
      <c r="AX64" s="67"/>
      <c r="AY64" s="67"/>
      <c r="AZ64" s="67"/>
      <c r="BA64" s="66"/>
      <c r="BB64" s="66"/>
      <c r="BC64" s="67"/>
      <c r="BD64" s="67"/>
      <c r="BE64" s="67"/>
      <c r="BF64" s="67"/>
      <c r="BG64" s="67"/>
      <c r="BH64" s="66"/>
      <c r="BI64" s="66"/>
      <c r="BJ64" s="67"/>
      <c r="BK64" s="67"/>
      <c r="BL64" s="67"/>
      <c r="BM64" s="67"/>
      <c r="BN64" s="67"/>
      <c r="BO64" s="67"/>
      <c r="BP64" s="67"/>
      <c r="BQ64" s="67"/>
      <c r="BR64" s="67"/>
      <c r="BS64" s="66"/>
      <c r="BT64" s="66"/>
      <c r="BU64" s="67"/>
      <c r="BV64" s="67"/>
      <c r="BW64" s="67"/>
      <c r="BX64" s="67"/>
      <c r="BY64" s="67"/>
      <c r="BZ64" s="67"/>
      <c r="CA64" s="32" t="s">
        <v>461</v>
      </c>
      <c r="CH64" s="66"/>
      <c r="CI64" s="66"/>
      <c r="CM64" s="32" t="s">
        <v>459</v>
      </c>
      <c r="CN64" s="66"/>
      <c r="CO64" s="66"/>
      <c r="CP64" s="66"/>
      <c r="CQ64" s="66"/>
      <c r="CR64" s="67"/>
      <c r="CS64" s="67"/>
      <c r="CT64" s="67"/>
      <c r="CU64" s="67"/>
      <c r="CV64" s="67"/>
      <c r="CW64" s="67"/>
      <c r="CX64" s="32" t="s">
        <v>460</v>
      </c>
      <c r="CY64" s="65" t="s">
        <v>19</v>
      </c>
      <c r="CZ64" s="32">
        <v>5.0</v>
      </c>
      <c r="DA64" s="32">
        <v>2.0</v>
      </c>
      <c r="DB64" s="32">
        <v>7.0</v>
      </c>
      <c r="DD64" s="32" t="s">
        <v>1779</v>
      </c>
    </row>
    <row r="65">
      <c r="A65" s="32" t="s">
        <v>1546</v>
      </c>
      <c r="B65" s="32" t="s">
        <v>123</v>
      </c>
      <c r="C65" s="32" t="s">
        <v>583</v>
      </c>
      <c r="D65" s="32" t="s">
        <v>583</v>
      </c>
      <c r="E65" s="32" t="s">
        <v>1783</v>
      </c>
      <c r="F65" s="65" t="s">
        <v>19</v>
      </c>
      <c r="G65" s="65" t="s">
        <v>209</v>
      </c>
      <c r="H65" s="65" t="s">
        <v>209</v>
      </c>
      <c r="I65" s="15" t="s">
        <v>491</v>
      </c>
      <c r="J65" s="65" t="s">
        <v>209</v>
      </c>
      <c r="K65" s="65" t="s">
        <v>209</v>
      </c>
      <c r="L65" s="32" t="s">
        <v>459</v>
      </c>
      <c r="M65" s="32" t="s">
        <v>459</v>
      </c>
      <c r="N65" s="32" t="s">
        <v>459</v>
      </c>
      <c r="O65" s="32" t="s">
        <v>459</v>
      </c>
      <c r="P65" s="67"/>
      <c r="Q65" s="67"/>
      <c r="R65" s="67"/>
      <c r="S65" s="67"/>
      <c r="T65" s="67"/>
      <c r="U65" s="67"/>
      <c r="V65" s="67"/>
      <c r="W65" s="67"/>
      <c r="X65" s="67"/>
      <c r="Y65" s="67"/>
      <c r="Z65" s="67"/>
      <c r="AA65" s="66"/>
      <c r="AB65" s="66"/>
      <c r="AC65" s="67"/>
      <c r="AD65" s="67"/>
      <c r="AE65" s="67"/>
      <c r="AF65" s="67"/>
      <c r="AG65" s="67"/>
      <c r="AH65" s="67"/>
      <c r="AI65" s="67"/>
      <c r="AJ65" s="67"/>
      <c r="AK65" s="67"/>
      <c r="AL65" s="67"/>
      <c r="AM65" s="67"/>
      <c r="AN65" s="67"/>
      <c r="AO65" s="67"/>
      <c r="AP65" s="66"/>
      <c r="AQ65" s="66"/>
      <c r="AR65" s="67"/>
      <c r="AS65" s="67"/>
      <c r="AT65" s="67"/>
      <c r="AU65" s="67"/>
      <c r="AV65" s="67"/>
      <c r="AW65" s="67"/>
      <c r="AX65" s="67"/>
      <c r="AY65" s="67"/>
      <c r="AZ65" s="67"/>
      <c r="BA65" s="66"/>
      <c r="BB65" s="66"/>
      <c r="BC65" s="67"/>
      <c r="BD65" s="67"/>
      <c r="BE65" s="67"/>
      <c r="BF65" s="67"/>
      <c r="BG65" s="67"/>
      <c r="BH65" s="66"/>
      <c r="BI65" s="66"/>
      <c r="BJ65" s="67"/>
      <c r="BK65" s="67"/>
      <c r="BL65" s="67"/>
      <c r="BM65" s="67"/>
      <c r="BN65" s="67"/>
      <c r="BO65" s="67"/>
      <c r="BP65" s="67"/>
      <c r="BQ65" s="67"/>
      <c r="BR65" s="67"/>
      <c r="BS65" s="66"/>
      <c r="BT65" s="66"/>
      <c r="BU65" s="67"/>
      <c r="BV65" s="67"/>
      <c r="BW65" s="67"/>
      <c r="BX65" s="67"/>
      <c r="BY65" s="67"/>
      <c r="BZ65" s="67"/>
      <c r="CA65" s="32" t="s">
        <v>461</v>
      </c>
      <c r="CH65" s="66"/>
      <c r="CI65" s="66"/>
      <c r="CM65" s="32" t="s">
        <v>459</v>
      </c>
      <c r="CN65" s="66"/>
      <c r="CO65" s="66"/>
      <c r="CP65" s="66"/>
      <c r="CQ65" s="66"/>
      <c r="CR65" s="67"/>
      <c r="CS65" s="67"/>
      <c r="CT65" s="67"/>
      <c r="CU65" s="67"/>
      <c r="CV65" s="67"/>
      <c r="CW65" s="67"/>
      <c r="CX65" s="32" t="s">
        <v>459</v>
      </c>
      <c r="CY65" s="65" t="s">
        <v>209</v>
      </c>
    </row>
    <row r="66">
      <c r="A66" s="32" t="s">
        <v>1546</v>
      </c>
      <c r="B66" s="32" t="s">
        <v>123</v>
      </c>
      <c r="C66" s="32" t="s">
        <v>531</v>
      </c>
      <c r="D66" s="32" t="s">
        <v>531</v>
      </c>
      <c r="E66" s="32" t="s">
        <v>532</v>
      </c>
      <c r="F66" s="65" t="s">
        <v>19</v>
      </c>
      <c r="G66" s="65" t="s">
        <v>209</v>
      </c>
      <c r="H66" s="65" t="s">
        <v>209</v>
      </c>
      <c r="I66" s="15" t="s">
        <v>491</v>
      </c>
      <c r="J66" s="65" t="s">
        <v>209</v>
      </c>
      <c r="K66" s="65" t="s">
        <v>209</v>
      </c>
      <c r="L66" s="32" t="s">
        <v>459</v>
      </c>
      <c r="M66" s="32" t="s">
        <v>459</v>
      </c>
      <c r="N66" s="32" t="s">
        <v>459</v>
      </c>
      <c r="O66" s="32" t="s">
        <v>459</v>
      </c>
      <c r="P66" s="67"/>
      <c r="Q66" s="67"/>
      <c r="R66" s="67"/>
      <c r="S66" s="67"/>
      <c r="T66" s="67"/>
      <c r="U66" s="67"/>
      <c r="V66" s="67"/>
      <c r="W66" s="67"/>
      <c r="X66" s="67"/>
      <c r="Y66" s="67"/>
      <c r="Z66" s="67"/>
      <c r="AA66" s="66"/>
      <c r="AB66" s="66"/>
      <c r="AC66" s="67"/>
      <c r="AD66" s="67"/>
      <c r="AE66" s="67"/>
      <c r="AF66" s="67"/>
      <c r="AG66" s="67"/>
      <c r="AH66" s="67"/>
      <c r="AI66" s="67"/>
      <c r="AJ66" s="67"/>
      <c r="AK66" s="67"/>
      <c r="AL66" s="67"/>
      <c r="AM66" s="67"/>
      <c r="AN66" s="67"/>
      <c r="AO66" s="67"/>
      <c r="AP66" s="66"/>
      <c r="AQ66" s="66"/>
      <c r="AR66" s="67"/>
      <c r="AS66" s="67"/>
      <c r="AT66" s="67"/>
      <c r="AU66" s="67"/>
      <c r="AV66" s="67"/>
      <c r="AW66" s="67"/>
      <c r="AX66" s="67"/>
      <c r="AY66" s="67"/>
      <c r="AZ66" s="67"/>
      <c r="BA66" s="66"/>
      <c r="BB66" s="66"/>
      <c r="BC66" s="67"/>
      <c r="BD66" s="67"/>
      <c r="BE66" s="67"/>
      <c r="BF66" s="67"/>
      <c r="BG66" s="67"/>
      <c r="BH66" s="66"/>
      <c r="BI66" s="66"/>
      <c r="BJ66" s="67"/>
      <c r="BK66" s="67"/>
      <c r="BL66" s="67"/>
      <c r="BM66" s="67"/>
      <c r="BN66" s="67"/>
      <c r="BO66" s="67"/>
      <c r="BP66" s="67"/>
      <c r="BQ66" s="67"/>
      <c r="BR66" s="67"/>
      <c r="BS66" s="66"/>
      <c r="BT66" s="66"/>
      <c r="BU66" s="67"/>
      <c r="BV66" s="67"/>
      <c r="BW66" s="67"/>
      <c r="BX66" s="67"/>
      <c r="BY66" s="67"/>
      <c r="BZ66" s="67"/>
      <c r="CA66" s="32" t="s">
        <v>461</v>
      </c>
      <c r="CH66" s="66"/>
      <c r="CI66" s="66"/>
      <c r="CM66" s="32" t="s">
        <v>459</v>
      </c>
      <c r="CN66" s="66"/>
      <c r="CO66" s="66"/>
      <c r="CP66" s="66"/>
      <c r="CQ66" s="66"/>
      <c r="CR66" s="67"/>
      <c r="CS66" s="67"/>
      <c r="CT66" s="67"/>
      <c r="CU66" s="67"/>
      <c r="CV66" s="67"/>
      <c r="CW66" s="67"/>
      <c r="CX66" s="32" t="s">
        <v>460</v>
      </c>
      <c r="CY66" s="65" t="s">
        <v>209</v>
      </c>
      <c r="DA66" s="32">
        <v>2.0</v>
      </c>
      <c r="DB66" s="32">
        <v>7.0</v>
      </c>
    </row>
    <row r="67">
      <c r="A67" s="32" t="s">
        <v>1549</v>
      </c>
      <c r="B67" s="32" t="s">
        <v>123</v>
      </c>
      <c r="C67" s="32" t="s">
        <v>1784</v>
      </c>
      <c r="D67" s="32" t="s">
        <v>1784</v>
      </c>
      <c r="E67" s="32" t="s">
        <v>1785</v>
      </c>
      <c r="F67" s="65" t="s">
        <v>19</v>
      </c>
      <c r="G67" s="65" t="s">
        <v>209</v>
      </c>
      <c r="H67" s="65" t="s">
        <v>209</v>
      </c>
      <c r="I67" s="15" t="s">
        <v>465</v>
      </c>
      <c r="J67" s="65" t="s">
        <v>209</v>
      </c>
      <c r="K67" s="65" t="s">
        <v>209</v>
      </c>
      <c r="L67" s="32" t="s">
        <v>460</v>
      </c>
      <c r="M67" s="32" t="s">
        <v>459</v>
      </c>
      <c r="N67" s="32" t="s">
        <v>459</v>
      </c>
      <c r="O67" s="32" t="s">
        <v>459</v>
      </c>
      <c r="P67" s="32">
        <v>40.0</v>
      </c>
      <c r="Q67" s="32">
        <v>0.0</v>
      </c>
      <c r="R67" s="32">
        <v>0.0</v>
      </c>
      <c r="S67" s="32">
        <v>0.0</v>
      </c>
      <c r="AA67" s="66"/>
      <c r="AB67" s="66"/>
      <c r="AC67" s="67"/>
      <c r="AD67" s="67"/>
      <c r="AE67" s="67"/>
      <c r="AF67" s="67"/>
      <c r="AG67" s="67"/>
      <c r="AH67" s="67"/>
      <c r="AI67" s="67"/>
      <c r="AJ67" s="67"/>
      <c r="AK67" s="67"/>
      <c r="AL67" s="67"/>
      <c r="AM67" s="67"/>
      <c r="AN67" s="67"/>
      <c r="AO67" s="67"/>
      <c r="AP67" s="66"/>
      <c r="AQ67" s="66"/>
      <c r="AR67" s="67"/>
      <c r="AS67" s="67"/>
      <c r="AT67" s="67"/>
      <c r="AU67" s="67"/>
      <c r="AV67" s="67"/>
      <c r="AW67" s="67"/>
      <c r="AX67" s="67"/>
      <c r="AY67" s="67"/>
      <c r="AZ67" s="67"/>
      <c r="BA67" s="66"/>
      <c r="BB67" s="66"/>
      <c r="BC67" s="67"/>
      <c r="BD67" s="67"/>
      <c r="BE67" s="67"/>
      <c r="BF67" s="67"/>
      <c r="BG67" s="67"/>
      <c r="BH67" s="66"/>
      <c r="BI67" s="66"/>
      <c r="BJ67" s="67"/>
      <c r="BK67" s="67"/>
      <c r="BL67" s="67"/>
      <c r="BM67" s="67"/>
      <c r="BN67" s="67"/>
      <c r="BO67" s="67"/>
      <c r="BP67" s="67"/>
      <c r="BQ67" s="67"/>
      <c r="BR67" s="67"/>
      <c r="BS67" s="66"/>
      <c r="BT67" s="66"/>
      <c r="BU67" s="67"/>
      <c r="BV67" s="67"/>
      <c r="BW67" s="67"/>
      <c r="BX67" s="67"/>
      <c r="BY67" s="67"/>
      <c r="BZ67" s="67"/>
      <c r="CA67" s="32" t="s">
        <v>461</v>
      </c>
      <c r="CH67" s="66"/>
      <c r="CI67" s="66"/>
      <c r="CM67" s="32" t="s">
        <v>459</v>
      </c>
      <c r="CN67" s="66"/>
      <c r="CO67" s="66"/>
      <c r="CP67" s="66"/>
      <c r="CQ67" s="66"/>
      <c r="CR67" s="67"/>
      <c r="CS67" s="67"/>
      <c r="CT67" s="67"/>
      <c r="CU67" s="67"/>
      <c r="CV67" s="67"/>
      <c r="CW67" s="67"/>
      <c r="CX67" s="32" t="s">
        <v>461</v>
      </c>
      <c r="CY67" s="65" t="s">
        <v>209</v>
      </c>
    </row>
    <row r="68">
      <c r="A68" s="32" t="s">
        <v>1549</v>
      </c>
      <c r="B68" s="32" t="s">
        <v>123</v>
      </c>
      <c r="C68" s="32" t="s">
        <v>1786</v>
      </c>
      <c r="D68" s="32" t="s">
        <v>1786</v>
      </c>
      <c r="E68" s="32" t="s">
        <v>1787</v>
      </c>
      <c r="F68" s="65" t="s">
        <v>19</v>
      </c>
      <c r="G68" s="65" t="s">
        <v>209</v>
      </c>
      <c r="H68" s="65" t="s">
        <v>209</v>
      </c>
      <c r="I68" s="15" t="s">
        <v>465</v>
      </c>
      <c r="J68" s="65" t="s">
        <v>209</v>
      </c>
      <c r="K68" s="65" t="s">
        <v>209</v>
      </c>
      <c r="L68" s="32" t="s">
        <v>460</v>
      </c>
      <c r="M68" s="32" t="s">
        <v>459</v>
      </c>
      <c r="N68" s="32" t="s">
        <v>459</v>
      </c>
      <c r="O68" s="32" t="s">
        <v>459</v>
      </c>
      <c r="P68" s="32">
        <v>80.0</v>
      </c>
      <c r="Q68" s="32">
        <v>0.0</v>
      </c>
      <c r="R68" s="32">
        <v>0.0</v>
      </c>
      <c r="S68" s="32">
        <v>0.0</v>
      </c>
      <c r="AA68" s="66"/>
      <c r="AB68" s="66"/>
      <c r="AC68" s="67"/>
      <c r="AD68" s="67"/>
      <c r="AE68" s="67"/>
      <c r="AF68" s="67"/>
      <c r="AG68" s="67"/>
      <c r="AH68" s="67"/>
      <c r="AI68" s="67"/>
      <c r="AJ68" s="67"/>
      <c r="AK68" s="67"/>
      <c r="AL68" s="67"/>
      <c r="AM68" s="67"/>
      <c r="AN68" s="67"/>
      <c r="AO68" s="67"/>
      <c r="AP68" s="66"/>
      <c r="AQ68" s="66"/>
      <c r="AR68" s="67"/>
      <c r="AS68" s="67"/>
      <c r="AT68" s="67"/>
      <c r="AU68" s="67"/>
      <c r="AV68" s="67"/>
      <c r="AW68" s="67"/>
      <c r="AX68" s="67"/>
      <c r="AY68" s="67"/>
      <c r="AZ68" s="67"/>
      <c r="BA68" s="66"/>
      <c r="BB68" s="66"/>
      <c r="BC68" s="67"/>
      <c r="BD68" s="67"/>
      <c r="BE68" s="67"/>
      <c r="BF68" s="67"/>
      <c r="BG68" s="67"/>
      <c r="BH68" s="66"/>
      <c r="BI68" s="66"/>
      <c r="BJ68" s="67"/>
      <c r="BK68" s="67"/>
      <c r="BL68" s="67"/>
      <c r="BM68" s="67"/>
      <c r="BN68" s="67"/>
      <c r="BO68" s="67"/>
      <c r="BP68" s="67"/>
      <c r="BQ68" s="67"/>
      <c r="BR68" s="67"/>
      <c r="BS68" s="66"/>
      <c r="BT68" s="66"/>
      <c r="BU68" s="67"/>
      <c r="BV68" s="67"/>
      <c r="BW68" s="67"/>
      <c r="BX68" s="67"/>
      <c r="BY68" s="67"/>
      <c r="BZ68" s="67"/>
      <c r="CA68" s="32" t="s">
        <v>461</v>
      </c>
      <c r="CH68" s="66"/>
      <c r="CI68" s="66"/>
      <c r="CM68" s="32" t="s">
        <v>459</v>
      </c>
      <c r="CN68" s="66"/>
      <c r="CO68" s="66"/>
      <c r="CP68" s="66"/>
      <c r="CQ68" s="66"/>
      <c r="CR68" s="67"/>
      <c r="CS68" s="67"/>
      <c r="CT68" s="67"/>
      <c r="CU68" s="67"/>
      <c r="CV68" s="67"/>
      <c r="CW68" s="67"/>
      <c r="CX68" s="32" t="s">
        <v>461</v>
      </c>
      <c r="CY68" s="65" t="s">
        <v>209</v>
      </c>
    </row>
    <row r="69">
      <c r="A69" s="32" t="s">
        <v>1549</v>
      </c>
      <c r="B69" s="32" t="s">
        <v>123</v>
      </c>
      <c r="C69" s="32" t="s">
        <v>1788</v>
      </c>
      <c r="D69" s="32" t="s">
        <v>1788</v>
      </c>
      <c r="E69" s="32" t="s">
        <v>1789</v>
      </c>
      <c r="F69" s="65" t="s">
        <v>19</v>
      </c>
      <c r="G69" s="65" t="s">
        <v>209</v>
      </c>
      <c r="H69" s="65" t="s">
        <v>209</v>
      </c>
      <c r="I69" s="15" t="s">
        <v>465</v>
      </c>
      <c r="J69" s="65" t="s">
        <v>209</v>
      </c>
      <c r="K69" s="65" t="s">
        <v>209</v>
      </c>
      <c r="L69" s="32" t="s">
        <v>460</v>
      </c>
      <c r="M69" s="32" t="s">
        <v>459</v>
      </c>
      <c r="N69" s="32" t="s">
        <v>459</v>
      </c>
      <c r="O69" s="32" t="s">
        <v>459</v>
      </c>
      <c r="P69" s="32">
        <v>640.0</v>
      </c>
      <c r="Q69" s="32">
        <v>0.0</v>
      </c>
      <c r="R69" s="32">
        <v>0.0</v>
      </c>
      <c r="S69" s="32">
        <v>0.0</v>
      </c>
      <c r="AA69" s="66"/>
      <c r="AB69" s="66"/>
      <c r="AC69" s="67"/>
      <c r="AD69" s="67"/>
      <c r="AE69" s="67"/>
      <c r="AF69" s="67"/>
      <c r="AG69" s="67"/>
      <c r="AH69" s="67"/>
      <c r="AI69" s="67"/>
      <c r="AJ69" s="67"/>
      <c r="AK69" s="67"/>
      <c r="AL69" s="67"/>
      <c r="AM69" s="67"/>
      <c r="AN69" s="67"/>
      <c r="AO69" s="67"/>
      <c r="AP69" s="66"/>
      <c r="AQ69" s="66"/>
      <c r="AR69" s="67"/>
      <c r="AS69" s="67"/>
      <c r="AT69" s="67"/>
      <c r="AU69" s="67"/>
      <c r="AV69" s="67"/>
      <c r="AW69" s="67"/>
      <c r="AX69" s="67"/>
      <c r="AY69" s="67"/>
      <c r="AZ69" s="67"/>
      <c r="BA69" s="66"/>
      <c r="BB69" s="66"/>
      <c r="BC69" s="67"/>
      <c r="BD69" s="67"/>
      <c r="BE69" s="67"/>
      <c r="BF69" s="67"/>
      <c r="BG69" s="67"/>
      <c r="BH69" s="66"/>
      <c r="BI69" s="66"/>
      <c r="BJ69" s="67"/>
      <c r="BK69" s="67"/>
      <c r="BL69" s="67"/>
      <c r="BM69" s="67"/>
      <c r="BN69" s="67"/>
      <c r="BO69" s="67"/>
      <c r="BP69" s="67"/>
      <c r="BQ69" s="67"/>
      <c r="BR69" s="67"/>
      <c r="BS69" s="66"/>
      <c r="BT69" s="66"/>
      <c r="BU69" s="67"/>
      <c r="BV69" s="67"/>
      <c r="BW69" s="67"/>
      <c r="BX69" s="67"/>
      <c r="BY69" s="67"/>
      <c r="BZ69" s="67"/>
      <c r="CA69" s="32" t="s">
        <v>461</v>
      </c>
      <c r="CH69" s="66"/>
      <c r="CI69" s="66"/>
      <c r="CM69" s="32" t="s">
        <v>459</v>
      </c>
      <c r="CN69" s="66"/>
      <c r="CO69" s="66"/>
      <c r="CP69" s="66"/>
      <c r="CQ69" s="66"/>
      <c r="CR69" s="67"/>
      <c r="CS69" s="67"/>
      <c r="CT69" s="67"/>
      <c r="CU69" s="67"/>
      <c r="CV69" s="67"/>
      <c r="CW69" s="67"/>
      <c r="CX69" s="32" t="s">
        <v>461</v>
      </c>
      <c r="CY69" s="65" t="s">
        <v>209</v>
      </c>
    </row>
    <row r="70">
      <c r="A70" s="32" t="s">
        <v>1790</v>
      </c>
      <c r="B70" s="32" t="s">
        <v>123</v>
      </c>
      <c r="C70" s="32" t="s">
        <v>1791</v>
      </c>
      <c r="D70" s="32" t="s">
        <v>1791</v>
      </c>
      <c r="E70" s="32" t="s">
        <v>1792</v>
      </c>
      <c r="F70" s="65" t="s">
        <v>19</v>
      </c>
      <c r="G70" s="65" t="s">
        <v>209</v>
      </c>
      <c r="H70" s="65" t="s">
        <v>209</v>
      </c>
      <c r="I70" s="15" t="s">
        <v>465</v>
      </c>
      <c r="J70" s="65" t="s">
        <v>209</v>
      </c>
      <c r="K70" s="65" t="s">
        <v>209</v>
      </c>
      <c r="L70" s="32" t="s">
        <v>460</v>
      </c>
      <c r="M70" s="32" t="s">
        <v>459</v>
      </c>
      <c r="N70" s="32" t="s">
        <v>459</v>
      </c>
      <c r="O70" s="32" t="s">
        <v>459</v>
      </c>
      <c r="P70" s="32">
        <v>40.0</v>
      </c>
      <c r="Q70" s="32">
        <v>125.0</v>
      </c>
      <c r="R70" s="32">
        <v>25.0</v>
      </c>
      <c r="S70" s="32">
        <v>25.0</v>
      </c>
      <c r="W70" s="32">
        <v>2.0</v>
      </c>
      <c r="X70" s="32">
        <v>25.0</v>
      </c>
      <c r="AA70" s="66"/>
      <c r="AB70" s="66"/>
      <c r="AC70" s="67"/>
      <c r="AD70" s="67"/>
      <c r="AE70" s="67"/>
      <c r="AF70" s="67"/>
      <c r="AG70" s="67"/>
      <c r="AH70" s="67"/>
      <c r="AI70" s="67"/>
      <c r="AJ70" s="67"/>
      <c r="AK70" s="67"/>
      <c r="AL70" s="67"/>
      <c r="AM70" s="67"/>
      <c r="AN70" s="67"/>
      <c r="AO70" s="67"/>
      <c r="AP70" s="66"/>
      <c r="AQ70" s="66"/>
      <c r="AR70" s="67"/>
      <c r="AS70" s="67"/>
      <c r="AT70" s="67"/>
      <c r="AU70" s="67"/>
      <c r="AV70" s="67"/>
      <c r="AW70" s="67"/>
      <c r="AX70" s="67"/>
      <c r="AY70" s="67"/>
      <c r="AZ70" s="67"/>
      <c r="BA70" s="66"/>
      <c r="BB70" s="66"/>
      <c r="BC70" s="67"/>
      <c r="BD70" s="67"/>
      <c r="BE70" s="67"/>
      <c r="BF70" s="67"/>
      <c r="BG70" s="67"/>
      <c r="BH70" s="66"/>
      <c r="BI70" s="66"/>
      <c r="BJ70" s="67"/>
      <c r="BK70" s="67"/>
      <c r="BL70" s="67"/>
      <c r="BM70" s="67"/>
      <c r="BN70" s="67"/>
      <c r="BO70" s="67"/>
      <c r="BP70" s="67"/>
      <c r="BQ70" s="67"/>
      <c r="BR70" s="67"/>
      <c r="BS70" s="66"/>
      <c r="BT70" s="66"/>
      <c r="BU70" s="67"/>
      <c r="BV70" s="67"/>
      <c r="BW70" s="67"/>
      <c r="BX70" s="67"/>
      <c r="BY70" s="67"/>
      <c r="BZ70" s="67"/>
      <c r="CA70" s="32" t="s">
        <v>461</v>
      </c>
      <c r="CH70" s="66"/>
      <c r="CI70" s="66"/>
      <c r="CM70" s="32" t="s">
        <v>460</v>
      </c>
      <c r="CN70" s="65" t="s">
        <v>19</v>
      </c>
      <c r="CO70" s="65" t="s">
        <v>19</v>
      </c>
      <c r="CP70" s="66"/>
      <c r="CQ70" s="66"/>
      <c r="CV70" s="32">
        <v>1200.0</v>
      </c>
      <c r="CX70" s="32" t="s">
        <v>462</v>
      </c>
      <c r="CY70" s="66"/>
      <c r="DC70" s="32" t="s">
        <v>1793</v>
      </c>
    </row>
    <row r="71">
      <c r="A71" s="32" t="s">
        <v>1790</v>
      </c>
      <c r="B71" s="32" t="s">
        <v>123</v>
      </c>
      <c r="C71" s="32" t="s">
        <v>1794</v>
      </c>
      <c r="D71" s="32" t="s">
        <v>1794</v>
      </c>
      <c r="E71" s="32" t="s">
        <v>1795</v>
      </c>
      <c r="F71" s="65" t="s">
        <v>19</v>
      </c>
      <c r="G71" s="65" t="s">
        <v>209</v>
      </c>
      <c r="H71" s="65" t="s">
        <v>209</v>
      </c>
      <c r="I71" s="15" t="s">
        <v>465</v>
      </c>
      <c r="J71" s="65" t="s">
        <v>209</v>
      </c>
      <c r="K71" s="65" t="s">
        <v>209</v>
      </c>
      <c r="L71" s="32" t="s">
        <v>460</v>
      </c>
      <c r="M71" s="32" t="s">
        <v>459</v>
      </c>
      <c r="N71" s="32" t="s">
        <v>459</v>
      </c>
      <c r="O71" s="32" t="s">
        <v>459</v>
      </c>
      <c r="P71" s="32">
        <v>40.0</v>
      </c>
      <c r="Q71" s="32">
        <v>125.0</v>
      </c>
      <c r="R71" s="32">
        <v>25.0</v>
      </c>
      <c r="S71" s="32">
        <v>25.0</v>
      </c>
      <c r="W71" s="32">
        <v>2.0</v>
      </c>
      <c r="X71" s="32">
        <v>25.0</v>
      </c>
      <c r="AA71" s="66"/>
      <c r="AB71" s="66"/>
      <c r="AC71" s="67"/>
      <c r="AD71" s="67"/>
      <c r="AE71" s="67"/>
      <c r="AF71" s="67"/>
      <c r="AG71" s="67"/>
      <c r="AH71" s="67"/>
      <c r="AI71" s="67"/>
      <c r="AJ71" s="67"/>
      <c r="AK71" s="67"/>
      <c r="AL71" s="67"/>
      <c r="AM71" s="67"/>
      <c r="AN71" s="67"/>
      <c r="AO71" s="67"/>
      <c r="AP71" s="66"/>
      <c r="AQ71" s="66"/>
      <c r="AR71" s="67"/>
      <c r="AS71" s="67"/>
      <c r="AT71" s="67"/>
      <c r="AU71" s="67"/>
      <c r="AV71" s="67"/>
      <c r="AW71" s="67"/>
      <c r="AX71" s="67"/>
      <c r="AY71" s="67"/>
      <c r="AZ71" s="67"/>
      <c r="BA71" s="66"/>
      <c r="BB71" s="66"/>
      <c r="BC71" s="67"/>
      <c r="BD71" s="67"/>
      <c r="BE71" s="67"/>
      <c r="BF71" s="67"/>
      <c r="BG71" s="67"/>
      <c r="BH71" s="66"/>
      <c r="BI71" s="66"/>
      <c r="BJ71" s="67"/>
      <c r="BK71" s="67"/>
      <c r="BL71" s="67"/>
      <c r="BM71" s="67"/>
      <c r="BN71" s="67"/>
      <c r="BO71" s="67"/>
      <c r="BP71" s="67"/>
      <c r="BQ71" s="67"/>
      <c r="BR71" s="67"/>
      <c r="BS71" s="66"/>
      <c r="BT71" s="66"/>
      <c r="BU71" s="67"/>
      <c r="BV71" s="67"/>
      <c r="BW71" s="67"/>
      <c r="BX71" s="67"/>
      <c r="BY71" s="67"/>
      <c r="BZ71" s="67"/>
      <c r="CA71" s="32" t="s">
        <v>461</v>
      </c>
      <c r="CH71" s="66"/>
      <c r="CI71" s="66"/>
      <c r="CM71" s="32" t="s">
        <v>459</v>
      </c>
      <c r="CN71" s="66"/>
      <c r="CO71" s="66"/>
      <c r="CP71" s="66"/>
      <c r="CQ71" s="66"/>
      <c r="CR71" s="67"/>
      <c r="CS71" s="67"/>
      <c r="CT71" s="67"/>
      <c r="CU71" s="67"/>
      <c r="CV71" s="67"/>
      <c r="CW71" s="67"/>
      <c r="CX71" s="32" t="s">
        <v>462</v>
      </c>
      <c r="CY71" s="66"/>
      <c r="DC71" s="32" t="s">
        <v>1793</v>
      </c>
    </row>
    <row r="72">
      <c r="A72" s="32" t="s">
        <v>1790</v>
      </c>
      <c r="B72" s="32" t="s">
        <v>123</v>
      </c>
      <c r="C72" s="32" t="s">
        <v>483</v>
      </c>
      <c r="D72" s="32" t="s">
        <v>483</v>
      </c>
      <c r="E72" s="32" t="s">
        <v>1796</v>
      </c>
      <c r="F72" s="65" t="s">
        <v>209</v>
      </c>
      <c r="G72" s="65" t="s">
        <v>209</v>
      </c>
      <c r="H72" s="65" t="s">
        <v>209</v>
      </c>
      <c r="I72" s="15" t="s">
        <v>458</v>
      </c>
      <c r="J72" s="65" t="s">
        <v>209</v>
      </c>
      <c r="K72" s="65" t="s">
        <v>209</v>
      </c>
      <c r="L72" s="32" t="s">
        <v>459</v>
      </c>
      <c r="M72" s="32" t="s">
        <v>459</v>
      </c>
      <c r="N72" s="32" t="s">
        <v>459</v>
      </c>
      <c r="O72" s="32" t="s">
        <v>459</v>
      </c>
      <c r="P72" s="67"/>
      <c r="Q72" s="67"/>
      <c r="R72" s="67"/>
      <c r="S72" s="67"/>
      <c r="T72" s="67"/>
      <c r="U72" s="67"/>
      <c r="V72" s="67"/>
      <c r="W72" s="67"/>
      <c r="X72" s="67"/>
      <c r="Y72" s="67"/>
      <c r="Z72" s="67"/>
      <c r="AA72" s="66"/>
      <c r="AB72" s="66"/>
      <c r="AC72" s="67"/>
      <c r="AD72" s="67"/>
      <c r="AE72" s="67"/>
      <c r="AF72" s="67"/>
      <c r="AG72" s="67"/>
      <c r="AH72" s="67"/>
      <c r="AI72" s="67"/>
      <c r="AJ72" s="67"/>
      <c r="AK72" s="67"/>
      <c r="AL72" s="67"/>
      <c r="AM72" s="67"/>
      <c r="AN72" s="67"/>
      <c r="AO72" s="67"/>
      <c r="AP72" s="66"/>
      <c r="AQ72" s="66"/>
      <c r="AR72" s="67"/>
      <c r="AS72" s="67"/>
      <c r="AT72" s="67"/>
      <c r="AU72" s="67"/>
      <c r="AV72" s="67"/>
      <c r="AW72" s="67"/>
      <c r="AX72" s="67"/>
      <c r="AY72" s="67"/>
      <c r="AZ72" s="67"/>
      <c r="BA72" s="66"/>
      <c r="BB72" s="66"/>
      <c r="BC72" s="67"/>
      <c r="BD72" s="67"/>
      <c r="BE72" s="67"/>
      <c r="BF72" s="67"/>
      <c r="BG72" s="67"/>
      <c r="BH72" s="66"/>
      <c r="BI72" s="66"/>
      <c r="BJ72" s="67"/>
      <c r="BK72" s="67"/>
      <c r="BL72" s="67"/>
      <c r="BM72" s="67"/>
      <c r="BN72" s="67"/>
      <c r="BO72" s="67"/>
      <c r="BP72" s="67"/>
      <c r="BQ72" s="67"/>
      <c r="BR72" s="67"/>
      <c r="BS72" s="66"/>
      <c r="BT72" s="66"/>
      <c r="BU72" s="67"/>
      <c r="BV72" s="67"/>
      <c r="BW72" s="67"/>
      <c r="BX72" s="67"/>
      <c r="BY72" s="67"/>
      <c r="BZ72" s="67"/>
      <c r="CA72" s="32" t="s">
        <v>461</v>
      </c>
      <c r="CH72" s="66"/>
      <c r="CI72" s="66"/>
      <c r="CM72" s="32" t="s">
        <v>459</v>
      </c>
      <c r="CN72" s="66"/>
      <c r="CO72" s="66"/>
      <c r="CP72" s="66"/>
      <c r="CQ72" s="66"/>
      <c r="CR72" s="67"/>
      <c r="CS72" s="67"/>
      <c r="CT72" s="67"/>
      <c r="CU72" s="67"/>
      <c r="CV72" s="67"/>
      <c r="CW72" s="67"/>
      <c r="CX72" s="32" t="s">
        <v>462</v>
      </c>
      <c r="CY72" s="65" t="s">
        <v>209</v>
      </c>
      <c r="DC72" s="32" t="s">
        <v>1793</v>
      </c>
    </row>
    <row r="73">
      <c r="A73" s="32" t="s">
        <v>1790</v>
      </c>
      <c r="B73" s="32" t="s">
        <v>123</v>
      </c>
      <c r="C73" s="32" t="s">
        <v>485</v>
      </c>
      <c r="D73" s="32" t="s">
        <v>485</v>
      </c>
      <c r="E73" s="32" t="s">
        <v>1797</v>
      </c>
      <c r="F73" s="65" t="s">
        <v>19</v>
      </c>
      <c r="G73" s="65" t="s">
        <v>209</v>
      </c>
      <c r="H73" s="65" t="s">
        <v>209</v>
      </c>
      <c r="I73" s="15" t="s">
        <v>458</v>
      </c>
      <c r="J73" s="65" t="s">
        <v>19</v>
      </c>
      <c r="K73" s="65" t="s">
        <v>209</v>
      </c>
      <c r="L73" s="32" t="s">
        <v>459</v>
      </c>
      <c r="M73" s="32" t="s">
        <v>462</v>
      </c>
      <c r="N73" s="32" t="s">
        <v>462</v>
      </c>
      <c r="O73" s="32" t="s">
        <v>462</v>
      </c>
      <c r="P73" s="67"/>
      <c r="Q73" s="67"/>
      <c r="R73" s="67"/>
      <c r="S73" s="67"/>
      <c r="T73" s="67"/>
      <c r="U73" s="67"/>
      <c r="V73" s="67"/>
      <c r="W73" s="67"/>
      <c r="X73" s="67"/>
      <c r="Y73" s="67"/>
      <c r="Z73" s="67"/>
      <c r="AA73" s="65" t="s">
        <v>19</v>
      </c>
      <c r="AB73" s="65" t="s">
        <v>209</v>
      </c>
      <c r="AE73" s="32">
        <v>25.0</v>
      </c>
      <c r="AJ73" s="32">
        <v>2.0</v>
      </c>
      <c r="AK73" s="32">
        <v>2.0</v>
      </c>
      <c r="AL73" s="32">
        <v>2.0</v>
      </c>
      <c r="AM73" s="32">
        <v>35.0</v>
      </c>
      <c r="AP73" s="65" t="s">
        <v>19</v>
      </c>
      <c r="AQ73" s="65" t="s">
        <v>209</v>
      </c>
      <c r="AT73" s="32">
        <v>25.0</v>
      </c>
      <c r="AY73" s="32">
        <v>2.0</v>
      </c>
      <c r="AZ73" s="32">
        <v>2.0</v>
      </c>
      <c r="BA73" s="65" t="s">
        <v>209</v>
      </c>
      <c r="BB73" s="66"/>
      <c r="BC73" s="32">
        <v>2.0</v>
      </c>
      <c r="BD73" s="32">
        <v>35.0</v>
      </c>
      <c r="BH73" s="65" t="s">
        <v>209</v>
      </c>
      <c r="BI73" s="65" t="s">
        <v>209</v>
      </c>
      <c r="BL73" s="32">
        <v>25.0</v>
      </c>
      <c r="BQ73" s="32">
        <v>2.0</v>
      </c>
      <c r="BR73" s="32">
        <v>2.0</v>
      </c>
      <c r="BS73" s="65" t="s">
        <v>209</v>
      </c>
      <c r="BT73" s="66"/>
      <c r="BU73" s="32">
        <v>2.0</v>
      </c>
      <c r="BV73" s="32">
        <v>35.0</v>
      </c>
      <c r="CA73" s="32" t="s">
        <v>462</v>
      </c>
      <c r="CB73" s="24" t="s">
        <v>1798</v>
      </c>
      <c r="CF73" s="32">
        <v>2.0</v>
      </c>
      <c r="CG73" s="32">
        <v>2.0</v>
      </c>
      <c r="CH73" s="65" t="s">
        <v>19</v>
      </c>
      <c r="CI73" s="66"/>
      <c r="CM73" s="32" t="s">
        <v>459</v>
      </c>
      <c r="CN73" s="66"/>
      <c r="CO73" s="66"/>
      <c r="CP73" s="66"/>
      <c r="CQ73" s="66"/>
      <c r="CR73" s="67"/>
      <c r="CS73" s="67"/>
      <c r="CT73" s="67"/>
      <c r="CU73" s="67"/>
      <c r="CV73" s="67"/>
      <c r="CW73" s="67"/>
      <c r="CX73" s="32" t="s">
        <v>462</v>
      </c>
      <c r="CY73" s="65" t="s">
        <v>209</v>
      </c>
      <c r="DC73" s="32" t="s">
        <v>1793</v>
      </c>
    </row>
    <row r="74">
      <c r="A74" s="32" t="s">
        <v>1790</v>
      </c>
      <c r="B74" s="32" t="s">
        <v>123</v>
      </c>
      <c r="C74" s="32" t="s">
        <v>487</v>
      </c>
      <c r="D74" s="32" t="s">
        <v>487</v>
      </c>
      <c r="E74" s="32" t="s">
        <v>1799</v>
      </c>
      <c r="F74" s="65" t="s">
        <v>19</v>
      </c>
      <c r="G74" s="65" t="s">
        <v>209</v>
      </c>
      <c r="H74" s="65" t="s">
        <v>209</v>
      </c>
      <c r="I74" s="15" t="s">
        <v>458</v>
      </c>
      <c r="J74" s="65" t="s">
        <v>19</v>
      </c>
      <c r="K74" s="65" t="s">
        <v>209</v>
      </c>
      <c r="L74" s="32" t="s">
        <v>459</v>
      </c>
      <c r="M74" s="32" t="s">
        <v>462</v>
      </c>
      <c r="N74" s="32" t="s">
        <v>462</v>
      </c>
      <c r="O74" s="32" t="s">
        <v>462</v>
      </c>
      <c r="P74" s="67"/>
      <c r="Q74" s="67"/>
      <c r="R74" s="67"/>
      <c r="S74" s="67"/>
      <c r="T74" s="67"/>
      <c r="U74" s="67"/>
      <c r="V74" s="67"/>
      <c r="W74" s="67"/>
      <c r="X74" s="67"/>
      <c r="Y74" s="67"/>
      <c r="Z74" s="67"/>
      <c r="AA74" s="65" t="s">
        <v>19</v>
      </c>
      <c r="AB74" s="65" t="s">
        <v>209</v>
      </c>
      <c r="AC74" s="32">
        <v>10.0</v>
      </c>
      <c r="AE74" s="32">
        <v>50.0</v>
      </c>
      <c r="AJ74" s="32">
        <v>1.0</v>
      </c>
      <c r="AK74" s="32">
        <v>2.0</v>
      </c>
      <c r="AL74" s="32">
        <v>2.0</v>
      </c>
      <c r="AM74" s="32">
        <v>35.0</v>
      </c>
      <c r="AP74" s="65" t="s">
        <v>19</v>
      </c>
      <c r="AQ74" s="65" t="s">
        <v>209</v>
      </c>
      <c r="AR74" s="32">
        <v>10.0</v>
      </c>
      <c r="AT74" s="32">
        <v>50.0</v>
      </c>
      <c r="AY74" s="32">
        <v>1.0</v>
      </c>
      <c r="AZ74" s="32">
        <v>2.0</v>
      </c>
      <c r="BA74" s="65" t="s">
        <v>209</v>
      </c>
      <c r="BB74" s="66"/>
      <c r="BC74" s="32">
        <v>2.0</v>
      </c>
      <c r="BD74" s="32">
        <v>35.0</v>
      </c>
      <c r="BH74" s="65" t="s">
        <v>209</v>
      </c>
      <c r="BI74" s="65" t="s">
        <v>209</v>
      </c>
      <c r="BJ74" s="32">
        <v>10.0</v>
      </c>
      <c r="BL74" s="32">
        <v>50.0</v>
      </c>
      <c r="BQ74" s="32">
        <v>1.0</v>
      </c>
      <c r="BR74" s="32">
        <v>2.0</v>
      </c>
      <c r="BS74" s="65" t="s">
        <v>209</v>
      </c>
      <c r="BT74" s="66"/>
      <c r="BU74" s="32">
        <v>2.0</v>
      </c>
      <c r="BV74" s="32">
        <v>35.0</v>
      </c>
      <c r="CA74" s="32" t="s">
        <v>462</v>
      </c>
      <c r="CB74" s="24" t="s">
        <v>1798</v>
      </c>
      <c r="CD74" s="32">
        <v>10.0</v>
      </c>
      <c r="CF74" s="32">
        <v>1.0</v>
      </c>
      <c r="CG74" s="32">
        <v>2.0</v>
      </c>
      <c r="CH74" s="65" t="s">
        <v>19</v>
      </c>
      <c r="CI74" s="66"/>
      <c r="CM74" s="32" t="s">
        <v>459</v>
      </c>
      <c r="CN74" s="66"/>
      <c r="CO74" s="66"/>
      <c r="CP74" s="66"/>
      <c r="CQ74" s="66"/>
      <c r="CR74" s="67"/>
      <c r="CS74" s="67"/>
      <c r="CT74" s="67"/>
      <c r="CU74" s="67"/>
      <c r="CV74" s="67"/>
      <c r="CW74" s="67"/>
      <c r="CX74" s="32" t="s">
        <v>462</v>
      </c>
      <c r="CY74" s="65" t="s">
        <v>209</v>
      </c>
      <c r="DC74" s="32" t="s">
        <v>1793</v>
      </c>
    </row>
    <row r="75">
      <c r="A75" s="32" t="s">
        <v>1790</v>
      </c>
      <c r="B75" s="32" t="s">
        <v>123</v>
      </c>
      <c r="C75" s="32" t="s">
        <v>581</v>
      </c>
      <c r="D75" s="32" t="s">
        <v>581</v>
      </c>
      <c r="E75" s="32" t="s">
        <v>1800</v>
      </c>
      <c r="F75" s="65" t="s">
        <v>19</v>
      </c>
      <c r="G75" s="65" t="s">
        <v>209</v>
      </c>
      <c r="H75" s="65" t="s">
        <v>209</v>
      </c>
      <c r="I75" s="15" t="s">
        <v>465</v>
      </c>
      <c r="J75" s="65" t="s">
        <v>209</v>
      </c>
      <c r="K75" s="65" t="s">
        <v>209</v>
      </c>
      <c r="L75" s="32" t="s">
        <v>460</v>
      </c>
      <c r="M75" s="32" t="s">
        <v>462</v>
      </c>
      <c r="N75" s="32" t="s">
        <v>462</v>
      </c>
      <c r="O75" s="32" t="s">
        <v>462</v>
      </c>
      <c r="P75" s="32">
        <v>40.0</v>
      </c>
      <c r="Q75" s="32">
        <v>50.0</v>
      </c>
      <c r="R75" s="32">
        <v>25.0</v>
      </c>
      <c r="S75" s="32">
        <v>25.0</v>
      </c>
      <c r="V75" s="32">
        <v>2.0</v>
      </c>
      <c r="W75" s="32">
        <v>2.0</v>
      </c>
      <c r="X75" s="32">
        <v>35.0</v>
      </c>
      <c r="AA75" s="65" t="s">
        <v>19</v>
      </c>
      <c r="AB75" s="65" t="s">
        <v>209</v>
      </c>
      <c r="AC75" s="32">
        <v>40.0</v>
      </c>
      <c r="AE75" s="32">
        <v>50.0</v>
      </c>
      <c r="AF75" s="32">
        <v>25.0</v>
      </c>
      <c r="AG75" s="32">
        <v>25.0</v>
      </c>
      <c r="AJ75" s="32">
        <v>2.0</v>
      </c>
      <c r="AK75" s="32">
        <v>2.0</v>
      </c>
      <c r="AL75" s="32">
        <v>2.0</v>
      </c>
      <c r="AM75" s="32">
        <v>35.0</v>
      </c>
      <c r="AP75" s="65" t="s">
        <v>19</v>
      </c>
      <c r="AQ75" s="65" t="s">
        <v>209</v>
      </c>
      <c r="AR75" s="32">
        <v>40.0</v>
      </c>
      <c r="AT75" s="32">
        <v>50.0</v>
      </c>
      <c r="AU75" s="32">
        <v>25.0</v>
      </c>
      <c r="AV75" s="32">
        <v>25.0</v>
      </c>
      <c r="AY75" s="32">
        <v>2.0</v>
      </c>
      <c r="AZ75" s="32">
        <v>2.0</v>
      </c>
      <c r="BA75" s="65" t="s">
        <v>209</v>
      </c>
      <c r="BB75" s="66"/>
      <c r="BC75" s="32">
        <v>2.0</v>
      </c>
      <c r="BD75" s="32">
        <v>35.0</v>
      </c>
      <c r="BH75" s="65" t="s">
        <v>209</v>
      </c>
      <c r="BI75" s="65" t="s">
        <v>209</v>
      </c>
      <c r="BJ75" s="32">
        <v>40.0</v>
      </c>
      <c r="BL75" s="32">
        <v>50.0</v>
      </c>
      <c r="BM75" s="32">
        <v>25.0</v>
      </c>
      <c r="BN75" s="32">
        <v>25.0</v>
      </c>
      <c r="BQ75" s="32">
        <v>2.0</v>
      </c>
      <c r="BR75" s="32">
        <v>2.0</v>
      </c>
      <c r="BS75" s="65" t="s">
        <v>209</v>
      </c>
      <c r="BT75" s="65" t="s">
        <v>209</v>
      </c>
      <c r="BU75" s="32">
        <v>2.0</v>
      </c>
      <c r="BV75" s="32">
        <v>35.0</v>
      </c>
      <c r="CA75" s="32" t="s">
        <v>462</v>
      </c>
      <c r="CB75" s="24" t="s">
        <v>1798</v>
      </c>
      <c r="CD75" s="32">
        <v>40.0</v>
      </c>
      <c r="CF75" s="32">
        <v>2.0</v>
      </c>
      <c r="CG75" s="32">
        <v>2.0</v>
      </c>
      <c r="CH75" s="65" t="s">
        <v>19</v>
      </c>
      <c r="CI75" s="66"/>
      <c r="CM75" s="32" t="s">
        <v>459</v>
      </c>
      <c r="CN75" s="66"/>
      <c r="CO75" s="66"/>
      <c r="CP75" s="66"/>
      <c r="CQ75" s="66"/>
      <c r="CR75" s="67"/>
      <c r="CS75" s="67"/>
      <c r="CT75" s="67"/>
      <c r="CU75" s="67"/>
      <c r="CV75" s="67"/>
      <c r="CW75" s="67"/>
      <c r="CX75" s="32" t="s">
        <v>462</v>
      </c>
      <c r="CY75" s="65" t="s">
        <v>19</v>
      </c>
      <c r="DC75" s="32" t="s">
        <v>1793</v>
      </c>
    </row>
    <row r="76">
      <c r="A76" s="32" t="s">
        <v>1790</v>
      </c>
      <c r="B76" s="32" t="s">
        <v>123</v>
      </c>
      <c r="C76" s="32" t="s">
        <v>494</v>
      </c>
      <c r="D76" s="32" t="s">
        <v>494</v>
      </c>
      <c r="E76" s="32" t="s">
        <v>1801</v>
      </c>
      <c r="F76" s="65" t="s">
        <v>209</v>
      </c>
      <c r="G76" s="65" t="s">
        <v>209</v>
      </c>
      <c r="H76" s="65" t="s">
        <v>209</v>
      </c>
      <c r="I76" s="15" t="s">
        <v>491</v>
      </c>
      <c r="J76" s="65" t="s">
        <v>209</v>
      </c>
      <c r="K76" s="65" t="s">
        <v>209</v>
      </c>
      <c r="L76" s="32" t="s">
        <v>459</v>
      </c>
      <c r="M76" s="32" t="s">
        <v>459</v>
      </c>
      <c r="N76" s="32" t="s">
        <v>459</v>
      </c>
      <c r="O76" s="32" t="s">
        <v>459</v>
      </c>
      <c r="P76" s="32"/>
      <c r="Q76" s="32"/>
      <c r="R76" s="32"/>
      <c r="S76" s="32"/>
      <c r="T76" s="67"/>
      <c r="U76" s="67"/>
      <c r="V76" s="32"/>
      <c r="W76" s="32"/>
      <c r="X76" s="32"/>
      <c r="Y76" s="67"/>
      <c r="Z76" s="67"/>
      <c r="AA76" s="66"/>
      <c r="AB76" s="66"/>
      <c r="AC76" s="67"/>
      <c r="AD76" s="67"/>
      <c r="AE76" s="67"/>
      <c r="AF76" s="67"/>
      <c r="AG76" s="67"/>
      <c r="AH76" s="67"/>
      <c r="AI76" s="67"/>
      <c r="AJ76" s="67"/>
      <c r="AK76" s="67"/>
      <c r="AL76" s="67"/>
      <c r="AM76" s="67"/>
      <c r="AN76" s="67"/>
      <c r="AO76" s="67"/>
      <c r="AP76" s="66"/>
      <c r="AQ76" s="66"/>
      <c r="AR76" s="67"/>
      <c r="AS76" s="67"/>
      <c r="AT76" s="67"/>
      <c r="AU76" s="67"/>
      <c r="AV76" s="67"/>
      <c r="AW76" s="67"/>
      <c r="AX76" s="67"/>
      <c r="AY76" s="67"/>
      <c r="AZ76" s="67"/>
      <c r="BA76" s="66"/>
      <c r="BB76" s="66"/>
      <c r="BC76" s="67"/>
      <c r="BD76" s="67"/>
      <c r="BE76" s="67"/>
      <c r="BF76" s="67"/>
      <c r="BG76" s="67"/>
      <c r="BH76" s="66"/>
      <c r="BI76" s="66"/>
      <c r="BJ76" s="67"/>
      <c r="BK76" s="67"/>
      <c r="BL76" s="67"/>
      <c r="BM76" s="67"/>
      <c r="BN76" s="67"/>
      <c r="BO76" s="67"/>
      <c r="BP76" s="67"/>
      <c r="BQ76" s="67"/>
      <c r="BR76" s="67"/>
      <c r="BS76" s="66"/>
      <c r="BT76" s="66"/>
      <c r="BU76" s="67"/>
      <c r="BV76" s="67"/>
      <c r="BW76" s="67"/>
      <c r="BX76" s="67"/>
      <c r="BY76" s="67"/>
      <c r="BZ76" s="67"/>
      <c r="CA76" s="32" t="s">
        <v>461</v>
      </c>
      <c r="CH76" s="66"/>
      <c r="CI76" s="66"/>
      <c r="CM76" s="32" t="s">
        <v>459</v>
      </c>
      <c r="CN76" s="66"/>
      <c r="CO76" s="66"/>
      <c r="CP76" s="66"/>
      <c r="CQ76" s="66"/>
      <c r="CR76" s="67"/>
      <c r="CS76" s="67"/>
      <c r="CT76" s="67"/>
      <c r="CU76" s="67"/>
      <c r="CV76" s="67"/>
      <c r="CW76" s="67"/>
      <c r="CX76" s="32" t="s">
        <v>461</v>
      </c>
      <c r="CY76" s="65" t="s">
        <v>209</v>
      </c>
    </row>
    <row r="77">
      <c r="A77" s="32" t="s">
        <v>1790</v>
      </c>
      <c r="B77" s="32" t="s">
        <v>123</v>
      </c>
      <c r="C77" s="32" t="s">
        <v>498</v>
      </c>
      <c r="D77" s="32" t="s">
        <v>498</v>
      </c>
      <c r="E77" s="32" t="s">
        <v>1802</v>
      </c>
      <c r="F77" s="65" t="s">
        <v>19</v>
      </c>
      <c r="G77" s="65" t="s">
        <v>209</v>
      </c>
      <c r="H77" s="65" t="s">
        <v>19</v>
      </c>
      <c r="I77" s="15" t="s">
        <v>465</v>
      </c>
      <c r="J77" s="65" t="s">
        <v>209</v>
      </c>
      <c r="K77" s="65" t="s">
        <v>209</v>
      </c>
      <c r="L77" s="32" t="s">
        <v>462</v>
      </c>
      <c r="M77" s="32" t="s">
        <v>462</v>
      </c>
      <c r="N77" s="32" t="s">
        <v>462</v>
      </c>
      <c r="O77" s="32" t="s">
        <v>462</v>
      </c>
      <c r="P77" s="32"/>
      <c r="Q77" s="32"/>
      <c r="R77" s="32"/>
      <c r="S77" s="32"/>
      <c r="V77" s="32"/>
      <c r="W77" s="32"/>
      <c r="X77" s="32"/>
      <c r="AA77" s="66"/>
      <c r="AB77" s="66"/>
      <c r="AP77" s="66"/>
      <c r="AQ77" s="66"/>
      <c r="BA77" s="66"/>
      <c r="BB77" s="66"/>
      <c r="BH77" s="66"/>
      <c r="BI77" s="66"/>
      <c r="BS77" s="66"/>
      <c r="BT77" s="66"/>
      <c r="CA77" s="32" t="s">
        <v>461</v>
      </c>
      <c r="CH77" s="66"/>
      <c r="CI77" s="66"/>
      <c r="CM77" s="32" t="s">
        <v>462</v>
      </c>
      <c r="CN77" s="66"/>
      <c r="CO77" s="66"/>
      <c r="CP77" s="66"/>
      <c r="CQ77" s="66"/>
      <c r="CX77" s="32" t="s">
        <v>462</v>
      </c>
      <c r="CY77" s="65" t="s">
        <v>19</v>
      </c>
      <c r="DC77" s="32" t="s">
        <v>1803</v>
      </c>
    </row>
    <row r="78">
      <c r="A78" s="32" t="s">
        <v>1555</v>
      </c>
      <c r="B78" s="32" t="s">
        <v>123</v>
      </c>
      <c r="C78" s="32" t="s">
        <v>1804</v>
      </c>
      <c r="D78" s="32" t="s">
        <v>1804</v>
      </c>
      <c r="E78" s="32" t="s">
        <v>1805</v>
      </c>
      <c r="F78" s="65" t="s">
        <v>209</v>
      </c>
      <c r="G78" s="65" t="s">
        <v>209</v>
      </c>
      <c r="H78" s="65" t="s">
        <v>209</v>
      </c>
      <c r="I78" s="15" t="s">
        <v>465</v>
      </c>
      <c r="J78" s="65" t="s">
        <v>209</v>
      </c>
      <c r="K78" s="65" t="s">
        <v>209</v>
      </c>
      <c r="L78" s="32" t="s">
        <v>459</v>
      </c>
      <c r="M78" s="32" t="s">
        <v>460</v>
      </c>
      <c r="N78" s="32" t="s">
        <v>460</v>
      </c>
      <c r="O78" s="32" t="s">
        <v>460</v>
      </c>
      <c r="P78" s="67"/>
      <c r="Q78" s="67"/>
      <c r="R78" s="67"/>
      <c r="S78" s="67"/>
      <c r="T78" s="67"/>
      <c r="U78" s="67"/>
      <c r="V78" s="67"/>
      <c r="W78" s="67"/>
      <c r="X78" s="67"/>
      <c r="Y78" s="67"/>
      <c r="Z78" s="67"/>
      <c r="AA78" s="65" t="s">
        <v>209</v>
      </c>
      <c r="AB78" s="65" t="s">
        <v>209</v>
      </c>
      <c r="AC78" s="102">
        <v>0.04591368</v>
      </c>
      <c r="AD78" s="32">
        <v>22.0</v>
      </c>
      <c r="AE78" s="32">
        <v>25.0</v>
      </c>
      <c r="AF78" s="32">
        <v>10.0</v>
      </c>
      <c r="AG78" s="32">
        <v>10.0</v>
      </c>
      <c r="AJ78" s="32">
        <v>2.0</v>
      </c>
      <c r="AK78" s="32">
        <v>2.0</v>
      </c>
      <c r="AL78" s="32">
        <v>3.0</v>
      </c>
      <c r="AM78" s="32">
        <v>40.0</v>
      </c>
      <c r="AP78" s="65" t="s">
        <v>209</v>
      </c>
      <c r="AQ78" s="65" t="s">
        <v>209</v>
      </c>
      <c r="AR78" s="75">
        <v>0.091</v>
      </c>
      <c r="AS78" s="32">
        <v>22.0</v>
      </c>
      <c r="AT78" s="32">
        <v>25.0</v>
      </c>
      <c r="AU78" s="32">
        <v>10.0</v>
      </c>
      <c r="AV78" s="32">
        <v>10.0</v>
      </c>
      <c r="AY78" s="32">
        <v>2.0</v>
      </c>
      <c r="AZ78" s="32">
        <v>2.0</v>
      </c>
      <c r="BA78" s="65" t="s">
        <v>209</v>
      </c>
      <c r="BB78" s="66"/>
      <c r="BC78" s="32">
        <v>3.0</v>
      </c>
      <c r="BD78" s="32">
        <v>40.0</v>
      </c>
      <c r="BH78" s="65" t="s">
        <v>209</v>
      </c>
      <c r="BI78" s="65" t="s">
        <v>209</v>
      </c>
      <c r="BJ78" s="75">
        <v>0.13774</v>
      </c>
      <c r="BK78" s="32">
        <v>22.0</v>
      </c>
      <c r="BL78" s="32">
        <v>25.0</v>
      </c>
      <c r="BM78" s="32">
        <v>10.0</v>
      </c>
      <c r="BN78" s="32">
        <v>10.0</v>
      </c>
      <c r="BQ78" s="32">
        <v>2.0</v>
      </c>
      <c r="BR78" s="32">
        <v>2.0</v>
      </c>
      <c r="BS78" s="65" t="s">
        <v>209</v>
      </c>
      <c r="BT78" s="66"/>
      <c r="BU78" s="32">
        <v>3.0</v>
      </c>
      <c r="BV78" s="32">
        <v>40.0</v>
      </c>
      <c r="CA78" s="32" t="s">
        <v>460</v>
      </c>
      <c r="CB78" s="24" t="s">
        <v>1806</v>
      </c>
      <c r="CD78" s="32">
        <v>0.14</v>
      </c>
      <c r="CE78" s="32">
        <v>22.0</v>
      </c>
      <c r="CF78" s="32">
        <v>2.0</v>
      </c>
      <c r="CG78" s="32">
        <v>2.0</v>
      </c>
      <c r="CH78" s="65" t="s">
        <v>19</v>
      </c>
      <c r="CI78" s="66"/>
      <c r="CM78" s="32" t="s">
        <v>460</v>
      </c>
      <c r="CN78" s="65" t="s">
        <v>209</v>
      </c>
      <c r="CO78" s="66"/>
      <c r="CP78" s="66"/>
      <c r="CQ78" s="66"/>
      <c r="CV78" s="32">
        <v>1000.0</v>
      </c>
      <c r="CX78" s="32" t="s">
        <v>462</v>
      </c>
      <c r="CY78" s="65" t="s">
        <v>209</v>
      </c>
      <c r="DC78" s="32" t="s">
        <v>1807</v>
      </c>
    </row>
    <row r="79">
      <c r="A79" s="27" t="s">
        <v>1555</v>
      </c>
      <c r="B79" s="32" t="s">
        <v>123</v>
      </c>
      <c r="C79" s="32" t="s">
        <v>1808</v>
      </c>
      <c r="D79" s="32" t="s">
        <v>1808</v>
      </c>
      <c r="E79" s="32" t="s">
        <v>1809</v>
      </c>
      <c r="F79" s="65" t="s">
        <v>19</v>
      </c>
      <c r="G79" s="65" t="s">
        <v>209</v>
      </c>
      <c r="H79" s="65" t="s">
        <v>209</v>
      </c>
      <c r="I79" s="15" t="s">
        <v>465</v>
      </c>
      <c r="J79" s="65" t="s">
        <v>209</v>
      </c>
      <c r="K79" s="65" t="s">
        <v>209</v>
      </c>
      <c r="L79" s="32" t="s">
        <v>460</v>
      </c>
      <c r="M79" s="32" t="s">
        <v>460</v>
      </c>
      <c r="N79" s="32" t="s">
        <v>460</v>
      </c>
      <c r="O79" s="32" t="s">
        <v>460</v>
      </c>
      <c r="P79" s="75">
        <v>0.08034894</v>
      </c>
      <c r="Q79" s="32">
        <v>25.0</v>
      </c>
      <c r="R79" s="32">
        <v>10.0</v>
      </c>
      <c r="S79" s="32">
        <v>10.0</v>
      </c>
      <c r="V79" s="32">
        <v>2.0</v>
      </c>
      <c r="W79" s="32">
        <v>3.0</v>
      </c>
      <c r="X79" s="32">
        <v>40.0</v>
      </c>
      <c r="Z79" s="70"/>
      <c r="AA79" s="65" t="s">
        <v>209</v>
      </c>
      <c r="AB79" s="65" t="s">
        <v>209</v>
      </c>
      <c r="AC79" s="75">
        <v>0.16</v>
      </c>
      <c r="AD79" s="32">
        <v>12.0</v>
      </c>
      <c r="AE79" s="32">
        <v>25.0</v>
      </c>
      <c r="AF79" s="32">
        <v>10.0</v>
      </c>
      <c r="AG79" s="32">
        <v>10.0</v>
      </c>
      <c r="AJ79" s="32">
        <v>2.0</v>
      </c>
      <c r="AK79" s="32">
        <v>2.0</v>
      </c>
      <c r="AL79" s="32">
        <v>3.0</v>
      </c>
      <c r="AM79" s="32">
        <v>40.0</v>
      </c>
      <c r="AP79" s="65" t="s">
        <v>209</v>
      </c>
      <c r="AQ79" s="65" t="s">
        <v>209</v>
      </c>
      <c r="AR79" s="75">
        <v>0.24</v>
      </c>
      <c r="AS79" s="32">
        <v>12.0</v>
      </c>
      <c r="AT79" s="32">
        <v>25.0</v>
      </c>
      <c r="AU79" s="32">
        <v>10.0</v>
      </c>
      <c r="AV79" s="32">
        <v>10.0</v>
      </c>
      <c r="AY79" s="32">
        <v>2.0</v>
      </c>
      <c r="AZ79" s="32">
        <v>2.0</v>
      </c>
      <c r="BA79" s="65" t="s">
        <v>209</v>
      </c>
      <c r="BB79" s="66"/>
      <c r="BC79" s="32">
        <v>3.0</v>
      </c>
      <c r="BD79" s="32">
        <v>40.0</v>
      </c>
      <c r="BH79" s="65" t="s">
        <v>209</v>
      </c>
      <c r="BI79" s="65" t="s">
        <v>209</v>
      </c>
      <c r="BJ79" s="32">
        <v>0.32</v>
      </c>
      <c r="BK79" s="32">
        <v>12.0</v>
      </c>
      <c r="BL79" s="32">
        <v>25.0</v>
      </c>
      <c r="BM79" s="32">
        <v>10.0</v>
      </c>
      <c r="BN79" s="32">
        <v>10.0</v>
      </c>
      <c r="BQ79" s="32">
        <v>2.0</v>
      </c>
      <c r="BR79" s="32">
        <v>2.0</v>
      </c>
      <c r="BS79" s="65" t="s">
        <v>209</v>
      </c>
      <c r="BT79" s="66"/>
      <c r="BU79" s="32">
        <v>3.0</v>
      </c>
      <c r="BV79" s="32">
        <v>40.0</v>
      </c>
      <c r="CA79" s="32" t="s">
        <v>461</v>
      </c>
      <c r="CB79" s="24" t="s">
        <v>1806</v>
      </c>
      <c r="CD79" s="32">
        <v>0.32</v>
      </c>
      <c r="CE79" s="32">
        <v>12.0</v>
      </c>
      <c r="CF79" s="32">
        <v>2.0</v>
      </c>
      <c r="CG79" s="32">
        <v>2.0</v>
      </c>
      <c r="CH79" s="65" t="s">
        <v>19</v>
      </c>
      <c r="CI79" s="66"/>
      <c r="CM79" s="32" t="s">
        <v>460</v>
      </c>
      <c r="CN79" s="65" t="s">
        <v>209</v>
      </c>
      <c r="CO79" s="66"/>
      <c r="CP79" s="66"/>
      <c r="CQ79" s="66"/>
      <c r="CV79" s="32">
        <v>1000.0</v>
      </c>
      <c r="CX79" s="32" t="s">
        <v>462</v>
      </c>
      <c r="CY79" s="65" t="s">
        <v>209</v>
      </c>
      <c r="DC79" s="32" t="s">
        <v>1807</v>
      </c>
    </row>
    <row r="80">
      <c r="A80" s="103" t="s">
        <v>1555</v>
      </c>
      <c r="B80" s="32" t="s">
        <v>123</v>
      </c>
      <c r="C80" s="32" t="s">
        <v>1810</v>
      </c>
      <c r="D80" s="32" t="s">
        <v>1810</v>
      </c>
      <c r="E80" s="32" t="s">
        <v>1811</v>
      </c>
      <c r="F80" s="65" t="s">
        <v>209</v>
      </c>
      <c r="G80" s="65" t="s">
        <v>209</v>
      </c>
      <c r="H80" s="65" t="s">
        <v>209</v>
      </c>
      <c r="I80" s="15" t="s">
        <v>465</v>
      </c>
      <c r="J80" s="65" t="s">
        <v>209</v>
      </c>
      <c r="K80" s="65" t="s">
        <v>209</v>
      </c>
      <c r="L80" s="32" t="s">
        <v>460</v>
      </c>
      <c r="M80" s="32" t="s">
        <v>459</v>
      </c>
      <c r="N80" s="32" t="s">
        <v>459</v>
      </c>
      <c r="O80" s="32" t="s">
        <v>459</v>
      </c>
      <c r="P80" s="75">
        <v>0.137741</v>
      </c>
      <c r="Q80" s="32">
        <v>25.0</v>
      </c>
      <c r="R80" s="32">
        <v>10.0</v>
      </c>
      <c r="S80" s="32">
        <v>10.0</v>
      </c>
      <c r="V80" s="32">
        <v>2.0</v>
      </c>
      <c r="W80" s="32">
        <v>3.0</v>
      </c>
      <c r="X80" s="32">
        <v>40.0</v>
      </c>
      <c r="AA80" s="66"/>
      <c r="AB80" s="66"/>
      <c r="AC80" s="67"/>
      <c r="AD80" s="67"/>
      <c r="AE80" s="67"/>
      <c r="AF80" s="67"/>
      <c r="AG80" s="67"/>
      <c r="AH80" s="67"/>
      <c r="AI80" s="67"/>
      <c r="AJ80" s="67"/>
      <c r="AK80" s="67"/>
      <c r="AL80" s="67"/>
      <c r="AM80" s="67"/>
      <c r="AN80" s="67"/>
      <c r="AO80" s="67"/>
      <c r="AP80" s="66"/>
      <c r="AQ80" s="66"/>
      <c r="AR80" s="67"/>
      <c r="AS80" s="67"/>
      <c r="AT80" s="67"/>
      <c r="AU80" s="67"/>
      <c r="AV80" s="67"/>
      <c r="AW80" s="67"/>
      <c r="AX80" s="67"/>
      <c r="AY80" s="67"/>
      <c r="AZ80" s="67"/>
      <c r="BA80" s="66"/>
      <c r="BB80" s="66"/>
      <c r="BC80" s="67"/>
      <c r="BD80" s="67"/>
      <c r="BE80" s="67"/>
      <c r="BF80" s="67"/>
      <c r="BG80" s="67"/>
      <c r="BH80" s="66"/>
      <c r="BI80" s="66"/>
      <c r="BJ80" s="67"/>
      <c r="BK80" s="67"/>
      <c r="BL80" s="67"/>
      <c r="BM80" s="67"/>
      <c r="BN80" s="67"/>
      <c r="BO80" s="67"/>
      <c r="BP80" s="67"/>
      <c r="BQ80" s="67"/>
      <c r="BR80" s="67"/>
      <c r="BS80" s="66"/>
      <c r="BT80" s="66"/>
      <c r="BU80" s="67"/>
      <c r="BV80" s="67"/>
      <c r="BW80" s="67"/>
      <c r="BX80" s="67"/>
      <c r="BY80" s="67"/>
      <c r="BZ80" s="67"/>
      <c r="CA80" s="32" t="s">
        <v>460</v>
      </c>
      <c r="CB80" s="24" t="s">
        <v>1812</v>
      </c>
      <c r="CD80" s="32">
        <v>0.14</v>
      </c>
      <c r="CE80" s="32">
        <v>7.0</v>
      </c>
      <c r="CF80" s="32">
        <v>2.0</v>
      </c>
      <c r="CG80" s="32">
        <v>2.0</v>
      </c>
      <c r="CH80" s="66"/>
      <c r="CI80" s="66"/>
      <c r="CM80" s="32" t="s">
        <v>459</v>
      </c>
      <c r="CN80" s="66"/>
      <c r="CO80" s="66"/>
      <c r="CP80" s="66"/>
      <c r="CQ80" s="66"/>
      <c r="CR80" s="67"/>
      <c r="CS80" s="67"/>
      <c r="CT80" s="67"/>
      <c r="CU80" s="67"/>
      <c r="CV80" s="67"/>
      <c r="CW80" s="67"/>
      <c r="CX80" s="32" t="s">
        <v>462</v>
      </c>
      <c r="CY80" s="65" t="s">
        <v>19</v>
      </c>
      <c r="CZ80" s="75">
        <v>0.137741</v>
      </c>
      <c r="DA80" s="32">
        <v>7.0</v>
      </c>
      <c r="DC80" s="32" t="s">
        <v>1813</v>
      </c>
    </row>
    <row r="81">
      <c r="A81" s="27" t="s">
        <v>1555</v>
      </c>
      <c r="B81" s="32" t="s">
        <v>123</v>
      </c>
      <c r="C81" s="32" t="s">
        <v>1814</v>
      </c>
      <c r="D81" s="32" t="s">
        <v>1814</v>
      </c>
      <c r="E81" s="32" t="s">
        <v>1815</v>
      </c>
      <c r="F81" s="65" t="s">
        <v>19</v>
      </c>
      <c r="G81" s="65" t="s">
        <v>209</v>
      </c>
      <c r="H81" s="65" t="s">
        <v>209</v>
      </c>
      <c r="I81" s="15" t="s">
        <v>465</v>
      </c>
      <c r="J81" s="65" t="s">
        <v>209</v>
      </c>
      <c r="K81" s="65" t="s">
        <v>209</v>
      </c>
      <c r="L81" s="32" t="s">
        <v>460</v>
      </c>
      <c r="M81" s="32" t="s">
        <v>460</v>
      </c>
      <c r="N81" s="32" t="s">
        <v>460</v>
      </c>
      <c r="O81" s="32" t="s">
        <v>460</v>
      </c>
      <c r="P81" s="75">
        <v>0.1492195</v>
      </c>
      <c r="Q81" s="32">
        <v>25.0</v>
      </c>
      <c r="R81" s="32">
        <v>10.0</v>
      </c>
      <c r="S81" s="32">
        <v>10.0</v>
      </c>
      <c r="V81" s="32">
        <v>2.0</v>
      </c>
      <c r="W81" s="32">
        <v>3.0</v>
      </c>
      <c r="X81" s="32">
        <v>40.0</v>
      </c>
      <c r="AA81" s="65" t="s">
        <v>209</v>
      </c>
      <c r="AB81" s="65" t="s">
        <v>209</v>
      </c>
      <c r="AC81" s="75">
        <v>0.2984</v>
      </c>
      <c r="AD81" s="32">
        <v>6.7</v>
      </c>
      <c r="AE81" s="32">
        <v>25.0</v>
      </c>
      <c r="AF81" s="32">
        <v>10.0</v>
      </c>
      <c r="AG81" s="32">
        <v>10.0</v>
      </c>
      <c r="AJ81" s="32">
        <v>2.0</v>
      </c>
      <c r="AK81" s="32">
        <v>2.0</v>
      </c>
      <c r="AL81" s="32">
        <v>3.0</v>
      </c>
      <c r="AM81" s="32">
        <v>40.0</v>
      </c>
      <c r="AP81" s="65" t="s">
        <v>209</v>
      </c>
      <c r="AQ81" s="65" t="s">
        <v>209</v>
      </c>
      <c r="AR81" s="75">
        <v>0.4476</v>
      </c>
      <c r="AS81" s="32">
        <v>6.7</v>
      </c>
      <c r="AT81" s="32">
        <v>25.0</v>
      </c>
      <c r="AU81" s="32">
        <v>10.0</v>
      </c>
      <c r="AV81" s="32">
        <v>10.0</v>
      </c>
      <c r="AY81" s="32">
        <v>2.0</v>
      </c>
      <c r="AZ81" s="32">
        <v>2.0</v>
      </c>
      <c r="BA81" s="65" t="s">
        <v>209</v>
      </c>
      <c r="BB81" s="66"/>
      <c r="BC81" s="32">
        <v>3.0</v>
      </c>
      <c r="BD81" s="32">
        <v>40.0</v>
      </c>
      <c r="BH81" s="65" t="s">
        <v>209</v>
      </c>
      <c r="BI81" s="65" t="s">
        <v>209</v>
      </c>
      <c r="BJ81" s="75">
        <v>0.5968</v>
      </c>
      <c r="BK81" s="32">
        <v>6.7</v>
      </c>
      <c r="BL81" s="32">
        <v>25.0</v>
      </c>
      <c r="BM81" s="32">
        <v>10.0</v>
      </c>
      <c r="BN81" s="32">
        <v>10.0</v>
      </c>
      <c r="BQ81" s="32">
        <v>2.0</v>
      </c>
      <c r="BR81" s="32">
        <v>2.0</v>
      </c>
      <c r="BS81" s="65" t="s">
        <v>209</v>
      </c>
      <c r="BT81" s="66"/>
      <c r="BU81" s="32">
        <v>3.0</v>
      </c>
      <c r="BV81" s="32">
        <v>40.0</v>
      </c>
      <c r="CA81" s="32" t="s">
        <v>461</v>
      </c>
      <c r="CB81" s="24" t="s">
        <v>1806</v>
      </c>
      <c r="CD81" s="32">
        <v>0.6</v>
      </c>
      <c r="CE81" s="32">
        <v>6.7</v>
      </c>
      <c r="CF81" s="32">
        <v>2.0</v>
      </c>
      <c r="CG81" s="32">
        <v>2.0</v>
      </c>
      <c r="CH81" s="65" t="s">
        <v>19</v>
      </c>
      <c r="CI81" s="66"/>
      <c r="CM81" s="32" t="s">
        <v>460</v>
      </c>
      <c r="CN81" s="65" t="s">
        <v>209</v>
      </c>
      <c r="CO81" s="66"/>
      <c r="CP81" s="66"/>
      <c r="CQ81" s="66"/>
      <c r="CV81" s="32">
        <v>1000.0</v>
      </c>
      <c r="CX81" s="32" t="s">
        <v>462</v>
      </c>
      <c r="CY81" s="65" t="s">
        <v>209</v>
      </c>
      <c r="DC81" s="32" t="s">
        <v>1807</v>
      </c>
    </row>
    <row r="82">
      <c r="A82" s="27" t="s">
        <v>1555</v>
      </c>
      <c r="B82" s="32" t="s">
        <v>123</v>
      </c>
      <c r="C82" s="32" t="s">
        <v>1816</v>
      </c>
      <c r="D82" s="32" t="s">
        <v>1816</v>
      </c>
      <c r="E82" s="32" t="s">
        <v>1817</v>
      </c>
      <c r="F82" s="65" t="s">
        <v>19</v>
      </c>
      <c r="G82" s="65" t="s">
        <v>209</v>
      </c>
      <c r="H82" s="65" t="s">
        <v>209</v>
      </c>
      <c r="I82" s="15" t="s">
        <v>465</v>
      </c>
      <c r="J82" s="65" t="s">
        <v>209</v>
      </c>
      <c r="K82" s="65" t="s">
        <v>209</v>
      </c>
      <c r="L82" s="32" t="s">
        <v>460</v>
      </c>
      <c r="M82" s="32" t="s">
        <v>459</v>
      </c>
      <c r="N82" s="32" t="s">
        <v>459</v>
      </c>
      <c r="O82" s="32" t="s">
        <v>459</v>
      </c>
      <c r="P82" s="75">
        <v>0.1721763</v>
      </c>
      <c r="Q82" s="32">
        <v>25.0</v>
      </c>
      <c r="R82" s="32">
        <v>15.0</v>
      </c>
      <c r="S82" s="32">
        <v>10.0</v>
      </c>
      <c r="V82" s="32">
        <v>2.0</v>
      </c>
      <c r="W82" s="32">
        <v>3.0</v>
      </c>
      <c r="X82" s="32">
        <v>40.0</v>
      </c>
      <c r="AA82" s="66"/>
      <c r="AB82" s="66"/>
      <c r="AC82" s="67"/>
      <c r="AD82" s="67"/>
      <c r="AE82" s="67"/>
      <c r="AF82" s="67"/>
      <c r="AG82" s="67"/>
      <c r="AH82" s="67"/>
      <c r="AI82" s="67"/>
      <c r="AJ82" s="67"/>
      <c r="AK82" s="67"/>
      <c r="AL82" s="67"/>
      <c r="AM82" s="67"/>
      <c r="AN82" s="67"/>
      <c r="AO82" s="67"/>
      <c r="AP82" s="66"/>
      <c r="AQ82" s="66"/>
      <c r="AR82" s="67"/>
      <c r="AS82" s="67"/>
      <c r="AT82" s="67"/>
      <c r="AU82" s="67"/>
      <c r="AV82" s="67"/>
      <c r="AW82" s="67"/>
      <c r="AX82" s="67"/>
      <c r="AY82" s="67"/>
      <c r="AZ82" s="67"/>
      <c r="BA82" s="66"/>
      <c r="BB82" s="66"/>
      <c r="BC82" s="67"/>
      <c r="BD82" s="67"/>
      <c r="BE82" s="67"/>
      <c r="BF82" s="67"/>
      <c r="BG82" s="67"/>
      <c r="BH82" s="66"/>
      <c r="BI82" s="65" t="s">
        <v>209</v>
      </c>
      <c r="BJ82" s="67"/>
      <c r="BK82" s="67"/>
      <c r="BL82" s="67"/>
      <c r="BM82" s="67"/>
      <c r="BN82" s="67"/>
      <c r="BO82" s="67"/>
      <c r="BP82" s="67"/>
      <c r="BQ82" s="67"/>
      <c r="BR82" s="67"/>
      <c r="BS82" s="66"/>
      <c r="BT82" s="66"/>
      <c r="BU82" s="67"/>
      <c r="BV82" s="67"/>
      <c r="BW82" s="67"/>
      <c r="BX82" s="67"/>
      <c r="BY82" s="67"/>
      <c r="BZ82" s="67"/>
      <c r="CA82" s="32" t="s">
        <v>460</v>
      </c>
      <c r="CB82" s="24" t="s">
        <v>1818</v>
      </c>
      <c r="CD82" s="75">
        <v>0.1721763</v>
      </c>
      <c r="CF82" s="32">
        <v>2.0</v>
      </c>
      <c r="CG82" s="32">
        <v>2.0</v>
      </c>
      <c r="CH82" s="65" t="s">
        <v>19</v>
      </c>
      <c r="CI82" s="66"/>
      <c r="CM82" s="32" t="s">
        <v>460</v>
      </c>
      <c r="CN82" s="65" t="s">
        <v>209</v>
      </c>
      <c r="CO82" s="66"/>
      <c r="CP82" s="66"/>
      <c r="CQ82" s="66"/>
      <c r="CV82" s="32">
        <v>1000.0</v>
      </c>
      <c r="CX82" s="32" t="s">
        <v>462</v>
      </c>
      <c r="CY82" s="65" t="s">
        <v>209</v>
      </c>
      <c r="DC82" s="32" t="s">
        <v>1807</v>
      </c>
    </row>
    <row r="83">
      <c r="A83" s="27" t="s">
        <v>1555</v>
      </c>
      <c r="B83" s="32" t="s">
        <v>123</v>
      </c>
      <c r="C83" s="32" t="s">
        <v>1819</v>
      </c>
      <c r="D83" s="32" t="s">
        <v>1819</v>
      </c>
      <c r="E83" s="32" t="s">
        <v>1820</v>
      </c>
      <c r="F83" s="65" t="s">
        <v>19</v>
      </c>
      <c r="G83" s="65" t="s">
        <v>209</v>
      </c>
      <c r="H83" s="65" t="s">
        <v>209</v>
      </c>
      <c r="I83" s="15" t="s">
        <v>465</v>
      </c>
      <c r="J83" s="65" t="s">
        <v>209</v>
      </c>
      <c r="K83" s="65" t="s">
        <v>209</v>
      </c>
      <c r="L83" s="32" t="s">
        <v>460</v>
      </c>
      <c r="M83" s="32" t="s">
        <v>459</v>
      </c>
      <c r="N83" s="32" t="s">
        <v>459</v>
      </c>
      <c r="O83" s="32" t="s">
        <v>459</v>
      </c>
      <c r="P83" s="75">
        <v>0.25252525</v>
      </c>
      <c r="Q83" s="32">
        <v>25.0</v>
      </c>
      <c r="R83" s="32">
        <v>15.0</v>
      </c>
      <c r="S83" s="32">
        <v>10.0</v>
      </c>
      <c r="V83" s="32">
        <v>2.0</v>
      </c>
      <c r="W83" s="32">
        <v>2.0</v>
      </c>
      <c r="X83" s="32">
        <v>30.0</v>
      </c>
      <c r="AA83" s="66"/>
      <c r="AB83" s="66"/>
      <c r="AC83" s="67"/>
      <c r="AD83" s="67"/>
      <c r="AE83" s="67"/>
      <c r="AF83" s="67"/>
      <c r="AG83" s="67"/>
      <c r="AH83" s="67"/>
      <c r="AI83" s="67"/>
      <c r="AJ83" s="67"/>
      <c r="AK83" s="67"/>
      <c r="AL83" s="67"/>
      <c r="AM83" s="67"/>
      <c r="AN83" s="67"/>
      <c r="AO83" s="67"/>
      <c r="AP83" s="66"/>
      <c r="AQ83" s="66"/>
      <c r="AR83" s="67"/>
      <c r="AS83" s="67"/>
      <c r="AT83" s="67"/>
      <c r="AU83" s="67"/>
      <c r="AV83" s="67"/>
      <c r="AW83" s="67"/>
      <c r="AX83" s="67"/>
      <c r="AY83" s="67"/>
      <c r="AZ83" s="67"/>
      <c r="BA83" s="66"/>
      <c r="BB83" s="66"/>
      <c r="BC83" s="67"/>
      <c r="BD83" s="67"/>
      <c r="BE83" s="67"/>
      <c r="BF83" s="67"/>
      <c r="BG83" s="67"/>
      <c r="BH83" s="66"/>
      <c r="BI83" s="66"/>
      <c r="BJ83" s="67"/>
      <c r="BK83" s="67"/>
      <c r="BL83" s="67"/>
      <c r="BM83" s="67"/>
      <c r="BN83" s="67"/>
      <c r="BO83" s="67"/>
      <c r="BP83" s="67"/>
      <c r="BQ83" s="67"/>
      <c r="BR83" s="67"/>
      <c r="BS83" s="66"/>
      <c r="BT83" s="66"/>
      <c r="BU83" s="67"/>
      <c r="BV83" s="67"/>
      <c r="BW83" s="67"/>
      <c r="BX83" s="67"/>
      <c r="BY83" s="67"/>
      <c r="BZ83" s="67"/>
      <c r="CA83" s="32" t="s">
        <v>460</v>
      </c>
      <c r="CB83" s="24" t="s">
        <v>1818</v>
      </c>
      <c r="CD83" s="75">
        <v>0.25252525</v>
      </c>
      <c r="CF83" s="32">
        <v>2.0</v>
      </c>
      <c r="CG83" s="32">
        <v>2.0</v>
      </c>
      <c r="CH83" s="65" t="s">
        <v>19</v>
      </c>
      <c r="CI83" s="66"/>
      <c r="CM83" s="32" t="s">
        <v>460</v>
      </c>
      <c r="CN83" s="65" t="s">
        <v>209</v>
      </c>
      <c r="CO83" s="66"/>
      <c r="CP83" s="66"/>
      <c r="CQ83" s="66"/>
      <c r="CV83" s="32">
        <v>1000.0</v>
      </c>
      <c r="CX83" s="32" t="s">
        <v>462</v>
      </c>
      <c r="CY83" s="65" t="s">
        <v>209</v>
      </c>
      <c r="DC83" s="32" t="s">
        <v>1807</v>
      </c>
    </row>
    <row r="84">
      <c r="A84" s="27" t="s">
        <v>1555</v>
      </c>
      <c r="B84" s="32" t="s">
        <v>123</v>
      </c>
      <c r="C84" s="32" t="s">
        <v>1821</v>
      </c>
      <c r="D84" s="32" t="s">
        <v>1821</v>
      </c>
      <c r="E84" s="32" t="s">
        <v>1822</v>
      </c>
      <c r="F84" s="65" t="s">
        <v>19</v>
      </c>
      <c r="G84" s="65" t="s">
        <v>209</v>
      </c>
      <c r="H84" s="65" t="s">
        <v>209</v>
      </c>
      <c r="I84" s="15" t="s">
        <v>465</v>
      </c>
      <c r="J84" s="65" t="s">
        <v>209</v>
      </c>
      <c r="K84" s="65" t="s">
        <v>209</v>
      </c>
      <c r="L84" s="32" t="s">
        <v>460</v>
      </c>
      <c r="M84" s="32" t="s">
        <v>459</v>
      </c>
      <c r="N84" s="32" t="s">
        <v>459</v>
      </c>
      <c r="O84" s="32" t="s">
        <v>459</v>
      </c>
      <c r="P84" s="32">
        <v>1.0</v>
      </c>
      <c r="Q84" s="32">
        <v>25.0</v>
      </c>
      <c r="R84" s="32">
        <v>15.0</v>
      </c>
      <c r="S84" s="32">
        <v>10.0</v>
      </c>
      <c r="V84" s="32">
        <v>2.0</v>
      </c>
      <c r="W84" s="32">
        <v>2.0</v>
      </c>
      <c r="X84" s="32">
        <v>30.0</v>
      </c>
      <c r="AA84" s="66"/>
      <c r="AB84" s="66"/>
      <c r="AC84" s="67"/>
      <c r="AD84" s="67"/>
      <c r="AE84" s="67"/>
      <c r="AF84" s="67"/>
      <c r="AG84" s="67"/>
      <c r="AH84" s="67"/>
      <c r="AI84" s="67"/>
      <c r="AJ84" s="67"/>
      <c r="AK84" s="67"/>
      <c r="AL84" s="67"/>
      <c r="AM84" s="67"/>
      <c r="AN84" s="67"/>
      <c r="AO84" s="67"/>
      <c r="AP84" s="66"/>
      <c r="AQ84" s="66"/>
      <c r="AR84" s="67"/>
      <c r="AS84" s="67"/>
      <c r="AT84" s="67"/>
      <c r="AU84" s="67"/>
      <c r="AV84" s="67"/>
      <c r="AW84" s="67"/>
      <c r="AX84" s="67"/>
      <c r="AY84" s="67"/>
      <c r="AZ84" s="67"/>
      <c r="BA84" s="66"/>
      <c r="BB84" s="66"/>
      <c r="BC84" s="67"/>
      <c r="BD84" s="67"/>
      <c r="BE84" s="67"/>
      <c r="BF84" s="67"/>
      <c r="BG84" s="67"/>
      <c r="BH84" s="66"/>
      <c r="BI84" s="66"/>
      <c r="BJ84" s="67"/>
      <c r="BK84" s="67"/>
      <c r="BL84" s="67"/>
      <c r="BM84" s="67"/>
      <c r="BN84" s="67"/>
      <c r="BO84" s="67"/>
      <c r="BP84" s="67"/>
      <c r="BQ84" s="67"/>
      <c r="BR84" s="67"/>
      <c r="BS84" s="66"/>
      <c r="BT84" s="66"/>
      <c r="BU84" s="67"/>
      <c r="BV84" s="67"/>
      <c r="BW84" s="67"/>
      <c r="BX84" s="67"/>
      <c r="BY84" s="67"/>
      <c r="BZ84" s="67"/>
      <c r="CA84" s="32" t="s">
        <v>460</v>
      </c>
      <c r="CB84" s="24" t="s">
        <v>1818</v>
      </c>
      <c r="CD84" s="32">
        <v>1.0</v>
      </c>
      <c r="CF84" s="32">
        <v>2.0</v>
      </c>
      <c r="CG84" s="32">
        <v>2.0</v>
      </c>
      <c r="CH84" s="66"/>
      <c r="CI84" s="66"/>
      <c r="CM84" s="32" t="s">
        <v>460</v>
      </c>
      <c r="CN84" s="65" t="s">
        <v>209</v>
      </c>
      <c r="CO84" s="66"/>
      <c r="CP84" s="66"/>
      <c r="CQ84" s="66"/>
      <c r="CV84" s="32">
        <v>1000.0</v>
      </c>
      <c r="CX84" s="32" t="s">
        <v>462</v>
      </c>
      <c r="CY84" s="65" t="s">
        <v>209</v>
      </c>
      <c r="DC84" s="32" t="s">
        <v>1807</v>
      </c>
    </row>
    <row r="85">
      <c r="A85" s="27" t="s">
        <v>1555</v>
      </c>
      <c r="B85" s="32" t="s">
        <v>123</v>
      </c>
      <c r="C85" s="32" t="s">
        <v>1823</v>
      </c>
      <c r="D85" s="32" t="s">
        <v>1823</v>
      </c>
      <c r="E85" s="32" t="s">
        <v>1824</v>
      </c>
      <c r="F85" s="65" t="s">
        <v>19</v>
      </c>
      <c r="G85" s="65" t="s">
        <v>209</v>
      </c>
      <c r="H85" s="65" t="s">
        <v>209</v>
      </c>
      <c r="I85" s="15" t="s">
        <v>465</v>
      </c>
      <c r="J85" s="65" t="s">
        <v>209</v>
      </c>
      <c r="K85" s="65" t="s">
        <v>209</v>
      </c>
      <c r="L85" s="32" t="s">
        <v>460</v>
      </c>
      <c r="M85" s="32" t="s">
        <v>459</v>
      </c>
      <c r="N85" s="32" t="s">
        <v>459</v>
      </c>
      <c r="O85" s="32" t="s">
        <v>459</v>
      </c>
      <c r="P85" s="32">
        <v>2.5</v>
      </c>
      <c r="Q85" s="32">
        <v>25.0</v>
      </c>
      <c r="R85" s="32">
        <v>15.0</v>
      </c>
      <c r="S85" s="32">
        <v>10.0</v>
      </c>
      <c r="V85" s="32">
        <v>2.0</v>
      </c>
      <c r="W85" s="32">
        <v>2.0</v>
      </c>
      <c r="X85" s="32">
        <v>30.0</v>
      </c>
      <c r="AA85" s="66"/>
      <c r="AB85" s="66"/>
      <c r="AC85" s="67"/>
      <c r="AD85" s="67"/>
      <c r="AE85" s="67"/>
      <c r="AF85" s="67"/>
      <c r="AG85" s="67"/>
      <c r="AH85" s="67"/>
      <c r="AI85" s="67"/>
      <c r="AJ85" s="67"/>
      <c r="AK85" s="67"/>
      <c r="AL85" s="67"/>
      <c r="AM85" s="67"/>
      <c r="AN85" s="67"/>
      <c r="AO85" s="67"/>
      <c r="AP85" s="66"/>
      <c r="AQ85" s="66"/>
      <c r="AR85" s="67"/>
      <c r="AS85" s="67"/>
      <c r="AT85" s="67"/>
      <c r="AU85" s="67"/>
      <c r="AV85" s="67"/>
      <c r="AW85" s="67"/>
      <c r="AX85" s="67"/>
      <c r="AY85" s="67"/>
      <c r="AZ85" s="67"/>
      <c r="BA85" s="66"/>
      <c r="BB85" s="66"/>
      <c r="BC85" s="67"/>
      <c r="BD85" s="67"/>
      <c r="BE85" s="67"/>
      <c r="BF85" s="67"/>
      <c r="BG85" s="67"/>
      <c r="BH85" s="66"/>
      <c r="BI85" s="66"/>
      <c r="BJ85" s="67"/>
      <c r="BK85" s="67"/>
      <c r="BL85" s="67"/>
      <c r="BM85" s="67"/>
      <c r="BN85" s="67"/>
      <c r="BO85" s="67"/>
      <c r="BP85" s="67"/>
      <c r="BQ85" s="67"/>
      <c r="BR85" s="67"/>
      <c r="BS85" s="66"/>
      <c r="BT85" s="66"/>
      <c r="BU85" s="67"/>
      <c r="BV85" s="67"/>
      <c r="BW85" s="67"/>
      <c r="BX85" s="67"/>
      <c r="BY85" s="67"/>
      <c r="BZ85" s="67"/>
      <c r="CA85" s="32" t="s">
        <v>460</v>
      </c>
      <c r="CB85" s="24" t="s">
        <v>1818</v>
      </c>
      <c r="CD85" s="32">
        <v>2.5</v>
      </c>
      <c r="CF85" s="32">
        <v>2.0</v>
      </c>
      <c r="CG85" s="32">
        <v>2.0</v>
      </c>
      <c r="CH85" s="66"/>
      <c r="CI85" s="66"/>
      <c r="CM85" s="32" t="s">
        <v>460</v>
      </c>
      <c r="CN85" s="65" t="s">
        <v>209</v>
      </c>
      <c r="CO85" s="66"/>
      <c r="CP85" s="66"/>
      <c r="CQ85" s="66"/>
      <c r="CV85" s="32">
        <v>1000.0</v>
      </c>
      <c r="CX85" s="32" t="s">
        <v>462</v>
      </c>
      <c r="CY85" s="65" t="s">
        <v>209</v>
      </c>
      <c r="DC85" s="32" t="s">
        <v>1807</v>
      </c>
    </row>
    <row r="86">
      <c r="A86" s="27" t="s">
        <v>1555</v>
      </c>
      <c r="B86" s="32" t="s">
        <v>123</v>
      </c>
      <c r="C86" s="32" t="s">
        <v>1825</v>
      </c>
      <c r="D86" s="32" t="s">
        <v>1825</v>
      </c>
      <c r="E86" s="32" t="s">
        <v>1826</v>
      </c>
      <c r="F86" s="65" t="s">
        <v>19</v>
      </c>
      <c r="G86" s="65" t="s">
        <v>209</v>
      </c>
      <c r="H86" s="65" t="s">
        <v>209</v>
      </c>
      <c r="I86" s="15" t="s">
        <v>465</v>
      </c>
      <c r="J86" s="65" t="s">
        <v>209</v>
      </c>
      <c r="K86" s="65" t="s">
        <v>209</v>
      </c>
      <c r="L86" s="32" t="s">
        <v>460</v>
      </c>
      <c r="M86" s="32" t="s">
        <v>459</v>
      </c>
      <c r="N86" s="32" t="s">
        <v>459</v>
      </c>
      <c r="O86" s="32" t="s">
        <v>459</v>
      </c>
      <c r="P86" s="32">
        <v>5.0</v>
      </c>
      <c r="Q86" s="32">
        <v>25.0</v>
      </c>
      <c r="R86" s="32">
        <v>15.0</v>
      </c>
      <c r="S86" s="32">
        <v>10.0</v>
      </c>
      <c r="V86" s="32">
        <v>2.0</v>
      </c>
      <c r="W86" s="32">
        <v>2.0</v>
      </c>
      <c r="X86" s="32">
        <v>30.0</v>
      </c>
      <c r="AA86" s="66"/>
      <c r="AB86" s="66"/>
      <c r="AC86" s="67"/>
      <c r="AD86" s="67"/>
      <c r="AE86" s="67"/>
      <c r="AF86" s="67"/>
      <c r="AG86" s="67"/>
      <c r="AH86" s="67"/>
      <c r="AI86" s="67"/>
      <c r="AJ86" s="67"/>
      <c r="AK86" s="67"/>
      <c r="AL86" s="67"/>
      <c r="AM86" s="67"/>
      <c r="AN86" s="67"/>
      <c r="AO86" s="67"/>
      <c r="AP86" s="66"/>
      <c r="AQ86" s="66"/>
      <c r="AR86" s="67"/>
      <c r="AS86" s="67"/>
      <c r="AT86" s="67"/>
      <c r="AU86" s="67"/>
      <c r="AV86" s="67"/>
      <c r="AW86" s="67"/>
      <c r="AX86" s="67"/>
      <c r="AY86" s="67"/>
      <c r="AZ86" s="67"/>
      <c r="BA86" s="66"/>
      <c r="BB86" s="66"/>
      <c r="BC86" s="67"/>
      <c r="BD86" s="67"/>
      <c r="BE86" s="67"/>
      <c r="BF86" s="67"/>
      <c r="BG86" s="67"/>
      <c r="BH86" s="66"/>
      <c r="BI86" s="66"/>
      <c r="BJ86" s="67"/>
      <c r="BK86" s="67"/>
      <c r="BL86" s="67"/>
      <c r="BM86" s="67"/>
      <c r="BN86" s="67"/>
      <c r="BO86" s="67"/>
      <c r="BP86" s="67"/>
      <c r="BQ86" s="67"/>
      <c r="BR86" s="67"/>
      <c r="BS86" s="66"/>
      <c r="BT86" s="66"/>
      <c r="BU86" s="67"/>
      <c r="BV86" s="67"/>
      <c r="BW86" s="67"/>
      <c r="BX86" s="67"/>
      <c r="BY86" s="67"/>
      <c r="BZ86" s="67"/>
      <c r="CA86" s="32" t="s">
        <v>460</v>
      </c>
      <c r="CB86" s="24" t="s">
        <v>1818</v>
      </c>
      <c r="CD86" s="32">
        <v>5.0</v>
      </c>
      <c r="CF86" s="32">
        <v>2.0</v>
      </c>
      <c r="CG86" s="32">
        <v>2.0</v>
      </c>
      <c r="CH86" s="66"/>
      <c r="CI86" s="66"/>
      <c r="CM86" s="32" t="s">
        <v>460</v>
      </c>
      <c r="CN86" s="65" t="s">
        <v>209</v>
      </c>
      <c r="CO86" s="66"/>
      <c r="CP86" s="66"/>
      <c r="CQ86" s="66"/>
      <c r="CV86" s="32">
        <v>1000.0</v>
      </c>
      <c r="CX86" s="32" t="s">
        <v>462</v>
      </c>
      <c r="CY86" s="65" t="s">
        <v>209</v>
      </c>
      <c r="DC86" s="24" t="s">
        <v>1807</v>
      </c>
    </row>
    <row r="87">
      <c r="A87" s="27" t="s">
        <v>1555</v>
      </c>
      <c r="B87" s="32" t="s">
        <v>123</v>
      </c>
      <c r="C87" s="32" t="s">
        <v>1827</v>
      </c>
      <c r="D87" s="32" t="s">
        <v>1827</v>
      </c>
      <c r="E87" s="32" t="s">
        <v>1828</v>
      </c>
      <c r="F87" s="65" t="s">
        <v>19</v>
      </c>
      <c r="G87" s="65" t="s">
        <v>209</v>
      </c>
      <c r="H87" s="65" t="s">
        <v>209</v>
      </c>
      <c r="I87" s="15" t="s">
        <v>465</v>
      </c>
      <c r="J87" s="65" t="s">
        <v>209</v>
      </c>
      <c r="K87" s="65" t="s">
        <v>209</v>
      </c>
      <c r="L87" s="32" t="s">
        <v>460</v>
      </c>
      <c r="M87" s="32" t="s">
        <v>459</v>
      </c>
      <c r="N87" s="32" t="s">
        <v>459</v>
      </c>
      <c r="O87" s="32" t="s">
        <v>459</v>
      </c>
      <c r="P87" s="32">
        <v>10.0</v>
      </c>
      <c r="Q87" s="32">
        <v>25.0</v>
      </c>
      <c r="R87" s="32">
        <v>15.0</v>
      </c>
      <c r="S87" s="32">
        <v>10.0</v>
      </c>
      <c r="V87" s="32">
        <v>2.0</v>
      </c>
      <c r="W87" s="32">
        <v>2.0</v>
      </c>
      <c r="X87" s="32">
        <v>30.0</v>
      </c>
      <c r="AA87" s="66"/>
      <c r="AB87" s="66"/>
      <c r="AC87" s="67"/>
      <c r="AD87" s="67"/>
      <c r="AE87" s="67"/>
      <c r="AF87" s="67"/>
      <c r="AG87" s="67"/>
      <c r="AH87" s="67"/>
      <c r="AI87" s="67"/>
      <c r="AJ87" s="67"/>
      <c r="AK87" s="67"/>
      <c r="AL87" s="67"/>
      <c r="AM87" s="67"/>
      <c r="AN87" s="67"/>
      <c r="AO87" s="67"/>
      <c r="AP87" s="66"/>
      <c r="AQ87" s="66"/>
      <c r="AR87" s="67"/>
      <c r="AS87" s="67"/>
      <c r="AT87" s="67"/>
      <c r="AU87" s="67"/>
      <c r="AV87" s="67"/>
      <c r="AW87" s="67"/>
      <c r="AX87" s="67"/>
      <c r="AY87" s="67"/>
      <c r="AZ87" s="67"/>
      <c r="BA87" s="66"/>
      <c r="BB87" s="66"/>
      <c r="BC87" s="67"/>
      <c r="BD87" s="67"/>
      <c r="BE87" s="67"/>
      <c r="BF87" s="67"/>
      <c r="BG87" s="67"/>
      <c r="BH87" s="66"/>
      <c r="BI87" s="66"/>
      <c r="BJ87" s="67"/>
      <c r="BK87" s="67"/>
      <c r="BL87" s="67"/>
      <c r="BM87" s="67"/>
      <c r="BN87" s="67"/>
      <c r="BO87" s="67"/>
      <c r="BP87" s="67"/>
      <c r="BQ87" s="67"/>
      <c r="BR87" s="67"/>
      <c r="BS87" s="66"/>
      <c r="BT87" s="66"/>
      <c r="BU87" s="67"/>
      <c r="BV87" s="67"/>
      <c r="BW87" s="67"/>
      <c r="BX87" s="67"/>
      <c r="BY87" s="67"/>
      <c r="BZ87" s="67"/>
      <c r="CA87" s="32" t="s">
        <v>460</v>
      </c>
      <c r="CB87" s="24" t="s">
        <v>1818</v>
      </c>
      <c r="CD87" s="32">
        <v>10.0</v>
      </c>
      <c r="CF87" s="32">
        <v>2.0</v>
      </c>
      <c r="CG87" s="32">
        <v>2.0</v>
      </c>
      <c r="CH87" s="66"/>
      <c r="CI87" s="66"/>
      <c r="CM87" s="32" t="s">
        <v>460</v>
      </c>
      <c r="CN87" s="65" t="s">
        <v>209</v>
      </c>
      <c r="CO87" s="66"/>
      <c r="CP87" s="66"/>
      <c r="CQ87" s="66"/>
      <c r="CV87" s="32">
        <v>1000.0</v>
      </c>
      <c r="CX87" s="32" t="s">
        <v>462</v>
      </c>
      <c r="CY87" s="65" t="s">
        <v>209</v>
      </c>
      <c r="DC87" s="24" t="s">
        <v>1807</v>
      </c>
    </row>
    <row r="88">
      <c r="A88" s="27" t="s">
        <v>1555</v>
      </c>
      <c r="B88" s="32" t="s">
        <v>123</v>
      </c>
      <c r="C88" s="32" t="s">
        <v>1829</v>
      </c>
      <c r="D88" s="32" t="s">
        <v>1829</v>
      </c>
      <c r="E88" s="32" t="s">
        <v>1830</v>
      </c>
      <c r="F88" s="65" t="s">
        <v>19</v>
      </c>
      <c r="G88" s="65" t="s">
        <v>209</v>
      </c>
      <c r="H88" s="65" t="s">
        <v>209</v>
      </c>
      <c r="I88" s="15" t="s">
        <v>465</v>
      </c>
      <c r="J88" s="65" t="s">
        <v>209</v>
      </c>
      <c r="K88" s="65" t="s">
        <v>209</v>
      </c>
      <c r="L88" s="32" t="s">
        <v>460</v>
      </c>
      <c r="M88" s="32" t="s">
        <v>459</v>
      </c>
      <c r="N88" s="32" t="s">
        <v>459</v>
      </c>
      <c r="O88" s="32" t="s">
        <v>459</v>
      </c>
      <c r="P88" s="32">
        <v>20.0</v>
      </c>
      <c r="Q88" s="32">
        <v>25.0</v>
      </c>
      <c r="R88" s="32">
        <v>15.0</v>
      </c>
      <c r="S88" s="32">
        <v>10.0</v>
      </c>
      <c r="V88" s="32">
        <v>2.0</v>
      </c>
      <c r="W88" s="32">
        <v>2.0</v>
      </c>
      <c r="X88" s="32">
        <v>30.0</v>
      </c>
      <c r="AA88" s="66"/>
      <c r="AB88" s="66"/>
      <c r="AC88" s="67"/>
      <c r="AD88" s="67"/>
      <c r="AE88" s="67"/>
      <c r="AF88" s="67"/>
      <c r="AG88" s="67"/>
      <c r="AH88" s="67"/>
      <c r="AI88" s="67"/>
      <c r="AJ88" s="67"/>
      <c r="AK88" s="67"/>
      <c r="AL88" s="67"/>
      <c r="AM88" s="67"/>
      <c r="AN88" s="67"/>
      <c r="AO88" s="67"/>
      <c r="AP88" s="66"/>
      <c r="AQ88" s="66"/>
      <c r="AR88" s="67"/>
      <c r="AS88" s="67"/>
      <c r="AT88" s="67"/>
      <c r="AU88" s="67"/>
      <c r="AV88" s="67"/>
      <c r="AW88" s="67"/>
      <c r="AX88" s="67"/>
      <c r="AY88" s="67"/>
      <c r="AZ88" s="67"/>
      <c r="BA88" s="66"/>
      <c r="BB88" s="66"/>
      <c r="BC88" s="67"/>
      <c r="BD88" s="67"/>
      <c r="BE88" s="67"/>
      <c r="BF88" s="67"/>
      <c r="BG88" s="67"/>
      <c r="BH88" s="66"/>
      <c r="BI88" s="66"/>
      <c r="BJ88" s="67"/>
      <c r="BK88" s="67"/>
      <c r="BL88" s="67"/>
      <c r="BM88" s="67"/>
      <c r="BN88" s="67"/>
      <c r="BO88" s="67"/>
      <c r="BP88" s="67"/>
      <c r="BQ88" s="67"/>
      <c r="BR88" s="67"/>
      <c r="BS88" s="66"/>
      <c r="BT88" s="66"/>
      <c r="BU88" s="67"/>
      <c r="BV88" s="67"/>
      <c r="BW88" s="67"/>
      <c r="BX88" s="67"/>
      <c r="BY88" s="67"/>
      <c r="BZ88" s="67"/>
      <c r="CA88" s="32" t="s">
        <v>460</v>
      </c>
      <c r="CB88" s="24" t="s">
        <v>1818</v>
      </c>
      <c r="CD88" s="32">
        <v>20.0</v>
      </c>
      <c r="CF88" s="32">
        <v>2.0</v>
      </c>
      <c r="CG88" s="32">
        <v>2.0</v>
      </c>
      <c r="CH88" s="66"/>
      <c r="CI88" s="66"/>
      <c r="CM88" s="32" t="s">
        <v>460</v>
      </c>
      <c r="CN88" s="65" t="s">
        <v>209</v>
      </c>
      <c r="CO88" s="66"/>
      <c r="CP88" s="66"/>
      <c r="CQ88" s="66"/>
      <c r="CV88" s="32">
        <v>1000.0</v>
      </c>
      <c r="CX88" s="32" t="s">
        <v>462</v>
      </c>
      <c r="CY88" s="65" t="s">
        <v>209</v>
      </c>
      <c r="DC88" s="24" t="s">
        <v>1807</v>
      </c>
    </row>
    <row r="89">
      <c r="A89" s="27" t="s">
        <v>1555</v>
      </c>
      <c r="B89" s="32" t="s">
        <v>123</v>
      </c>
      <c r="C89" s="32" t="s">
        <v>1831</v>
      </c>
      <c r="D89" s="32" t="s">
        <v>1831</v>
      </c>
      <c r="E89" s="32" t="s">
        <v>1832</v>
      </c>
      <c r="F89" s="65" t="s">
        <v>19</v>
      </c>
      <c r="G89" s="65" t="s">
        <v>209</v>
      </c>
      <c r="H89" s="65" t="s">
        <v>209</v>
      </c>
      <c r="I89" s="15" t="s">
        <v>465</v>
      </c>
      <c r="J89" s="65" t="s">
        <v>209</v>
      </c>
      <c r="K89" s="65" t="s">
        <v>209</v>
      </c>
      <c r="L89" s="32" t="s">
        <v>460</v>
      </c>
      <c r="M89" s="32" t="s">
        <v>459</v>
      </c>
      <c r="N89" s="32" t="s">
        <v>459</v>
      </c>
      <c r="O89" s="32" t="s">
        <v>459</v>
      </c>
      <c r="P89" s="32">
        <v>40.0</v>
      </c>
      <c r="Q89" s="32">
        <v>25.0</v>
      </c>
      <c r="R89" s="32">
        <v>15.0</v>
      </c>
      <c r="S89" s="32">
        <v>10.0</v>
      </c>
      <c r="V89" s="32">
        <v>2.0</v>
      </c>
      <c r="W89" s="32">
        <v>2.0</v>
      </c>
      <c r="X89" s="32">
        <v>30.0</v>
      </c>
      <c r="AA89" s="66"/>
      <c r="AB89" s="66"/>
      <c r="AC89" s="67"/>
      <c r="AD89" s="67"/>
      <c r="AE89" s="67"/>
      <c r="AF89" s="67"/>
      <c r="AG89" s="67"/>
      <c r="AH89" s="67"/>
      <c r="AI89" s="67"/>
      <c r="AJ89" s="67"/>
      <c r="AK89" s="67"/>
      <c r="AL89" s="67"/>
      <c r="AM89" s="67"/>
      <c r="AN89" s="67"/>
      <c r="AO89" s="67"/>
      <c r="AP89" s="66"/>
      <c r="AQ89" s="66"/>
      <c r="AR89" s="67"/>
      <c r="AS89" s="67"/>
      <c r="AT89" s="67"/>
      <c r="AU89" s="67"/>
      <c r="AV89" s="67"/>
      <c r="AW89" s="67"/>
      <c r="AX89" s="67"/>
      <c r="AY89" s="67"/>
      <c r="AZ89" s="67"/>
      <c r="BA89" s="66"/>
      <c r="BB89" s="66"/>
      <c r="BC89" s="67"/>
      <c r="BD89" s="67"/>
      <c r="BE89" s="67"/>
      <c r="BF89" s="67"/>
      <c r="BG89" s="67"/>
      <c r="BH89" s="66"/>
      <c r="BI89" s="66"/>
      <c r="BJ89" s="67"/>
      <c r="BK89" s="67"/>
      <c r="BL89" s="67"/>
      <c r="BM89" s="67"/>
      <c r="BN89" s="67"/>
      <c r="BO89" s="67"/>
      <c r="BP89" s="67"/>
      <c r="BQ89" s="67"/>
      <c r="BR89" s="67"/>
      <c r="BS89" s="66"/>
      <c r="BT89" s="66"/>
      <c r="BU89" s="67"/>
      <c r="BV89" s="67"/>
      <c r="BW89" s="67"/>
      <c r="BX89" s="67"/>
      <c r="BY89" s="67"/>
      <c r="BZ89" s="67"/>
      <c r="CA89" s="32" t="s">
        <v>460</v>
      </c>
      <c r="CB89" s="24" t="s">
        <v>1818</v>
      </c>
      <c r="CD89" s="32">
        <v>40.0</v>
      </c>
      <c r="CF89" s="32">
        <v>2.0</v>
      </c>
      <c r="CG89" s="32">
        <v>2.0</v>
      </c>
      <c r="CH89" s="66"/>
      <c r="CI89" s="66"/>
      <c r="CM89" s="32" t="s">
        <v>460</v>
      </c>
      <c r="CN89" s="65" t="s">
        <v>209</v>
      </c>
      <c r="CO89" s="66"/>
      <c r="CP89" s="66"/>
      <c r="CQ89" s="66"/>
      <c r="CV89" s="32">
        <v>1000.0</v>
      </c>
      <c r="CX89" s="32" t="s">
        <v>462</v>
      </c>
      <c r="CY89" s="65" t="s">
        <v>209</v>
      </c>
      <c r="DC89" s="24" t="s">
        <v>1807</v>
      </c>
    </row>
    <row r="90">
      <c r="A90" s="27" t="s">
        <v>1555</v>
      </c>
      <c r="B90" s="32" t="s">
        <v>123</v>
      </c>
      <c r="C90" s="32" t="s">
        <v>1396</v>
      </c>
      <c r="D90" s="32" t="s">
        <v>1396</v>
      </c>
      <c r="E90" s="32" t="s">
        <v>1833</v>
      </c>
      <c r="F90" s="65" t="s">
        <v>19</v>
      </c>
      <c r="G90" s="65" t="s">
        <v>209</v>
      </c>
      <c r="H90" s="65" t="s">
        <v>209</v>
      </c>
      <c r="I90" s="15" t="s">
        <v>458</v>
      </c>
      <c r="J90" s="65" t="s">
        <v>209</v>
      </c>
      <c r="K90" s="65" t="s">
        <v>209</v>
      </c>
      <c r="L90" s="32" t="s">
        <v>462</v>
      </c>
      <c r="M90" s="32" t="s">
        <v>462</v>
      </c>
      <c r="N90" s="32" t="s">
        <v>462</v>
      </c>
      <c r="O90" s="32" t="s">
        <v>462</v>
      </c>
      <c r="AA90" s="65" t="s">
        <v>19</v>
      </c>
      <c r="AB90" s="66"/>
      <c r="AP90" s="66"/>
      <c r="AQ90" s="66"/>
      <c r="BA90" s="66"/>
      <c r="BB90" s="66"/>
      <c r="BH90" s="66"/>
      <c r="BI90" s="66"/>
      <c r="BS90" s="66"/>
      <c r="BT90" s="66"/>
      <c r="CA90" s="32" t="s">
        <v>460</v>
      </c>
      <c r="CB90" s="24" t="s">
        <v>1834</v>
      </c>
      <c r="CD90" s="32">
        <v>0.0</v>
      </c>
      <c r="CF90" s="32">
        <v>2.0</v>
      </c>
      <c r="CG90" s="32">
        <v>2.0</v>
      </c>
      <c r="CH90" s="65" t="s">
        <v>19</v>
      </c>
      <c r="CI90" s="66"/>
      <c r="CM90" s="32" t="s">
        <v>459</v>
      </c>
      <c r="CN90" s="66"/>
      <c r="CO90" s="66"/>
      <c r="CP90" s="66"/>
      <c r="CQ90" s="66"/>
      <c r="CR90" s="67"/>
      <c r="CS90" s="67"/>
      <c r="CT90" s="67"/>
      <c r="CU90" s="67"/>
      <c r="CV90" s="67"/>
      <c r="CW90" s="67"/>
      <c r="CX90" s="32" t="s">
        <v>462</v>
      </c>
      <c r="CY90" s="65" t="s">
        <v>209</v>
      </c>
      <c r="DC90" s="24" t="s">
        <v>1807</v>
      </c>
    </row>
    <row r="91">
      <c r="A91" s="27" t="s">
        <v>1555</v>
      </c>
      <c r="B91" s="32" t="s">
        <v>123</v>
      </c>
      <c r="C91" s="32" t="s">
        <v>972</v>
      </c>
      <c r="D91" s="32" t="s">
        <v>972</v>
      </c>
      <c r="E91" s="32" t="s">
        <v>1835</v>
      </c>
      <c r="F91" s="65" t="s">
        <v>19</v>
      </c>
      <c r="G91" s="65" t="s">
        <v>209</v>
      </c>
      <c r="H91" s="65" t="s">
        <v>209</v>
      </c>
      <c r="I91" s="15" t="s">
        <v>491</v>
      </c>
      <c r="J91" s="65" t="s">
        <v>209</v>
      </c>
      <c r="K91" s="65" t="s">
        <v>209</v>
      </c>
      <c r="L91" s="32" t="s">
        <v>459</v>
      </c>
      <c r="M91" s="32" t="s">
        <v>462</v>
      </c>
      <c r="N91" s="32" t="s">
        <v>462</v>
      </c>
      <c r="O91" s="32" t="s">
        <v>462</v>
      </c>
      <c r="P91" s="67"/>
      <c r="Q91" s="67"/>
      <c r="R91" s="67"/>
      <c r="S91" s="67"/>
      <c r="T91" s="67"/>
      <c r="U91" s="67"/>
      <c r="V91" s="67"/>
      <c r="W91" s="67"/>
      <c r="X91" s="67"/>
      <c r="Y91" s="67"/>
      <c r="Z91" s="67"/>
      <c r="AA91" s="65" t="s">
        <v>209</v>
      </c>
      <c r="AB91" s="65" t="s">
        <v>209</v>
      </c>
      <c r="AD91" s="32">
        <v>12.0</v>
      </c>
      <c r="AE91" s="32">
        <v>20.0</v>
      </c>
      <c r="AF91" s="32">
        <v>0.0</v>
      </c>
      <c r="AG91" s="32">
        <v>10.0</v>
      </c>
      <c r="AJ91" s="32">
        <v>2.0</v>
      </c>
      <c r="AK91" s="32">
        <v>2.0</v>
      </c>
      <c r="AL91" s="32">
        <v>2.0</v>
      </c>
      <c r="AM91" s="32">
        <v>35.0</v>
      </c>
      <c r="AP91" s="65" t="s">
        <v>209</v>
      </c>
      <c r="AQ91" s="66"/>
      <c r="AS91" s="32">
        <v>12.0</v>
      </c>
      <c r="AT91" s="32">
        <v>20.0</v>
      </c>
      <c r="AU91" s="32">
        <v>0.0</v>
      </c>
      <c r="AV91" s="32">
        <v>10.0</v>
      </c>
      <c r="AY91" s="32">
        <v>2.0</v>
      </c>
      <c r="AZ91" s="32">
        <v>2.0</v>
      </c>
      <c r="BA91" s="65" t="s">
        <v>209</v>
      </c>
      <c r="BB91" s="66"/>
      <c r="BC91" s="32">
        <v>2.0</v>
      </c>
      <c r="BD91" s="32">
        <v>35.0</v>
      </c>
      <c r="BH91" s="66"/>
      <c r="BI91" s="66"/>
      <c r="BK91" s="32">
        <v>12.0</v>
      </c>
      <c r="BL91" s="32">
        <v>20.0</v>
      </c>
      <c r="BM91" s="32">
        <v>0.0</v>
      </c>
      <c r="BN91" s="32">
        <v>10.0</v>
      </c>
      <c r="BQ91" s="32">
        <v>2.0</v>
      </c>
      <c r="BR91" s="32">
        <v>2.0</v>
      </c>
      <c r="BS91" s="65" t="s">
        <v>209</v>
      </c>
      <c r="BT91" s="66"/>
      <c r="BU91" s="32">
        <v>2.0</v>
      </c>
      <c r="BV91" s="32">
        <v>35.0</v>
      </c>
      <c r="CA91" s="32" t="s">
        <v>460</v>
      </c>
      <c r="CB91" s="24" t="s">
        <v>1834</v>
      </c>
      <c r="CD91" s="32">
        <v>0.0</v>
      </c>
      <c r="CF91" s="32">
        <v>2.0</v>
      </c>
      <c r="CG91" s="32">
        <v>2.0</v>
      </c>
      <c r="CH91" s="65" t="s">
        <v>19</v>
      </c>
      <c r="CI91" s="66"/>
      <c r="CM91" s="32" t="s">
        <v>459</v>
      </c>
      <c r="CN91" s="66"/>
      <c r="CO91" s="66"/>
      <c r="CP91" s="66"/>
      <c r="CQ91" s="66"/>
      <c r="CR91" s="67"/>
      <c r="CS91" s="67"/>
      <c r="CT91" s="67"/>
      <c r="CU91" s="67"/>
      <c r="CV91" s="67"/>
      <c r="CW91" s="67"/>
      <c r="CX91" s="32" t="s">
        <v>462</v>
      </c>
      <c r="CY91" s="65" t="s">
        <v>209</v>
      </c>
      <c r="DC91" s="24" t="s">
        <v>1807</v>
      </c>
    </row>
    <row r="92">
      <c r="A92" s="27" t="s">
        <v>1555</v>
      </c>
      <c r="B92" s="32" t="s">
        <v>123</v>
      </c>
      <c r="C92" s="32" t="s">
        <v>1836</v>
      </c>
      <c r="D92" s="32" t="s">
        <v>1836</v>
      </c>
      <c r="E92" s="32" t="s">
        <v>1837</v>
      </c>
      <c r="F92" s="65" t="s">
        <v>19</v>
      </c>
      <c r="G92" s="65" t="s">
        <v>209</v>
      </c>
      <c r="H92" s="65" t="s">
        <v>209</v>
      </c>
      <c r="I92" s="15" t="s">
        <v>491</v>
      </c>
      <c r="J92" s="65" t="s">
        <v>209</v>
      </c>
      <c r="K92" s="65" t="s">
        <v>209</v>
      </c>
      <c r="L92" s="32" t="s">
        <v>459</v>
      </c>
      <c r="M92" s="32" t="s">
        <v>462</v>
      </c>
      <c r="N92" s="32" t="s">
        <v>462</v>
      </c>
      <c r="O92" s="32" t="s">
        <v>462</v>
      </c>
      <c r="P92" s="67"/>
      <c r="Q92" s="67"/>
      <c r="R92" s="67"/>
      <c r="S92" s="67"/>
      <c r="T92" s="67"/>
      <c r="U92" s="67"/>
      <c r="V92" s="67"/>
      <c r="W92" s="67"/>
      <c r="X92" s="67"/>
      <c r="Y92" s="67"/>
      <c r="Z92" s="67"/>
      <c r="AA92" s="65" t="s">
        <v>209</v>
      </c>
      <c r="AB92" s="65" t="s">
        <v>209</v>
      </c>
      <c r="AE92" s="32">
        <v>20.0</v>
      </c>
      <c r="AF92" s="32">
        <v>0.0</v>
      </c>
      <c r="AG92" s="32">
        <v>10.0</v>
      </c>
      <c r="AJ92" s="32">
        <v>2.0</v>
      </c>
      <c r="AK92" s="32">
        <v>2.0</v>
      </c>
      <c r="AL92" s="32">
        <v>2.0</v>
      </c>
      <c r="AM92" s="32">
        <v>25.0</v>
      </c>
      <c r="AP92" s="65" t="s">
        <v>209</v>
      </c>
      <c r="AQ92" s="66"/>
      <c r="AT92" s="32">
        <v>20.0</v>
      </c>
      <c r="AU92" s="32">
        <v>0.0</v>
      </c>
      <c r="AV92" s="32">
        <v>10.0</v>
      </c>
      <c r="AY92" s="32">
        <v>2.0</v>
      </c>
      <c r="AZ92" s="32">
        <v>2.0</v>
      </c>
      <c r="BA92" s="65" t="s">
        <v>209</v>
      </c>
      <c r="BB92" s="66"/>
      <c r="BC92" s="32">
        <v>2.0</v>
      </c>
      <c r="BD92" s="32">
        <v>25.0</v>
      </c>
      <c r="BH92" s="66"/>
      <c r="BI92" s="66"/>
      <c r="BL92" s="32">
        <v>20.0</v>
      </c>
      <c r="BM92" s="32">
        <v>0.0</v>
      </c>
      <c r="BN92" s="32">
        <v>10.0</v>
      </c>
      <c r="BQ92" s="32">
        <v>2.0</v>
      </c>
      <c r="BR92" s="32">
        <v>2.0</v>
      </c>
      <c r="BS92" s="65" t="s">
        <v>209</v>
      </c>
      <c r="BT92" s="66"/>
      <c r="BU92" s="32">
        <v>2.0</v>
      </c>
      <c r="BV92" s="32">
        <v>25.0</v>
      </c>
      <c r="CA92" s="32" t="s">
        <v>460</v>
      </c>
      <c r="CB92" s="24" t="s">
        <v>1834</v>
      </c>
      <c r="CD92" s="32">
        <v>0.0</v>
      </c>
      <c r="CF92" s="32">
        <v>2.0</v>
      </c>
      <c r="CG92" s="32">
        <v>2.0</v>
      </c>
      <c r="CH92" s="65" t="s">
        <v>19</v>
      </c>
      <c r="CI92" s="66"/>
      <c r="CM92" s="32" t="s">
        <v>459</v>
      </c>
      <c r="CN92" s="66"/>
      <c r="CO92" s="66"/>
      <c r="CP92" s="66"/>
      <c r="CQ92" s="66"/>
      <c r="CR92" s="67"/>
      <c r="CS92" s="67"/>
      <c r="CT92" s="67"/>
      <c r="CU92" s="67"/>
      <c r="CV92" s="67"/>
      <c r="CW92" s="67"/>
      <c r="CX92" s="32" t="s">
        <v>462</v>
      </c>
      <c r="CY92" s="65" t="s">
        <v>209</v>
      </c>
      <c r="DC92" s="24" t="s">
        <v>1807</v>
      </c>
    </row>
    <row r="93">
      <c r="A93" s="27" t="s">
        <v>1555</v>
      </c>
      <c r="B93" s="32" t="s">
        <v>123</v>
      </c>
      <c r="C93" s="32" t="s">
        <v>1838</v>
      </c>
      <c r="D93" s="32" t="s">
        <v>1838</v>
      </c>
      <c r="E93" s="32" t="s">
        <v>1839</v>
      </c>
      <c r="F93" s="65" t="s">
        <v>19</v>
      </c>
      <c r="G93" s="65" t="s">
        <v>209</v>
      </c>
      <c r="H93" s="65" t="s">
        <v>209</v>
      </c>
      <c r="I93" s="15" t="s">
        <v>458</v>
      </c>
      <c r="J93" s="65" t="s">
        <v>209</v>
      </c>
      <c r="K93" s="65" t="s">
        <v>209</v>
      </c>
      <c r="L93" s="32" t="s">
        <v>459</v>
      </c>
      <c r="M93" s="32" t="s">
        <v>460</v>
      </c>
      <c r="N93" s="32" t="s">
        <v>460</v>
      </c>
      <c r="O93" s="32" t="s">
        <v>460</v>
      </c>
      <c r="P93" s="67"/>
      <c r="Q93" s="67"/>
      <c r="R93" s="67"/>
      <c r="S93" s="67"/>
      <c r="T93" s="67"/>
      <c r="U93" s="67"/>
      <c r="V93" s="67"/>
      <c r="W93" s="67"/>
      <c r="X93" s="67"/>
      <c r="Y93" s="67"/>
      <c r="Z93" s="67"/>
      <c r="AA93" s="65" t="s">
        <v>209</v>
      </c>
      <c r="AB93" s="65" t="s">
        <v>209</v>
      </c>
      <c r="AC93" s="75">
        <v>0.04591368</v>
      </c>
      <c r="AE93" s="32">
        <v>0.0</v>
      </c>
      <c r="AF93" s="32">
        <v>0.0</v>
      </c>
      <c r="AG93" s="32">
        <v>5.0</v>
      </c>
      <c r="AJ93" s="32">
        <v>2.0</v>
      </c>
      <c r="AK93" s="32">
        <v>2.0</v>
      </c>
      <c r="AL93" s="32">
        <v>4.0</v>
      </c>
      <c r="AM93" s="32">
        <v>55.0</v>
      </c>
      <c r="AP93" s="65" t="s">
        <v>209</v>
      </c>
      <c r="AQ93" s="66"/>
      <c r="AT93" s="32">
        <v>0.0</v>
      </c>
      <c r="AU93" s="32">
        <v>0.0</v>
      </c>
      <c r="AV93" s="32">
        <v>5.0</v>
      </c>
      <c r="AY93" s="32">
        <v>2.0</v>
      </c>
      <c r="AZ93" s="32">
        <v>2.0</v>
      </c>
      <c r="BA93" s="65" t="s">
        <v>209</v>
      </c>
      <c r="BB93" s="66"/>
      <c r="BC93" s="32">
        <v>4.0</v>
      </c>
      <c r="BD93" s="32">
        <v>55.0</v>
      </c>
      <c r="BH93" s="66"/>
      <c r="BI93" s="66"/>
      <c r="BL93" s="32">
        <v>0.0</v>
      </c>
      <c r="BM93" s="32">
        <v>0.0</v>
      </c>
      <c r="BN93" s="32">
        <v>5.0</v>
      </c>
      <c r="BQ93" s="32">
        <v>2.0</v>
      </c>
      <c r="BR93" s="32">
        <v>2.0</v>
      </c>
      <c r="BS93" s="65" t="s">
        <v>209</v>
      </c>
      <c r="BT93" s="66"/>
      <c r="BU93" s="32">
        <v>4.0</v>
      </c>
      <c r="BV93" s="32">
        <v>55.0</v>
      </c>
      <c r="CA93" s="32" t="s">
        <v>460</v>
      </c>
      <c r="CB93" s="24" t="s">
        <v>1840</v>
      </c>
      <c r="CD93" s="75">
        <v>0.04591368</v>
      </c>
      <c r="CF93" s="32">
        <v>2.0</v>
      </c>
      <c r="CG93" s="32">
        <v>2.0</v>
      </c>
      <c r="CH93" s="65" t="s">
        <v>19</v>
      </c>
      <c r="CI93" s="66"/>
      <c r="CM93" s="32" t="s">
        <v>459</v>
      </c>
      <c r="CN93" s="66"/>
      <c r="CO93" s="66"/>
      <c r="CP93" s="66"/>
      <c r="CQ93" s="66"/>
      <c r="CR93" s="67"/>
      <c r="CS93" s="67"/>
      <c r="CT93" s="67"/>
      <c r="CU93" s="67"/>
      <c r="CV93" s="67"/>
      <c r="CW93" s="67"/>
      <c r="CX93" s="32" t="s">
        <v>462</v>
      </c>
      <c r="CY93" s="65" t="s">
        <v>209</v>
      </c>
      <c r="DC93" s="24" t="s">
        <v>1807</v>
      </c>
    </row>
    <row r="94">
      <c r="A94" s="27" t="s">
        <v>1555</v>
      </c>
      <c r="B94" s="32" t="s">
        <v>123</v>
      </c>
      <c r="C94" s="32" t="s">
        <v>1841</v>
      </c>
      <c r="D94" s="32" t="s">
        <v>1841</v>
      </c>
      <c r="E94" s="32" t="s">
        <v>1842</v>
      </c>
      <c r="F94" s="65" t="s">
        <v>19</v>
      </c>
      <c r="G94" s="65" t="s">
        <v>209</v>
      </c>
      <c r="H94" s="65" t="s">
        <v>209</v>
      </c>
      <c r="I94" s="15" t="s">
        <v>458</v>
      </c>
      <c r="J94" s="65" t="s">
        <v>209</v>
      </c>
      <c r="K94" s="65" t="s">
        <v>209</v>
      </c>
      <c r="L94" s="32" t="s">
        <v>460</v>
      </c>
      <c r="M94" s="32" t="s">
        <v>460</v>
      </c>
      <c r="N94" s="32" t="s">
        <v>460</v>
      </c>
      <c r="O94" s="32" t="s">
        <v>460</v>
      </c>
      <c r="P94" s="75">
        <v>0.1147842</v>
      </c>
      <c r="Q94" s="32">
        <v>10.0</v>
      </c>
      <c r="R94" s="32">
        <v>10.0</v>
      </c>
      <c r="S94" s="32">
        <v>10.0</v>
      </c>
      <c r="V94" s="32">
        <v>2.0</v>
      </c>
      <c r="W94" s="32">
        <v>2.0</v>
      </c>
      <c r="X94" s="32">
        <v>33.0</v>
      </c>
      <c r="AA94" s="65" t="s">
        <v>209</v>
      </c>
      <c r="AB94" s="65" t="s">
        <v>209</v>
      </c>
      <c r="AC94" s="75">
        <v>0.1147842</v>
      </c>
      <c r="AE94" s="32">
        <v>10.0</v>
      </c>
      <c r="AF94" s="32">
        <v>10.0</v>
      </c>
      <c r="AG94" s="32">
        <v>10.0</v>
      </c>
      <c r="AJ94" s="32">
        <v>2.0</v>
      </c>
      <c r="AK94" s="32">
        <v>2.0</v>
      </c>
      <c r="AL94" s="32">
        <v>3.0</v>
      </c>
      <c r="AM94" s="32">
        <v>40.0</v>
      </c>
      <c r="AP94" s="65" t="s">
        <v>209</v>
      </c>
      <c r="AQ94" s="66"/>
      <c r="AR94" s="75">
        <v>0.1147842</v>
      </c>
      <c r="AT94" s="32">
        <v>10.0</v>
      </c>
      <c r="AU94" s="32">
        <v>10.0</v>
      </c>
      <c r="AV94" s="32">
        <v>10.0</v>
      </c>
      <c r="AY94" s="32">
        <v>2.0</v>
      </c>
      <c r="AZ94" s="32">
        <v>2.0</v>
      </c>
      <c r="BA94" s="65" t="s">
        <v>209</v>
      </c>
      <c r="BB94" s="66"/>
      <c r="BC94" s="85">
        <v>2.0</v>
      </c>
      <c r="BD94" s="32">
        <v>33.0</v>
      </c>
      <c r="BH94" s="66"/>
      <c r="BI94" s="66"/>
      <c r="BJ94" s="75">
        <v>0.1147842</v>
      </c>
      <c r="BL94" s="32">
        <v>10.0</v>
      </c>
      <c r="BM94" s="32">
        <v>10.0</v>
      </c>
      <c r="BN94" s="32">
        <v>10.0</v>
      </c>
      <c r="BQ94" s="32">
        <v>2.0</v>
      </c>
      <c r="BR94" s="32">
        <v>2.0</v>
      </c>
      <c r="BS94" s="65" t="s">
        <v>209</v>
      </c>
      <c r="BT94" s="66"/>
      <c r="BU94" s="32">
        <v>2.0</v>
      </c>
      <c r="BV94" s="32">
        <v>33.0</v>
      </c>
      <c r="CA94" s="32" t="s">
        <v>460</v>
      </c>
      <c r="CB94" s="24" t="s">
        <v>1806</v>
      </c>
      <c r="CD94" s="32">
        <v>0.11</v>
      </c>
      <c r="CF94" s="32">
        <v>2.0</v>
      </c>
      <c r="CG94" s="32">
        <v>2.0</v>
      </c>
      <c r="CH94" s="65" t="s">
        <v>19</v>
      </c>
      <c r="CI94" s="66"/>
      <c r="CM94" s="32" t="s">
        <v>460</v>
      </c>
      <c r="CN94" s="66"/>
      <c r="CO94" s="66"/>
      <c r="CP94" s="66"/>
      <c r="CQ94" s="66"/>
      <c r="CV94" s="32">
        <v>1000.0</v>
      </c>
      <c r="CX94" s="32" t="s">
        <v>462</v>
      </c>
      <c r="CY94" s="65" t="s">
        <v>209</v>
      </c>
      <c r="DC94" s="24" t="s">
        <v>1807</v>
      </c>
    </row>
    <row r="95">
      <c r="A95" s="27" t="s">
        <v>1555</v>
      </c>
      <c r="B95" s="32" t="s">
        <v>123</v>
      </c>
      <c r="C95" s="32" t="s">
        <v>1843</v>
      </c>
      <c r="D95" s="32" t="s">
        <v>1843</v>
      </c>
      <c r="E95" s="32" t="s">
        <v>1799</v>
      </c>
      <c r="F95" s="65" t="s">
        <v>19</v>
      </c>
      <c r="G95" s="65" t="s">
        <v>209</v>
      </c>
      <c r="H95" s="65" t="s">
        <v>209</v>
      </c>
      <c r="I95" s="15" t="s">
        <v>491</v>
      </c>
      <c r="J95" s="65" t="s">
        <v>209</v>
      </c>
      <c r="K95" s="65" t="s">
        <v>209</v>
      </c>
      <c r="L95" s="32" t="s">
        <v>459</v>
      </c>
      <c r="M95" s="32" t="s">
        <v>459</v>
      </c>
      <c r="N95" s="32" t="s">
        <v>459</v>
      </c>
      <c r="O95" s="32" t="s">
        <v>459</v>
      </c>
      <c r="P95" s="67"/>
      <c r="Q95" s="67"/>
      <c r="R95" s="67"/>
      <c r="S95" s="67"/>
      <c r="T95" s="67"/>
      <c r="U95" s="67"/>
      <c r="V95" s="67"/>
      <c r="W95" s="67"/>
      <c r="X95" s="67"/>
      <c r="Y95" s="67"/>
      <c r="Z95" s="67"/>
      <c r="AA95" s="66"/>
      <c r="AB95" s="66"/>
      <c r="AC95" s="67"/>
      <c r="AD95" s="67"/>
      <c r="AE95" s="67"/>
      <c r="AF95" s="67"/>
      <c r="AG95" s="67"/>
      <c r="AH95" s="67"/>
      <c r="AI95" s="67"/>
      <c r="AJ95" s="67"/>
      <c r="AK95" s="67"/>
      <c r="AL95" s="67"/>
      <c r="AM95" s="67"/>
      <c r="AN95" s="67"/>
      <c r="AO95" s="67"/>
      <c r="AP95" s="66"/>
      <c r="AQ95" s="66"/>
      <c r="AR95" s="67"/>
      <c r="AS95" s="67"/>
      <c r="AT95" s="67"/>
      <c r="AU95" s="67"/>
      <c r="AV95" s="67"/>
      <c r="AW95" s="67"/>
      <c r="AX95" s="67"/>
      <c r="AY95" s="67"/>
      <c r="AZ95" s="67"/>
      <c r="BA95" s="66"/>
      <c r="BB95" s="66"/>
      <c r="BC95" s="67"/>
      <c r="BD95" s="67"/>
      <c r="BE95" s="67"/>
      <c r="BF95" s="67"/>
      <c r="BG95" s="67"/>
      <c r="BH95" s="66"/>
      <c r="BI95" s="66"/>
      <c r="BJ95" s="67"/>
      <c r="BK95" s="67"/>
      <c r="BL95" s="67"/>
      <c r="BM95" s="67"/>
      <c r="BN95" s="67"/>
      <c r="BO95" s="67"/>
      <c r="BP95" s="67"/>
      <c r="BQ95" s="67"/>
      <c r="BR95" s="67"/>
      <c r="BS95" s="66"/>
      <c r="BT95" s="66"/>
      <c r="BU95" s="67"/>
      <c r="BV95" s="67"/>
      <c r="BW95" s="67"/>
      <c r="BX95" s="67"/>
      <c r="BY95" s="67"/>
      <c r="BZ95" s="67"/>
      <c r="CA95" s="32" t="s">
        <v>460</v>
      </c>
      <c r="CB95" s="24" t="s">
        <v>1834</v>
      </c>
      <c r="CD95" s="32">
        <v>1.0</v>
      </c>
      <c r="CF95" s="32">
        <v>2.0</v>
      </c>
      <c r="CG95" s="32">
        <v>2.0</v>
      </c>
      <c r="CH95" s="65" t="s">
        <v>19</v>
      </c>
      <c r="CI95" s="66"/>
      <c r="CM95" s="32" t="s">
        <v>460</v>
      </c>
      <c r="CN95" s="66"/>
      <c r="CO95" s="66"/>
      <c r="CP95" s="66"/>
      <c r="CQ95" s="66"/>
      <c r="CV95" s="32">
        <v>1000.0</v>
      </c>
      <c r="CX95" s="32" t="s">
        <v>462</v>
      </c>
      <c r="CY95" s="65" t="s">
        <v>209</v>
      </c>
      <c r="DC95" s="24" t="s">
        <v>1807</v>
      </c>
    </row>
    <row r="96">
      <c r="A96" s="27" t="s">
        <v>1555</v>
      </c>
      <c r="B96" s="32" t="s">
        <v>123</v>
      </c>
      <c r="C96" s="32" t="s">
        <v>504</v>
      </c>
      <c r="D96" s="32" t="s">
        <v>504</v>
      </c>
      <c r="E96" s="32" t="s">
        <v>1844</v>
      </c>
      <c r="F96" s="65" t="s">
        <v>19</v>
      </c>
      <c r="G96" s="65" t="s">
        <v>209</v>
      </c>
      <c r="H96" s="65" t="s">
        <v>209</v>
      </c>
      <c r="I96" s="15" t="s">
        <v>465</v>
      </c>
      <c r="J96" s="65" t="s">
        <v>209</v>
      </c>
      <c r="K96" s="65" t="s">
        <v>209</v>
      </c>
      <c r="L96" s="32" t="s">
        <v>460</v>
      </c>
      <c r="M96" s="32" t="s">
        <v>460</v>
      </c>
      <c r="N96" s="32" t="s">
        <v>460</v>
      </c>
      <c r="O96" s="32" t="s">
        <v>460</v>
      </c>
      <c r="P96" s="32">
        <v>0.0</v>
      </c>
      <c r="Q96" s="32">
        <v>20.0</v>
      </c>
      <c r="R96" s="32">
        <v>10.0</v>
      </c>
      <c r="S96" s="32">
        <v>10.0</v>
      </c>
      <c r="V96" s="32">
        <v>2.0</v>
      </c>
      <c r="W96" s="32">
        <v>2.0</v>
      </c>
      <c r="X96" s="32">
        <v>35.0</v>
      </c>
      <c r="AA96" s="65" t="s">
        <v>209</v>
      </c>
      <c r="AB96" s="65" t="s">
        <v>209</v>
      </c>
      <c r="AC96" s="32">
        <v>0.0</v>
      </c>
      <c r="AE96" s="32">
        <v>20.0</v>
      </c>
      <c r="AF96" s="32">
        <v>10.0</v>
      </c>
      <c r="AG96" s="32">
        <v>10.0</v>
      </c>
      <c r="AJ96" s="32">
        <v>2.0</v>
      </c>
      <c r="AK96" s="32">
        <v>2.0</v>
      </c>
      <c r="AL96" s="32">
        <v>2.0</v>
      </c>
      <c r="AM96" s="32">
        <v>35.0</v>
      </c>
      <c r="AP96" s="65" t="s">
        <v>209</v>
      </c>
      <c r="AQ96" s="65" t="s">
        <v>209</v>
      </c>
      <c r="AR96" s="32">
        <v>0.0</v>
      </c>
      <c r="AT96" s="32">
        <v>20.0</v>
      </c>
      <c r="AU96" s="32">
        <v>10.0</v>
      </c>
      <c r="AV96" s="32">
        <v>10.0</v>
      </c>
      <c r="AY96" s="32">
        <v>2.0</v>
      </c>
      <c r="AZ96" s="32">
        <v>2.0</v>
      </c>
      <c r="BA96" s="65"/>
      <c r="BB96" s="66"/>
      <c r="BC96" s="32">
        <v>2.0</v>
      </c>
      <c r="BD96" s="32">
        <v>35.0</v>
      </c>
      <c r="BH96" s="66"/>
      <c r="BI96" s="66"/>
      <c r="BJ96" s="32">
        <v>0.0</v>
      </c>
      <c r="BL96" s="32">
        <v>20.0</v>
      </c>
      <c r="BM96" s="32">
        <v>10.0</v>
      </c>
      <c r="BN96" s="32">
        <v>10.0</v>
      </c>
      <c r="BQ96" s="32">
        <v>2.0</v>
      </c>
      <c r="BR96" s="32">
        <v>2.0</v>
      </c>
      <c r="BS96" s="66"/>
      <c r="BT96" s="66"/>
      <c r="BU96" s="32">
        <v>2.0</v>
      </c>
      <c r="BV96" s="32">
        <v>35.0</v>
      </c>
      <c r="CA96" s="32" t="s">
        <v>461</v>
      </c>
      <c r="CB96" s="24" t="s">
        <v>1845</v>
      </c>
      <c r="CD96" s="32">
        <v>0.0</v>
      </c>
      <c r="CF96" s="32">
        <v>2.0</v>
      </c>
      <c r="CG96" s="32">
        <v>2.0</v>
      </c>
      <c r="CH96" s="65"/>
      <c r="CI96" s="66"/>
      <c r="CM96" s="32" t="s">
        <v>460</v>
      </c>
      <c r="CN96" s="66"/>
      <c r="CO96" s="66"/>
      <c r="CP96" s="66"/>
      <c r="CQ96" s="66"/>
      <c r="CV96" s="32">
        <v>1000.0</v>
      </c>
      <c r="CX96" s="32" t="s">
        <v>462</v>
      </c>
      <c r="CY96" s="65" t="s">
        <v>209</v>
      </c>
      <c r="DC96" s="24" t="s">
        <v>1807</v>
      </c>
    </row>
    <row r="97">
      <c r="A97" s="27" t="s">
        <v>1555</v>
      </c>
      <c r="B97" s="32" t="s">
        <v>123</v>
      </c>
      <c r="C97" s="32" t="s">
        <v>1846</v>
      </c>
      <c r="D97" s="32" t="s">
        <v>1846</v>
      </c>
      <c r="E97" s="32" t="s">
        <v>1847</v>
      </c>
      <c r="F97" s="65" t="s">
        <v>19</v>
      </c>
      <c r="G97" s="65" t="s">
        <v>209</v>
      </c>
      <c r="H97" s="65" t="s">
        <v>209</v>
      </c>
      <c r="I97" s="15" t="s">
        <v>491</v>
      </c>
      <c r="J97" s="65" t="s">
        <v>209</v>
      </c>
      <c r="K97" s="65" t="s">
        <v>209</v>
      </c>
      <c r="L97" s="32" t="s">
        <v>459</v>
      </c>
      <c r="M97" s="32" t="s">
        <v>459</v>
      </c>
      <c r="N97" s="32" t="s">
        <v>459</v>
      </c>
      <c r="O97" s="32" t="s">
        <v>459</v>
      </c>
      <c r="P97" s="67"/>
      <c r="Q97" s="67"/>
      <c r="R97" s="67"/>
      <c r="S97" s="67"/>
      <c r="T97" s="67"/>
      <c r="U97" s="67"/>
      <c r="V97" s="67"/>
      <c r="W97" s="67"/>
      <c r="X97" s="67"/>
      <c r="Y97" s="67"/>
      <c r="Z97" s="67"/>
      <c r="AA97" s="66"/>
      <c r="AB97" s="66"/>
      <c r="AC97" s="67"/>
      <c r="AD97" s="67"/>
      <c r="AE97" s="67"/>
      <c r="AF97" s="67"/>
      <c r="AG97" s="67"/>
      <c r="AH97" s="67"/>
      <c r="AI97" s="67"/>
      <c r="AJ97" s="67"/>
      <c r="AK97" s="67"/>
      <c r="AL97" s="67"/>
      <c r="AM97" s="67"/>
      <c r="AN97" s="67"/>
      <c r="AO97" s="67"/>
      <c r="AP97" s="66"/>
      <c r="AQ97" s="66"/>
      <c r="AR97" s="67"/>
      <c r="AS97" s="67"/>
      <c r="AT97" s="67"/>
      <c r="AU97" s="67"/>
      <c r="AV97" s="67"/>
      <c r="AW97" s="67"/>
      <c r="AX97" s="67"/>
      <c r="AY97" s="67"/>
      <c r="AZ97" s="67"/>
      <c r="BA97" s="66"/>
      <c r="BB97" s="66"/>
      <c r="BC97" s="67"/>
      <c r="BD97" s="67"/>
      <c r="BE97" s="67"/>
      <c r="BF97" s="67"/>
      <c r="BG97" s="67"/>
      <c r="BH97" s="66"/>
      <c r="BI97" s="66"/>
      <c r="BJ97" s="67"/>
      <c r="BK97" s="67"/>
      <c r="BL97" s="67"/>
      <c r="BM97" s="67"/>
      <c r="BN97" s="67"/>
      <c r="BO97" s="67"/>
      <c r="BP97" s="67"/>
      <c r="BQ97" s="67"/>
      <c r="BR97" s="67"/>
      <c r="BS97" s="66"/>
      <c r="BT97" s="66"/>
      <c r="BU97" s="67"/>
      <c r="BV97" s="67"/>
      <c r="BW97" s="67"/>
      <c r="BX97" s="67"/>
      <c r="BY97" s="67"/>
      <c r="BZ97" s="67"/>
      <c r="CA97" s="32" t="s">
        <v>461</v>
      </c>
      <c r="CB97" s="24" t="s">
        <v>1806</v>
      </c>
      <c r="CD97" s="32">
        <v>0.0</v>
      </c>
      <c r="CF97" s="32">
        <v>2.0</v>
      </c>
      <c r="CG97" s="32">
        <v>2.0</v>
      </c>
      <c r="CH97" s="66"/>
      <c r="CI97" s="66"/>
      <c r="CM97" s="32" t="s">
        <v>460</v>
      </c>
      <c r="CN97" s="66"/>
      <c r="CO97" s="66"/>
      <c r="CP97" s="66"/>
      <c r="CQ97" s="66"/>
      <c r="CV97" s="32">
        <v>1000.0</v>
      </c>
      <c r="CX97" s="32" t="s">
        <v>462</v>
      </c>
      <c r="CY97" s="65" t="s">
        <v>209</v>
      </c>
      <c r="DC97" s="24" t="s">
        <v>1807</v>
      </c>
    </row>
    <row r="98">
      <c r="A98" s="27" t="s">
        <v>1555</v>
      </c>
      <c r="B98" s="32" t="s">
        <v>123</v>
      </c>
      <c r="C98" s="32" t="s">
        <v>1848</v>
      </c>
      <c r="D98" s="32" t="s">
        <v>1848</v>
      </c>
      <c r="E98" s="32" t="s">
        <v>1849</v>
      </c>
      <c r="F98" s="65" t="s">
        <v>19</v>
      </c>
      <c r="G98" s="65" t="s">
        <v>209</v>
      </c>
      <c r="H98" s="65" t="s">
        <v>209</v>
      </c>
      <c r="I98" s="15" t="s">
        <v>491</v>
      </c>
      <c r="J98" s="65" t="s">
        <v>209</v>
      </c>
      <c r="K98" s="65" t="s">
        <v>209</v>
      </c>
      <c r="L98" s="32" t="s">
        <v>459</v>
      </c>
      <c r="M98" s="32" t="s">
        <v>459</v>
      </c>
      <c r="N98" s="32" t="s">
        <v>459</v>
      </c>
      <c r="O98" s="32" t="s">
        <v>459</v>
      </c>
      <c r="P98" s="67"/>
      <c r="Q98" s="67"/>
      <c r="R98" s="67"/>
      <c r="S98" s="67"/>
      <c r="T98" s="67"/>
      <c r="U98" s="67"/>
      <c r="V98" s="67"/>
      <c r="W98" s="67"/>
      <c r="X98" s="67"/>
      <c r="Y98" s="67"/>
      <c r="Z98" s="67"/>
      <c r="AA98" s="66"/>
      <c r="AB98" s="66"/>
      <c r="AC98" s="67"/>
      <c r="AD98" s="67"/>
      <c r="AE98" s="67"/>
      <c r="AF98" s="67"/>
      <c r="AG98" s="67"/>
      <c r="AH98" s="67"/>
      <c r="AI98" s="67"/>
      <c r="AJ98" s="67"/>
      <c r="AK98" s="67"/>
      <c r="AL98" s="67"/>
      <c r="AM98" s="67"/>
      <c r="AN98" s="67"/>
      <c r="AO98" s="67"/>
      <c r="AP98" s="66"/>
      <c r="AQ98" s="66"/>
      <c r="AR98" s="67"/>
      <c r="AS98" s="67"/>
      <c r="AT98" s="67"/>
      <c r="AU98" s="67"/>
      <c r="AV98" s="67"/>
      <c r="AW98" s="67"/>
      <c r="AX98" s="67"/>
      <c r="AY98" s="67"/>
      <c r="AZ98" s="67"/>
      <c r="BA98" s="66"/>
      <c r="BB98" s="66"/>
      <c r="BC98" s="67"/>
      <c r="BD98" s="67"/>
      <c r="BE98" s="67"/>
      <c r="BF98" s="67"/>
      <c r="BG98" s="67"/>
      <c r="BH98" s="66"/>
      <c r="BI98" s="66"/>
      <c r="BJ98" s="67"/>
      <c r="BK98" s="67"/>
      <c r="BL98" s="67"/>
      <c r="BM98" s="67"/>
      <c r="BN98" s="67"/>
      <c r="BO98" s="67"/>
      <c r="BP98" s="67"/>
      <c r="BQ98" s="67"/>
      <c r="BR98" s="67"/>
      <c r="BS98" s="66"/>
      <c r="BT98" s="66"/>
      <c r="BU98" s="67"/>
      <c r="BV98" s="67"/>
      <c r="BW98" s="67"/>
      <c r="BX98" s="67"/>
      <c r="BY98" s="67"/>
      <c r="BZ98" s="67"/>
      <c r="CA98" s="32" t="s">
        <v>461</v>
      </c>
      <c r="CH98" s="66"/>
      <c r="CI98" s="66"/>
      <c r="CM98" s="32" t="s">
        <v>459</v>
      </c>
      <c r="CN98" s="66"/>
      <c r="CO98" s="66"/>
      <c r="CP98" s="66"/>
      <c r="CQ98" s="66"/>
      <c r="CR98" s="67"/>
      <c r="CS98" s="67"/>
      <c r="CT98" s="67"/>
      <c r="CU98" s="67"/>
      <c r="CV98" s="67"/>
      <c r="CW98" s="67"/>
      <c r="CX98" s="32" t="s">
        <v>462</v>
      </c>
      <c r="CY98" s="65" t="s">
        <v>209</v>
      </c>
      <c r="DC98" s="24" t="s">
        <v>1807</v>
      </c>
    </row>
    <row r="99">
      <c r="A99" s="27" t="s">
        <v>1555</v>
      </c>
      <c r="B99" s="32" t="s">
        <v>123</v>
      </c>
      <c r="C99" s="32" t="s">
        <v>1850</v>
      </c>
      <c r="D99" s="32" t="s">
        <v>1850</v>
      </c>
      <c r="E99" s="32" t="s">
        <v>1851</v>
      </c>
      <c r="F99" s="65" t="s">
        <v>19</v>
      </c>
      <c r="G99" s="65" t="s">
        <v>209</v>
      </c>
      <c r="H99" s="65" t="s">
        <v>209</v>
      </c>
      <c r="I99" s="15" t="s">
        <v>491</v>
      </c>
      <c r="J99" s="65" t="s">
        <v>209</v>
      </c>
      <c r="K99" s="65" t="s">
        <v>209</v>
      </c>
      <c r="L99" s="32" t="s">
        <v>459</v>
      </c>
      <c r="M99" s="32" t="s">
        <v>459</v>
      </c>
      <c r="N99" s="32" t="s">
        <v>459</v>
      </c>
      <c r="O99" s="32" t="s">
        <v>459</v>
      </c>
      <c r="P99" s="67"/>
      <c r="Q99" s="67"/>
      <c r="R99" s="67"/>
      <c r="S99" s="67"/>
      <c r="T99" s="67"/>
      <c r="U99" s="67"/>
      <c r="V99" s="67"/>
      <c r="W99" s="67"/>
      <c r="X99" s="67"/>
      <c r="Y99" s="67"/>
      <c r="Z99" s="67"/>
      <c r="AA99" s="66"/>
      <c r="AB99" s="66"/>
      <c r="AC99" s="67"/>
      <c r="AD99" s="67"/>
      <c r="AE99" s="67"/>
      <c r="AF99" s="67"/>
      <c r="AG99" s="67"/>
      <c r="AH99" s="67"/>
      <c r="AI99" s="67"/>
      <c r="AJ99" s="67"/>
      <c r="AK99" s="67"/>
      <c r="AL99" s="67"/>
      <c r="AM99" s="67"/>
      <c r="AN99" s="67"/>
      <c r="AO99" s="67"/>
      <c r="AP99" s="66"/>
      <c r="AQ99" s="66"/>
      <c r="AR99" s="67"/>
      <c r="AS99" s="67"/>
      <c r="AT99" s="67"/>
      <c r="AU99" s="67"/>
      <c r="AV99" s="67"/>
      <c r="AW99" s="67"/>
      <c r="AX99" s="67"/>
      <c r="AY99" s="67"/>
      <c r="AZ99" s="67"/>
      <c r="BA99" s="66"/>
      <c r="BB99" s="66"/>
      <c r="BC99" s="67"/>
      <c r="BD99" s="67"/>
      <c r="BE99" s="67"/>
      <c r="BF99" s="67"/>
      <c r="BG99" s="67"/>
      <c r="BH99" s="66"/>
      <c r="BI99" s="66"/>
      <c r="BJ99" s="67"/>
      <c r="BK99" s="67"/>
      <c r="BL99" s="67"/>
      <c r="BM99" s="67"/>
      <c r="BN99" s="67"/>
      <c r="BO99" s="67"/>
      <c r="BP99" s="67"/>
      <c r="BQ99" s="67"/>
      <c r="BR99" s="67"/>
      <c r="BS99" s="66"/>
      <c r="BT99" s="66"/>
      <c r="BU99" s="67"/>
      <c r="BV99" s="67"/>
      <c r="BW99" s="67"/>
      <c r="BX99" s="67"/>
      <c r="BY99" s="67"/>
      <c r="BZ99" s="67"/>
      <c r="CA99" s="32" t="s">
        <v>461</v>
      </c>
      <c r="CH99" s="66"/>
      <c r="CI99" s="66"/>
      <c r="CM99" s="32" t="s">
        <v>459</v>
      </c>
      <c r="CN99" s="66"/>
      <c r="CO99" s="66"/>
      <c r="CP99" s="66"/>
      <c r="CQ99" s="66"/>
      <c r="CR99" s="67"/>
      <c r="CS99" s="67"/>
      <c r="CT99" s="67"/>
      <c r="CU99" s="67"/>
      <c r="CV99" s="67"/>
      <c r="CW99" s="67"/>
      <c r="CX99" s="32" t="s">
        <v>459</v>
      </c>
      <c r="CY99" s="65" t="s">
        <v>209</v>
      </c>
    </row>
    <row r="100">
      <c r="A100" s="27" t="s">
        <v>1555</v>
      </c>
      <c r="B100" s="32" t="s">
        <v>123</v>
      </c>
      <c r="C100" s="32" t="s">
        <v>547</v>
      </c>
      <c r="D100" s="32" t="s">
        <v>547</v>
      </c>
      <c r="E100" s="32" t="s">
        <v>1852</v>
      </c>
      <c r="F100" s="65" t="s">
        <v>19</v>
      </c>
      <c r="G100" s="65" t="s">
        <v>209</v>
      </c>
      <c r="H100" s="65" t="s">
        <v>209</v>
      </c>
      <c r="I100" s="15" t="s">
        <v>491</v>
      </c>
      <c r="J100" s="65" t="s">
        <v>209</v>
      </c>
      <c r="K100" s="65" t="s">
        <v>209</v>
      </c>
      <c r="L100" s="32" t="s">
        <v>459</v>
      </c>
      <c r="M100" s="32" t="s">
        <v>459</v>
      </c>
      <c r="N100" s="32" t="s">
        <v>459</v>
      </c>
      <c r="O100" s="32" t="s">
        <v>459</v>
      </c>
      <c r="P100" s="67"/>
      <c r="Q100" s="67"/>
      <c r="R100" s="67"/>
      <c r="S100" s="67"/>
      <c r="T100" s="67"/>
      <c r="U100" s="67"/>
      <c r="V100" s="67"/>
      <c r="W100" s="67"/>
      <c r="X100" s="67"/>
      <c r="Y100" s="67"/>
      <c r="Z100" s="67"/>
      <c r="AA100" s="66"/>
      <c r="AB100" s="66"/>
      <c r="AC100" s="67"/>
      <c r="AD100" s="67"/>
      <c r="AE100" s="67"/>
      <c r="AF100" s="67"/>
      <c r="AG100" s="67"/>
      <c r="AH100" s="67"/>
      <c r="AI100" s="67"/>
      <c r="AJ100" s="67"/>
      <c r="AK100" s="67"/>
      <c r="AL100" s="67"/>
      <c r="AM100" s="67"/>
      <c r="AN100" s="67"/>
      <c r="AO100" s="67"/>
      <c r="AP100" s="66"/>
      <c r="AQ100" s="66"/>
      <c r="AR100" s="67"/>
      <c r="AS100" s="67"/>
      <c r="AT100" s="67"/>
      <c r="AU100" s="67"/>
      <c r="AV100" s="67"/>
      <c r="AW100" s="67"/>
      <c r="AX100" s="67"/>
      <c r="AY100" s="67"/>
      <c r="AZ100" s="67"/>
      <c r="BA100" s="66"/>
      <c r="BB100" s="66"/>
      <c r="BC100" s="67"/>
      <c r="BD100" s="67"/>
      <c r="BE100" s="67"/>
      <c r="BF100" s="67"/>
      <c r="BG100" s="67"/>
      <c r="BH100" s="66"/>
      <c r="BI100" s="66"/>
      <c r="BJ100" s="67"/>
      <c r="BK100" s="67"/>
      <c r="BL100" s="67"/>
      <c r="BM100" s="67"/>
      <c r="BN100" s="67"/>
      <c r="BO100" s="67"/>
      <c r="BP100" s="67"/>
      <c r="BQ100" s="67"/>
      <c r="BR100" s="67"/>
      <c r="BS100" s="66"/>
      <c r="BT100" s="66"/>
      <c r="BU100" s="67"/>
      <c r="BV100" s="67"/>
      <c r="BW100" s="67"/>
      <c r="BX100" s="67"/>
      <c r="BY100" s="67"/>
      <c r="BZ100" s="67"/>
      <c r="CA100" s="32" t="s">
        <v>461</v>
      </c>
      <c r="CH100" s="66"/>
      <c r="CI100" s="66"/>
      <c r="CM100" s="32" t="s">
        <v>459</v>
      </c>
      <c r="CN100" s="66"/>
      <c r="CO100" s="66"/>
      <c r="CP100" s="66"/>
      <c r="CQ100" s="66"/>
      <c r="CR100" s="67"/>
      <c r="CS100" s="67"/>
      <c r="CT100" s="67"/>
      <c r="CU100" s="67"/>
      <c r="CV100" s="67"/>
      <c r="CW100" s="67"/>
      <c r="CX100" s="32" t="s">
        <v>459</v>
      </c>
      <c r="CY100" s="65" t="s">
        <v>209</v>
      </c>
    </row>
    <row r="101">
      <c r="A101" s="27" t="s">
        <v>1555</v>
      </c>
      <c r="B101" s="32" t="s">
        <v>123</v>
      </c>
      <c r="C101" s="32" t="s">
        <v>498</v>
      </c>
      <c r="D101" s="32" t="s">
        <v>498</v>
      </c>
      <c r="E101" s="32" t="s">
        <v>1853</v>
      </c>
      <c r="F101" s="65" t="s">
        <v>209</v>
      </c>
      <c r="G101" s="65" t="s">
        <v>209</v>
      </c>
      <c r="H101" s="65" t="s">
        <v>19</v>
      </c>
      <c r="I101" s="15" t="s">
        <v>465</v>
      </c>
      <c r="J101" s="65" t="s">
        <v>209</v>
      </c>
      <c r="K101" s="65" t="s">
        <v>209</v>
      </c>
      <c r="L101" s="32" t="s">
        <v>462</v>
      </c>
      <c r="M101" s="32" t="s">
        <v>462</v>
      </c>
      <c r="N101" s="32" t="s">
        <v>462</v>
      </c>
      <c r="O101" s="32" t="s">
        <v>462</v>
      </c>
      <c r="AA101" s="66"/>
      <c r="AB101" s="66"/>
      <c r="AP101" s="66"/>
      <c r="AQ101" s="66"/>
      <c r="BA101" s="66"/>
      <c r="BB101" s="66"/>
      <c r="BH101" s="66"/>
      <c r="BI101" s="66"/>
      <c r="BS101" s="66"/>
      <c r="BT101" s="66"/>
      <c r="CA101" s="67"/>
      <c r="CH101" s="66"/>
      <c r="CI101" s="66"/>
      <c r="CM101" s="32" t="s">
        <v>462</v>
      </c>
      <c r="CN101" s="66"/>
      <c r="CO101" s="66"/>
      <c r="CP101" s="66"/>
      <c r="CQ101" s="66"/>
      <c r="CX101" s="32" t="s">
        <v>462</v>
      </c>
      <c r="CY101" s="66"/>
      <c r="DC101" s="32" t="s">
        <v>1854</v>
      </c>
    </row>
    <row r="102">
      <c r="A102" s="15" t="s">
        <v>1558</v>
      </c>
      <c r="B102" s="32" t="s">
        <v>123</v>
      </c>
      <c r="C102" s="32" t="s">
        <v>1855</v>
      </c>
      <c r="D102" s="32" t="s">
        <v>1855</v>
      </c>
      <c r="E102" s="32" t="s">
        <v>1856</v>
      </c>
      <c r="F102" s="65" t="s">
        <v>19</v>
      </c>
      <c r="G102" s="65" t="s">
        <v>209</v>
      </c>
      <c r="H102" s="65" t="s">
        <v>209</v>
      </c>
      <c r="I102" s="15" t="s">
        <v>465</v>
      </c>
      <c r="J102" s="65" t="s">
        <v>209</v>
      </c>
      <c r="K102" s="65" t="s">
        <v>209</v>
      </c>
      <c r="L102" s="32" t="s">
        <v>460</v>
      </c>
      <c r="M102" s="32" t="s">
        <v>459</v>
      </c>
      <c r="N102" s="32" t="s">
        <v>459</v>
      </c>
      <c r="O102" s="32" t="s">
        <v>459</v>
      </c>
      <c r="Q102" s="32">
        <v>35.0</v>
      </c>
      <c r="R102" s="32">
        <v>12.0</v>
      </c>
      <c r="S102" s="32">
        <v>25.0</v>
      </c>
      <c r="V102" s="32">
        <v>2.0</v>
      </c>
      <c r="W102" s="32">
        <v>2.0</v>
      </c>
      <c r="X102" s="32">
        <v>32.0</v>
      </c>
      <c r="Z102" s="32">
        <v>1000.0</v>
      </c>
      <c r="AA102" s="66"/>
      <c r="AB102" s="66"/>
      <c r="AC102" s="67"/>
      <c r="AD102" s="67"/>
      <c r="AE102" s="67"/>
      <c r="AF102" s="67"/>
      <c r="AG102" s="67"/>
      <c r="AH102" s="67"/>
      <c r="AI102" s="67"/>
      <c r="AJ102" s="67"/>
      <c r="AK102" s="67"/>
      <c r="AL102" s="67"/>
      <c r="AM102" s="67"/>
      <c r="AN102" s="67"/>
      <c r="AO102" s="67"/>
      <c r="AP102" s="66"/>
      <c r="AQ102" s="66"/>
      <c r="AR102" s="67"/>
      <c r="AS102" s="67"/>
      <c r="AT102" s="67"/>
      <c r="AU102" s="67"/>
      <c r="AV102" s="67"/>
      <c r="AW102" s="67"/>
      <c r="AX102" s="67"/>
      <c r="AY102" s="67"/>
      <c r="AZ102" s="67"/>
      <c r="BA102" s="66"/>
      <c r="BB102" s="66"/>
      <c r="BC102" s="67"/>
      <c r="BD102" s="67"/>
      <c r="BE102" s="67"/>
      <c r="BF102" s="67"/>
      <c r="BG102" s="67"/>
      <c r="BH102" s="66"/>
      <c r="BI102" s="66"/>
      <c r="BJ102" s="67"/>
      <c r="BK102" s="67"/>
      <c r="BL102" s="67"/>
      <c r="BM102" s="67"/>
      <c r="BN102" s="67"/>
      <c r="BO102" s="67"/>
      <c r="BP102" s="67"/>
      <c r="BQ102" s="67"/>
      <c r="BR102" s="67"/>
      <c r="BS102" s="66"/>
      <c r="BT102" s="66"/>
      <c r="BU102" s="67"/>
      <c r="BV102" s="67"/>
      <c r="BW102" s="67"/>
      <c r="BX102" s="67"/>
      <c r="BY102" s="67"/>
      <c r="BZ102" s="67"/>
      <c r="CA102" s="32" t="s">
        <v>461</v>
      </c>
      <c r="CH102" s="66"/>
      <c r="CI102" s="66"/>
      <c r="CM102" s="32" t="s">
        <v>459</v>
      </c>
      <c r="CN102" s="66"/>
      <c r="CO102" s="66"/>
      <c r="CP102" s="66"/>
      <c r="CQ102" s="66"/>
      <c r="CR102" s="67"/>
      <c r="CS102" s="67"/>
      <c r="CT102" s="67"/>
      <c r="CU102" s="67"/>
      <c r="CV102" s="67"/>
      <c r="CW102" s="67"/>
      <c r="CX102" s="32" t="s">
        <v>459</v>
      </c>
      <c r="CY102" s="65" t="s">
        <v>19</v>
      </c>
      <c r="DC102" s="32"/>
    </row>
    <row r="103">
      <c r="A103" s="15" t="s">
        <v>1558</v>
      </c>
      <c r="B103" s="32" t="s">
        <v>123</v>
      </c>
      <c r="C103" s="32" t="s">
        <v>1857</v>
      </c>
      <c r="D103" s="32" t="s">
        <v>1857</v>
      </c>
      <c r="E103" s="32" t="s">
        <v>1858</v>
      </c>
      <c r="F103" s="65" t="s">
        <v>19</v>
      </c>
      <c r="G103" s="65" t="s">
        <v>209</v>
      </c>
      <c r="H103" s="65" t="s">
        <v>209</v>
      </c>
      <c r="I103" s="15" t="s">
        <v>465</v>
      </c>
      <c r="J103" s="65" t="s">
        <v>209</v>
      </c>
      <c r="K103" s="65" t="s">
        <v>209</v>
      </c>
      <c r="L103" s="32" t="s">
        <v>460</v>
      </c>
      <c r="M103" s="32" t="s">
        <v>459</v>
      </c>
      <c r="N103" s="32" t="s">
        <v>459</v>
      </c>
      <c r="O103" s="32" t="s">
        <v>459</v>
      </c>
      <c r="P103" s="32">
        <v>3.0</v>
      </c>
      <c r="Q103" s="32">
        <v>35.0</v>
      </c>
      <c r="R103" s="32">
        <v>12.0</v>
      </c>
      <c r="S103" s="32">
        <v>25.0</v>
      </c>
      <c r="V103" s="32">
        <v>2.0</v>
      </c>
      <c r="W103" s="32">
        <v>2.0</v>
      </c>
      <c r="X103" s="32">
        <v>32.0</v>
      </c>
      <c r="Z103" s="32">
        <v>1000.0</v>
      </c>
      <c r="AA103" s="66"/>
      <c r="AB103" s="66"/>
      <c r="AC103" s="67"/>
      <c r="AD103" s="67"/>
      <c r="AE103" s="67"/>
      <c r="AF103" s="67"/>
      <c r="AG103" s="67"/>
      <c r="AH103" s="67"/>
      <c r="AI103" s="67"/>
      <c r="AJ103" s="67"/>
      <c r="AK103" s="67"/>
      <c r="AL103" s="67"/>
      <c r="AM103" s="67"/>
      <c r="AN103" s="67"/>
      <c r="AO103" s="67"/>
      <c r="AP103" s="66"/>
      <c r="AQ103" s="66"/>
      <c r="AR103" s="67"/>
      <c r="AS103" s="67"/>
      <c r="AT103" s="67"/>
      <c r="AU103" s="67"/>
      <c r="AV103" s="67"/>
      <c r="AW103" s="67"/>
      <c r="AX103" s="67"/>
      <c r="AY103" s="67"/>
      <c r="AZ103" s="67"/>
      <c r="BA103" s="66"/>
      <c r="BB103" s="66"/>
      <c r="BC103" s="67"/>
      <c r="BD103" s="67"/>
      <c r="BE103" s="67"/>
      <c r="BF103" s="67"/>
      <c r="BG103" s="67"/>
      <c r="BH103" s="66"/>
      <c r="BI103" s="66"/>
      <c r="BJ103" s="67"/>
      <c r="BK103" s="67"/>
      <c r="BL103" s="67"/>
      <c r="BM103" s="67"/>
      <c r="BN103" s="67"/>
      <c r="BO103" s="67"/>
      <c r="BP103" s="67"/>
      <c r="BQ103" s="67"/>
      <c r="BR103" s="67"/>
      <c r="BS103" s="66"/>
      <c r="BT103" s="66"/>
      <c r="BU103" s="67"/>
      <c r="BV103" s="67"/>
      <c r="BW103" s="67"/>
      <c r="BX103" s="67"/>
      <c r="BY103" s="67"/>
      <c r="BZ103" s="67"/>
      <c r="CA103" s="32" t="s">
        <v>461</v>
      </c>
      <c r="CH103" s="66"/>
      <c r="CI103" s="66"/>
      <c r="CM103" s="32" t="s">
        <v>459</v>
      </c>
      <c r="CN103" s="66"/>
      <c r="CO103" s="66"/>
      <c r="CP103" s="66"/>
      <c r="CQ103" s="66"/>
      <c r="CR103" s="67"/>
      <c r="CS103" s="67"/>
      <c r="CT103" s="67"/>
      <c r="CU103" s="67"/>
      <c r="CV103" s="67"/>
      <c r="CW103" s="67"/>
      <c r="CX103" s="32" t="s">
        <v>459</v>
      </c>
      <c r="CY103" s="65" t="s">
        <v>19</v>
      </c>
      <c r="DC103" s="32"/>
    </row>
    <row r="104">
      <c r="A104" s="15" t="s">
        <v>1558</v>
      </c>
      <c r="B104" s="32" t="s">
        <v>123</v>
      </c>
      <c r="C104" s="32" t="s">
        <v>1859</v>
      </c>
      <c r="D104" s="32" t="s">
        <v>1859</v>
      </c>
      <c r="E104" s="32" t="s">
        <v>1860</v>
      </c>
      <c r="F104" s="65" t="s">
        <v>19</v>
      </c>
      <c r="G104" s="65" t="s">
        <v>209</v>
      </c>
      <c r="H104" s="65" t="s">
        <v>209</v>
      </c>
      <c r="I104" s="15" t="s">
        <v>465</v>
      </c>
      <c r="J104" s="65" t="s">
        <v>209</v>
      </c>
      <c r="K104" s="65" t="s">
        <v>209</v>
      </c>
      <c r="L104" s="32" t="s">
        <v>460</v>
      </c>
      <c r="M104" s="32" t="s">
        <v>460</v>
      </c>
      <c r="N104" s="32" t="s">
        <v>460</v>
      </c>
      <c r="O104" s="32" t="s">
        <v>460</v>
      </c>
      <c r="P104" s="32">
        <v>0.33</v>
      </c>
      <c r="T104" s="69">
        <v>0.65</v>
      </c>
      <c r="U104" s="69">
        <v>0.65</v>
      </c>
      <c r="V104" s="32">
        <v>2.0</v>
      </c>
      <c r="W104" s="32">
        <v>2.0</v>
      </c>
      <c r="X104" s="32">
        <v>32.0</v>
      </c>
      <c r="AA104" s="65" t="s">
        <v>209</v>
      </c>
      <c r="AB104" s="65" t="s">
        <v>209</v>
      </c>
      <c r="AC104" s="32">
        <v>0.2</v>
      </c>
      <c r="AD104" s="32">
        <v>5.0</v>
      </c>
      <c r="AH104" s="69">
        <v>0.65</v>
      </c>
      <c r="AI104" s="69">
        <v>0.65</v>
      </c>
      <c r="AJ104" s="32">
        <v>2.0</v>
      </c>
      <c r="AK104" s="32">
        <v>2.0</v>
      </c>
      <c r="AL104" s="32">
        <v>2.0</v>
      </c>
      <c r="AM104" s="32">
        <v>32.0</v>
      </c>
      <c r="AP104" s="65" t="s">
        <v>209</v>
      </c>
      <c r="AQ104" s="65" t="s">
        <v>209</v>
      </c>
      <c r="AR104" s="32">
        <v>0.2</v>
      </c>
      <c r="AS104" s="32">
        <v>5.0</v>
      </c>
      <c r="AW104" s="69">
        <v>0.65</v>
      </c>
      <c r="AX104" s="69">
        <v>0.65</v>
      </c>
      <c r="AY104" s="32">
        <v>2.0</v>
      </c>
      <c r="AZ104" s="32">
        <v>2.0</v>
      </c>
      <c r="BA104" s="65" t="s">
        <v>209</v>
      </c>
      <c r="BB104" s="65" t="s">
        <v>209</v>
      </c>
      <c r="BC104" s="32">
        <v>2.0</v>
      </c>
      <c r="BD104" s="32">
        <v>32.0</v>
      </c>
      <c r="BH104" s="65" t="s">
        <v>209</v>
      </c>
      <c r="BI104" s="65" t="s">
        <v>209</v>
      </c>
      <c r="BJ104" s="32">
        <v>0.2</v>
      </c>
      <c r="BK104" s="32">
        <v>5.0</v>
      </c>
      <c r="BO104" s="69">
        <v>0.65</v>
      </c>
      <c r="BP104" s="69">
        <v>0.65</v>
      </c>
      <c r="BQ104" s="32">
        <v>2.0</v>
      </c>
      <c r="BR104" s="32">
        <v>2.0</v>
      </c>
      <c r="BS104" s="65" t="s">
        <v>209</v>
      </c>
      <c r="BT104" s="65" t="s">
        <v>209</v>
      </c>
      <c r="BU104" s="32">
        <v>2.0</v>
      </c>
      <c r="BV104" s="32">
        <v>32.0</v>
      </c>
      <c r="CA104" s="32" t="s">
        <v>461</v>
      </c>
      <c r="CH104" s="66"/>
      <c r="CI104" s="66"/>
      <c r="CM104" s="32" t="s">
        <v>460</v>
      </c>
      <c r="CN104" s="65" t="s">
        <v>19</v>
      </c>
      <c r="CO104" s="65" t="s">
        <v>19</v>
      </c>
      <c r="CP104" s="65" t="s">
        <v>209</v>
      </c>
      <c r="CQ104" s="65" t="s">
        <v>209</v>
      </c>
      <c r="CR104" s="32">
        <v>160.0</v>
      </c>
      <c r="CS104" s="32">
        <v>2.0</v>
      </c>
      <c r="CX104" s="32" t="s">
        <v>462</v>
      </c>
      <c r="CY104" s="65" t="s">
        <v>19</v>
      </c>
      <c r="CZ104" s="32">
        <v>0.33</v>
      </c>
      <c r="DA104" s="32">
        <v>3.0</v>
      </c>
      <c r="DC104" s="32" t="s">
        <v>1861</v>
      </c>
    </row>
    <row r="105">
      <c r="A105" s="15" t="s">
        <v>1558</v>
      </c>
      <c r="B105" s="32" t="s">
        <v>123</v>
      </c>
      <c r="C105" s="32" t="s">
        <v>626</v>
      </c>
      <c r="D105" s="32" t="s">
        <v>626</v>
      </c>
      <c r="E105" s="32" t="s">
        <v>474</v>
      </c>
      <c r="F105" s="65" t="s">
        <v>19</v>
      </c>
      <c r="G105" s="65" t="s">
        <v>209</v>
      </c>
      <c r="H105" s="65" t="s">
        <v>209</v>
      </c>
      <c r="I105" s="15" t="s">
        <v>465</v>
      </c>
      <c r="J105" s="65" t="s">
        <v>209</v>
      </c>
      <c r="K105" s="65" t="s">
        <v>209</v>
      </c>
      <c r="L105" s="32" t="s">
        <v>460</v>
      </c>
      <c r="M105" s="32" t="s">
        <v>462</v>
      </c>
      <c r="N105" s="32" t="s">
        <v>462</v>
      </c>
      <c r="O105" s="32" t="s">
        <v>462</v>
      </c>
      <c r="P105" s="32">
        <v>5.0</v>
      </c>
      <c r="Q105" s="32">
        <v>35.0</v>
      </c>
      <c r="R105" s="32">
        <v>25.0</v>
      </c>
      <c r="S105" s="32">
        <v>25.0</v>
      </c>
      <c r="V105" s="32">
        <v>2.0</v>
      </c>
      <c r="W105" s="32">
        <v>2.0</v>
      </c>
      <c r="X105" s="32">
        <v>32.0</v>
      </c>
      <c r="Z105" s="32">
        <v>1000.0</v>
      </c>
      <c r="AA105" s="65" t="s">
        <v>209</v>
      </c>
      <c r="AB105" s="65" t="s">
        <v>209</v>
      </c>
      <c r="AC105" s="32">
        <v>10.0</v>
      </c>
      <c r="AE105" s="32">
        <v>35.0</v>
      </c>
      <c r="AF105" s="32">
        <v>25.0</v>
      </c>
      <c r="AG105" s="32">
        <v>25.0</v>
      </c>
      <c r="AJ105" s="32">
        <v>2.0</v>
      </c>
      <c r="AK105" s="32">
        <v>2.0</v>
      </c>
      <c r="AL105" s="32">
        <v>2.0</v>
      </c>
      <c r="AM105" s="32">
        <v>32.0</v>
      </c>
      <c r="AO105" s="32">
        <v>1000.0</v>
      </c>
      <c r="AP105" s="65" t="s">
        <v>209</v>
      </c>
      <c r="AQ105" s="65" t="s">
        <v>209</v>
      </c>
      <c r="AR105" s="32">
        <v>15.0</v>
      </c>
      <c r="AT105" s="32">
        <v>35.0</v>
      </c>
      <c r="AU105" s="32">
        <v>25.0</v>
      </c>
      <c r="AV105" s="32">
        <v>25.0</v>
      </c>
      <c r="AY105" s="32">
        <v>2.0</v>
      </c>
      <c r="AZ105" s="32">
        <v>2.0</v>
      </c>
      <c r="BA105" s="65" t="s">
        <v>209</v>
      </c>
      <c r="BB105" s="65" t="s">
        <v>209</v>
      </c>
      <c r="BC105" s="32">
        <v>2.0</v>
      </c>
      <c r="BD105" s="32">
        <v>32.0</v>
      </c>
      <c r="BF105" s="32">
        <v>1000.0</v>
      </c>
      <c r="BH105" s="65" t="s">
        <v>209</v>
      </c>
      <c r="BI105" s="65" t="s">
        <v>209</v>
      </c>
      <c r="BJ105" s="32">
        <v>20.0</v>
      </c>
      <c r="BL105" s="32">
        <v>35.0</v>
      </c>
      <c r="BM105" s="32">
        <v>25.0</v>
      </c>
      <c r="BN105" s="32">
        <v>25.0</v>
      </c>
      <c r="BQ105" s="32">
        <v>2.0</v>
      </c>
      <c r="BR105" s="32">
        <v>2.0</v>
      </c>
      <c r="BS105" s="65" t="s">
        <v>209</v>
      </c>
      <c r="BT105" s="65" t="s">
        <v>209</v>
      </c>
      <c r="BU105" s="32">
        <v>2.0</v>
      </c>
      <c r="BV105" s="32">
        <v>32.0</v>
      </c>
      <c r="BX105" s="32">
        <v>1000.0</v>
      </c>
      <c r="CA105" s="32" t="s">
        <v>461</v>
      </c>
      <c r="CH105" s="66"/>
      <c r="CI105" s="66"/>
      <c r="CM105" s="32" t="s">
        <v>459</v>
      </c>
      <c r="CN105" s="66"/>
      <c r="CO105" s="66"/>
      <c r="CP105" s="66"/>
      <c r="CQ105" s="66"/>
      <c r="CR105" s="67"/>
      <c r="CS105" s="67"/>
      <c r="CT105" s="67"/>
      <c r="CU105" s="67"/>
      <c r="CV105" s="67"/>
      <c r="CW105" s="67"/>
      <c r="CX105" s="32" t="s">
        <v>462</v>
      </c>
      <c r="CY105" s="65" t="s">
        <v>19</v>
      </c>
      <c r="CZ105" s="32">
        <v>5.0</v>
      </c>
      <c r="DC105" s="32"/>
    </row>
    <row r="106">
      <c r="A106" s="15" t="s">
        <v>1558</v>
      </c>
      <c r="B106" s="32" t="s">
        <v>123</v>
      </c>
      <c r="C106" s="32" t="s">
        <v>1044</v>
      </c>
      <c r="D106" s="32" t="s">
        <v>1044</v>
      </c>
      <c r="E106" s="32" t="s">
        <v>474</v>
      </c>
      <c r="F106" s="65" t="s">
        <v>19</v>
      </c>
      <c r="G106" s="65" t="s">
        <v>209</v>
      </c>
      <c r="H106" s="65" t="s">
        <v>209</v>
      </c>
      <c r="I106" s="15" t="s">
        <v>465</v>
      </c>
      <c r="J106" s="65" t="s">
        <v>209</v>
      </c>
      <c r="K106" s="65" t="s">
        <v>209</v>
      </c>
      <c r="L106" s="32" t="s">
        <v>460</v>
      </c>
      <c r="M106" s="32" t="s">
        <v>462</v>
      </c>
      <c r="N106" s="32" t="s">
        <v>462</v>
      </c>
      <c r="O106" s="32" t="s">
        <v>462</v>
      </c>
      <c r="P106" s="32">
        <v>10.0</v>
      </c>
      <c r="Q106" s="32">
        <v>35.0</v>
      </c>
      <c r="R106" s="32">
        <v>25.0</v>
      </c>
      <c r="S106" s="32">
        <v>25.0</v>
      </c>
      <c r="V106" s="32">
        <v>2.0</v>
      </c>
      <c r="W106" s="32">
        <v>2.0</v>
      </c>
      <c r="X106" s="32">
        <v>32.0</v>
      </c>
      <c r="Z106" s="32">
        <v>1000.0</v>
      </c>
      <c r="AA106" s="65" t="s">
        <v>209</v>
      </c>
      <c r="AB106" s="65" t="s">
        <v>209</v>
      </c>
      <c r="AC106" s="32">
        <v>20.0</v>
      </c>
      <c r="AE106" s="32">
        <v>35.0</v>
      </c>
      <c r="AF106" s="32">
        <v>25.0</v>
      </c>
      <c r="AG106" s="32">
        <v>25.0</v>
      </c>
      <c r="AJ106" s="32">
        <v>2.0</v>
      </c>
      <c r="AK106" s="32">
        <v>2.0</v>
      </c>
      <c r="AL106" s="32">
        <v>2.0</v>
      </c>
      <c r="AM106" s="32">
        <v>32.0</v>
      </c>
      <c r="AO106" s="32">
        <v>1000.0</v>
      </c>
      <c r="AP106" s="65" t="s">
        <v>209</v>
      </c>
      <c r="AQ106" s="65" t="s">
        <v>209</v>
      </c>
      <c r="AR106" s="32">
        <v>30.0</v>
      </c>
      <c r="AT106" s="32">
        <v>35.0</v>
      </c>
      <c r="AU106" s="32">
        <v>25.0</v>
      </c>
      <c r="AV106" s="32">
        <v>25.0</v>
      </c>
      <c r="AY106" s="32">
        <v>2.0</v>
      </c>
      <c r="AZ106" s="32">
        <v>2.0</v>
      </c>
      <c r="BA106" s="65" t="s">
        <v>209</v>
      </c>
      <c r="BB106" s="65" t="s">
        <v>209</v>
      </c>
      <c r="BC106" s="32">
        <v>2.0</v>
      </c>
      <c r="BD106" s="32">
        <v>32.0</v>
      </c>
      <c r="BF106" s="32">
        <v>1000.0</v>
      </c>
      <c r="BH106" s="65" t="s">
        <v>209</v>
      </c>
      <c r="BI106" s="65" t="s">
        <v>209</v>
      </c>
      <c r="BJ106" s="32">
        <v>40.0</v>
      </c>
      <c r="BL106" s="32">
        <v>35.0</v>
      </c>
      <c r="BM106" s="32">
        <v>25.0</v>
      </c>
      <c r="BN106" s="32">
        <v>25.0</v>
      </c>
      <c r="BQ106" s="32">
        <v>2.0</v>
      </c>
      <c r="BR106" s="32">
        <v>2.0</v>
      </c>
      <c r="BS106" s="65" t="s">
        <v>209</v>
      </c>
      <c r="BT106" s="65" t="s">
        <v>209</v>
      </c>
      <c r="BU106" s="32">
        <v>2.0</v>
      </c>
      <c r="BV106" s="32">
        <v>32.0</v>
      </c>
      <c r="BX106" s="32">
        <v>1000.0</v>
      </c>
      <c r="CA106" s="32" t="s">
        <v>461</v>
      </c>
      <c r="CH106" s="66"/>
      <c r="CI106" s="66"/>
      <c r="CM106" s="32" t="s">
        <v>459</v>
      </c>
      <c r="CN106" s="66"/>
      <c r="CO106" s="66"/>
      <c r="CP106" s="66"/>
      <c r="CQ106" s="66"/>
      <c r="CR106" s="67"/>
      <c r="CS106" s="67"/>
      <c r="CT106" s="67"/>
      <c r="CU106" s="67"/>
      <c r="CV106" s="67"/>
      <c r="CW106" s="67"/>
      <c r="CX106" s="32" t="s">
        <v>462</v>
      </c>
      <c r="CY106" s="65" t="s">
        <v>19</v>
      </c>
      <c r="DC106" s="32"/>
    </row>
    <row r="107">
      <c r="A107" s="15" t="s">
        <v>1558</v>
      </c>
      <c r="B107" s="32" t="s">
        <v>123</v>
      </c>
      <c r="C107" s="32" t="s">
        <v>1862</v>
      </c>
      <c r="D107" s="32" t="s">
        <v>1862</v>
      </c>
      <c r="E107" s="32" t="s">
        <v>1863</v>
      </c>
      <c r="F107" s="65" t="s">
        <v>19</v>
      </c>
      <c r="G107" s="65" t="s">
        <v>209</v>
      </c>
      <c r="H107" s="65" t="s">
        <v>209</v>
      </c>
      <c r="I107" s="15" t="s">
        <v>465</v>
      </c>
      <c r="J107" s="65" t="s">
        <v>209</v>
      </c>
      <c r="K107" s="65" t="s">
        <v>209</v>
      </c>
      <c r="L107" s="32" t="s">
        <v>460</v>
      </c>
      <c r="M107" s="32" t="s">
        <v>462</v>
      </c>
      <c r="N107" s="32" t="s">
        <v>462</v>
      </c>
      <c r="O107" s="32" t="s">
        <v>462</v>
      </c>
      <c r="Q107" s="32">
        <v>35.0</v>
      </c>
      <c r="R107" s="32">
        <v>12.0</v>
      </c>
      <c r="S107" s="32">
        <v>25.0</v>
      </c>
      <c r="V107" s="32">
        <v>2.0</v>
      </c>
      <c r="W107" s="32">
        <v>2.0</v>
      </c>
      <c r="X107" s="32">
        <v>32.0</v>
      </c>
      <c r="Z107" s="32">
        <v>1000.0</v>
      </c>
      <c r="AA107" s="65" t="s">
        <v>209</v>
      </c>
      <c r="AB107" s="65" t="s">
        <v>209</v>
      </c>
      <c r="AE107" s="32">
        <v>35.0</v>
      </c>
      <c r="AF107" s="32">
        <v>12.0</v>
      </c>
      <c r="AG107" s="32">
        <v>25.0</v>
      </c>
      <c r="AJ107" s="32">
        <v>2.0</v>
      </c>
      <c r="AK107" s="32">
        <v>2.0</v>
      </c>
      <c r="AL107" s="32">
        <v>2.0</v>
      </c>
      <c r="AM107" s="32">
        <v>32.0</v>
      </c>
      <c r="AO107" s="32">
        <v>650.0</v>
      </c>
      <c r="AP107" s="65" t="s">
        <v>209</v>
      </c>
      <c r="AQ107" s="65" t="s">
        <v>209</v>
      </c>
      <c r="AT107" s="32">
        <v>35.0</v>
      </c>
      <c r="AU107" s="32">
        <v>12.0</v>
      </c>
      <c r="AV107" s="32">
        <v>25.0</v>
      </c>
      <c r="AY107" s="32">
        <v>2.0</v>
      </c>
      <c r="AZ107" s="32">
        <v>2.0</v>
      </c>
      <c r="BA107" s="65" t="s">
        <v>209</v>
      </c>
      <c r="BB107" s="65" t="s">
        <v>209</v>
      </c>
      <c r="BC107" s="32">
        <v>2.0</v>
      </c>
      <c r="BD107" s="32">
        <v>32.0</v>
      </c>
      <c r="BF107" s="32">
        <v>650.0</v>
      </c>
      <c r="BH107" s="65" t="s">
        <v>209</v>
      </c>
      <c r="BI107" s="65" t="s">
        <v>209</v>
      </c>
      <c r="BL107" s="32">
        <v>35.0</v>
      </c>
      <c r="BM107" s="32">
        <v>12.0</v>
      </c>
      <c r="BN107" s="32">
        <v>25.0</v>
      </c>
      <c r="BQ107" s="32">
        <v>2.0</v>
      </c>
      <c r="BR107" s="32">
        <v>2.0</v>
      </c>
      <c r="BS107" s="65" t="s">
        <v>209</v>
      </c>
      <c r="BT107" s="65" t="s">
        <v>209</v>
      </c>
      <c r="BU107" s="32">
        <v>2.0</v>
      </c>
      <c r="BV107" s="32">
        <v>32.0</v>
      </c>
      <c r="BX107" s="32">
        <v>650.0</v>
      </c>
      <c r="CA107" s="32" t="s">
        <v>461</v>
      </c>
      <c r="CH107" s="66"/>
      <c r="CI107" s="66"/>
      <c r="CM107" s="32" t="s">
        <v>459</v>
      </c>
      <c r="CN107" s="66"/>
      <c r="CO107" s="66"/>
      <c r="CP107" s="66"/>
      <c r="CQ107" s="66"/>
      <c r="CR107" s="67"/>
      <c r="CS107" s="67"/>
      <c r="CT107" s="67"/>
      <c r="CU107" s="67"/>
      <c r="CV107" s="67"/>
      <c r="CW107" s="67"/>
      <c r="CX107" s="32" t="s">
        <v>461</v>
      </c>
      <c r="CY107" s="65" t="s">
        <v>19</v>
      </c>
      <c r="DC107" s="24" t="s">
        <v>1864</v>
      </c>
    </row>
    <row r="108">
      <c r="A108" s="15" t="s">
        <v>1558</v>
      </c>
      <c r="B108" s="32" t="s">
        <v>123</v>
      </c>
      <c r="C108" s="32" t="s">
        <v>506</v>
      </c>
      <c r="D108" s="32" t="s">
        <v>506</v>
      </c>
      <c r="E108" s="32" t="s">
        <v>533</v>
      </c>
      <c r="F108" s="65" t="s">
        <v>19</v>
      </c>
      <c r="G108" s="65" t="s">
        <v>209</v>
      </c>
      <c r="H108" s="65" t="s">
        <v>209</v>
      </c>
      <c r="I108" s="15" t="s">
        <v>491</v>
      </c>
      <c r="J108" s="65" t="s">
        <v>209</v>
      </c>
      <c r="K108" s="65" t="s">
        <v>209</v>
      </c>
      <c r="L108" s="32" t="s">
        <v>459</v>
      </c>
      <c r="M108" s="32" t="s">
        <v>459</v>
      </c>
      <c r="N108" s="32" t="s">
        <v>459</v>
      </c>
      <c r="O108" s="32" t="s">
        <v>459</v>
      </c>
      <c r="P108" s="67"/>
      <c r="Q108" s="67"/>
      <c r="R108" s="67"/>
      <c r="S108" s="67"/>
      <c r="T108" s="67"/>
      <c r="U108" s="67"/>
      <c r="V108" s="67"/>
      <c r="W108" s="67"/>
      <c r="X108" s="67"/>
      <c r="Y108" s="67"/>
      <c r="Z108" s="67"/>
      <c r="AA108" s="66"/>
      <c r="AB108" s="66"/>
      <c r="AC108" s="67"/>
      <c r="AD108" s="67"/>
      <c r="AE108" s="67"/>
      <c r="AF108" s="67"/>
      <c r="AG108" s="67"/>
      <c r="AH108" s="67"/>
      <c r="AI108" s="67"/>
      <c r="AJ108" s="67"/>
      <c r="AK108" s="67"/>
      <c r="AL108" s="67"/>
      <c r="AM108" s="67"/>
      <c r="AN108" s="67"/>
      <c r="AO108" s="67"/>
      <c r="AP108" s="66"/>
      <c r="AQ108" s="66"/>
      <c r="AR108" s="67"/>
      <c r="AS108" s="67"/>
      <c r="AT108" s="67"/>
      <c r="AU108" s="67"/>
      <c r="AV108" s="67"/>
      <c r="AW108" s="67"/>
      <c r="AX108" s="67"/>
      <c r="AY108" s="67"/>
      <c r="AZ108" s="67"/>
      <c r="BA108" s="66"/>
      <c r="BB108" s="66"/>
      <c r="BC108" s="67"/>
      <c r="BD108" s="67"/>
      <c r="BE108" s="67"/>
      <c r="BF108" s="67"/>
      <c r="BG108" s="67"/>
      <c r="BH108" s="66"/>
      <c r="BI108" s="66"/>
      <c r="BJ108" s="67"/>
      <c r="BK108" s="67"/>
      <c r="BL108" s="67"/>
      <c r="BM108" s="67"/>
      <c r="BN108" s="67"/>
      <c r="BO108" s="67"/>
      <c r="BP108" s="67"/>
      <c r="BQ108" s="67"/>
      <c r="BR108" s="67"/>
      <c r="BS108" s="66"/>
      <c r="BT108" s="66"/>
      <c r="BU108" s="67"/>
      <c r="BV108" s="67"/>
      <c r="BW108" s="67"/>
      <c r="BX108" s="67"/>
      <c r="BY108" s="67"/>
      <c r="BZ108" s="67"/>
      <c r="CA108" s="32" t="s">
        <v>461</v>
      </c>
      <c r="CH108" s="66"/>
      <c r="CI108" s="66"/>
      <c r="CM108" s="32" t="s">
        <v>460</v>
      </c>
      <c r="CN108" s="65" t="s">
        <v>19</v>
      </c>
      <c r="CO108" s="66"/>
      <c r="CP108" s="66"/>
      <c r="CQ108" s="66"/>
      <c r="CR108" s="32">
        <v>3.0</v>
      </c>
      <c r="CS108" s="32">
        <v>2.0</v>
      </c>
      <c r="CX108" s="32" t="s">
        <v>461</v>
      </c>
      <c r="CY108" s="65" t="s">
        <v>209</v>
      </c>
      <c r="DC108" s="32"/>
    </row>
    <row r="109">
      <c r="A109" s="15" t="s">
        <v>1558</v>
      </c>
      <c r="B109" s="32" t="s">
        <v>123</v>
      </c>
      <c r="C109" s="32" t="s">
        <v>1865</v>
      </c>
      <c r="D109" s="32" t="s">
        <v>1865</v>
      </c>
      <c r="E109" s="32" t="s">
        <v>1866</v>
      </c>
      <c r="F109" s="65" t="s">
        <v>19</v>
      </c>
      <c r="G109" s="65" t="s">
        <v>209</v>
      </c>
      <c r="H109" s="65" t="s">
        <v>209</v>
      </c>
      <c r="I109" s="15" t="s">
        <v>491</v>
      </c>
      <c r="J109" s="65" t="s">
        <v>209</v>
      </c>
      <c r="K109" s="65" t="s">
        <v>209</v>
      </c>
      <c r="L109" s="32" t="s">
        <v>459</v>
      </c>
      <c r="M109" s="32" t="s">
        <v>459</v>
      </c>
      <c r="N109" s="32" t="s">
        <v>459</v>
      </c>
      <c r="O109" s="32" t="s">
        <v>459</v>
      </c>
      <c r="P109" s="67"/>
      <c r="Q109" s="67"/>
      <c r="R109" s="67"/>
      <c r="S109" s="67"/>
      <c r="T109" s="67"/>
      <c r="U109" s="67"/>
      <c r="V109" s="67"/>
      <c r="W109" s="67"/>
      <c r="X109" s="67"/>
      <c r="Y109" s="67"/>
      <c r="Z109" s="67"/>
      <c r="AA109" s="66"/>
      <c r="AB109" s="66"/>
      <c r="AC109" s="67"/>
      <c r="AD109" s="67"/>
      <c r="AE109" s="67"/>
      <c r="AF109" s="67"/>
      <c r="AG109" s="67"/>
      <c r="AH109" s="67"/>
      <c r="AI109" s="67"/>
      <c r="AJ109" s="67"/>
      <c r="AK109" s="67"/>
      <c r="AL109" s="67"/>
      <c r="AM109" s="67"/>
      <c r="AN109" s="67"/>
      <c r="AO109" s="67"/>
      <c r="AP109" s="66"/>
      <c r="AQ109" s="66"/>
      <c r="AR109" s="67"/>
      <c r="AS109" s="67"/>
      <c r="AT109" s="67"/>
      <c r="AU109" s="67"/>
      <c r="AV109" s="67"/>
      <c r="AW109" s="67"/>
      <c r="AX109" s="67"/>
      <c r="AY109" s="67"/>
      <c r="AZ109" s="67"/>
      <c r="BA109" s="66"/>
      <c r="BB109" s="66"/>
      <c r="BC109" s="67"/>
      <c r="BD109" s="67"/>
      <c r="BE109" s="67"/>
      <c r="BF109" s="67"/>
      <c r="BG109" s="67"/>
      <c r="BH109" s="66"/>
      <c r="BI109" s="66"/>
      <c r="BJ109" s="67"/>
      <c r="BK109" s="67"/>
      <c r="BL109" s="67"/>
      <c r="BM109" s="67"/>
      <c r="BN109" s="67"/>
      <c r="BO109" s="67"/>
      <c r="BP109" s="67"/>
      <c r="BQ109" s="67"/>
      <c r="BR109" s="67"/>
      <c r="BS109" s="66"/>
      <c r="BT109" s="66"/>
      <c r="BU109" s="67"/>
      <c r="BV109" s="67"/>
      <c r="BW109" s="67"/>
      <c r="BX109" s="67"/>
      <c r="BY109" s="67"/>
      <c r="BZ109" s="67"/>
      <c r="CA109" s="32" t="s">
        <v>461</v>
      </c>
      <c r="CH109" s="66"/>
      <c r="CI109" s="66"/>
      <c r="CM109" s="32" t="s">
        <v>459</v>
      </c>
      <c r="CN109" s="66"/>
      <c r="CO109" s="66"/>
      <c r="CP109" s="66"/>
      <c r="CQ109" s="66"/>
      <c r="CR109" s="67"/>
      <c r="CS109" s="67"/>
      <c r="CT109" s="67"/>
      <c r="CU109" s="67"/>
      <c r="CV109" s="67"/>
      <c r="CW109" s="67"/>
      <c r="CX109" s="32" t="s">
        <v>461</v>
      </c>
      <c r="CY109" s="65" t="s">
        <v>209</v>
      </c>
      <c r="DC109" s="32"/>
    </row>
    <row r="110">
      <c r="A110" s="15" t="s">
        <v>1558</v>
      </c>
      <c r="B110" s="32" t="s">
        <v>123</v>
      </c>
      <c r="C110" s="32" t="s">
        <v>547</v>
      </c>
      <c r="D110" s="32" t="s">
        <v>547</v>
      </c>
      <c r="E110" s="32" t="s">
        <v>548</v>
      </c>
      <c r="F110" s="65" t="s">
        <v>19</v>
      </c>
      <c r="G110" s="65" t="s">
        <v>209</v>
      </c>
      <c r="H110" s="65" t="s">
        <v>209</v>
      </c>
      <c r="I110" s="15" t="s">
        <v>491</v>
      </c>
      <c r="J110" s="65" t="s">
        <v>209</v>
      </c>
      <c r="K110" s="65" t="s">
        <v>209</v>
      </c>
      <c r="L110" s="32" t="s">
        <v>459</v>
      </c>
      <c r="M110" s="32" t="s">
        <v>459</v>
      </c>
      <c r="N110" s="32" t="s">
        <v>459</v>
      </c>
      <c r="O110" s="32" t="s">
        <v>459</v>
      </c>
      <c r="P110" s="67"/>
      <c r="Q110" s="67"/>
      <c r="R110" s="67"/>
      <c r="S110" s="67"/>
      <c r="T110" s="67"/>
      <c r="U110" s="67"/>
      <c r="V110" s="67"/>
      <c r="W110" s="67"/>
      <c r="X110" s="67"/>
      <c r="Y110" s="67"/>
      <c r="Z110" s="67"/>
      <c r="AA110" s="66"/>
      <c r="AB110" s="66"/>
      <c r="AC110" s="67"/>
      <c r="AD110" s="67"/>
      <c r="AE110" s="67"/>
      <c r="AF110" s="67"/>
      <c r="AG110" s="67"/>
      <c r="AH110" s="67"/>
      <c r="AI110" s="67"/>
      <c r="AJ110" s="67"/>
      <c r="AK110" s="67"/>
      <c r="AL110" s="67"/>
      <c r="AM110" s="67"/>
      <c r="AN110" s="67"/>
      <c r="AO110" s="67"/>
      <c r="AP110" s="66"/>
      <c r="AQ110" s="66"/>
      <c r="AR110" s="67"/>
      <c r="AS110" s="67"/>
      <c r="AT110" s="67"/>
      <c r="AU110" s="67"/>
      <c r="AV110" s="67"/>
      <c r="AW110" s="67"/>
      <c r="AX110" s="67"/>
      <c r="AY110" s="67"/>
      <c r="AZ110" s="67"/>
      <c r="BA110" s="66"/>
      <c r="BB110" s="66"/>
      <c r="BC110" s="67"/>
      <c r="BD110" s="67"/>
      <c r="BE110" s="67"/>
      <c r="BF110" s="67"/>
      <c r="BG110" s="67"/>
      <c r="BH110" s="66"/>
      <c r="BI110" s="66"/>
      <c r="BJ110" s="67"/>
      <c r="BK110" s="67"/>
      <c r="BL110" s="67"/>
      <c r="BM110" s="67"/>
      <c r="BN110" s="67"/>
      <c r="BO110" s="67"/>
      <c r="BP110" s="67"/>
      <c r="BQ110" s="67"/>
      <c r="BR110" s="67"/>
      <c r="BS110" s="66"/>
      <c r="BT110" s="66"/>
      <c r="BU110" s="67"/>
      <c r="BV110" s="67"/>
      <c r="BW110" s="67"/>
      <c r="BX110" s="67"/>
      <c r="BY110" s="67"/>
      <c r="BZ110" s="67"/>
      <c r="CA110" s="32" t="s">
        <v>461</v>
      </c>
      <c r="CH110" s="66"/>
      <c r="CI110" s="66"/>
      <c r="CM110" s="32" t="s">
        <v>459</v>
      </c>
      <c r="CN110" s="66"/>
      <c r="CO110" s="66"/>
      <c r="CP110" s="66"/>
      <c r="CQ110" s="66"/>
      <c r="CR110" s="67"/>
      <c r="CS110" s="67"/>
      <c r="CT110" s="67"/>
      <c r="CU110" s="67"/>
      <c r="CV110" s="67"/>
      <c r="CW110" s="67"/>
      <c r="CX110" s="32" t="s">
        <v>461</v>
      </c>
      <c r="CY110" s="65" t="s">
        <v>209</v>
      </c>
      <c r="DC110" s="32"/>
    </row>
    <row r="111">
      <c r="A111" s="15" t="s">
        <v>1558</v>
      </c>
      <c r="B111" s="32" t="s">
        <v>123</v>
      </c>
      <c r="C111" s="32" t="s">
        <v>970</v>
      </c>
      <c r="D111" s="32" t="s">
        <v>970</v>
      </c>
      <c r="E111" s="32" t="s">
        <v>1867</v>
      </c>
      <c r="F111" s="65" t="s">
        <v>19</v>
      </c>
      <c r="G111" s="65" t="s">
        <v>209</v>
      </c>
      <c r="H111" s="65" t="s">
        <v>209</v>
      </c>
      <c r="I111" s="15" t="s">
        <v>465</v>
      </c>
      <c r="J111" s="65" t="s">
        <v>209</v>
      </c>
      <c r="K111" s="65" t="s">
        <v>209</v>
      </c>
      <c r="L111" s="32" t="s">
        <v>460</v>
      </c>
      <c r="M111" s="32" t="s">
        <v>459</v>
      </c>
      <c r="N111" s="32" t="s">
        <v>459</v>
      </c>
      <c r="O111" s="32" t="s">
        <v>459</v>
      </c>
      <c r="Q111" s="32">
        <v>35.0</v>
      </c>
      <c r="R111" s="32">
        <v>5.0</v>
      </c>
      <c r="S111" s="32">
        <v>25.0</v>
      </c>
      <c r="V111" s="32">
        <v>2.0</v>
      </c>
      <c r="W111" s="32">
        <v>2.0</v>
      </c>
      <c r="X111" s="32">
        <v>32.0</v>
      </c>
      <c r="Z111" s="32">
        <v>1000.0</v>
      </c>
      <c r="AA111" s="66"/>
      <c r="AB111" s="66"/>
      <c r="AC111" s="67"/>
      <c r="AD111" s="67"/>
      <c r="AE111" s="67"/>
      <c r="AF111" s="67"/>
      <c r="AG111" s="67"/>
      <c r="AH111" s="67"/>
      <c r="AI111" s="67"/>
      <c r="AJ111" s="67"/>
      <c r="AK111" s="67"/>
      <c r="AL111" s="67"/>
      <c r="AM111" s="67"/>
      <c r="AN111" s="67"/>
      <c r="AO111" s="67"/>
      <c r="AP111" s="66"/>
      <c r="AQ111" s="66"/>
      <c r="AR111" s="67"/>
      <c r="AS111" s="67"/>
      <c r="AT111" s="67"/>
      <c r="AU111" s="67"/>
      <c r="AV111" s="67"/>
      <c r="AW111" s="67"/>
      <c r="AX111" s="67"/>
      <c r="AY111" s="67"/>
      <c r="AZ111" s="67"/>
      <c r="BA111" s="66"/>
      <c r="BB111" s="66"/>
      <c r="BC111" s="67"/>
      <c r="BD111" s="67"/>
      <c r="BE111" s="67"/>
      <c r="BF111" s="67"/>
      <c r="BG111" s="67"/>
      <c r="BH111" s="66"/>
      <c r="BI111" s="66"/>
      <c r="BJ111" s="67"/>
      <c r="BK111" s="67"/>
      <c r="BL111" s="67"/>
      <c r="BM111" s="67"/>
      <c r="BN111" s="67"/>
      <c r="BO111" s="67"/>
      <c r="BP111" s="67"/>
      <c r="BQ111" s="67"/>
      <c r="BR111" s="67"/>
      <c r="BS111" s="66"/>
      <c r="BT111" s="66"/>
      <c r="BU111" s="67"/>
      <c r="BV111" s="67"/>
      <c r="BW111" s="67"/>
      <c r="BX111" s="67"/>
      <c r="BY111" s="67"/>
      <c r="BZ111" s="67"/>
      <c r="CA111" s="32" t="s">
        <v>461</v>
      </c>
      <c r="CH111" s="66"/>
      <c r="CI111" s="66"/>
      <c r="CM111" s="32" t="s">
        <v>462</v>
      </c>
      <c r="CN111" s="66"/>
      <c r="CO111" s="66"/>
      <c r="CP111" s="66"/>
      <c r="CQ111" s="66"/>
      <c r="CR111" s="32">
        <v>0.0229</v>
      </c>
      <c r="CX111" s="32" t="s">
        <v>461</v>
      </c>
      <c r="CY111" s="65" t="s">
        <v>209</v>
      </c>
      <c r="DC111" s="32"/>
    </row>
    <row r="112">
      <c r="A112" s="27" t="s">
        <v>1868</v>
      </c>
      <c r="B112" s="32" t="s">
        <v>123</v>
      </c>
      <c r="C112" s="32"/>
      <c r="D112" s="32"/>
      <c r="E112" s="32"/>
      <c r="F112" s="65"/>
      <c r="G112" s="65"/>
      <c r="H112" s="65"/>
      <c r="I112" s="15"/>
      <c r="J112" s="65"/>
      <c r="K112" s="65"/>
      <c r="L112" s="32"/>
      <c r="M112" s="32"/>
      <c r="N112" s="32"/>
      <c r="O112" s="32"/>
      <c r="AA112" s="66"/>
      <c r="AB112" s="66"/>
      <c r="AP112" s="66"/>
      <c r="AQ112" s="66"/>
      <c r="BA112" s="66"/>
      <c r="BB112" s="66"/>
      <c r="BH112" s="66"/>
      <c r="BI112" s="66"/>
      <c r="BS112" s="66"/>
      <c r="BT112" s="66"/>
      <c r="CA112" s="67"/>
      <c r="CH112" s="66"/>
      <c r="CI112" s="66"/>
      <c r="CM112" s="32"/>
      <c r="CN112" s="66"/>
      <c r="CO112" s="66"/>
      <c r="CP112" s="66"/>
      <c r="CQ112" s="66"/>
      <c r="CX112" s="32"/>
      <c r="CY112" s="66"/>
      <c r="DC112" s="32"/>
    </row>
    <row r="113">
      <c r="A113" s="27" t="s">
        <v>1869</v>
      </c>
      <c r="B113" s="32" t="s">
        <v>123</v>
      </c>
      <c r="C113" s="32"/>
      <c r="D113" s="32"/>
      <c r="E113" s="32"/>
      <c r="F113" s="65"/>
      <c r="G113" s="65"/>
      <c r="H113" s="65"/>
      <c r="I113" s="15"/>
      <c r="J113" s="65"/>
      <c r="K113" s="65"/>
      <c r="L113" s="32"/>
      <c r="M113" s="32"/>
      <c r="N113" s="32"/>
      <c r="O113" s="32"/>
      <c r="AA113" s="66"/>
      <c r="AB113" s="66"/>
      <c r="AP113" s="66"/>
      <c r="AQ113" s="66"/>
      <c r="BA113" s="66"/>
      <c r="BB113" s="66"/>
      <c r="BH113" s="66"/>
      <c r="BI113" s="66"/>
      <c r="BS113" s="66"/>
      <c r="BT113" s="66"/>
      <c r="CA113" s="67"/>
      <c r="CH113" s="66"/>
      <c r="CI113" s="66"/>
      <c r="CM113" s="32"/>
      <c r="CN113" s="66"/>
      <c r="CO113" s="66"/>
      <c r="CP113" s="66"/>
      <c r="CQ113" s="66"/>
      <c r="CX113" s="32"/>
      <c r="CY113" s="66"/>
      <c r="DC113" s="32"/>
    </row>
    <row r="114">
      <c r="A114" s="27" t="s">
        <v>1870</v>
      </c>
      <c r="B114" s="32" t="s">
        <v>123</v>
      </c>
      <c r="C114" s="32"/>
      <c r="D114" s="32"/>
      <c r="E114" s="32"/>
      <c r="F114" s="65"/>
      <c r="G114" s="65"/>
      <c r="H114" s="65"/>
      <c r="I114" s="15"/>
      <c r="J114" s="65"/>
      <c r="K114" s="65"/>
      <c r="L114" s="32"/>
      <c r="M114" s="32"/>
      <c r="N114" s="32"/>
      <c r="O114" s="32"/>
      <c r="AA114" s="66"/>
      <c r="AB114" s="66"/>
      <c r="AP114" s="66"/>
      <c r="AQ114" s="66"/>
      <c r="BA114" s="66"/>
      <c r="BB114" s="66"/>
      <c r="BH114" s="66"/>
      <c r="BI114" s="66"/>
      <c r="BS114" s="66"/>
      <c r="BT114" s="66"/>
      <c r="CA114" s="67"/>
      <c r="CH114" s="66"/>
      <c r="CI114" s="66"/>
      <c r="CM114" s="32"/>
      <c r="CN114" s="66"/>
      <c r="CO114" s="66"/>
      <c r="CP114" s="66"/>
      <c r="CQ114" s="66"/>
      <c r="CX114" s="32"/>
      <c r="CY114" s="66"/>
      <c r="DC114" s="32"/>
    </row>
    <row r="115">
      <c r="A115" s="27" t="s">
        <v>1871</v>
      </c>
      <c r="B115" s="32" t="s">
        <v>123</v>
      </c>
      <c r="C115" s="32"/>
      <c r="D115" s="32"/>
      <c r="E115" s="32"/>
      <c r="F115" s="65"/>
      <c r="G115" s="65"/>
      <c r="H115" s="65"/>
      <c r="I115" s="15"/>
      <c r="J115" s="65"/>
      <c r="K115" s="65"/>
      <c r="L115" s="32"/>
      <c r="M115" s="32"/>
      <c r="N115" s="32"/>
      <c r="O115" s="32"/>
      <c r="AA115" s="66"/>
      <c r="AB115" s="66"/>
      <c r="AP115" s="66"/>
      <c r="AQ115" s="66"/>
      <c r="BA115" s="66"/>
      <c r="BB115" s="66"/>
      <c r="BH115" s="66"/>
      <c r="BI115" s="66"/>
      <c r="BS115" s="66"/>
      <c r="BT115" s="66"/>
      <c r="CA115" s="67"/>
      <c r="CH115" s="66"/>
      <c r="CI115" s="66"/>
      <c r="CM115" s="32"/>
      <c r="CN115" s="66"/>
      <c r="CO115" s="66"/>
      <c r="CP115" s="66"/>
      <c r="CQ115" s="66"/>
      <c r="CX115" s="32"/>
      <c r="CY115" s="66"/>
      <c r="DC115" s="32"/>
    </row>
    <row r="116">
      <c r="A116" s="27" t="s">
        <v>1872</v>
      </c>
      <c r="B116" s="32" t="s">
        <v>123</v>
      </c>
      <c r="C116" s="32"/>
      <c r="D116" s="32"/>
      <c r="E116" s="32"/>
      <c r="F116" s="65"/>
      <c r="G116" s="65"/>
      <c r="H116" s="65"/>
      <c r="I116" s="15"/>
      <c r="J116" s="65"/>
      <c r="K116" s="65"/>
      <c r="L116" s="32"/>
      <c r="M116" s="32"/>
      <c r="N116" s="32"/>
      <c r="O116" s="32"/>
      <c r="AA116" s="66"/>
      <c r="AB116" s="66"/>
      <c r="AP116" s="66"/>
      <c r="AQ116" s="66"/>
      <c r="BA116" s="66"/>
      <c r="BB116" s="66"/>
      <c r="BH116" s="66"/>
      <c r="BI116" s="66"/>
      <c r="BS116" s="66"/>
      <c r="BT116" s="66"/>
      <c r="CA116" s="67"/>
      <c r="CH116" s="66"/>
      <c r="CI116" s="66"/>
      <c r="CM116" s="32"/>
      <c r="CN116" s="66"/>
      <c r="CO116" s="66"/>
      <c r="CP116" s="66"/>
      <c r="CQ116" s="66"/>
      <c r="CX116" s="32"/>
      <c r="CY116" s="66"/>
      <c r="DC116" s="32"/>
    </row>
    <row r="117">
      <c r="A117" s="27" t="s">
        <v>1873</v>
      </c>
      <c r="B117" s="32" t="s">
        <v>123</v>
      </c>
      <c r="C117" s="32"/>
      <c r="D117" s="32"/>
      <c r="E117" s="32"/>
      <c r="F117" s="65"/>
      <c r="G117" s="65"/>
      <c r="H117" s="65"/>
      <c r="I117" s="15"/>
      <c r="J117" s="65"/>
      <c r="K117" s="65"/>
      <c r="L117" s="32"/>
      <c r="M117" s="32"/>
      <c r="N117" s="32"/>
      <c r="O117" s="32"/>
      <c r="AA117" s="66"/>
      <c r="AB117" s="66"/>
      <c r="AP117" s="66"/>
      <c r="AQ117" s="66"/>
      <c r="BA117" s="66"/>
      <c r="BB117" s="66"/>
      <c r="BH117" s="66"/>
      <c r="BI117" s="66"/>
      <c r="BS117" s="66"/>
      <c r="BT117" s="66"/>
      <c r="CA117" s="67"/>
      <c r="CH117" s="66"/>
      <c r="CI117" s="66"/>
      <c r="CM117" s="32"/>
      <c r="CN117" s="66"/>
      <c r="CO117" s="66"/>
      <c r="CP117" s="66"/>
      <c r="CQ117" s="66"/>
      <c r="CX117" s="32"/>
      <c r="CY117" s="66"/>
      <c r="DC117" s="32"/>
    </row>
    <row r="118">
      <c r="A118" s="27" t="s">
        <v>1874</v>
      </c>
      <c r="B118" s="32" t="s">
        <v>123</v>
      </c>
      <c r="C118" s="32"/>
      <c r="D118" s="32"/>
      <c r="E118" s="32"/>
      <c r="F118" s="65"/>
      <c r="G118" s="65"/>
      <c r="H118" s="65"/>
      <c r="I118" s="15"/>
      <c r="J118" s="65"/>
      <c r="K118" s="65"/>
      <c r="L118" s="32"/>
      <c r="M118" s="32"/>
      <c r="N118" s="32"/>
      <c r="O118" s="32"/>
      <c r="AA118" s="66"/>
      <c r="AB118" s="66"/>
      <c r="AP118" s="66"/>
      <c r="AQ118" s="66"/>
      <c r="BA118" s="66"/>
      <c r="BB118" s="66"/>
      <c r="BH118" s="66"/>
      <c r="BI118" s="66"/>
      <c r="BS118" s="66"/>
      <c r="BT118" s="66"/>
      <c r="CA118" s="67"/>
      <c r="CH118" s="66"/>
      <c r="CI118" s="66"/>
      <c r="CM118" s="32"/>
      <c r="CN118" s="66"/>
      <c r="CO118" s="66"/>
      <c r="CP118" s="66"/>
      <c r="CQ118" s="66"/>
      <c r="CX118" s="32"/>
      <c r="CY118" s="66"/>
      <c r="DC118" s="32"/>
    </row>
    <row r="119">
      <c r="A119" s="27" t="s">
        <v>1875</v>
      </c>
      <c r="B119" s="32" t="s">
        <v>123</v>
      </c>
      <c r="C119" s="32"/>
      <c r="D119" s="32"/>
      <c r="E119" s="32"/>
      <c r="F119" s="65"/>
      <c r="G119" s="65"/>
      <c r="H119" s="65"/>
      <c r="I119" s="15"/>
      <c r="J119" s="65"/>
      <c r="K119" s="65"/>
      <c r="L119" s="32"/>
      <c r="M119" s="32"/>
      <c r="N119" s="32"/>
      <c r="O119" s="32"/>
      <c r="AA119" s="66"/>
      <c r="AB119" s="66"/>
      <c r="AP119" s="66"/>
      <c r="AQ119" s="66"/>
      <c r="BA119" s="66"/>
      <c r="BB119" s="66"/>
      <c r="BH119" s="66"/>
      <c r="BI119" s="66"/>
      <c r="BS119" s="66"/>
      <c r="BT119" s="66"/>
      <c r="CA119" s="67"/>
      <c r="CH119" s="66"/>
      <c r="CI119" s="66"/>
      <c r="CM119" s="32"/>
      <c r="CN119" s="66"/>
      <c r="CO119" s="66"/>
      <c r="CP119" s="66"/>
      <c r="CQ119" s="66"/>
      <c r="CX119" s="32"/>
      <c r="CY119" s="66"/>
      <c r="DC119" s="32"/>
    </row>
    <row r="120">
      <c r="A120" s="27" t="s">
        <v>1876</v>
      </c>
      <c r="B120" s="32" t="s">
        <v>123</v>
      </c>
      <c r="C120" s="32"/>
      <c r="D120" s="32"/>
      <c r="E120" s="32"/>
      <c r="F120" s="65"/>
      <c r="G120" s="65"/>
      <c r="H120" s="65"/>
      <c r="I120" s="15"/>
      <c r="J120" s="65"/>
      <c r="K120" s="65"/>
      <c r="L120" s="32"/>
      <c r="M120" s="32"/>
      <c r="N120" s="32"/>
      <c r="O120" s="32"/>
      <c r="AA120" s="66"/>
      <c r="AB120" s="66"/>
      <c r="AP120" s="66"/>
      <c r="AQ120" s="66"/>
      <c r="BA120" s="66"/>
      <c r="BB120" s="66"/>
      <c r="BH120" s="66"/>
      <c r="BI120" s="66"/>
      <c r="BS120" s="66"/>
      <c r="BT120" s="66"/>
      <c r="CA120" s="67"/>
      <c r="CH120" s="66"/>
      <c r="CI120" s="66"/>
      <c r="CM120" s="32"/>
      <c r="CN120" s="66"/>
      <c r="CO120" s="66"/>
      <c r="CP120" s="66"/>
      <c r="CQ120" s="66"/>
      <c r="CX120" s="32"/>
      <c r="CY120" s="66"/>
      <c r="DC120" s="32"/>
    </row>
    <row r="121">
      <c r="A121" s="27" t="s">
        <v>1877</v>
      </c>
      <c r="B121" s="32" t="s">
        <v>123</v>
      </c>
      <c r="C121" s="32"/>
      <c r="D121" s="32"/>
      <c r="E121" s="32"/>
      <c r="F121" s="65"/>
      <c r="G121" s="65"/>
      <c r="H121" s="65"/>
      <c r="I121" s="15"/>
      <c r="J121" s="65"/>
      <c r="K121" s="65"/>
      <c r="L121" s="32"/>
      <c r="M121" s="32"/>
      <c r="N121" s="32"/>
      <c r="O121" s="32"/>
      <c r="AA121" s="66"/>
      <c r="AB121" s="66"/>
      <c r="AP121" s="66"/>
      <c r="AQ121" s="66"/>
      <c r="BA121" s="66"/>
      <c r="BB121" s="66"/>
      <c r="BH121" s="66"/>
      <c r="BI121" s="66"/>
      <c r="BS121" s="66"/>
      <c r="BT121" s="66"/>
      <c r="CA121" s="67"/>
      <c r="CH121" s="66"/>
      <c r="CI121" s="66"/>
      <c r="CM121" s="32"/>
      <c r="CN121" s="66"/>
      <c r="CO121" s="66"/>
      <c r="CP121" s="66"/>
      <c r="CQ121" s="66"/>
      <c r="CX121" s="32"/>
      <c r="CY121" s="66"/>
      <c r="DC121" s="32"/>
    </row>
    <row r="122">
      <c r="A122" s="32" t="s">
        <v>1878</v>
      </c>
      <c r="B122" s="32" t="s">
        <v>239</v>
      </c>
      <c r="C122" s="104">
        <v>24.0</v>
      </c>
      <c r="D122" s="104">
        <v>24.0</v>
      </c>
      <c r="E122" s="32" t="s">
        <v>1878</v>
      </c>
      <c r="F122" s="65" t="s">
        <v>19</v>
      </c>
      <c r="G122" s="65" t="s">
        <v>209</v>
      </c>
      <c r="H122" s="65" t="s">
        <v>209</v>
      </c>
      <c r="I122" s="15" t="s">
        <v>465</v>
      </c>
      <c r="J122" s="65" t="s">
        <v>209</v>
      </c>
      <c r="K122" s="65" t="s">
        <v>209</v>
      </c>
      <c r="L122" s="32" t="s">
        <v>460</v>
      </c>
      <c r="M122" s="32" t="s">
        <v>459</v>
      </c>
      <c r="N122" s="32" t="s">
        <v>459</v>
      </c>
      <c r="O122" s="32" t="s">
        <v>459</v>
      </c>
      <c r="P122" s="32">
        <v>10.0</v>
      </c>
      <c r="Q122" s="32">
        <v>40.0</v>
      </c>
      <c r="Z122" s="32">
        <v>700.0</v>
      </c>
      <c r="AA122" s="66"/>
      <c r="AB122" s="66"/>
      <c r="AC122" s="67"/>
      <c r="AD122" s="67"/>
      <c r="AE122" s="67"/>
      <c r="AF122" s="67"/>
      <c r="AG122" s="67"/>
      <c r="AH122" s="67"/>
      <c r="AI122" s="67"/>
      <c r="AJ122" s="67"/>
      <c r="AK122" s="67"/>
      <c r="AL122" s="67"/>
      <c r="AM122" s="67"/>
      <c r="AN122" s="67"/>
      <c r="AO122" s="67"/>
      <c r="AP122" s="66"/>
      <c r="AQ122" s="66"/>
      <c r="AR122" s="67"/>
      <c r="AS122" s="67"/>
      <c r="AT122" s="67"/>
      <c r="AU122" s="67"/>
      <c r="AV122" s="67"/>
      <c r="AW122" s="67"/>
      <c r="AX122" s="67"/>
      <c r="AY122" s="67"/>
      <c r="AZ122" s="67"/>
      <c r="BA122" s="66"/>
      <c r="BB122" s="66"/>
      <c r="BC122" s="67"/>
      <c r="BD122" s="67"/>
      <c r="BE122" s="67"/>
      <c r="BF122" s="67"/>
      <c r="BG122" s="67"/>
      <c r="BH122" s="66"/>
      <c r="BI122" s="66"/>
      <c r="BJ122" s="67"/>
      <c r="BK122" s="67"/>
      <c r="BL122" s="67"/>
      <c r="BM122" s="67"/>
      <c r="BN122" s="67"/>
      <c r="BO122" s="67"/>
      <c r="BP122" s="67"/>
      <c r="BQ122" s="67"/>
      <c r="BR122" s="67"/>
      <c r="BS122" s="66"/>
      <c r="BT122" s="66"/>
      <c r="BU122" s="67"/>
      <c r="BV122" s="67"/>
      <c r="BW122" s="67"/>
      <c r="BX122" s="67"/>
      <c r="BY122" s="67"/>
      <c r="BZ122" s="67"/>
      <c r="CA122" s="32" t="s">
        <v>461</v>
      </c>
      <c r="CH122" s="66"/>
      <c r="CI122" s="66"/>
      <c r="CM122" s="32" t="s">
        <v>460</v>
      </c>
      <c r="CN122" s="65" t="s">
        <v>19</v>
      </c>
      <c r="CO122" s="65" t="s">
        <v>19</v>
      </c>
      <c r="CP122" s="65" t="s">
        <v>209</v>
      </c>
      <c r="CQ122" s="65" t="s">
        <v>209</v>
      </c>
      <c r="CS122" s="32"/>
      <c r="CX122" s="32" t="s">
        <v>461</v>
      </c>
      <c r="CY122" s="65" t="s">
        <v>209</v>
      </c>
      <c r="DC122" s="32"/>
    </row>
    <row r="123">
      <c r="A123" s="32" t="s">
        <v>1638</v>
      </c>
      <c r="B123" s="32" t="s">
        <v>239</v>
      </c>
      <c r="C123" s="104">
        <v>40.0</v>
      </c>
      <c r="D123" s="104">
        <v>40.0</v>
      </c>
      <c r="E123" s="32" t="s">
        <v>1638</v>
      </c>
      <c r="F123" s="65" t="s">
        <v>19</v>
      </c>
      <c r="G123" s="65" t="s">
        <v>209</v>
      </c>
      <c r="H123" s="65" t="s">
        <v>209</v>
      </c>
      <c r="I123" s="15" t="s">
        <v>465</v>
      </c>
      <c r="J123" s="65" t="s">
        <v>209</v>
      </c>
      <c r="K123" s="65" t="s">
        <v>209</v>
      </c>
      <c r="L123" s="32"/>
      <c r="M123" s="32"/>
      <c r="N123" s="32"/>
      <c r="O123" s="32"/>
      <c r="P123" s="32"/>
      <c r="Q123" s="32"/>
      <c r="Z123" s="32"/>
      <c r="AA123" s="66"/>
      <c r="AB123" s="66"/>
      <c r="AP123" s="66"/>
      <c r="AQ123" s="66"/>
      <c r="BA123" s="66"/>
      <c r="BB123" s="66"/>
      <c r="BH123" s="66"/>
      <c r="BI123" s="66"/>
      <c r="BS123" s="66"/>
      <c r="BT123" s="66"/>
      <c r="CA123" s="32"/>
      <c r="CH123" s="66"/>
      <c r="CI123" s="66"/>
      <c r="CM123" s="32"/>
      <c r="CN123" s="65"/>
      <c r="CO123" s="65"/>
      <c r="CP123" s="65"/>
      <c r="CQ123" s="65"/>
      <c r="CS123" s="32"/>
      <c r="CX123" s="32"/>
      <c r="CY123" s="65"/>
      <c r="DC123" s="32" t="s">
        <v>1879</v>
      </c>
    </row>
    <row r="124">
      <c r="A124" s="32" t="s">
        <v>1640</v>
      </c>
      <c r="B124" s="32" t="s">
        <v>239</v>
      </c>
      <c r="C124" s="104">
        <v>27.0</v>
      </c>
      <c r="D124" s="104">
        <v>27.0</v>
      </c>
      <c r="E124" s="32" t="s">
        <v>1640</v>
      </c>
      <c r="F124" s="65" t="s">
        <v>19</v>
      </c>
      <c r="G124" s="65" t="s">
        <v>209</v>
      </c>
      <c r="H124" s="65" t="s">
        <v>209</v>
      </c>
      <c r="I124" s="15" t="s">
        <v>465</v>
      </c>
      <c r="J124" s="65" t="s">
        <v>209</v>
      </c>
      <c r="K124" s="65" t="s">
        <v>209</v>
      </c>
      <c r="L124" s="32" t="s">
        <v>460</v>
      </c>
      <c r="M124" s="32" t="s">
        <v>459</v>
      </c>
      <c r="N124" s="32" t="s">
        <v>459</v>
      </c>
      <c r="O124" s="32" t="s">
        <v>459</v>
      </c>
      <c r="P124" s="32">
        <v>5.0</v>
      </c>
      <c r="Q124" s="32"/>
      <c r="Z124" s="32"/>
      <c r="AA124" s="66"/>
      <c r="AB124" s="66"/>
      <c r="AC124" s="67"/>
      <c r="AD124" s="67"/>
      <c r="AE124" s="67"/>
      <c r="AF124" s="67"/>
      <c r="AG124" s="67"/>
      <c r="AH124" s="67"/>
      <c r="AI124" s="67"/>
      <c r="AJ124" s="67"/>
      <c r="AK124" s="67"/>
      <c r="AL124" s="67"/>
      <c r="AM124" s="67"/>
      <c r="AN124" s="67"/>
      <c r="AO124" s="67"/>
      <c r="AP124" s="66"/>
      <c r="AQ124" s="66"/>
      <c r="AR124" s="67"/>
      <c r="AS124" s="67"/>
      <c r="AT124" s="67"/>
      <c r="AU124" s="67"/>
      <c r="AV124" s="67"/>
      <c r="AW124" s="67"/>
      <c r="AX124" s="67"/>
      <c r="AY124" s="67"/>
      <c r="AZ124" s="67"/>
      <c r="BA124" s="66"/>
      <c r="BB124" s="66"/>
      <c r="BC124" s="67"/>
      <c r="BD124" s="67"/>
      <c r="BE124" s="67"/>
      <c r="BF124" s="67"/>
      <c r="BG124" s="67"/>
      <c r="BH124" s="66"/>
      <c r="BI124" s="66"/>
      <c r="BJ124" s="67"/>
      <c r="BK124" s="67"/>
      <c r="BL124" s="67"/>
      <c r="BM124" s="67"/>
      <c r="BN124" s="67"/>
      <c r="BO124" s="67"/>
      <c r="BP124" s="67"/>
      <c r="BQ124" s="67"/>
      <c r="BR124" s="67"/>
      <c r="BS124" s="66"/>
      <c r="BT124" s="66"/>
      <c r="BU124" s="67"/>
      <c r="BV124" s="67"/>
      <c r="BW124" s="67"/>
      <c r="BX124" s="67"/>
      <c r="BY124" s="67"/>
      <c r="BZ124" s="67"/>
      <c r="CA124" s="32" t="s">
        <v>461</v>
      </c>
      <c r="CH124" s="66"/>
      <c r="CI124" s="66"/>
      <c r="CM124" s="32" t="s">
        <v>459</v>
      </c>
      <c r="CN124" s="65"/>
      <c r="CO124" s="65"/>
      <c r="CP124" s="65"/>
      <c r="CQ124" s="65"/>
      <c r="CR124" s="67"/>
      <c r="CS124" s="32"/>
      <c r="CT124" s="67"/>
      <c r="CU124" s="67"/>
      <c r="CV124" s="67"/>
      <c r="CW124" s="67"/>
      <c r="CX124" s="32" t="s">
        <v>461</v>
      </c>
      <c r="CY124" s="65" t="s">
        <v>209</v>
      </c>
      <c r="DC124" s="32" t="s">
        <v>1880</v>
      </c>
    </row>
    <row r="125">
      <c r="A125" s="32" t="s">
        <v>1642</v>
      </c>
      <c r="B125" s="32" t="s">
        <v>239</v>
      </c>
      <c r="C125" s="104">
        <v>2.0</v>
      </c>
      <c r="D125" s="104">
        <v>2.0</v>
      </c>
      <c r="E125" s="32" t="s">
        <v>1642</v>
      </c>
      <c r="F125" s="65" t="s">
        <v>19</v>
      </c>
      <c r="G125" s="65" t="s">
        <v>209</v>
      </c>
      <c r="H125" s="65" t="s">
        <v>209</v>
      </c>
      <c r="I125" s="15" t="s">
        <v>465</v>
      </c>
      <c r="J125" s="65" t="s">
        <v>209</v>
      </c>
      <c r="K125" s="65" t="s">
        <v>209</v>
      </c>
      <c r="L125" s="32" t="s">
        <v>460</v>
      </c>
      <c r="M125" s="32" t="s">
        <v>459</v>
      </c>
      <c r="N125" s="32" t="s">
        <v>459</v>
      </c>
      <c r="O125" s="32" t="s">
        <v>459</v>
      </c>
      <c r="P125" s="32">
        <v>1.0</v>
      </c>
      <c r="Q125" s="32">
        <v>25.0</v>
      </c>
      <c r="R125" s="32">
        <v>25.0</v>
      </c>
      <c r="S125" s="32">
        <v>25.0</v>
      </c>
      <c r="Z125" s="32">
        <v>1000.0</v>
      </c>
      <c r="AA125" s="66"/>
      <c r="AB125" s="66"/>
      <c r="AC125" s="67"/>
      <c r="AD125" s="67"/>
      <c r="AE125" s="67"/>
      <c r="AF125" s="67"/>
      <c r="AG125" s="67"/>
      <c r="AH125" s="67"/>
      <c r="AI125" s="67"/>
      <c r="AJ125" s="67"/>
      <c r="AK125" s="67"/>
      <c r="AL125" s="67"/>
      <c r="AM125" s="67"/>
      <c r="AN125" s="67"/>
      <c r="AO125" s="67"/>
      <c r="AP125" s="66"/>
      <c r="AQ125" s="66"/>
      <c r="AR125" s="67"/>
      <c r="AS125" s="67"/>
      <c r="AT125" s="67"/>
      <c r="AU125" s="67"/>
      <c r="AV125" s="67"/>
      <c r="AW125" s="67"/>
      <c r="AX125" s="67"/>
      <c r="AY125" s="67"/>
      <c r="AZ125" s="67"/>
      <c r="BA125" s="66"/>
      <c r="BB125" s="66"/>
      <c r="BC125" s="67"/>
      <c r="BD125" s="67"/>
      <c r="BE125" s="67"/>
      <c r="BF125" s="67"/>
      <c r="BG125" s="67"/>
      <c r="BH125" s="66"/>
      <c r="BI125" s="66"/>
      <c r="BJ125" s="67"/>
      <c r="BK125" s="67"/>
      <c r="BL125" s="67"/>
      <c r="BM125" s="67"/>
      <c r="BN125" s="67"/>
      <c r="BO125" s="67"/>
      <c r="BP125" s="67"/>
      <c r="BQ125" s="67"/>
      <c r="BR125" s="67"/>
      <c r="BS125" s="66"/>
      <c r="BT125" s="66"/>
      <c r="BU125" s="67"/>
      <c r="BV125" s="67"/>
      <c r="BW125" s="67"/>
      <c r="BX125" s="67"/>
      <c r="BY125" s="67"/>
      <c r="BZ125" s="67"/>
      <c r="CA125" s="32" t="s">
        <v>461</v>
      </c>
      <c r="CH125" s="66"/>
      <c r="CI125" s="66"/>
      <c r="CM125" s="67"/>
      <c r="CN125" s="65"/>
      <c r="CO125" s="65"/>
      <c r="CP125" s="65"/>
      <c r="CQ125" s="65"/>
      <c r="CS125" s="32"/>
      <c r="CX125" s="32" t="s">
        <v>461</v>
      </c>
      <c r="CY125" s="65" t="s">
        <v>209</v>
      </c>
      <c r="DC125" s="32"/>
    </row>
    <row r="126">
      <c r="A126" s="32" t="s">
        <v>1881</v>
      </c>
      <c r="B126" s="32" t="s">
        <v>239</v>
      </c>
      <c r="C126" s="104">
        <v>18.0</v>
      </c>
      <c r="D126" s="104">
        <v>18.0</v>
      </c>
      <c r="E126" s="32" t="s">
        <v>1881</v>
      </c>
      <c r="F126" s="65" t="s">
        <v>19</v>
      </c>
      <c r="G126" s="65" t="s">
        <v>209</v>
      </c>
      <c r="H126" s="65" t="s">
        <v>209</v>
      </c>
      <c r="I126" s="15" t="s">
        <v>465</v>
      </c>
      <c r="J126" s="65" t="s">
        <v>209</v>
      </c>
      <c r="K126" s="65" t="s">
        <v>209</v>
      </c>
      <c r="L126" s="32" t="s">
        <v>460</v>
      </c>
      <c r="M126" s="32" t="s">
        <v>459</v>
      </c>
      <c r="N126" s="32" t="s">
        <v>459</v>
      </c>
      <c r="O126" s="32" t="s">
        <v>459</v>
      </c>
      <c r="P126" s="32">
        <v>0.5</v>
      </c>
      <c r="Q126" s="32">
        <v>25.0</v>
      </c>
      <c r="R126" s="32">
        <v>25.0</v>
      </c>
      <c r="S126" s="32">
        <v>25.0</v>
      </c>
      <c r="W126" s="32">
        <v>2.5</v>
      </c>
      <c r="X126" s="32">
        <v>35.0</v>
      </c>
      <c r="Z126" s="32">
        <v>1000.0</v>
      </c>
      <c r="AA126" s="66"/>
      <c r="AB126" s="66"/>
      <c r="AC126" s="67"/>
      <c r="AD126" s="67"/>
      <c r="AE126" s="67"/>
      <c r="AF126" s="67"/>
      <c r="AG126" s="67"/>
      <c r="AH126" s="67"/>
      <c r="AI126" s="67"/>
      <c r="AJ126" s="67"/>
      <c r="AK126" s="67"/>
      <c r="AL126" s="67"/>
      <c r="AM126" s="67"/>
      <c r="AN126" s="67"/>
      <c r="AO126" s="67"/>
      <c r="AP126" s="66"/>
      <c r="AQ126" s="66"/>
      <c r="AR126" s="67"/>
      <c r="AS126" s="67"/>
      <c r="AT126" s="67"/>
      <c r="AU126" s="67"/>
      <c r="AV126" s="67"/>
      <c r="AW126" s="67"/>
      <c r="AX126" s="67"/>
      <c r="AY126" s="67"/>
      <c r="AZ126" s="67"/>
      <c r="BA126" s="66"/>
      <c r="BB126" s="66"/>
      <c r="BC126" s="67"/>
      <c r="BD126" s="67"/>
      <c r="BE126" s="67"/>
      <c r="BF126" s="67"/>
      <c r="BG126" s="67"/>
      <c r="BH126" s="66"/>
      <c r="BI126" s="66"/>
      <c r="BJ126" s="67"/>
      <c r="BK126" s="67"/>
      <c r="BL126" s="67"/>
      <c r="BM126" s="67"/>
      <c r="BN126" s="67"/>
      <c r="BO126" s="67"/>
      <c r="BP126" s="67"/>
      <c r="BQ126" s="67"/>
      <c r="BR126" s="67"/>
      <c r="BS126" s="66"/>
      <c r="BT126" s="66"/>
      <c r="BU126" s="67"/>
      <c r="BV126" s="67"/>
      <c r="BW126" s="67"/>
      <c r="BX126" s="67"/>
      <c r="BY126" s="67"/>
      <c r="BZ126" s="67"/>
      <c r="CA126" s="32" t="s">
        <v>461</v>
      </c>
      <c r="CH126" s="66"/>
      <c r="CI126" s="66"/>
      <c r="CM126" s="67"/>
      <c r="CN126" s="65"/>
      <c r="CO126" s="65"/>
      <c r="CP126" s="65"/>
      <c r="CQ126" s="65"/>
      <c r="CS126" s="32"/>
      <c r="CX126" s="32" t="s">
        <v>461</v>
      </c>
      <c r="CY126" s="65" t="s">
        <v>209</v>
      </c>
      <c r="DC126" s="32" t="s">
        <v>1882</v>
      </c>
    </row>
    <row r="127">
      <c r="A127" s="32" t="s">
        <v>1883</v>
      </c>
      <c r="B127" s="32" t="s">
        <v>239</v>
      </c>
      <c r="C127" s="104">
        <v>25.0</v>
      </c>
      <c r="D127" s="104">
        <v>25.0</v>
      </c>
      <c r="E127" s="32" t="s">
        <v>1883</v>
      </c>
      <c r="F127" s="65" t="s">
        <v>19</v>
      </c>
      <c r="G127" s="65" t="s">
        <v>209</v>
      </c>
      <c r="H127" s="65" t="s">
        <v>209</v>
      </c>
      <c r="I127" s="15" t="s">
        <v>465</v>
      </c>
      <c r="J127" s="65" t="s">
        <v>209</v>
      </c>
      <c r="K127" s="65" t="s">
        <v>209</v>
      </c>
      <c r="L127" s="32" t="s">
        <v>460</v>
      </c>
      <c r="M127" s="32" t="s">
        <v>459</v>
      </c>
      <c r="N127" s="32" t="s">
        <v>459</v>
      </c>
      <c r="O127" s="32" t="s">
        <v>459</v>
      </c>
      <c r="P127" s="32">
        <v>2.0</v>
      </c>
      <c r="Q127" s="32">
        <v>30.0</v>
      </c>
      <c r="R127" s="32">
        <v>30.0</v>
      </c>
      <c r="S127" s="32">
        <v>30.0</v>
      </c>
      <c r="W127" s="32"/>
      <c r="X127" s="32"/>
      <c r="Z127" s="32">
        <v>960.0</v>
      </c>
      <c r="AA127" s="66"/>
      <c r="AB127" s="66"/>
      <c r="AC127" s="67"/>
      <c r="AD127" s="67"/>
      <c r="AE127" s="67"/>
      <c r="AF127" s="67"/>
      <c r="AG127" s="67"/>
      <c r="AH127" s="67"/>
      <c r="AI127" s="67"/>
      <c r="AJ127" s="67"/>
      <c r="AK127" s="67"/>
      <c r="AL127" s="67"/>
      <c r="AM127" s="67"/>
      <c r="AN127" s="67"/>
      <c r="AO127" s="67"/>
      <c r="AP127" s="66"/>
      <c r="AQ127" s="66"/>
      <c r="AR127" s="67"/>
      <c r="AS127" s="67"/>
      <c r="AT127" s="67"/>
      <c r="AU127" s="67"/>
      <c r="AV127" s="67"/>
      <c r="AW127" s="67"/>
      <c r="AX127" s="67"/>
      <c r="AY127" s="67"/>
      <c r="AZ127" s="67"/>
      <c r="BA127" s="66"/>
      <c r="BB127" s="66"/>
      <c r="BC127" s="67"/>
      <c r="BD127" s="67"/>
      <c r="BE127" s="67"/>
      <c r="BF127" s="67"/>
      <c r="BG127" s="67"/>
      <c r="BH127" s="66"/>
      <c r="BI127" s="66"/>
      <c r="BJ127" s="67"/>
      <c r="BK127" s="67"/>
      <c r="BL127" s="67"/>
      <c r="BM127" s="67"/>
      <c r="BN127" s="67"/>
      <c r="BO127" s="67"/>
      <c r="BP127" s="67"/>
      <c r="BQ127" s="67"/>
      <c r="BR127" s="67"/>
      <c r="BS127" s="66"/>
      <c r="BT127" s="66"/>
      <c r="BU127" s="67"/>
      <c r="BV127" s="67"/>
      <c r="BW127" s="67"/>
      <c r="BX127" s="67"/>
      <c r="BY127" s="67"/>
      <c r="BZ127" s="67"/>
      <c r="CA127" s="32" t="s">
        <v>461</v>
      </c>
      <c r="CH127" s="66"/>
      <c r="CI127" s="66"/>
      <c r="CM127" s="67"/>
      <c r="CN127" s="65"/>
      <c r="CO127" s="65"/>
      <c r="CP127" s="65"/>
      <c r="CQ127" s="65"/>
      <c r="CS127" s="32"/>
      <c r="CX127" s="32" t="s">
        <v>461</v>
      </c>
      <c r="CY127" s="65" t="s">
        <v>209</v>
      </c>
      <c r="DC127" s="32"/>
    </row>
    <row r="128">
      <c r="A128" s="32" t="s">
        <v>1648</v>
      </c>
      <c r="B128" s="32" t="s">
        <v>239</v>
      </c>
      <c r="C128" s="104">
        <v>1.0</v>
      </c>
      <c r="D128" s="104">
        <v>1.0</v>
      </c>
      <c r="E128" s="32" t="s">
        <v>1648</v>
      </c>
      <c r="F128" s="65" t="s">
        <v>19</v>
      </c>
      <c r="G128" s="65" t="s">
        <v>209</v>
      </c>
      <c r="H128" s="65" t="s">
        <v>209</v>
      </c>
      <c r="I128" s="15" t="s">
        <v>465</v>
      </c>
      <c r="J128" s="65" t="s">
        <v>209</v>
      </c>
      <c r="K128" s="65" t="s">
        <v>209</v>
      </c>
      <c r="L128" s="32" t="s">
        <v>460</v>
      </c>
      <c r="M128" s="32" t="s">
        <v>459</v>
      </c>
      <c r="N128" s="32" t="s">
        <v>459</v>
      </c>
      <c r="O128" s="32" t="s">
        <v>459</v>
      </c>
      <c r="P128" s="32">
        <v>5.0</v>
      </c>
      <c r="Q128" s="32"/>
      <c r="R128" s="32"/>
      <c r="S128" s="32"/>
      <c r="W128" s="32">
        <v>2.0</v>
      </c>
      <c r="X128" s="32">
        <v>24.0</v>
      </c>
      <c r="Z128" s="32">
        <v>1200.0</v>
      </c>
      <c r="AA128" s="66"/>
      <c r="AB128" s="66"/>
      <c r="AC128" s="67"/>
      <c r="AD128" s="67"/>
      <c r="AE128" s="67"/>
      <c r="AF128" s="67"/>
      <c r="AG128" s="67"/>
      <c r="AH128" s="67"/>
      <c r="AI128" s="67"/>
      <c r="AJ128" s="67"/>
      <c r="AK128" s="67"/>
      <c r="AL128" s="67"/>
      <c r="AM128" s="67"/>
      <c r="AN128" s="67"/>
      <c r="AO128" s="67"/>
      <c r="AP128" s="66"/>
      <c r="AQ128" s="66"/>
      <c r="AR128" s="67"/>
      <c r="AS128" s="67"/>
      <c r="AT128" s="67"/>
      <c r="AU128" s="67"/>
      <c r="AV128" s="67"/>
      <c r="AW128" s="67"/>
      <c r="AX128" s="67"/>
      <c r="AY128" s="67"/>
      <c r="AZ128" s="67"/>
      <c r="BA128" s="66"/>
      <c r="BB128" s="66"/>
      <c r="BC128" s="67"/>
      <c r="BD128" s="67"/>
      <c r="BE128" s="67"/>
      <c r="BF128" s="67"/>
      <c r="BG128" s="67"/>
      <c r="BH128" s="66"/>
      <c r="BI128" s="66"/>
      <c r="BJ128" s="67"/>
      <c r="BK128" s="67"/>
      <c r="BL128" s="67"/>
      <c r="BM128" s="67"/>
      <c r="BN128" s="67"/>
      <c r="BO128" s="67"/>
      <c r="BP128" s="67"/>
      <c r="BQ128" s="67"/>
      <c r="BR128" s="67"/>
      <c r="BS128" s="66"/>
      <c r="BT128" s="66"/>
      <c r="BU128" s="67"/>
      <c r="BV128" s="67"/>
      <c r="BW128" s="67"/>
      <c r="BX128" s="67"/>
      <c r="BY128" s="67"/>
      <c r="BZ128" s="67"/>
      <c r="CA128" s="32" t="s">
        <v>461</v>
      </c>
      <c r="CH128" s="66"/>
      <c r="CI128" s="66"/>
      <c r="CM128" s="32" t="s">
        <v>460</v>
      </c>
      <c r="CN128" s="65" t="s">
        <v>209</v>
      </c>
      <c r="CO128" s="65" t="s">
        <v>19</v>
      </c>
      <c r="CP128" s="65"/>
      <c r="CQ128" s="65"/>
      <c r="CS128" s="32"/>
      <c r="CX128" s="32" t="s">
        <v>461</v>
      </c>
      <c r="CY128" s="65" t="s">
        <v>209</v>
      </c>
      <c r="DC128" s="32"/>
    </row>
    <row r="129">
      <c r="A129" s="32" t="s">
        <v>1650</v>
      </c>
      <c r="B129" s="32" t="s">
        <v>239</v>
      </c>
      <c r="C129" s="104">
        <v>8.0</v>
      </c>
      <c r="D129" s="104">
        <v>8.0</v>
      </c>
      <c r="E129" s="32" t="s">
        <v>1650</v>
      </c>
      <c r="F129" s="65" t="s">
        <v>19</v>
      </c>
      <c r="G129" s="65" t="s">
        <v>209</v>
      </c>
      <c r="H129" s="65" t="s">
        <v>209</v>
      </c>
      <c r="I129" s="15" t="s">
        <v>465</v>
      </c>
      <c r="J129" s="65" t="s">
        <v>209</v>
      </c>
      <c r="K129" s="65" t="s">
        <v>209</v>
      </c>
      <c r="L129" s="32" t="s">
        <v>460</v>
      </c>
      <c r="M129" s="32" t="s">
        <v>460</v>
      </c>
      <c r="N129" s="32" t="s">
        <v>460</v>
      </c>
      <c r="O129" s="32" t="s">
        <v>460</v>
      </c>
      <c r="P129" s="32">
        <v>1.0</v>
      </c>
      <c r="Q129" s="32">
        <v>15.0</v>
      </c>
      <c r="R129" s="32">
        <v>15.0</v>
      </c>
      <c r="S129" s="32">
        <v>15.0</v>
      </c>
      <c r="W129" s="32"/>
      <c r="X129" s="32"/>
      <c r="Z129" s="32"/>
      <c r="AA129" s="66"/>
      <c r="AB129" s="66"/>
      <c r="AC129" s="32">
        <v>1.0</v>
      </c>
      <c r="AE129" s="32">
        <v>15.0</v>
      </c>
      <c r="AF129" s="32">
        <v>15.0</v>
      </c>
      <c r="AG129" s="32">
        <v>15.0</v>
      </c>
      <c r="AP129" s="66"/>
      <c r="AQ129" s="66"/>
      <c r="AR129" s="32">
        <v>1.0</v>
      </c>
      <c r="AT129" s="32">
        <v>15.0</v>
      </c>
      <c r="AU129" s="32">
        <v>15.0</v>
      </c>
      <c r="AV129" s="32">
        <v>15.0</v>
      </c>
      <c r="BA129" s="66"/>
      <c r="BB129" s="66"/>
      <c r="BH129" s="66"/>
      <c r="BI129" s="66"/>
      <c r="BJ129" s="32">
        <v>1.0</v>
      </c>
      <c r="BL129" s="32">
        <v>15.0</v>
      </c>
      <c r="BM129" s="32">
        <v>15.0</v>
      </c>
      <c r="BN129" s="32">
        <v>15.0</v>
      </c>
      <c r="BS129" s="66"/>
      <c r="BT129" s="66"/>
      <c r="CA129" s="32" t="s">
        <v>461</v>
      </c>
      <c r="CH129" s="66"/>
      <c r="CI129" s="66"/>
      <c r="CM129" s="32"/>
      <c r="CN129" s="65"/>
      <c r="CO129" s="65"/>
      <c r="CP129" s="65"/>
      <c r="CQ129" s="65"/>
      <c r="CS129" s="32"/>
      <c r="CX129" s="32" t="s">
        <v>461</v>
      </c>
      <c r="CY129" s="65"/>
      <c r="DC129" s="32"/>
    </row>
    <row r="130">
      <c r="A130" s="32" t="s">
        <v>1652</v>
      </c>
      <c r="B130" s="32" t="s">
        <v>239</v>
      </c>
      <c r="C130" s="104">
        <v>3.0</v>
      </c>
      <c r="D130" s="104">
        <v>3.0</v>
      </c>
      <c r="E130" s="32" t="s">
        <v>1652</v>
      </c>
      <c r="F130" s="65" t="s">
        <v>19</v>
      </c>
      <c r="G130" s="65" t="s">
        <v>209</v>
      </c>
      <c r="H130" s="65" t="s">
        <v>209</v>
      </c>
      <c r="I130" s="15" t="s">
        <v>465</v>
      </c>
      <c r="J130" s="65" t="s">
        <v>209</v>
      </c>
      <c r="K130" s="65" t="s">
        <v>209</v>
      </c>
      <c r="L130" s="32" t="s">
        <v>460</v>
      </c>
      <c r="M130" s="32" t="s">
        <v>459</v>
      </c>
      <c r="N130" s="32" t="s">
        <v>459</v>
      </c>
      <c r="O130" s="32" t="s">
        <v>459</v>
      </c>
      <c r="P130" s="32">
        <v>1.0</v>
      </c>
      <c r="Q130" s="32">
        <v>25.0</v>
      </c>
      <c r="R130" s="32">
        <v>25.0</v>
      </c>
      <c r="S130" s="32">
        <v>25.0</v>
      </c>
      <c r="W130" s="32"/>
      <c r="X130" s="32"/>
      <c r="Z130" s="32">
        <v>1000.0</v>
      </c>
      <c r="AA130" s="66"/>
      <c r="AB130" s="66"/>
      <c r="AC130" s="32"/>
      <c r="AD130" s="67"/>
      <c r="AE130" s="32"/>
      <c r="AF130" s="32"/>
      <c r="AG130" s="32"/>
      <c r="AH130" s="67"/>
      <c r="AI130" s="67"/>
      <c r="AJ130" s="67"/>
      <c r="AK130" s="67"/>
      <c r="AL130" s="67"/>
      <c r="AM130" s="67"/>
      <c r="AN130" s="67"/>
      <c r="AO130" s="67"/>
      <c r="AP130" s="66"/>
      <c r="AQ130" s="66"/>
      <c r="AR130" s="32"/>
      <c r="AS130" s="67"/>
      <c r="AT130" s="32"/>
      <c r="AU130" s="32"/>
      <c r="AV130" s="32"/>
      <c r="AW130" s="67"/>
      <c r="AX130" s="67"/>
      <c r="AY130" s="67"/>
      <c r="AZ130" s="67"/>
      <c r="BA130" s="66"/>
      <c r="BB130" s="66"/>
      <c r="BC130" s="67"/>
      <c r="BD130" s="67"/>
      <c r="BE130" s="67"/>
      <c r="BF130" s="67"/>
      <c r="BG130" s="67"/>
      <c r="BH130" s="66"/>
      <c r="BI130" s="66"/>
      <c r="BJ130" s="32"/>
      <c r="BK130" s="67"/>
      <c r="BL130" s="32"/>
      <c r="BM130" s="32"/>
      <c r="BN130" s="32"/>
      <c r="BO130" s="67"/>
      <c r="BP130" s="67"/>
      <c r="BQ130" s="67"/>
      <c r="BR130" s="67"/>
      <c r="BS130" s="66"/>
      <c r="BT130" s="66"/>
      <c r="BU130" s="67"/>
      <c r="BV130" s="67"/>
      <c r="BW130" s="67"/>
      <c r="BX130" s="67"/>
      <c r="BY130" s="67"/>
      <c r="BZ130" s="67"/>
      <c r="CA130" s="32" t="s">
        <v>461</v>
      </c>
      <c r="CH130" s="66"/>
      <c r="CI130" s="66"/>
      <c r="CM130" s="32"/>
      <c r="CN130" s="65"/>
      <c r="CO130" s="65"/>
      <c r="CP130" s="65"/>
      <c r="CQ130" s="65"/>
      <c r="CS130" s="32"/>
      <c r="CX130" s="32" t="s">
        <v>461</v>
      </c>
      <c r="CY130" s="65" t="s">
        <v>209</v>
      </c>
      <c r="DC130" s="32"/>
    </row>
    <row r="131">
      <c r="A131" s="32" t="s">
        <v>1654</v>
      </c>
      <c r="B131" s="32" t="s">
        <v>239</v>
      </c>
      <c r="C131" s="104">
        <v>17.0</v>
      </c>
      <c r="D131" s="104">
        <v>17.0</v>
      </c>
      <c r="E131" s="32" t="s">
        <v>1654</v>
      </c>
      <c r="F131" s="65" t="s">
        <v>19</v>
      </c>
      <c r="G131" s="65" t="s">
        <v>209</v>
      </c>
      <c r="H131" s="65" t="s">
        <v>209</v>
      </c>
      <c r="I131" s="15" t="s">
        <v>465</v>
      </c>
      <c r="J131" s="65" t="s">
        <v>209</v>
      </c>
      <c r="K131" s="65" t="s">
        <v>209</v>
      </c>
      <c r="L131" s="32" t="s">
        <v>460</v>
      </c>
      <c r="M131" s="32" t="s">
        <v>459</v>
      </c>
      <c r="N131" s="32" t="s">
        <v>459</v>
      </c>
      <c r="O131" s="32" t="s">
        <v>459</v>
      </c>
      <c r="P131" s="32">
        <v>2.5</v>
      </c>
      <c r="Q131" s="32">
        <v>25.0</v>
      </c>
      <c r="R131" s="32">
        <v>15.0</v>
      </c>
      <c r="S131" s="32">
        <v>25.0</v>
      </c>
      <c r="W131" s="32">
        <v>2.5</v>
      </c>
      <c r="X131" s="32">
        <v>30.0</v>
      </c>
      <c r="Z131" s="32">
        <v>1000.0</v>
      </c>
      <c r="AA131" s="66"/>
      <c r="AB131" s="66"/>
      <c r="AC131" s="32"/>
      <c r="AD131" s="67"/>
      <c r="AE131" s="32"/>
      <c r="AF131" s="32"/>
      <c r="AG131" s="32"/>
      <c r="AH131" s="67"/>
      <c r="AI131" s="67"/>
      <c r="AJ131" s="67"/>
      <c r="AK131" s="67"/>
      <c r="AL131" s="67"/>
      <c r="AM131" s="67"/>
      <c r="AN131" s="67"/>
      <c r="AO131" s="67"/>
      <c r="AP131" s="66"/>
      <c r="AQ131" s="66"/>
      <c r="AR131" s="32"/>
      <c r="AS131" s="67"/>
      <c r="AT131" s="32"/>
      <c r="AU131" s="32"/>
      <c r="AV131" s="32"/>
      <c r="AW131" s="67"/>
      <c r="AX131" s="67"/>
      <c r="AY131" s="67"/>
      <c r="AZ131" s="67"/>
      <c r="BA131" s="66"/>
      <c r="BB131" s="66"/>
      <c r="BC131" s="67"/>
      <c r="BD131" s="67"/>
      <c r="BE131" s="67"/>
      <c r="BF131" s="67"/>
      <c r="BG131" s="67"/>
      <c r="BH131" s="66"/>
      <c r="BI131" s="66"/>
      <c r="BJ131" s="32"/>
      <c r="BK131" s="67"/>
      <c r="BL131" s="32"/>
      <c r="BM131" s="32"/>
      <c r="BN131" s="32"/>
      <c r="BO131" s="67"/>
      <c r="BP131" s="67"/>
      <c r="BQ131" s="67"/>
      <c r="BR131" s="67"/>
      <c r="BS131" s="66"/>
      <c r="BT131" s="66"/>
      <c r="BU131" s="67"/>
      <c r="BV131" s="67"/>
      <c r="BW131" s="67"/>
      <c r="BX131" s="67"/>
      <c r="BY131" s="67"/>
      <c r="BZ131" s="67"/>
      <c r="CA131" s="32" t="s">
        <v>461</v>
      </c>
      <c r="CH131" s="66"/>
      <c r="CI131" s="66"/>
      <c r="CM131" s="32"/>
      <c r="CN131" s="65"/>
      <c r="CO131" s="65"/>
      <c r="CP131" s="65"/>
      <c r="CQ131" s="65"/>
      <c r="CS131" s="32"/>
      <c r="CX131" s="32" t="s">
        <v>461</v>
      </c>
      <c r="CY131" s="65"/>
    </row>
    <row r="132">
      <c r="A132" s="32" t="s">
        <v>1656</v>
      </c>
      <c r="B132" s="32" t="s">
        <v>239</v>
      </c>
      <c r="C132" s="104">
        <v>10.0</v>
      </c>
      <c r="D132" s="104">
        <v>10.0</v>
      </c>
      <c r="E132" s="32" t="s">
        <v>1656</v>
      </c>
      <c r="F132" s="65" t="s">
        <v>19</v>
      </c>
      <c r="G132" s="65" t="s">
        <v>209</v>
      </c>
      <c r="H132" s="65" t="s">
        <v>209</v>
      </c>
      <c r="I132" s="15" t="s">
        <v>465</v>
      </c>
      <c r="J132" s="65" t="s">
        <v>209</v>
      </c>
      <c r="K132" s="65" t="s">
        <v>209</v>
      </c>
      <c r="L132" s="32" t="s">
        <v>460</v>
      </c>
      <c r="M132" s="32" t="s">
        <v>459</v>
      </c>
      <c r="N132" s="32" t="s">
        <v>459</v>
      </c>
      <c r="O132" s="32" t="s">
        <v>459</v>
      </c>
      <c r="P132" s="32">
        <v>1.0</v>
      </c>
      <c r="Q132" s="32">
        <v>25.0</v>
      </c>
      <c r="R132" s="32">
        <v>15.0</v>
      </c>
      <c r="S132" s="32">
        <v>25.0</v>
      </c>
      <c r="W132" s="32">
        <v>2.5</v>
      </c>
      <c r="X132" s="32">
        <v>30.0</v>
      </c>
      <c r="Z132" s="32"/>
      <c r="AA132" s="66"/>
      <c r="AB132" s="66"/>
      <c r="AC132" s="32"/>
      <c r="AD132" s="67"/>
      <c r="AE132" s="32"/>
      <c r="AF132" s="32"/>
      <c r="AG132" s="32"/>
      <c r="AH132" s="67"/>
      <c r="AI132" s="67"/>
      <c r="AJ132" s="67"/>
      <c r="AK132" s="67"/>
      <c r="AL132" s="67"/>
      <c r="AM132" s="67"/>
      <c r="AN132" s="67"/>
      <c r="AO132" s="67"/>
      <c r="AP132" s="66"/>
      <c r="AQ132" s="66"/>
      <c r="AR132" s="32"/>
      <c r="AS132" s="67"/>
      <c r="AT132" s="32"/>
      <c r="AU132" s="32"/>
      <c r="AV132" s="32"/>
      <c r="AW132" s="67"/>
      <c r="AX132" s="67"/>
      <c r="AY132" s="67"/>
      <c r="AZ132" s="67"/>
      <c r="BA132" s="66"/>
      <c r="BB132" s="66"/>
      <c r="BC132" s="67"/>
      <c r="BD132" s="67"/>
      <c r="BE132" s="67"/>
      <c r="BF132" s="67"/>
      <c r="BG132" s="67"/>
      <c r="BH132" s="66"/>
      <c r="BI132" s="66"/>
      <c r="BJ132" s="32"/>
      <c r="BK132" s="67"/>
      <c r="BL132" s="32"/>
      <c r="BM132" s="32"/>
      <c r="BN132" s="32"/>
      <c r="BO132" s="67"/>
      <c r="BP132" s="67"/>
      <c r="BQ132" s="67"/>
      <c r="BR132" s="67"/>
      <c r="BS132" s="66"/>
      <c r="BT132" s="66"/>
      <c r="BU132" s="67"/>
      <c r="BV132" s="67"/>
      <c r="BW132" s="67"/>
      <c r="BX132" s="67"/>
      <c r="BY132" s="67"/>
      <c r="BZ132" s="67"/>
      <c r="CA132" s="32" t="s">
        <v>461</v>
      </c>
      <c r="CH132" s="66"/>
      <c r="CI132" s="66"/>
      <c r="CM132" s="32"/>
      <c r="CN132" s="65"/>
      <c r="CO132" s="65"/>
      <c r="CP132" s="65"/>
      <c r="CQ132" s="65"/>
      <c r="CS132" s="32"/>
      <c r="CX132" s="32" t="s">
        <v>460</v>
      </c>
      <c r="CY132" s="65"/>
      <c r="DC132" s="32"/>
    </row>
    <row r="133">
      <c r="A133" s="32" t="s">
        <v>1884</v>
      </c>
      <c r="B133" s="32" t="s">
        <v>239</v>
      </c>
      <c r="C133" s="104">
        <v>15.0</v>
      </c>
      <c r="D133" s="104">
        <v>15.0</v>
      </c>
      <c r="E133" s="32" t="s">
        <v>1884</v>
      </c>
      <c r="F133" s="65" t="s">
        <v>19</v>
      </c>
      <c r="G133" s="65" t="s">
        <v>209</v>
      </c>
      <c r="H133" s="65" t="s">
        <v>209</v>
      </c>
      <c r="I133" s="15" t="s">
        <v>465</v>
      </c>
      <c r="J133" s="65" t="s">
        <v>209</v>
      </c>
      <c r="K133" s="65" t="s">
        <v>209</v>
      </c>
      <c r="L133" s="32" t="s">
        <v>460</v>
      </c>
      <c r="M133" s="32" t="s">
        <v>459</v>
      </c>
      <c r="N133" s="32" t="s">
        <v>459</v>
      </c>
      <c r="O133" s="32" t="s">
        <v>459</v>
      </c>
      <c r="P133" s="32">
        <v>1.0</v>
      </c>
      <c r="Q133" s="32">
        <v>25.0</v>
      </c>
      <c r="R133" s="32">
        <v>15.0</v>
      </c>
      <c r="S133" s="32">
        <v>25.0</v>
      </c>
      <c r="W133" s="32">
        <v>2.5</v>
      </c>
      <c r="X133" s="32">
        <v>30.0</v>
      </c>
      <c r="Z133" s="32"/>
      <c r="AA133" s="66"/>
      <c r="AB133" s="66"/>
      <c r="AC133" s="32"/>
      <c r="AD133" s="67"/>
      <c r="AE133" s="32"/>
      <c r="AF133" s="32"/>
      <c r="AG133" s="32"/>
      <c r="AH133" s="67"/>
      <c r="AI133" s="67"/>
      <c r="AJ133" s="67"/>
      <c r="AK133" s="67"/>
      <c r="AL133" s="67"/>
      <c r="AM133" s="67"/>
      <c r="AN133" s="67"/>
      <c r="AO133" s="67"/>
      <c r="AP133" s="66"/>
      <c r="AQ133" s="66"/>
      <c r="AR133" s="32"/>
      <c r="AS133" s="67"/>
      <c r="AT133" s="32"/>
      <c r="AU133" s="32"/>
      <c r="AV133" s="32"/>
      <c r="AW133" s="67"/>
      <c r="AX133" s="67"/>
      <c r="AY133" s="67"/>
      <c r="AZ133" s="67"/>
      <c r="BA133" s="66"/>
      <c r="BB133" s="66"/>
      <c r="BC133" s="67"/>
      <c r="BD133" s="67"/>
      <c r="BE133" s="67"/>
      <c r="BF133" s="67"/>
      <c r="BG133" s="67"/>
      <c r="BH133" s="66"/>
      <c r="BI133" s="66"/>
      <c r="BJ133" s="32"/>
      <c r="BK133" s="67"/>
      <c r="BL133" s="32"/>
      <c r="BM133" s="32"/>
      <c r="BN133" s="32"/>
      <c r="BO133" s="67"/>
      <c r="BP133" s="67"/>
      <c r="BQ133" s="67"/>
      <c r="BR133" s="67"/>
      <c r="BS133" s="66"/>
      <c r="BT133" s="66"/>
      <c r="BU133" s="67"/>
      <c r="BV133" s="67"/>
      <c r="BW133" s="67"/>
      <c r="BX133" s="67"/>
      <c r="BY133" s="67"/>
      <c r="BZ133" s="67"/>
      <c r="CA133" s="32" t="s">
        <v>461</v>
      </c>
      <c r="CH133" s="66"/>
      <c r="CI133" s="66"/>
      <c r="CM133" s="32"/>
      <c r="CN133" s="65"/>
      <c r="CO133" s="65"/>
      <c r="CP133" s="65"/>
      <c r="CQ133" s="65"/>
      <c r="CS133" s="32"/>
      <c r="CX133" s="32" t="s">
        <v>460</v>
      </c>
      <c r="CY133" s="65"/>
      <c r="DC133" s="32"/>
    </row>
    <row r="134">
      <c r="A134" s="32" t="s">
        <v>1660</v>
      </c>
      <c r="B134" s="32" t="s">
        <v>239</v>
      </c>
      <c r="C134" s="104">
        <v>23.0</v>
      </c>
      <c r="D134" s="104">
        <v>23.0</v>
      </c>
      <c r="E134" s="32" t="s">
        <v>1660</v>
      </c>
      <c r="F134" s="65" t="s">
        <v>19</v>
      </c>
      <c r="G134" s="65" t="s">
        <v>209</v>
      </c>
      <c r="H134" s="65" t="s">
        <v>209</v>
      </c>
      <c r="I134" s="15" t="s">
        <v>465</v>
      </c>
      <c r="J134" s="65" t="s">
        <v>209</v>
      </c>
      <c r="K134" s="65" t="s">
        <v>209</v>
      </c>
      <c r="L134" s="32" t="s">
        <v>460</v>
      </c>
      <c r="M134" s="32" t="s">
        <v>459</v>
      </c>
      <c r="N134" s="32" t="s">
        <v>459</v>
      </c>
      <c r="O134" s="32" t="s">
        <v>459</v>
      </c>
      <c r="P134" s="32">
        <v>5.0</v>
      </c>
      <c r="Q134" s="32">
        <v>15.0</v>
      </c>
      <c r="R134" s="32">
        <v>15.0</v>
      </c>
      <c r="S134" s="32">
        <v>15.0</v>
      </c>
      <c r="W134" s="32"/>
      <c r="X134" s="32"/>
      <c r="Z134" s="32">
        <v>1000.0</v>
      </c>
      <c r="AA134" s="66"/>
      <c r="AB134" s="66"/>
      <c r="AC134" s="32"/>
      <c r="AD134" s="67"/>
      <c r="AE134" s="32"/>
      <c r="AF134" s="32"/>
      <c r="AG134" s="32"/>
      <c r="AH134" s="67"/>
      <c r="AI134" s="67"/>
      <c r="AJ134" s="67"/>
      <c r="AK134" s="67"/>
      <c r="AL134" s="67"/>
      <c r="AM134" s="67"/>
      <c r="AN134" s="67"/>
      <c r="AO134" s="67"/>
      <c r="AP134" s="66"/>
      <c r="AQ134" s="66"/>
      <c r="AR134" s="32"/>
      <c r="AS134" s="67"/>
      <c r="AT134" s="32"/>
      <c r="AU134" s="32"/>
      <c r="AV134" s="32"/>
      <c r="AW134" s="67"/>
      <c r="AX134" s="67"/>
      <c r="AY134" s="67"/>
      <c r="AZ134" s="67"/>
      <c r="BA134" s="66"/>
      <c r="BB134" s="66"/>
      <c r="BC134" s="67"/>
      <c r="BD134" s="67"/>
      <c r="BE134" s="67"/>
      <c r="BF134" s="67"/>
      <c r="BG134" s="67"/>
      <c r="BH134" s="66"/>
      <c r="BI134" s="66"/>
      <c r="BJ134" s="32"/>
      <c r="BK134" s="67"/>
      <c r="BL134" s="32"/>
      <c r="BM134" s="32"/>
      <c r="BN134" s="32"/>
      <c r="BO134" s="67"/>
      <c r="BP134" s="67"/>
      <c r="BQ134" s="67"/>
      <c r="BR134" s="67"/>
      <c r="BS134" s="66"/>
      <c r="BT134" s="66"/>
      <c r="BU134" s="67"/>
      <c r="BV134" s="67"/>
      <c r="BW134" s="67"/>
      <c r="BX134" s="67"/>
      <c r="BY134" s="67"/>
      <c r="BZ134" s="67"/>
      <c r="CA134" s="32" t="s">
        <v>461</v>
      </c>
      <c r="CH134" s="66"/>
      <c r="CI134" s="66"/>
      <c r="CM134" s="32"/>
      <c r="CN134" s="65"/>
      <c r="CO134" s="65"/>
      <c r="CP134" s="65"/>
      <c r="CQ134" s="65"/>
      <c r="CS134" s="32"/>
      <c r="CX134" s="32" t="s">
        <v>461</v>
      </c>
      <c r="CY134" s="65"/>
      <c r="DC134" s="32"/>
    </row>
    <row r="135">
      <c r="A135" s="32" t="s">
        <v>1885</v>
      </c>
      <c r="B135" s="32" t="s">
        <v>239</v>
      </c>
      <c r="C135" s="104">
        <v>19.0</v>
      </c>
      <c r="D135" s="104">
        <v>19.0</v>
      </c>
      <c r="E135" s="32" t="s">
        <v>1885</v>
      </c>
      <c r="F135" s="65" t="s">
        <v>19</v>
      </c>
      <c r="G135" s="65" t="s">
        <v>209</v>
      </c>
      <c r="H135" s="65" t="s">
        <v>209</v>
      </c>
      <c r="I135" s="15" t="s">
        <v>465</v>
      </c>
      <c r="J135" s="65" t="s">
        <v>209</v>
      </c>
      <c r="K135" s="65" t="s">
        <v>209</v>
      </c>
      <c r="L135" s="32" t="s">
        <v>460</v>
      </c>
      <c r="M135" s="32" t="s">
        <v>459</v>
      </c>
      <c r="N135" s="32" t="s">
        <v>459</v>
      </c>
      <c r="O135" s="32" t="s">
        <v>459</v>
      </c>
      <c r="P135" s="32">
        <v>5.0</v>
      </c>
      <c r="Q135" s="32">
        <v>50.0</v>
      </c>
      <c r="R135" s="32">
        <v>50.0</v>
      </c>
      <c r="S135" s="32">
        <v>50.0</v>
      </c>
      <c r="W135" s="32"/>
      <c r="X135" s="32"/>
      <c r="Z135" s="32"/>
      <c r="AA135" s="66"/>
      <c r="AB135" s="66"/>
      <c r="AC135" s="32"/>
      <c r="AD135" s="67"/>
      <c r="AE135" s="32"/>
      <c r="AF135" s="32"/>
      <c r="AG135" s="32"/>
      <c r="AH135" s="67"/>
      <c r="AI135" s="67"/>
      <c r="AJ135" s="67"/>
      <c r="AK135" s="67"/>
      <c r="AL135" s="67"/>
      <c r="AM135" s="67"/>
      <c r="AN135" s="67"/>
      <c r="AO135" s="67"/>
      <c r="AP135" s="66"/>
      <c r="AQ135" s="66"/>
      <c r="AR135" s="32"/>
      <c r="AS135" s="67"/>
      <c r="AT135" s="32"/>
      <c r="AU135" s="32"/>
      <c r="AV135" s="32"/>
      <c r="AW135" s="67"/>
      <c r="AX135" s="67"/>
      <c r="AY135" s="67"/>
      <c r="AZ135" s="67"/>
      <c r="BA135" s="66"/>
      <c r="BB135" s="66"/>
      <c r="BC135" s="67"/>
      <c r="BD135" s="67"/>
      <c r="BE135" s="67"/>
      <c r="BF135" s="67"/>
      <c r="BG135" s="67"/>
      <c r="BH135" s="66"/>
      <c r="BI135" s="66"/>
      <c r="BJ135" s="32"/>
      <c r="BK135" s="67"/>
      <c r="BL135" s="32"/>
      <c r="BM135" s="32"/>
      <c r="BN135" s="32"/>
      <c r="BO135" s="67"/>
      <c r="BP135" s="67"/>
      <c r="BQ135" s="67"/>
      <c r="BR135" s="67"/>
      <c r="BS135" s="66"/>
      <c r="BT135" s="66"/>
      <c r="BU135" s="67"/>
      <c r="BV135" s="67"/>
      <c r="BW135" s="67"/>
      <c r="BX135" s="67"/>
      <c r="BY135" s="67"/>
      <c r="BZ135" s="67"/>
      <c r="CA135" s="32" t="s">
        <v>461</v>
      </c>
      <c r="CH135" s="66"/>
      <c r="CI135" s="66"/>
      <c r="CM135" s="32"/>
      <c r="CN135" s="65"/>
      <c r="CO135" s="65"/>
      <c r="CP135" s="65"/>
      <c r="CQ135" s="65"/>
      <c r="CS135" s="32"/>
      <c r="CX135" s="32" t="s">
        <v>461</v>
      </c>
      <c r="CY135" s="65"/>
      <c r="DC135" s="32"/>
    </row>
    <row r="136">
      <c r="A136" s="32" t="s">
        <v>1664</v>
      </c>
      <c r="B136" s="32" t="s">
        <v>239</v>
      </c>
      <c r="C136" s="104">
        <v>5.0</v>
      </c>
      <c r="D136" s="104">
        <v>5.0</v>
      </c>
      <c r="E136" s="32" t="s">
        <v>1664</v>
      </c>
      <c r="F136" s="65" t="s">
        <v>19</v>
      </c>
      <c r="G136" s="65" t="s">
        <v>209</v>
      </c>
      <c r="H136" s="65" t="s">
        <v>209</v>
      </c>
      <c r="I136" s="15" t="s">
        <v>465</v>
      </c>
      <c r="J136" s="65" t="s">
        <v>209</v>
      </c>
      <c r="K136" s="65" t="s">
        <v>209</v>
      </c>
      <c r="L136" s="32" t="s">
        <v>460</v>
      </c>
      <c r="M136" s="32" t="s">
        <v>459</v>
      </c>
      <c r="N136" s="32" t="s">
        <v>459</v>
      </c>
      <c r="O136" s="32" t="s">
        <v>459</v>
      </c>
      <c r="P136" s="32">
        <v>1.0</v>
      </c>
      <c r="Q136" s="32">
        <v>25.0</v>
      </c>
      <c r="R136" s="32">
        <v>25.0</v>
      </c>
      <c r="S136" s="32">
        <v>25.0</v>
      </c>
      <c r="W136" s="32"/>
      <c r="X136" s="32"/>
      <c r="Z136" s="32">
        <v>1000.0</v>
      </c>
      <c r="AA136" s="66"/>
      <c r="AB136" s="66"/>
      <c r="AC136" s="32"/>
      <c r="AD136" s="67"/>
      <c r="AE136" s="32"/>
      <c r="AF136" s="32"/>
      <c r="AG136" s="32"/>
      <c r="AH136" s="67"/>
      <c r="AI136" s="67"/>
      <c r="AJ136" s="67"/>
      <c r="AK136" s="67"/>
      <c r="AL136" s="67"/>
      <c r="AM136" s="67"/>
      <c r="AN136" s="67"/>
      <c r="AO136" s="67"/>
      <c r="AP136" s="66"/>
      <c r="AQ136" s="66"/>
      <c r="AR136" s="32"/>
      <c r="AS136" s="67"/>
      <c r="AT136" s="32"/>
      <c r="AU136" s="32"/>
      <c r="AV136" s="32"/>
      <c r="AW136" s="67"/>
      <c r="AX136" s="67"/>
      <c r="AY136" s="67"/>
      <c r="AZ136" s="67"/>
      <c r="BA136" s="66"/>
      <c r="BB136" s="66"/>
      <c r="BC136" s="67"/>
      <c r="BD136" s="67"/>
      <c r="BE136" s="67"/>
      <c r="BF136" s="67"/>
      <c r="BG136" s="67"/>
      <c r="BH136" s="66"/>
      <c r="BI136" s="66"/>
      <c r="BJ136" s="32"/>
      <c r="BK136" s="67"/>
      <c r="BL136" s="32"/>
      <c r="BM136" s="32"/>
      <c r="BN136" s="32"/>
      <c r="BO136" s="67"/>
      <c r="BP136" s="67"/>
      <c r="BQ136" s="67"/>
      <c r="BR136" s="67"/>
      <c r="BS136" s="66"/>
      <c r="BT136" s="66"/>
      <c r="BU136" s="67"/>
      <c r="BV136" s="67"/>
      <c r="BW136" s="67"/>
      <c r="BX136" s="67"/>
      <c r="BY136" s="67"/>
      <c r="BZ136" s="67"/>
      <c r="CA136" s="32" t="s">
        <v>461</v>
      </c>
      <c r="CH136" s="66"/>
      <c r="CI136" s="66"/>
      <c r="CM136" s="32" t="s">
        <v>460</v>
      </c>
      <c r="CN136" s="65"/>
      <c r="CO136" s="65"/>
      <c r="CP136" s="65"/>
      <c r="CQ136" s="65"/>
      <c r="CS136" s="32"/>
      <c r="CX136" s="32" t="s">
        <v>461</v>
      </c>
      <c r="CY136" s="65"/>
      <c r="DC136" s="32" t="s">
        <v>1886</v>
      </c>
    </row>
    <row r="137">
      <c r="A137" s="32" t="s">
        <v>1666</v>
      </c>
      <c r="B137" s="32" t="s">
        <v>239</v>
      </c>
      <c r="C137" s="104">
        <v>13.0</v>
      </c>
      <c r="D137" s="104">
        <v>13.0</v>
      </c>
      <c r="E137" s="32" t="s">
        <v>1666</v>
      </c>
      <c r="F137" s="65" t="s">
        <v>19</v>
      </c>
      <c r="G137" s="65" t="s">
        <v>209</v>
      </c>
      <c r="H137" s="65" t="s">
        <v>209</v>
      </c>
      <c r="I137" s="15" t="s">
        <v>465</v>
      </c>
      <c r="J137" s="65" t="s">
        <v>209</v>
      </c>
      <c r="K137" s="65" t="s">
        <v>209</v>
      </c>
      <c r="L137" s="32" t="s">
        <v>460</v>
      </c>
      <c r="M137" s="32" t="s">
        <v>459</v>
      </c>
      <c r="N137" s="32" t="s">
        <v>459</v>
      </c>
      <c r="O137" s="32" t="s">
        <v>459</v>
      </c>
      <c r="P137" s="32">
        <v>10.0</v>
      </c>
      <c r="Q137" s="32">
        <v>50.0</v>
      </c>
      <c r="R137" s="32">
        <v>50.0</v>
      </c>
      <c r="S137" s="32">
        <v>50.0</v>
      </c>
      <c r="W137" s="32"/>
      <c r="X137" s="32"/>
      <c r="Z137" s="32"/>
      <c r="AA137" s="66"/>
      <c r="AB137" s="66"/>
      <c r="AC137" s="32"/>
      <c r="AD137" s="67"/>
      <c r="AE137" s="32"/>
      <c r="AF137" s="32"/>
      <c r="AG137" s="32"/>
      <c r="AH137" s="67"/>
      <c r="AI137" s="67"/>
      <c r="AJ137" s="67"/>
      <c r="AK137" s="67"/>
      <c r="AL137" s="67"/>
      <c r="AM137" s="67"/>
      <c r="AN137" s="67"/>
      <c r="AO137" s="67"/>
      <c r="AP137" s="66"/>
      <c r="AQ137" s="66"/>
      <c r="AR137" s="32"/>
      <c r="AS137" s="67"/>
      <c r="AT137" s="32"/>
      <c r="AU137" s="32"/>
      <c r="AV137" s="32"/>
      <c r="AW137" s="67"/>
      <c r="AX137" s="67"/>
      <c r="AY137" s="67"/>
      <c r="AZ137" s="67"/>
      <c r="BA137" s="66"/>
      <c r="BB137" s="66"/>
      <c r="BC137" s="67"/>
      <c r="BD137" s="67"/>
      <c r="BE137" s="67"/>
      <c r="BF137" s="67"/>
      <c r="BG137" s="67"/>
      <c r="BH137" s="66"/>
      <c r="BI137" s="66"/>
      <c r="BJ137" s="32"/>
      <c r="BK137" s="67"/>
      <c r="BL137" s="32"/>
      <c r="BM137" s="32"/>
      <c r="BN137" s="32"/>
      <c r="BO137" s="67"/>
      <c r="BP137" s="67"/>
      <c r="BQ137" s="67"/>
      <c r="BR137" s="67"/>
      <c r="BS137" s="66"/>
      <c r="BT137" s="66"/>
      <c r="BU137" s="67"/>
      <c r="BV137" s="67"/>
      <c r="BW137" s="67"/>
      <c r="BX137" s="67"/>
      <c r="BY137" s="67"/>
      <c r="BZ137" s="67"/>
      <c r="CA137" s="32" t="s">
        <v>461</v>
      </c>
      <c r="CH137" s="66"/>
      <c r="CI137" s="66"/>
      <c r="CM137" s="32"/>
      <c r="CN137" s="65"/>
      <c r="CO137" s="65"/>
      <c r="CP137" s="65"/>
      <c r="CQ137" s="65"/>
      <c r="CS137" s="32"/>
      <c r="CX137" s="32" t="s">
        <v>461</v>
      </c>
      <c r="CY137" s="65" t="s">
        <v>209</v>
      </c>
      <c r="DC137" s="32"/>
    </row>
    <row r="138">
      <c r="A138" s="32" t="s">
        <v>1668</v>
      </c>
      <c r="B138" s="32" t="s">
        <v>239</v>
      </c>
      <c r="C138" s="104">
        <v>35.0</v>
      </c>
      <c r="D138" s="104">
        <v>35.0</v>
      </c>
      <c r="E138" s="32" t="s">
        <v>1668</v>
      </c>
      <c r="F138" s="65" t="s">
        <v>19</v>
      </c>
      <c r="G138" s="65" t="s">
        <v>209</v>
      </c>
      <c r="H138" s="65" t="s">
        <v>209</v>
      </c>
      <c r="I138" s="15" t="s">
        <v>465</v>
      </c>
      <c r="J138" s="65" t="s">
        <v>209</v>
      </c>
      <c r="K138" s="65" t="s">
        <v>209</v>
      </c>
      <c r="L138" s="32" t="s">
        <v>460</v>
      </c>
      <c r="M138" s="32" t="s">
        <v>460</v>
      </c>
      <c r="N138" s="32" t="s">
        <v>459</v>
      </c>
      <c r="O138" s="32" t="s">
        <v>459</v>
      </c>
      <c r="P138" s="32">
        <v>9.0</v>
      </c>
      <c r="Q138" s="32"/>
      <c r="R138" s="32"/>
      <c r="S138" s="32"/>
      <c r="W138" s="32"/>
      <c r="X138" s="32"/>
      <c r="Z138" s="32"/>
      <c r="AA138" s="65" t="s">
        <v>209</v>
      </c>
      <c r="AB138" s="65" t="s">
        <v>209</v>
      </c>
      <c r="AC138" s="32">
        <v>9.0</v>
      </c>
      <c r="AE138" s="32"/>
      <c r="AF138" s="32"/>
      <c r="AG138" s="32"/>
      <c r="AP138" s="66"/>
      <c r="AQ138" s="66"/>
      <c r="AR138" s="32"/>
      <c r="AS138" s="67"/>
      <c r="AT138" s="32"/>
      <c r="AU138" s="32"/>
      <c r="AV138" s="32"/>
      <c r="AW138" s="67"/>
      <c r="AX138" s="67"/>
      <c r="AY138" s="67"/>
      <c r="AZ138" s="67"/>
      <c r="BA138" s="66"/>
      <c r="BB138" s="66"/>
      <c r="BC138" s="67"/>
      <c r="BD138" s="67"/>
      <c r="BE138" s="67"/>
      <c r="BF138" s="67"/>
      <c r="BG138" s="67"/>
      <c r="BH138" s="66"/>
      <c r="BI138" s="66"/>
      <c r="BJ138" s="32"/>
      <c r="BK138" s="67"/>
      <c r="BL138" s="32"/>
      <c r="BM138" s="32"/>
      <c r="BN138" s="32"/>
      <c r="BO138" s="67"/>
      <c r="BP138" s="67"/>
      <c r="BQ138" s="67"/>
      <c r="BR138" s="67"/>
      <c r="BS138" s="66"/>
      <c r="BT138" s="66"/>
      <c r="BU138" s="67"/>
      <c r="BV138" s="67"/>
      <c r="BW138" s="67"/>
      <c r="BX138" s="67"/>
      <c r="BY138" s="67"/>
      <c r="BZ138" s="67"/>
      <c r="CA138" s="32" t="s">
        <v>461</v>
      </c>
      <c r="CH138" s="66"/>
      <c r="CI138" s="66"/>
      <c r="CM138" s="32" t="s">
        <v>460</v>
      </c>
      <c r="CN138" s="65"/>
      <c r="CO138" s="65"/>
      <c r="CP138" s="65"/>
      <c r="CQ138" s="65"/>
      <c r="CS138" s="32"/>
      <c r="CX138" s="32" t="s">
        <v>461</v>
      </c>
      <c r="CY138" s="65"/>
      <c r="DC138" s="32"/>
    </row>
    <row r="139">
      <c r="A139" s="32" t="s">
        <v>1670</v>
      </c>
      <c r="B139" s="32" t="s">
        <v>239</v>
      </c>
      <c r="C139" s="104">
        <v>28.0</v>
      </c>
      <c r="D139" s="104">
        <v>28.0</v>
      </c>
      <c r="E139" s="32" t="s">
        <v>1670</v>
      </c>
      <c r="F139" s="65" t="s">
        <v>19</v>
      </c>
      <c r="G139" s="65" t="s">
        <v>209</v>
      </c>
      <c r="H139" s="65" t="s">
        <v>209</v>
      </c>
      <c r="I139" s="15" t="s">
        <v>465</v>
      </c>
      <c r="J139" s="65" t="s">
        <v>209</v>
      </c>
      <c r="K139" s="65" t="s">
        <v>209</v>
      </c>
      <c r="L139" s="32" t="s">
        <v>460</v>
      </c>
      <c r="M139" s="32" t="s">
        <v>459</v>
      </c>
      <c r="N139" s="32" t="s">
        <v>459</v>
      </c>
      <c r="O139" s="32" t="s">
        <v>459</v>
      </c>
      <c r="P139" s="32">
        <v>5.0</v>
      </c>
      <c r="Q139" s="32"/>
      <c r="R139" s="32"/>
      <c r="S139" s="32"/>
      <c r="W139" s="32"/>
      <c r="X139" s="32"/>
      <c r="Z139" s="32"/>
      <c r="AA139" s="65"/>
      <c r="AB139" s="65"/>
      <c r="AC139" s="32"/>
      <c r="AD139" s="67"/>
      <c r="AE139" s="32"/>
      <c r="AF139" s="32"/>
      <c r="AG139" s="32"/>
      <c r="AH139" s="67"/>
      <c r="AI139" s="67"/>
      <c r="AJ139" s="67"/>
      <c r="AK139" s="67"/>
      <c r="AL139" s="67"/>
      <c r="AM139" s="67"/>
      <c r="AN139" s="67"/>
      <c r="AO139" s="67"/>
      <c r="AP139" s="66"/>
      <c r="AQ139" s="66"/>
      <c r="AR139" s="32"/>
      <c r="AS139" s="67"/>
      <c r="AT139" s="32"/>
      <c r="AU139" s="32"/>
      <c r="AV139" s="32"/>
      <c r="AW139" s="67"/>
      <c r="AX139" s="67"/>
      <c r="AY139" s="67"/>
      <c r="AZ139" s="67"/>
      <c r="BA139" s="66"/>
      <c r="BB139" s="66"/>
      <c r="BC139" s="67"/>
      <c r="BD139" s="67"/>
      <c r="BE139" s="67"/>
      <c r="BF139" s="67"/>
      <c r="BG139" s="67"/>
      <c r="BH139" s="66"/>
      <c r="BI139" s="66"/>
      <c r="BJ139" s="32"/>
      <c r="BK139" s="67"/>
      <c r="BL139" s="32"/>
      <c r="BM139" s="32"/>
      <c r="BN139" s="32"/>
      <c r="BO139" s="67"/>
      <c r="BP139" s="67"/>
      <c r="BQ139" s="67"/>
      <c r="BR139" s="67"/>
      <c r="BS139" s="66"/>
      <c r="BT139" s="66"/>
      <c r="BU139" s="67"/>
      <c r="BV139" s="67"/>
      <c r="BW139" s="67"/>
      <c r="BX139" s="67"/>
      <c r="BY139" s="67"/>
      <c r="BZ139" s="67"/>
      <c r="CA139" s="32" t="s">
        <v>461</v>
      </c>
      <c r="CH139" s="66"/>
      <c r="CI139" s="66"/>
      <c r="CM139" s="32" t="s">
        <v>460</v>
      </c>
      <c r="CN139" s="65" t="s">
        <v>19</v>
      </c>
      <c r="CO139" s="65" t="s">
        <v>19</v>
      </c>
      <c r="CP139" s="65" t="s">
        <v>19</v>
      </c>
      <c r="CQ139" s="65"/>
      <c r="CS139" s="32"/>
      <c r="CX139" s="32" t="s">
        <v>461</v>
      </c>
      <c r="CY139" s="65"/>
      <c r="DC139" s="32"/>
    </row>
    <row r="140">
      <c r="A140" s="32" t="s">
        <v>1887</v>
      </c>
      <c r="B140" s="32" t="s">
        <v>239</v>
      </c>
      <c r="C140" s="104">
        <v>29.0</v>
      </c>
      <c r="D140" s="104">
        <v>29.0</v>
      </c>
      <c r="E140" s="32" t="s">
        <v>1887</v>
      </c>
      <c r="F140" s="65" t="s">
        <v>19</v>
      </c>
      <c r="G140" s="65" t="s">
        <v>209</v>
      </c>
      <c r="H140" s="65" t="s">
        <v>209</v>
      </c>
      <c r="I140" s="15" t="s">
        <v>465</v>
      </c>
      <c r="J140" s="65" t="s">
        <v>209</v>
      </c>
      <c r="K140" s="65" t="s">
        <v>209</v>
      </c>
      <c r="L140" s="32" t="s">
        <v>460</v>
      </c>
      <c r="M140" s="32" t="s">
        <v>459</v>
      </c>
      <c r="N140" s="32" t="s">
        <v>459</v>
      </c>
      <c r="O140" s="32" t="s">
        <v>459</v>
      </c>
      <c r="P140" s="32">
        <v>10.0</v>
      </c>
      <c r="Q140" s="32">
        <v>40.0</v>
      </c>
      <c r="R140" s="32">
        <v>40.0</v>
      </c>
      <c r="S140" s="32">
        <v>40.0</v>
      </c>
      <c r="W140" s="32"/>
      <c r="X140" s="32"/>
      <c r="Z140" s="32"/>
      <c r="AA140" s="65"/>
      <c r="AB140" s="65"/>
      <c r="AC140" s="32"/>
      <c r="AD140" s="67"/>
      <c r="AE140" s="32"/>
      <c r="AF140" s="32"/>
      <c r="AG140" s="32"/>
      <c r="AH140" s="67"/>
      <c r="AI140" s="67"/>
      <c r="AJ140" s="67"/>
      <c r="AK140" s="67"/>
      <c r="AL140" s="67"/>
      <c r="AM140" s="67"/>
      <c r="AN140" s="67"/>
      <c r="AO140" s="67"/>
      <c r="AP140" s="66"/>
      <c r="AQ140" s="66"/>
      <c r="AR140" s="32"/>
      <c r="AS140" s="67"/>
      <c r="AT140" s="32"/>
      <c r="AU140" s="32"/>
      <c r="AV140" s="32"/>
      <c r="AW140" s="67"/>
      <c r="AX140" s="67"/>
      <c r="AY140" s="67"/>
      <c r="AZ140" s="67"/>
      <c r="BA140" s="66"/>
      <c r="BB140" s="66"/>
      <c r="BC140" s="67"/>
      <c r="BD140" s="67"/>
      <c r="BE140" s="67"/>
      <c r="BF140" s="67"/>
      <c r="BG140" s="67"/>
      <c r="BH140" s="66"/>
      <c r="BI140" s="66"/>
      <c r="BJ140" s="32"/>
      <c r="BK140" s="67"/>
      <c r="BL140" s="32"/>
      <c r="BM140" s="32"/>
      <c r="BN140" s="32"/>
      <c r="BO140" s="67"/>
      <c r="BP140" s="67"/>
      <c r="BQ140" s="67"/>
      <c r="BR140" s="67"/>
      <c r="BS140" s="66"/>
      <c r="BT140" s="66"/>
      <c r="BU140" s="67"/>
      <c r="BV140" s="67"/>
      <c r="BW140" s="67"/>
      <c r="BX140" s="67"/>
      <c r="BY140" s="67"/>
      <c r="BZ140" s="67"/>
      <c r="CA140" s="32" t="s">
        <v>461</v>
      </c>
      <c r="CH140" s="66"/>
      <c r="CI140" s="66"/>
      <c r="CM140" s="32" t="s">
        <v>460</v>
      </c>
      <c r="CN140" s="65" t="s">
        <v>19</v>
      </c>
      <c r="CO140" s="65" t="s">
        <v>19</v>
      </c>
      <c r="CP140" s="65" t="s">
        <v>19</v>
      </c>
      <c r="CQ140" s="65"/>
      <c r="CS140" s="32"/>
      <c r="CX140" s="32" t="s">
        <v>461</v>
      </c>
      <c r="CY140" s="65"/>
      <c r="DC140" s="32"/>
    </row>
    <row r="141">
      <c r="A141" s="32" t="s">
        <v>1674</v>
      </c>
      <c r="B141" s="32" t="s">
        <v>239</v>
      </c>
      <c r="C141" s="104">
        <v>32.0</v>
      </c>
      <c r="D141" s="104">
        <v>32.0</v>
      </c>
      <c r="E141" s="32" t="s">
        <v>1674</v>
      </c>
      <c r="F141" s="65" t="s">
        <v>19</v>
      </c>
      <c r="G141" s="65" t="s">
        <v>209</v>
      </c>
      <c r="H141" s="65" t="s">
        <v>209</v>
      </c>
      <c r="I141" s="15" t="s">
        <v>465</v>
      </c>
      <c r="J141" s="65" t="s">
        <v>209</v>
      </c>
      <c r="K141" s="65" t="s">
        <v>209</v>
      </c>
      <c r="L141" s="32" t="s">
        <v>460</v>
      </c>
      <c r="M141" s="32" t="s">
        <v>459</v>
      </c>
      <c r="N141" s="32" t="s">
        <v>459</v>
      </c>
      <c r="O141" s="32" t="s">
        <v>459</v>
      </c>
      <c r="P141" s="32">
        <v>4.0</v>
      </c>
      <c r="Q141" s="32">
        <v>25.0</v>
      </c>
      <c r="R141" s="32">
        <v>25.0</v>
      </c>
      <c r="S141" s="32">
        <v>25.0</v>
      </c>
      <c r="W141" s="32">
        <v>2.5</v>
      </c>
      <c r="X141" s="32">
        <v>30.0</v>
      </c>
      <c r="Z141" s="32">
        <v>1000.0</v>
      </c>
      <c r="AA141" s="65"/>
      <c r="AB141" s="65"/>
      <c r="AC141" s="32"/>
      <c r="AD141" s="67"/>
      <c r="AE141" s="32"/>
      <c r="AF141" s="32"/>
      <c r="AG141" s="32"/>
      <c r="AH141" s="67"/>
      <c r="AI141" s="67"/>
      <c r="AJ141" s="67"/>
      <c r="AK141" s="67"/>
      <c r="AL141" s="67"/>
      <c r="AM141" s="67"/>
      <c r="AN141" s="67"/>
      <c r="AO141" s="67"/>
      <c r="AP141" s="66"/>
      <c r="AQ141" s="66"/>
      <c r="AR141" s="32"/>
      <c r="AS141" s="67"/>
      <c r="AT141" s="32"/>
      <c r="AU141" s="32"/>
      <c r="AV141" s="32"/>
      <c r="AW141" s="67"/>
      <c r="AX141" s="67"/>
      <c r="AY141" s="67"/>
      <c r="AZ141" s="67"/>
      <c r="BA141" s="66"/>
      <c r="BB141" s="66"/>
      <c r="BC141" s="67"/>
      <c r="BD141" s="67"/>
      <c r="BE141" s="67"/>
      <c r="BF141" s="67"/>
      <c r="BG141" s="67"/>
      <c r="BH141" s="66"/>
      <c r="BI141" s="66"/>
      <c r="BJ141" s="32"/>
      <c r="BK141" s="67"/>
      <c r="BL141" s="32"/>
      <c r="BM141" s="32"/>
      <c r="BN141" s="32"/>
      <c r="BO141" s="67"/>
      <c r="BP141" s="67"/>
      <c r="BQ141" s="67"/>
      <c r="BR141" s="67"/>
      <c r="BS141" s="66"/>
      <c r="BT141" s="66"/>
      <c r="BU141" s="67"/>
      <c r="BV141" s="67"/>
      <c r="BW141" s="67"/>
      <c r="BX141" s="67"/>
      <c r="BY141" s="67"/>
      <c r="BZ141" s="67"/>
      <c r="CA141" s="32" t="s">
        <v>461</v>
      </c>
      <c r="CH141" s="66"/>
      <c r="CI141" s="66"/>
      <c r="CM141" s="32"/>
      <c r="CN141" s="65"/>
      <c r="CO141" s="65"/>
      <c r="CP141" s="65"/>
      <c r="CQ141" s="65"/>
      <c r="CS141" s="32"/>
      <c r="CX141" s="32" t="s">
        <v>461</v>
      </c>
      <c r="CY141" s="65"/>
      <c r="DC141" s="32"/>
    </row>
    <row r="142">
      <c r="A142" s="32" t="s">
        <v>1888</v>
      </c>
      <c r="B142" s="32" t="s">
        <v>239</v>
      </c>
      <c r="C142" s="104">
        <v>26.0</v>
      </c>
      <c r="D142" s="104">
        <v>26.0</v>
      </c>
      <c r="E142" s="32" t="s">
        <v>1888</v>
      </c>
      <c r="F142" s="65" t="s">
        <v>19</v>
      </c>
      <c r="G142" s="65" t="s">
        <v>209</v>
      </c>
      <c r="H142" s="65" t="s">
        <v>209</v>
      </c>
      <c r="I142" s="15" t="s">
        <v>465</v>
      </c>
      <c r="J142" s="65" t="s">
        <v>209</v>
      </c>
      <c r="K142" s="65" t="s">
        <v>209</v>
      </c>
      <c r="L142" s="32" t="s">
        <v>460</v>
      </c>
      <c r="M142" s="32" t="s">
        <v>459</v>
      </c>
      <c r="N142" s="32" t="s">
        <v>459</v>
      </c>
      <c r="O142" s="32" t="s">
        <v>459</v>
      </c>
      <c r="P142" s="32">
        <v>5.0</v>
      </c>
      <c r="Q142" s="32">
        <v>50.0</v>
      </c>
      <c r="R142" s="32">
        <v>50.0</v>
      </c>
      <c r="S142" s="32">
        <v>50.0</v>
      </c>
      <c r="W142" s="32"/>
      <c r="X142" s="32"/>
      <c r="Z142" s="32">
        <v>1100.0</v>
      </c>
      <c r="AA142" s="65"/>
      <c r="AB142" s="65"/>
      <c r="AC142" s="32"/>
      <c r="AD142" s="67"/>
      <c r="AE142" s="32"/>
      <c r="AF142" s="32"/>
      <c r="AG142" s="32"/>
      <c r="AH142" s="67"/>
      <c r="AI142" s="67"/>
      <c r="AJ142" s="67"/>
      <c r="AK142" s="67"/>
      <c r="AL142" s="67"/>
      <c r="AM142" s="67"/>
      <c r="AN142" s="67"/>
      <c r="AO142" s="67"/>
      <c r="AP142" s="66"/>
      <c r="AQ142" s="66"/>
      <c r="AR142" s="32"/>
      <c r="AS142" s="67"/>
      <c r="AT142" s="32"/>
      <c r="AU142" s="32"/>
      <c r="AV142" s="32"/>
      <c r="AW142" s="67"/>
      <c r="AX142" s="67"/>
      <c r="AY142" s="67"/>
      <c r="AZ142" s="67"/>
      <c r="BA142" s="66"/>
      <c r="BB142" s="66"/>
      <c r="BC142" s="67"/>
      <c r="BD142" s="67"/>
      <c r="BE142" s="67"/>
      <c r="BF142" s="67"/>
      <c r="BG142" s="67"/>
      <c r="BH142" s="66"/>
      <c r="BI142" s="66"/>
      <c r="BJ142" s="32"/>
      <c r="BK142" s="67"/>
      <c r="BL142" s="32"/>
      <c r="BM142" s="32"/>
      <c r="BN142" s="32"/>
      <c r="BO142" s="67"/>
      <c r="BP142" s="67"/>
      <c r="BQ142" s="67"/>
      <c r="BR142" s="67"/>
      <c r="BS142" s="66"/>
      <c r="BT142" s="66"/>
      <c r="BU142" s="67"/>
      <c r="BV142" s="67"/>
      <c r="BW142" s="67"/>
      <c r="BX142" s="67"/>
      <c r="BY142" s="67"/>
      <c r="BZ142" s="67"/>
      <c r="CA142" s="32" t="s">
        <v>461</v>
      </c>
      <c r="CH142" s="66"/>
      <c r="CI142" s="66"/>
      <c r="CM142" s="32" t="s">
        <v>460</v>
      </c>
      <c r="CN142" s="65" t="s">
        <v>19</v>
      </c>
      <c r="CO142" s="65" t="s">
        <v>19</v>
      </c>
      <c r="CP142" s="65"/>
      <c r="CQ142" s="65"/>
      <c r="CS142" s="32"/>
      <c r="CX142" s="32" t="s">
        <v>461</v>
      </c>
      <c r="CY142" s="65"/>
    </row>
    <row r="143">
      <c r="A143" s="32" t="s">
        <v>1889</v>
      </c>
      <c r="B143" s="32" t="s">
        <v>239</v>
      </c>
      <c r="C143" s="104">
        <v>6.0</v>
      </c>
      <c r="D143" s="104">
        <v>6.0</v>
      </c>
      <c r="E143" s="32" t="s">
        <v>1889</v>
      </c>
      <c r="F143" s="65" t="s">
        <v>19</v>
      </c>
      <c r="G143" s="65" t="s">
        <v>209</v>
      </c>
      <c r="H143" s="65" t="s">
        <v>209</v>
      </c>
      <c r="I143" s="15" t="s">
        <v>465</v>
      </c>
      <c r="J143" s="65" t="s">
        <v>209</v>
      </c>
      <c r="K143" s="65" t="s">
        <v>209</v>
      </c>
      <c r="L143" s="32" t="s">
        <v>460</v>
      </c>
      <c r="M143" s="32" t="s">
        <v>459</v>
      </c>
      <c r="N143" s="32" t="s">
        <v>459</v>
      </c>
      <c r="O143" s="32" t="s">
        <v>459</v>
      </c>
      <c r="P143" s="32">
        <v>5.0</v>
      </c>
      <c r="Q143" s="32">
        <v>50.0</v>
      </c>
      <c r="R143" s="32">
        <v>50.0</v>
      </c>
      <c r="S143" s="32">
        <v>50.0</v>
      </c>
      <c r="W143" s="32"/>
      <c r="X143" s="32"/>
      <c r="Z143" s="32">
        <v>1000.0</v>
      </c>
      <c r="AA143" s="65"/>
      <c r="AB143" s="65"/>
      <c r="AC143" s="32"/>
      <c r="AD143" s="67"/>
      <c r="AE143" s="32"/>
      <c r="AF143" s="32"/>
      <c r="AG143" s="32"/>
      <c r="AH143" s="67"/>
      <c r="AI143" s="67"/>
      <c r="AJ143" s="67"/>
      <c r="AK143" s="67"/>
      <c r="AL143" s="67"/>
      <c r="AM143" s="67"/>
      <c r="AN143" s="67"/>
      <c r="AO143" s="67"/>
      <c r="AP143" s="66"/>
      <c r="AQ143" s="66"/>
      <c r="AR143" s="32"/>
      <c r="AS143" s="67"/>
      <c r="AT143" s="32"/>
      <c r="AU143" s="32"/>
      <c r="AV143" s="32"/>
      <c r="AW143" s="67"/>
      <c r="AX143" s="67"/>
      <c r="AY143" s="67"/>
      <c r="AZ143" s="67"/>
      <c r="BA143" s="66"/>
      <c r="BB143" s="66"/>
      <c r="BC143" s="67"/>
      <c r="BD143" s="67"/>
      <c r="BE143" s="67"/>
      <c r="BF143" s="67"/>
      <c r="BG143" s="67"/>
      <c r="BH143" s="66"/>
      <c r="BI143" s="66"/>
      <c r="BJ143" s="32"/>
      <c r="BK143" s="67"/>
      <c r="BL143" s="32"/>
      <c r="BM143" s="32"/>
      <c r="BN143" s="32"/>
      <c r="BO143" s="67"/>
      <c r="BP143" s="67"/>
      <c r="BQ143" s="67"/>
      <c r="BR143" s="67"/>
      <c r="BS143" s="66"/>
      <c r="BT143" s="66"/>
      <c r="BU143" s="67"/>
      <c r="BV143" s="67"/>
      <c r="BW143" s="67"/>
      <c r="BX143" s="67"/>
      <c r="BY143" s="67"/>
      <c r="BZ143" s="67"/>
      <c r="CA143" s="32" t="s">
        <v>461</v>
      </c>
      <c r="CH143" s="66"/>
      <c r="CI143" s="66"/>
      <c r="CM143" s="32"/>
      <c r="CN143" s="65"/>
      <c r="CO143" s="65"/>
      <c r="CP143" s="65"/>
      <c r="CQ143" s="65"/>
      <c r="CS143" s="32"/>
      <c r="CX143" s="32" t="s">
        <v>461</v>
      </c>
      <c r="CY143" s="65"/>
    </row>
    <row r="144">
      <c r="A144" s="32" t="s">
        <v>1890</v>
      </c>
      <c r="B144" s="32" t="s">
        <v>239</v>
      </c>
      <c r="C144" s="104"/>
      <c r="D144" s="104"/>
      <c r="E144" s="32" t="s">
        <v>1890</v>
      </c>
      <c r="F144" s="65" t="s">
        <v>209</v>
      </c>
      <c r="G144" s="65" t="s">
        <v>209</v>
      </c>
      <c r="H144" s="65" t="s">
        <v>209</v>
      </c>
      <c r="I144" s="15" t="s">
        <v>491</v>
      </c>
      <c r="J144" s="65" t="s">
        <v>209</v>
      </c>
      <c r="K144" s="65" t="s">
        <v>209</v>
      </c>
      <c r="L144" s="32" t="s">
        <v>459</v>
      </c>
      <c r="M144" s="32" t="s">
        <v>459</v>
      </c>
      <c r="N144" s="32" t="s">
        <v>459</v>
      </c>
      <c r="O144" s="32" t="s">
        <v>459</v>
      </c>
      <c r="P144" s="32"/>
      <c r="Q144" s="32"/>
      <c r="R144" s="32"/>
      <c r="S144" s="32"/>
      <c r="T144" s="67"/>
      <c r="U144" s="67"/>
      <c r="V144" s="67"/>
      <c r="W144" s="32"/>
      <c r="X144" s="32"/>
      <c r="Y144" s="67"/>
      <c r="Z144" s="32"/>
      <c r="AA144" s="65"/>
      <c r="AB144" s="65"/>
      <c r="AC144" s="32"/>
      <c r="AD144" s="67"/>
      <c r="AE144" s="32"/>
      <c r="AF144" s="32"/>
      <c r="AG144" s="32"/>
      <c r="AH144" s="67"/>
      <c r="AI144" s="67"/>
      <c r="AJ144" s="67"/>
      <c r="AK144" s="67"/>
      <c r="AL144" s="67"/>
      <c r="AM144" s="67"/>
      <c r="AN144" s="67"/>
      <c r="AO144" s="67"/>
      <c r="AP144" s="66"/>
      <c r="AQ144" s="66"/>
      <c r="AR144" s="32"/>
      <c r="AS144" s="67"/>
      <c r="AT144" s="32"/>
      <c r="AU144" s="32"/>
      <c r="AV144" s="32"/>
      <c r="AW144" s="67"/>
      <c r="AX144" s="67"/>
      <c r="AY144" s="67"/>
      <c r="AZ144" s="67"/>
      <c r="BA144" s="66"/>
      <c r="BB144" s="66"/>
      <c r="BC144" s="67"/>
      <c r="BD144" s="67"/>
      <c r="BE144" s="67"/>
      <c r="BF144" s="67"/>
      <c r="BG144" s="67"/>
      <c r="BH144" s="66"/>
      <c r="BI144" s="66"/>
      <c r="BJ144" s="32"/>
      <c r="BK144" s="67"/>
      <c r="BL144" s="32"/>
      <c r="BM144" s="32"/>
      <c r="BN144" s="32"/>
      <c r="BO144" s="67"/>
      <c r="BP144" s="67"/>
      <c r="BQ144" s="67"/>
      <c r="BR144" s="67"/>
      <c r="BS144" s="66"/>
      <c r="BT144" s="66"/>
      <c r="BU144" s="67"/>
      <c r="BV144" s="67"/>
      <c r="BW144" s="67"/>
      <c r="BX144" s="67"/>
      <c r="BY144" s="67"/>
      <c r="BZ144" s="67"/>
      <c r="CA144" s="32" t="s">
        <v>461</v>
      </c>
      <c r="CH144" s="66"/>
      <c r="CI144" s="66"/>
      <c r="CM144" s="32" t="s">
        <v>460</v>
      </c>
      <c r="CN144" s="65" t="s">
        <v>19</v>
      </c>
      <c r="CO144" s="65" t="s">
        <v>19</v>
      </c>
      <c r="CP144" s="65" t="s">
        <v>19</v>
      </c>
      <c r="CQ144" s="65"/>
      <c r="CS144" s="32"/>
      <c r="CX144" s="32" t="s">
        <v>459</v>
      </c>
      <c r="CY144" s="65" t="s">
        <v>209</v>
      </c>
      <c r="DC144" s="32" t="s">
        <v>1891</v>
      </c>
    </row>
    <row r="145">
      <c r="A145" s="32" t="s">
        <v>1683</v>
      </c>
      <c r="B145" s="32" t="s">
        <v>239</v>
      </c>
      <c r="C145" s="104">
        <v>34.0</v>
      </c>
      <c r="D145" s="104">
        <v>34.0</v>
      </c>
      <c r="E145" s="32" t="s">
        <v>1683</v>
      </c>
      <c r="F145" s="65" t="s">
        <v>19</v>
      </c>
      <c r="G145" s="65" t="s">
        <v>209</v>
      </c>
      <c r="H145" s="65" t="s">
        <v>209</v>
      </c>
      <c r="I145" s="15" t="s">
        <v>465</v>
      </c>
      <c r="J145" s="65" t="s">
        <v>209</v>
      </c>
      <c r="K145" s="65" t="s">
        <v>209</v>
      </c>
      <c r="L145" s="32" t="s">
        <v>460</v>
      </c>
      <c r="M145" s="32" t="s">
        <v>460</v>
      </c>
      <c r="N145" s="32" t="s">
        <v>459</v>
      </c>
      <c r="O145" s="32" t="s">
        <v>459</v>
      </c>
      <c r="P145" s="32">
        <v>5.0</v>
      </c>
      <c r="Q145" s="32">
        <v>50.0</v>
      </c>
      <c r="R145" s="32">
        <v>50.0</v>
      </c>
      <c r="S145" s="32">
        <v>50.0</v>
      </c>
      <c r="W145" s="32">
        <v>1.5</v>
      </c>
      <c r="X145" s="32">
        <v>18.0</v>
      </c>
      <c r="Z145" s="32"/>
      <c r="AA145" s="65"/>
      <c r="AB145" s="65"/>
      <c r="AC145" s="32">
        <v>5.0</v>
      </c>
      <c r="AE145" s="32">
        <v>50.0</v>
      </c>
      <c r="AF145" s="32">
        <v>50.0</v>
      </c>
      <c r="AG145" s="32">
        <v>50.0</v>
      </c>
      <c r="AL145" s="32">
        <v>1.5</v>
      </c>
      <c r="AM145" s="32">
        <v>18.0</v>
      </c>
      <c r="AP145" s="66"/>
      <c r="AQ145" s="66"/>
      <c r="AR145" s="32"/>
      <c r="AS145" s="67"/>
      <c r="AT145" s="32"/>
      <c r="AU145" s="32"/>
      <c r="AV145" s="32"/>
      <c r="AW145" s="67"/>
      <c r="AX145" s="67"/>
      <c r="AY145" s="67"/>
      <c r="AZ145" s="67"/>
      <c r="BA145" s="66"/>
      <c r="BB145" s="66"/>
      <c r="BC145" s="67"/>
      <c r="BD145" s="67"/>
      <c r="BE145" s="67"/>
      <c r="BF145" s="67"/>
      <c r="BG145" s="67"/>
      <c r="BH145" s="66"/>
      <c r="BI145" s="66"/>
      <c r="BJ145" s="32"/>
      <c r="BK145" s="67"/>
      <c r="BL145" s="32"/>
      <c r="BM145" s="32"/>
      <c r="BN145" s="32"/>
      <c r="BO145" s="67"/>
      <c r="BP145" s="67"/>
      <c r="BQ145" s="67"/>
      <c r="BR145" s="67"/>
      <c r="BS145" s="66"/>
      <c r="BT145" s="66"/>
      <c r="BU145" s="67"/>
      <c r="BV145" s="67"/>
      <c r="BW145" s="67"/>
      <c r="BX145" s="67"/>
      <c r="BY145" s="67"/>
      <c r="BZ145" s="67"/>
      <c r="CA145" s="32" t="s">
        <v>461</v>
      </c>
      <c r="CH145" s="66"/>
      <c r="CI145" s="66"/>
      <c r="CM145" s="32" t="s">
        <v>460</v>
      </c>
      <c r="CN145" s="65" t="s">
        <v>19</v>
      </c>
      <c r="CO145" s="65" t="s">
        <v>209</v>
      </c>
      <c r="CP145" s="65" t="s">
        <v>19</v>
      </c>
      <c r="CQ145" s="65"/>
      <c r="CS145" s="32"/>
      <c r="CX145" s="32" t="s">
        <v>461</v>
      </c>
      <c r="CY145" s="65"/>
      <c r="DC145" s="32"/>
    </row>
    <row r="146">
      <c r="A146" s="32" t="s">
        <v>1685</v>
      </c>
      <c r="B146" s="32" t="s">
        <v>239</v>
      </c>
      <c r="C146" s="104">
        <v>41.0</v>
      </c>
      <c r="D146" s="104">
        <v>41.0</v>
      </c>
      <c r="E146" s="32" t="s">
        <v>1685</v>
      </c>
      <c r="F146" s="65" t="s">
        <v>19</v>
      </c>
      <c r="G146" s="65" t="s">
        <v>209</v>
      </c>
      <c r="H146" s="65" t="s">
        <v>209</v>
      </c>
      <c r="I146" s="15" t="s">
        <v>465</v>
      </c>
      <c r="J146" s="65" t="s">
        <v>209</v>
      </c>
      <c r="K146" s="65" t="s">
        <v>209</v>
      </c>
      <c r="L146" s="32" t="s">
        <v>460</v>
      </c>
      <c r="M146" s="32" t="s">
        <v>459</v>
      </c>
      <c r="N146" s="32" t="s">
        <v>459</v>
      </c>
      <c r="O146" s="32" t="s">
        <v>459</v>
      </c>
      <c r="P146" s="32">
        <v>5.0</v>
      </c>
      <c r="Q146" s="32"/>
      <c r="R146" s="32"/>
      <c r="S146" s="32"/>
      <c r="W146" s="32"/>
      <c r="X146" s="32"/>
      <c r="Z146" s="32"/>
      <c r="AA146" s="65"/>
      <c r="AB146" s="65"/>
      <c r="AC146" s="32"/>
      <c r="AD146" s="67"/>
      <c r="AE146" s="32"/>
      <c r="AF146" s="32"/>
      <c r="AG146" s="32"/>
      <c r="AH146" s="67"/>
      <c r="AI146" s="67"/>
      <c r="AJ146" s="67"/>
      <c r="AK146" s="67"/>
      <c r="AL146" s="32"/>
      <c r="AM146" s="32"/>
      <c r="AN146" s="67"/>
      <c r="AO146" s="67"/>
      <c r="AP146" s="66"/>
      <c r="AQ146" s="66"/>
      <c r="AR146" s="32"/>
      <c r="AS146" s="67"/>
      <c r="AT146" s="32"/>
      <c r="AU146" s="32"/>
      <c r="AV146" s="32"/>
      <c r="AW146" s="67"/>
      <c r="AX146" s="67"/>
      <c r="AY146" s="67"/>
      <c r="AZ146" s="67"/>
      <c r="BA146" s="66"/>
      <c r="BB146" s="66"/>
      <c r="BC146" s="67"/>
      <c r="BD146" s="67"/>
      <c r="BE146" s="67"/>
      <c r="BF146" s="67"/>
      <c r="BG146" s="67"/>
      <c r="BH146" s="66"/>
      <c r="BI146" s="66"/>
      <c r="BJ146" s="32"/>
      <c r="BK146" s="67"/>
      <c r="BL146" s="32"/>
      <c r="BM146" s="32"/>
      <c r="BN146" s="32"/>
      <c r="BO146" s="67"/>
      <c r="BP146" s="67"/>
      <c r="BQ146" s="67"/>
      <c r="BR146" s="67"/>
      <c r="BS146" s="66"/>
      <c r="BT146" s="66"/>
      <c r="BU146" s="67"/>
      <c r="BV146" s="67"/>
      <c r="BW146" s="67"/>
      <c r="BX146" s="67"/>
      <c r="BY146" s="67"/>
      <c r="BZ146" s="67"/>
      <c r="CA146" s="32" t="s">
        <v>461</v>
      </c>
      <c r="CH146" s="66"/>
      <c r="CI146" s="66"/>
      <c r="CM146" s="32" t="s">
        <v>460</v>
      </c>
      <c r="CN146" s="65" t="s">
        <v>19</v>
      </c>
      <c r="CO146" s="65" t="s">
        <v>19</v>
      </c>
      <c r="CP146" s="65" t="s">
        <v>19</v>
      </c>
      <c r="CQ146" s="65"/>
      <c r="CS146" s="32"/>
      <c r="CX146" s="32" t="s">
        <v>461</v>
      </c>
      <c r="CY146" s="65" t="s">
        <v>209</v>
      </c>
      <c r="DC146" s="32"/>
    </row>
    <row r="147">
      <c r="A147" s="32" t="s">
        <v>1687</v>
      </c>
      <c r="B147" s="32" t="s">
        <v>239</v>
      </c>
      <c r="C147" s="104">
        <v>38.0</v>
      </c>
      <c r="D147" s="104">
        <v>38.0</v>
      </c>
      <c r="E147" s="32" t="s">
        <v>1687</v>
      </c>
      <c r="F147" s="65" t="s">
        <v>19</v>
      </c>
      <c r="G147" s="65" t="s">
        <v>209</v>
      </c>
      <c r="H147" s="65" t="s">
        <v>209</v>
      </c>
      <c r="I147" s="15" t="s">
        <v>465</v>
      </c>
      <c r="J147" s="65" t="s">
        <v>209</v>
      </c>
      <c r="K147" s="65" t="s">
        <v>209</v>
      </c>
      <c r="L147" s="32" t="s">
        <v>460</v>
      </c>
      <c r="M147" s="32" t="s">
        <v>459</v>
      </c>
      <c r="N147" s="32" t="s">
        <v>459</v>
      </c>
      <c r="O147" s="32" t="s">
        <v>459</v>
      </c>
      <c r="P147" s="32"/>
      <c r="Q147" s="32"/>
      <c r="R147" s="32"/>
      <c r="S147" s="32"/>
      <c r="W147" s="32"/>
      <c r="X147" s="32"/>
      <c r="Z147" s="32">
        <v>860.0</v>
      </c>
      <c r="AA147" s="65"/>
      <c r="AB147" s="65"/>
      <c r="AC147" s="32"/>
      <c r="AD147" s="67"/>
      <c r="AE147" s="32"/>
      <c r="AF147" s="32"/>
      <c r="AG147" s="32"/>
      <c r="AH147" s="67"/>
      <c r="AI147" s="67"/>
      <c r="AJ147" s="67"/>
      <c r="AK147" s="67"/>
      <c r="AL147" s="32"/>
      <c r="AM147" s="32"/>
      <c r="AN147" s="67"/>
      <c r="AO147" s="67"/>
      <c r="AP147" s="66"/>
      <c r="AQ147" s="66"/>
      <c r="AR147" s="32"/>
      <c r="AS147" s="67"/>
      <c r="AT147" s="32"/>
      <c r="AU147" s="32"/>
      <c r="AV147" s="32"/>
      <c r="AW147" s="67"/>
      <c r="AX147" s="67"/>
      <c r="AY147" s="67"/>
      <c r="AZ147" s="67"/>
      <c r="BA147" s="66"/>
      <c r="BB147" s="66"/>
      <c r="BC147" s="67"/>
      <c r="BD147" s="67"/>
      <c r="BE147" s="67"/>
      <c r="BF147" s="67"/>
      <c r="BG147" s="67"/>
      <c r="BH147" s="66"/>
      <c r="BI147" s="66"/>
      <c r="BJ147" s="32"/>
      <c r="BK147" s="67"/>
      <c r="BL147" s="32"/>
      <c r="BM147" s="32"/>
      <c r="BN147" s="32"/>
      <c r="BO147" s="67"/>
      <c r="BP147" s="67"/>
      <c r="BQ147" s="67"/>
      <c r="BR147" s="67"/>
      <c r="BS147" s="66"/>
      <c r="BT147" s="66"/>
      <c r="BU147" s="67"/>
      <c r="BV147" s="67"/>
      <c r="BW147" s="67"/>
      <c r="BX147" s="67"/>
      <c r="BY147" s="67"/>
      <c r="BZ147" s="67"/>
      <c r="CA147" s="32" t="s">
        <v>461</v>
      </c>
      <c r="CH147" s="66"/>
      <c r="CI147" s="66"/>
      <c r="CM147" s="32"/>
      <c r="CN147" s="65"/>
      <c r="CO147" s="65"/>
      <c r="CP147" s="65"/>
      <c r="CQ147" s="65"/>
      <c r="CS147" s="32"/>
      <c r="CX147" s="32" t="s">
        <v>461</v>
      </c>
      <c r="CY147" s="65" t="s">
        <v>209</v>
      </c>
      <c r="DC147" s="32" t="s">
        <v>1892</v>
      </c>
    </row>
    <row r="148">
      <c r="A148" s="32" t="s">
        <v>1688</v>
      </c>
      <c r="B148" s="32" t="s">
        <v>239</v>
      </c>
      <c r="C148" s="104">
        <v>7.0</v>
      </c>
      <c r="D148" s="104">
        <v>7.0</v>
      </c>
      <c r="E148" s="32" t="s">
        <v>1688</v>
      </c>
      <c r="F148" s="65" t="s">
        <v>19</v>
      </c>
      <c r="G148" s="65" t="s">
        <v>209</v>
      </c>
      <c r="H148" s="65" t="s">
        <v>209</v>
      </c>
      <c r="I148" s="15" t="s">
        <v>465</v>
      </c>
      <c r="J148" s="65" t="s">
        <v>209</v>
      </c>
      <c r="K148" s="65" t="s">
        <v>209</v>
      </c>
      <c r="L148" s="32" t="s">
        <v>460</v>
      </c>
      <c r="M148" s="32" t="s">
        <v>460</v>
      </c>
      <c r="N148" s="32" t="s">
        <v>460</v>
      </c>
      <c r="O148" s="32" t="s">
        <v>460</v>
      </c>
      <c r="P148" s="32">
        <v>1.0</v>
      </c>
      <c r="Q148" s="32">
        <v>15.0</v>
      </c>
      <c r="R148" s="32">
        <v>15.0</v>
      </c>
      <c r="S148" s="32">
        <v>15.0</v>
      </c>
      <c r="W148" s="32"/>
      <c r="X148" s="32"/>
      <c r="Z148" s="32"/>
      <c r="AA148" s="65"/>
      <c r="AB148" s="65"/>
      <c r="AC148" s="32">
        <v>1.0</v>
      </c>
      <c r="AE148" s="32">
        <v>15.0</v>
      </c>
      <c r="AF148" s="32">
        <v>15.0</v>
      </c>
      <c r="AG148" s="32">
        <v>15.0</v>
      </c>
      <c r="AL148" s="32"/>
      <c r="AM148" s="32"/>
      <c r="AP148" s="66"/>
      <c r="AQ148" s="66"/>
      <c r="AR148" s="32">
        <v>1.0</v>
      </c>
      <c r="AT148" s="32">
        <v>15.0</v>
      </c>
      <c r="AU148" s="32">
        <v>15.0</v>
      </c>
      <c r="AV148" s="32">
        <v>15.0</v>
      </c>
      <c r="BA148" s="66"/>
      <c r="BB148" s="66"/>
      <c r="BH148" s="66"/>
      <c r="BI148" s="66"/>
      <c r="BJ148" s="32">
        <v>1.0</v>
      </c>
      <c r="BL148" s="32">
        <v>15.0</v>
      </c>
      <c r="BM148" s="32">
        <v>15.0</v>
      </c>
      <c r="BN148" s="32">
        <v>15.0</v>
      </c>
      <c r="BS148" s="66"/>
      <c r="BT148" s="66"/>
      <c r="CA148" s="32" t="s">
        <v>461</v>
      </c>
      <c r="CH148" s="66"/>
      <c r="CI148" s="66"/>
      <c r="CM148" s="32"/>
      <c r="CN148" s="65"/>
      <c r="CO148" s="65"/>
      <c r="CP148" s="65"/>
      <c r="CQ148" s="65"/>
      <c r="CS148" s="32"/>
      <c r="CX148" s="32" t="s">
        <v>461</v>
      </c>
      <c r="CY148" s="65"/>
      <c r="DC148" s="32" t="s">
        <v>1893</v>
      </c>
    </row>
    <row r="149">
      <c r="A149" s="32" t="s">
        <v>1690</v>
      </c>
      <c r="B149" s="32" t="s">
        <v>239</v>
      </c>
      <c r="C149" s="104">
        <v>12.0</v>
      </c>
      <c r="D149" s="104">
        <v>12.0</v>
      </c>
      <c r="E149" s="32" t="s">
        <v>1690</v>
      </c>
      <c r="F149" s="65" t="s">
        <v>19</v>
      </c>
      <c r="G149" s="65" t="s">
        <v>209</v>
      </c>
      <c r="H149" s="65" t="s">
        <v>209</v>
      </c>
      <c r="I149" s="15" t="s">
        <v>465</v>
      </c>
      <c r="J149" s="65" t="s">
        <v>209</v>
      </c>
      <c r="K149" s="65" t="s">
        <v>209</v>
      </c>
      <c r="L149" s="32" t="s">
        <v>460</v>
      </c>
      <c r="M149" s="32" t="s">
        <v>459</v>
      </c>
      <c r="N149" s="32" t="s">
        <v>459</v>
      </c>
      <c r="O149" s="32" t="s">
        <v>459</v>
      </c>
      <c r="P149" s="32">
        <v>10.0</v>
      </c>
      <c r="Q149" s="32">
        <v>50.0</v>
      </c>
      <c r="R149" s="32">
        <v>50.0</v>
      </c>
      <c r="S149" s="32">
        <v>50.0</v>
      </c>
      <c r="W149" s="32"/>
      <c r="X149" s="32"/>
      <c r="Z149" s="32"/>
      <c r="AA149" s="65"/>
      <c r="AB149" s="65"/>
      <c r="AC149" s="32"/>
      <c r="AD149" s="67"/>
      <c r="AE149" s="32"/>
      <c r="AF149" s="32"/>
      <c r="AG149" s="32"/>
      <c r="AH149" s="67"/>
      <c r="AI149" s="67"/>
      <c r="AJ149" s="67"/>
      <c r="AK149" s="67"/>
      <c r="AL149" s="32"/>
      <c r="AM149" s="32"/>
      <c r="AN149" s="67"/>
      <c r="AO149" s="67"/>
      <c r="AP149" s="66"/>
      <c r="AQ149" s="66"/>
      <c r="AR149" s="32"/>
      <c r="AS149" s="67"/>
      <c r="AT149" s="32"/>
      <c r="AU149" s="32"/>
      <c r="AV149" s="32"/>
      <c r="AW149" s="67"/>
      <c r="AX149" s="67"/>
      <c r="AY149" s="67"/>
      <c r="AZ149" s="67"/>
      <c r="BA149" s="66"/>
      <c r="BB149" s="66"/>
      <c r="BC149" s="67"/>
      <c r="BD149" s="67"/>
      <c r="BE149" s="67"/>
      <c r="BF149" s="67"/>
      <c r="BG149" s="67"/>
      <c r="BH149" s="66"/>
      <c r="BI149" s="66"/>
      <c r="BJ149" s="32"/>
      <c r="BK149" s="67"/>
      <c r="BL149" s="32"/>
      <c r="BM149" s="32"/>
      <c r="BN149" s="32"/>
      <c r="BO149" s="67"/>
      <c r="BP149" s="67"/>
      <c r="BQ149" s="67"/>
      <c r="BR149" s="67"/>
      <c r="BS149" s="66"/>
      <c r="BT149" s="66"/>
      <c r="BU149" s="67"/>
      <c r="BV149" s="67"/>
      <c r="BW149" s="67"/>
      <c r="BX149" s="67"/>
      <c r="BY149" s="67"/>
      <c r="BZ149" s="67"/>
      <c r="CA149" s="32" t="s">
        <v>461</v>
      </c>
      <c r="CH149" s="66"/>
      <c r="CI149" s="66"/>
      <c r="CM149" s="32"/>
      <c r="CN149" s="65"/>
      <c r="CO149" s="65"/>
      <c r="CP149" s="65"/>
      <c r="CQ149" s="65"/>
      <c r="CS149" s="32"/>
      <c r="CX149" s="32" t="s">
        <v>461</v>
      </c>
      <c r="CY149" s="65" t="s">
        <v>209</v>
      </c>
      <c r="DC149" s="32"/>
    </row>
    <row r="150">
      <c r="A150" s="32" t="s">
        <v>1894</v>
      </c>
      <c r="B150" s="32" t="s">
        <v>239</v>
      </c>
      <c r="C150" s="104">
        <v>11.0</v>
      </c>
      <c r="D150" s="104">
        <v>11.0</v>
      </c>
      <c r="E150" s="32" t="s">
        <v>1894</v>
      </c>
      <c r="F150" s="65" t="s">
        <v>19</v>
      </c>
      <c r="G150" s="65" t="s">
        <v>209</v>
      </c>
      <c r="H150" s="65" t="s">
        <v>209</v>
      </c>
      <c r="I150" s="15" t="s">
        <v>465</v>
      </c>
      <c r="J150" s="65" t="s">
        <v>209</v>
      </c>
      <c r="K150" s="65" t="s">
        <v>209</v>
      </c>
      <c r="L150" s="32" t="s">
        <v>460</v>
      </c>
      <c r="M150" s="32" t="s">
        <v>459</v>
      </c>
      <c r="N150" s="32" t="s">
        <v>459</v>
      </c>
      <c r="O150" s="32" t="s">
        <v>459</v>
      </c>
      <c r="P150" s="32">
        <v>9.0</v>
      </c>
      <c r="Q150" s="32">
        <v>50.0</v>
      </c>
      <c r="R150" s="32">
        <v>50.0</v>
      </c>
      <c r="S150" s="32">
        <v>50.0</v>
      </c>
      <c r="W150" s="32"/>
      <c r="X150" s="32"/>
      <c r="Z150" s="32"/>
      <c r="AA150" s="65"/>
      <c r="AB150" s="65"/>
      <c r="AC150" s="32"/>
      <c r="AD150" s="67"/>
      <c r="AE150" s="32"/>
      <c r="AF150" s="32"/>
      <c r="AG150" s="32"/>
      <c r="AH150" s="67"/>
      <c r="AI150" s="67"/>
      <c r="AJ150" s="67"/>
      <c r="AK150" s="67"/>
      <c r="AL150" s="32"/>
      <c r="AM150" s="32"/>
      <c r="AN150" s="67"/>
      <c r="AO150" s="67"/>
      <c r="AP150" s="66"/>
      <c r="AQ150" s="66"/>
      <c r="AR150" s="32"/>
      <c r="AS150" s="67"/>
      <c r="AT150" s="32"/>
      <c r="AU150" s="32"/>
      <c r="AV150" s="32"/>
      <c r="AW150" s="67"/>
      <c r="AX150" s="67"/>
      <c r="AY150" s="67"/>
      <c r="AZ150" s="67"/>
      <c r="BA150" s="66"/>
      <c r="BB150" s="66"/>
      <c r="BC150" s="67"/>
      <c r="BD150" s="67"/>
      <c r="BE150" s="67"/>
      <c r="BF150" s="67"/>
      <c r="BG150" s="67"/>
      <c r="BH150" s="66"/>
      <c r="BI150" s="66"/>
      <c r="BJ150" s="32"/>
      <c r="BK150" s="67"/>
      <c r="BL150" s="32"/>
      <c r="BM150" s="32"/>
      <c r="BN150" s="32"/>
      <c r="BO150" s="67"/>
      <c r="BP150" s="67"/>
      <c r="BQ150" s="67"/>
      <c r="BR150" s="67"/>
      <c r="BS150" s="66"/>
      <c r="BT150" s="66"/>
      <c r="BU150" s="67"/>
      <c r="BV150" s="67"/>
      <c r="BW150" s="67"/>
      <c r="BX150" s="67"/>
      <c r="BY150" s="67"/>
      <c r="BZ150" s="67"/>
      <c r="CA150" s="32" t="s">
        <v>461</v>
      </c>
      <c r="CH150" s="66"/>
      <c r="CI150" s="66"/>
      <c r="CM150" s="32"/>
      <c r="CN150" s="65"/>
      <c r="CO150" s="65"/>
      <c r="CP150" s="65"/>
      <c r="CQ150" s="65"/>
      <c r="CS150" s="32"/>
      <c r="CX150" s="32" t="s">
        <v>461</v>
      </c>
      <c r="CY150" s="65" t="s">
        <v>209</v>
      </c>
      <c r="DC150" s="32"/>
    </row>
    <row r="151">
      <c r="A151" s="32" t="s">
        <v>1694</v>
      </c>
      <c r="B151" s="32" t="s">
        <v>239</v>
      </c>
      <c r="C151" s="104">
        <v>33.0</v>
      </c>
      <c r="D151" s="104">
        <v>33.0</v>
      </c>
      <c r="E151" s="32" t="s">
        <v>1694</v>
      </c>
      <c r="F151" s="65" t="s">
        <v>19</v>
      </c>
      <c r="G151" s="65" t="s">
        <v>209</v>
      </c>
      <c r="H151" s="65" t="s">
        <v>209</v>
      </c>
      <c r="I151" s="15" t="s">
        <v>465</v>
      </c>
      <c r="J151" s="65" t="s">
        <v>209</v>
      </c>
      <c r="K151" s="65" t="s">
        <v>209</v>
      </c>
      <c r="L151" s="32" t="s">
        <v>460</v>
      </c>
      <c r="M151" s="32" t="s">
        <v>459</v>
      </c>
      <c r="N151" s="32" t="s">
        <v>459</v>
      </c>
      <c r="O151" s="32" t="s">
        <v>459</v>
      </c>
      <c r="P151" s="32"/>
      <c r="Q151" s="32">
        <v>40.0</v>
      </c>
      <c r="R151" s="32">
        <v>40.0</v>
      </c>
      <c r="S151" s="32">
        <v>40.0</v>
      </c>
      <c r="W151" s="32"/>
      <c r="X151" s="32"/>
      <c r="Z151" s="32"/>
      <c r="AA151" s="65"/>
      <c r="AB151" s="65"/>
      <c r="AC151" s="32"/>
      <c r="AD151" s="67"/>
      <c r="AE151" s="32"/>
      <c r="AF151" s="32"/>
      <c r="AG151" s="32"/>
      <c r="AH151" s="67"/>
      <c r="AI151" s="67"/>
      <c r="AJ151" s="67"/>
      <c r="AK151" s="67"/>
      <c r="AL151" s="32"/>
      <c r="AM151" s="32"/>
      <c r="AN151" s="67"/>
      <c r="AO151" s="67"/>
      <c r="AP151" s="66"/>
      <c r="AQ151" s="66"/>
      <c r="AR151" s="32"/>
      <c r="AS151" s="67"/>
      <c r="AT151" s="32"/>
      <c r="AU151" s="32"/>
      <c r="AV151" s="32"/>
      <c r="AW151" s="67"/>
      <c r="AX151" s="67"/>
      <c r="AY151" s="67"/>
      <c r="AZ151" s="67"/>
      <c r="BA151" s="66"/>
      <c r="BB151" s="66"/>
      <c r="BC151" s="67"/>
      <c r="BD151" s="67"/>
      <c r="BE151" s="67"/>
      <c r="BF151" s="67"/>
      <c r="BG151" s="67"/>
      <c r="BH151" s="66"/>
      <c r="BI151" s="66"/>
      <c r="BJ151" s="32"/>
      <c r="BK151" s="67"/>
      <c r="BL151" s="32"/>
      <c r="BM151" s="32"/>
      <c r="BN151" s="32"/>
      <c r="BO151" s="67"/>
      <c r="BP151" s="67"/>
      <c r="BQ151" s="67"/>
      <c r="BR151" s="67"/>
      <c r="BS151" s="66"/>
      <c r="BT151" s="66"/>
      <c r="BU151" s="67"/>
      <c r="BV151" s="67"/>
      <c r="BW151" s="67"/>
      <c r="BX151" s="67"/>
      <c r="BY151" s="67"/>
      <c r="BZ151" s="67"/>
      <c r="CA151" s="32" t="s">
        <v>461</v>
      </c>
      <c r="CH151" s="66"/>
      <c r="CI151" s="66"/>
      <c r="CM151" s="32" t="s">
        <v>460</v>
      </c>
      <c r="CN151" s="65" t="s">
        <v>19</v>
      </c>
      <c r="CO151" s="65" t="s">
        <v>19</v>
      </c>
      <c r="CP151" s="65"/>
      <c r="CQ151" s="65"/>
      <c r="CS151" s="32"/>
      <c r="CX151" s="32" t="s">
        <v>461</v>
      </c>
      <c r="CY151" s="65" t="s">
        <v>209</v>
      </c>
      <c r="DC151" s="32" t="s">
        <v>1892</v>
      </c>
    </row>
    <row r="152">
      <c r="A152" s="32" t="s">
        <v>1696</v>
      </c>
      <c r="B152" s="32" t="s">
        <v>239</v>
      </c>
      <c r="C152" s="104">
        <v>4.0</v>
      </c>
      <c r="D152" s="104">
        <v>4.0</v>
      </c>
      <c r="E152" s="32" t="s">
        <v>1696</v>
      </c>
      <c r="F152" s="65" t="s">
        <v>19</v>
      </c>
      <c r="G152" s="65" t="s">
        <v>209</v>
      </c>
      <c r="H152" s="65" t="s">
        <v>209</v>
      </c>
      <c r="I152" s="15" t="s">
        <v>465</v>
      </c>
      <c r="J152" s="65" t="s">
        <v>209</v>
      </c>
      <c r="K152" s="65" t="s">
        <v>209</v>
      </c>
      <c r="L152" s="32" t="s">
        <v>460</v>
      </c>
      <c r="M152" s="32" t="s">
        <v>459</v>
      </c>
      <c r="N152" s="32" t="s">
        <v>459</v>
      </c>
      <c r="O152" s="32" t="s">
        <v>459</v>
      </c>
      <c r="P152" s="32">
        <v>1.0</v>
      </c>
      <c r="Q152" s="32">
        <v>25.0</v>
      </c>
      <c r="R152" s="32">
        <v>25.0</v>
      </c>
      <c r="S152" s="32">
        <v>25.0</v>
      </c>
      <c r="W152" s="32"/>
      <c r="X152" s="32"/>
      <c r="Z152" s="32">
        <v>1000.0</v>
      </c>
      <c r="AA152" s="65"/>
      <c r="AB152" s="65"/>
      <c r="AC152" s="32"/>
      <c r="AD152" s="67"/>
      <c r="AE152" s="32"/>
      <c r="AF152" s="32"/>
      <c r="AG152" s="32"/>
      <c r="AH152" s="67"/>
      <c r="AI152" s="67"/>
      <c r="AJ152" s="67"/>
      <c r="AK152" s="67"/>
      <c r="AL152" s="32"/>
      <c r="AM152" s="32"/>
      <c r="AN152" s="67"/>
      <c r="AO152" s="67"/>
      <c r="AP152" s="66"/>
      <c r="AQ152" s="66"/>
      <c r="AR152" s="32"/>
      <c r="AS152" s="67"/>
      <c r="AT152" s="32"/>
      <c r="AU152" s="32"/>
      <c r="AV152" s="32"/>
      <c r="AW152" s="67"/>
      <c r="AX152" s="67"/>
      <c r="AY152" s="67"/>
      <c r="AZ152" s="67"/>
      <c r="BA152" s="66"/>
      <c r="BB152" s="66"/>
      <c r="BC152" s="67"/>
      <c r="BD152" s="67"/>
      <c r="BE152" s="67"/>
      <c r="BF152" s="67"/>
      <c r="BG152" s="67"/>
      <c r="BH152" s="66"/>
      <c r="BI152" s="66"/>
      <c r="BJ152" s="32"/>
      <c r="BK152" s="67"/>
      <c r="BL152" s="32"/>
      <c r="BM152" s="32"/>
      <c r="BN152" s="32"/>
      <c r="BO152" s="67"/>
      <c r="BP152" s="67"/>
      <c r="BQ152" s="67"/>
      <c r="BR152" s="67"/>
      <c r="BS152" s="66"/>
      <c r="BT152" s="66"/>
      <c r="BU152" s="67"/>
      <c r="BV152" s="67"/>
      <c r="BW152" s="67"/>
      <c r="BX152" s="67"/>
      <c r="BY152" s="67"/>
      <c r="BZ152" s="67"/>
      <c r="CA152" s="32" t="s">
        <v>461</v>
      </c>
      <c r="CH152" s="66"/>
      <c r="CI152" s="66"/>
      <c r="CM152" s="32"/>
      <c r="CN152" s="65"/>
      <c r="CO152" s="65"/>
      <c r="CP152" s="65"/>
      <c r="CQ152" s="65"/>
      <c r="CS152" s="32"/>
      <c r="CX152" s="32" t="s">
        <v>461</v>
      </c>
      <c r="CY152" s="65"/>
      <c r="DC152" s="32"/>
    </row>
    <row r="153">
      <c r="A153" s="32" t="s">
        <v>1698</v>
      </c>
      <c r="B153" s="32" t="s">
        <v>239</v>
      </c>
      <c r="C153" s="104">
        <v>30.0</v>
      </c>
      <c r="D153" s="104">
        <v>30.0</v>
      </c>
      <c r="E153" s="32" t="s">
        <v>1698</v>
      </c>
      <c r="F153" s="65" t="s">
        <v>19</v>
      </c>
      <c r="G153" s="65" t="s">
        <v>209</v>
      </c>
      <c r="H153" s="65" t="s">
        <v>209</v>
      </c>
      <c r="I153" s="15" t="s">
        <v>465</v>
      </c>
      <c r="J153" s="65" t="s">
        <v>209</v>
      </c>
      <c r="K153" s="65" t="s">
        <v>209</v>
      </c>
      <c r="L153" s="32" t="s">
        <v>460</v>
      </c>
      <c r="M153" s="32" t="s">
        <v>459</v>
      </c>
      <c r="N153" s="32" t="s">
        <v>459</v>
      </c>
      <c r="O153" s="32" t="s">
        <v>459</v>
      </c>
      <c r="P153" s="32">
        <v>5.0</v>
      </c>
      <c r="Q153" s="32">
        <v>40.0</v>
      </c>
      <c r="R153" s="32">
        <v>40.0</v>
      </c>
      <c r="S153" s="32">
        <v>40.0</v>
      </c>
      <c r="W153" s="32"/>
      <c r="X153" s="32"/>
      <c r="Z153" s="32">
        <v>1000.0</v>
      </c>
      <c r="AA153" s="65"/>
      <c r="AB153" s="65"/>
      <c r="AC153" s="32"/>
      <c r="AD153" s="67"/>
      <c r="AE153" s="32"/>
      <c r="AF153" s="32"/>
      <c r="AG153" s="32"/>
      <c r="AH153" s="67"/>
      <c r="AI153" s="67"/>
      <c r="AJ153" s="67"/>
      <c r="AK153" s="67"/>
      <c r="AL153" s="32"/>
      <c r="AM153" s="32"/>
      <c r="AN153" s="67"/>
      <c r="AO153" s="67"/>
      <c r="AP153" s="66"/>
      <c r="AQ153" s="66"/>
      <c r="AR153" s="32"/>
      <c r="AS153" s="67"/>
      <c r="AT153" s="32"/>
      <c r="AU153" s="32"/>
      <c r="AV153" s="32"/>
      <c r="AW153" s="67"/>
      <c r="AX153" s="67"/>
      <c r="AY153" s="67"/>
      <c r="AZ153" s="67"/>
      <c r="BA153" s="66"/>
      <c r="BB153" s="66"/>
      <c r="BC153" s="67"/>
      <c r="BD153" s="67"/>
      <c r="BE153" s="67"/>
      <c r="BF153" s="67"/>
      <c r="BG153" s="67"/>
      <c r="BH153" s="66"/>
      <c r="BI153" s="66"/>
      <c r="BJ153" s="32"/>
      <c r="BK153" s="67"/>
      <c r="BL153" s="32"/>
      <c r="BM153" s="32"/>
      <c r="BN153" s="32"/>
      <c r="BO153" s="67"/>
      <c r="BP153" s="67"/>
      <c r="BQ153" s="67"/>
      <c r="BR153" s="67"/>
      <c r="BS153" s="66"/>
      <c r="BT153" s="66"/>
      <c r="BU153" s="67"/>
      <c r="BV153" s="67"/>
      <c r="BW153" s="67"/>
      <c r="BX153" s="67"/>
      <c r="BY153" s="67"/>
      <c r="BZ153" s="67"/>
      <c r="CA153" s="32" t="s">
        <v>461</v>
      </c>
      <c r="CH153" s="66"/>
      <c r="CI153" s="66"/>
      <c r="CM153" s="32" t="s">
        <v>460</v>
      </c>
      <c r="CN153" s="65" t="s">
        <v>19</v>
      </c>
      <c r="CO153" s="65" t="s">
        <v>19</v>
      </c>
      <c r="CP153" s="65"/>
      <c r="CQ153" s="65"/>
      <c r="CS153" s="32"/>
      <c r="CX153" s="32" t="s">
        <v>461</v>
      </c>
      <c r="CY153" s="65"/>
      <c r="DC153" s="32"/>
    </row>
    <row r="154">
      <c r="A154" s="32" t="s">
        <v>1702</v>
      </c>
      <c r="B154" s="32" t="s">
        <v>239</v>
      </c>
      <c r="C154" s="104">
        <v>37.0</v>
      </c>
      <c r="D154" s="104">
        <v>37.0</v>
      </c>
      <c r="E154" s="32" t="s">
        <v>1702</v>
      </c>
      <c r="F154" s="65" t="s">
        <v>19</v>
      </c>
      <c r="G154" s="65" t="s">
        <v>209</v>
      </c>
      <c r="H154" s="65" t="s">
        <v>209</v>
      </c>
      <c r="I154" s="15" t="s">
        <v>465</v>
      </c>
      <c r="J154" s="65" t="s">
        <v>209</v>
      </c>
      <c r="K154" s="65" t="s">
        <v>209</v>
      </c>
      <c r="L154" s="32" t="s">
        <v>460</v>
      </c>
      <c r="M154" s="32" t="s">
        <v>460</v>
      </c>
      <c r="N154" s="32" t="s">
        <v>460</v>
      </c>
      <c r="O154" s="32" t="s">
        <v>460</v>
      </c>
      <c r="P154" s="32">
        <v>1.0</v>
      </c>
      <c r="Q154" s="32">
        <v>25.0</v>
      </c>
      <c r="R154" s="32">
        <v>7.5</v>
      </c>
      <c r="S154" s="32">
        <v>25.0</v>
      </c>
      <c r="W154" s="32"/>
      <c r="X154" s="32"/>
      <c r="Z154" s="32">
        <v>1000.0</v>
      </c>
      <c r="AA154" s="65"/>
      <c r="AB154" s="65"/>
      <c r="AC154" s="32">
        <v>1.0</v>
      </c>
      <c r="AE154" s="32">
        <v>25.0</v>
      </c>
      <c r="AF154" s="32">
        <v>7.5</v>
      </c>
      <c r="AG154" s="32">
        <v>25.0</v>
      </c>
      <c r="AL154" s="32"/>
      <c r="AM154" s="32"/>
      <c r="AO154" s="32">
        <v>1000.0</v>
      </c>
      <c r="AP154" s="66"/>
      <c r="AQ154" s="66"/>
      <c r="AR154" s="32">
        <v>1.0</v>
      </c>
      <c r="AT154" s="32">
        <v>25.0</v>
      </c>
      <c r="AU154" s="32">
        <v>7.5</v>
      </c>
      <c r="AV154" s="32">
        <v>25.0</v>
      </c>
      <c r="BA154" s="65" t="s">
        <v>19</v>
      </c>
      <c r="BB154" s="66"/>
      <c r="BF154" s="32">
        <v>1000.0</v>
      </c>
      <c r="BH154" s="66"/>
      <c r="BI154" s="66"/>
      <c r="BJ154" s="32">
        <v>1.0</v>
      </c>
      <c r="BL154" s="32">
        <v>25.0</v>
      </c>
      <c r="BM154" s="32">
        <v>7.5</v>
      </c>
      <c r="BN154" s="32">
        <v>25.0</v>
      </c>
      <c r="BS154" s="65" t="s">
        <v>19</v>
      </c>
      <c r="BT154" s="66"/>
      <c r="BX154" s="32">
        <v>1000.0</v>
      </c>
      <c r="CA154" s="32" t="s">
        <v>461</v>
      </c>
      <c r="CH154" s="66"/>
      <c r="CI154" s="66"/>
      <c r="CM154" s="32"/>
      <c r="CN154" s="65"/>
      <c r="CO154" s="65"/>
      <c r="CP154" s="65"/>
      <c r="CQ154" s="65"/>
      <c r="CS154" s="32"/>
      <c r="CX154" s="32" t="s">
        <v>461</v>
      </c>
      <c r="CY154" s="65"/>
      <c r="DC154" s="32"/>
    </row>
    <row r="155">
      <c r="A155" s="32" t="s">
        <v>1700</v>
      </c>
      <c r="B155" s="32" t="s">
        <v>239</v>
      </c>
      <c r="C155" s="104">
        <v>9.0</v>
      </c>
      <c r="D155" s="104">
        <v>9.0</v>
      </c>
      <c r="E155" s="32" t="s">
        <v>1700</v>
      </c>
      <c r="F155" s="65" t="s">
        <v>19</v>
      </c>
      <c r="G155" s="65" t="s">
        <v>209</v>
      </c>
      <c r="H155" s="65" t="s">
        <v>209</v>
      </c>
      <c r="I155" s="15" t="s">
        <v>465</v>
      </c>
      <c r="J155" s="65" t="s">
        <v>209</v>
      </c>
      <c r="K155" s="65" t="s">
        <v>209</v>
      </c>
      <c r="L155" s="32" t="s">
        <v>460</v>
      </c>
      <c r="M155" s="32" t="s">
        <v>459</v>
      </c>
      <c r="N155" s="32" t="s">
        <v>459</v>
      </c>
      <c r="O155" s="32" t="s">
        <v>459</v>
      </c>
      <c r="P155" s="32">
        <v>2.5</v>
      </c>
      <c r="Q155" s="32">
        <v>25.0</v>
      </c>
      <c r="R155" s="32">
        <v>15.0</v>
      </c>
      <c r="S155" s="32">
        <v>25.0</v>
      </c>
      <c r="W155" s="32">
        <v>2.5</v>
      </c>
      <c r="X155" s="32">
        <v>30.0</v>
      </c>
      <c r="Z155" s="32"/>
      <c r="AA155" s="65"/>
      <c r="AB155" s="65"/>
      <c r="AC155" s="32"/>
      <c r="AD155" s="67"/>
      <c r="AE155" s="32"/>
      <c r="AF155" s="32"/>
      <c r="AG155" s="32"/>
      <c r="AH155" s="67"/>
      <c r="AI155" s="67"/>
      <c r="AJ155" s="67"/>
      <c r="AK155" s="67"/>
      <c r="AL155" s="32"/>
      <c r="AM155" s="32"/>
      <c r="AN155" s="67"/>
      <c r="AO155" s="32"/>
      <c r="AP155" s="66"/>
      <c r="AQ155" s="66"/>
      <c r="AR155" s="32"/>
      <c r="AS155" s="67"/>
      <c r="AT155" s="32"/>
      <c r="AU155" s="32"/>
      <c r="AV155" s="32"/>
      <c r="AW155" s="67"/>
      <c r="AX155" s="67"/>
      <c r="AY155" s="67"/>
      <c r="AZ155" s="67"/>
      <c r="BA155" s="65"/>
      <c r="BB155" s="66"/>
      <c r="BC155" s="67"/>
      <c r="BD155" s="67"/>
      <c r="BE155" s="67"/>
      <c r="BF155" s="32"/>
      <c r="BG155" s="67"/>
      <c r="BH155" s="66"/>
      <c r="BI155" s="66"/>
      <c r="BJ155" s="32"/>
      <c r="BK155" s="67"/>
      <c r="BL155" s="32"/>
      <c r="BM155" s="32"/>
      <c r="BN155" s="32"/>
      <c r="BO155" s="67"/>
      <c r="BP155" s="67"/>
      <c r="BQ155" s="67"/>
      <c r="BR155" s="67"/>
      <c r="BS155" s="65"/>
      <c r="BT155" s="66"/>
      <c r="BU155" s="67"/>
      <c r="BV155" s="67"/>
      <c r="BW155" s="67"/>
      <c r="BX155" s="32"/>
      <c r="BY155" s="67"/>
      <c r="BZ155" s="67"/>
      <c r="CA155" s="32" t="s">
        <v>461</v>
      </c>
      <c r="CH155" s="66"/>
      <c r="CI155" s="66"/>
      <c r="CM155" s="32"/>
      <c r="CN155" s="65"/>
      <c r="CO155" s="65"/>
      <c r="CP155" s="65"/>
      <c r="CQ155" s="65"/>
      <c r="CS155" s="32"/>
      <c r="CX155" s="32" t="s">
        <v>461</v>
      </c>
      <c r="CY155" s="65" t="s">
        <v>209</v>
      </c>
      <c r="DC155" s="32"/>
    </row>
    <row r="156">
      <c r="A156" s="32" t="s">
        <v>1704</v>
      </c>
      <c r="B156" s="32" t="s">
        <v>239</v>
      </c>
      <c r="C156" s="104">
        <v>20.0</v>
      </c>
      <c r="D156" s="104">
        <v>20.0</v>
      </c>
      <c r="E156" s="32" t="s">
        <v>1704</v>
      </c>
      <c r="F156" s="65" t="s">
        <v>19</v>
      </c>
      <c r="G156" s="65" t="s">
        <v>209</v>
      </c>
      <c r="H156" s="65" t="s">
        <v>209</v>
      </c>
      <c r="I156" s="15" t="s">
        <v>465</v>
      </c>
      <c r="J156" s="65" t="s">
        <v>209</v>
      </c>
      <c r="K156" s="65" t="s">
        <v>209</v>
      </c>
      <c r="L156" s="32" t="s">
        <v>460</v>
      </c>
      <c r="M156" s="32" t="s">
        <v>459</v>
      </c>
      <c r="N156" s="32" t="s">
        <v>459</v>
      </c>
      <c r="O156" s="32" t="s">
        <v>459</v>
      </c>
      <c r="P156" s="32">
        <v>4.5</v>
      </c>
      <c r="Q156" s="32">
        <v>50.0</v>
      </c>
      <c r="R156" s="32">
        <v>50.0</v>
      </c>
      <c r="S156" s="32">
        <v>50.0</v>
      </c>
      <c r="W156" s="32"/>
      <c r="X156" s="32"/>
      <c r="Z156" s="32"/>
      <c r="AA156" s="65"/>
      <c r="AB156" s="65"/>
      <c r="AC156" s="32"/>
      <c r="AD156" s="67"/>
      <c r="AE156" s="32"/>
      <c r="AF156" s="32"/>
      <c r="AG156" s="32"/>
      <c r="AH156" s="67"/>
      <c r="AI156" s="67"/>
      <c r="AJ156" s="67"/>
      <c r="AK156" s="67"/>
      <c r="AL156" s="32"/>
      <c r="AM156" s="32"/>
      <c r="AN156" s="67"/>
      <c r="AO156" s="32"/>
      <c r="AP156" s="66"/>
      <c r="AQ156" s="66"/>
      <c r="AR156" s="32"/>
      <c r="AS156" s="67"/>
      <c r="AT156" s="32"/>
      <c r="AU156" s="32"/>
      <c r="AV156" s="32"/>
      <c r="AW156" s="67"/>
      <c r="AX156" s="67"/>
      <c r="AY156" s="67"/>
      <c r="AZ156" s="67"/>
      <c r="BA156" s="65"/>
      <c r="BB156" s="66"/>
      <c r="BC156" s="67"/>
      <c r="BD156" s="67"/>
      <c r="BE156" s="67"/>
      <c r="BF156" s="32"/>
      <c r="BG156" s="67"/>
      <c r="BH156" s="66"/>
      <c r="BI156" s="66"/>
      <c r="BJ156" s="32"/>
      <c r="BK156" s="67"/>
      <c r="BL156" s="32"/>
      <c r="BM156" s="32"/>
      <c r="BN156" s="32"/>
      <c r="BO156" s="67"/>
      <c r="BP156" s="67"/>
      <c r="BQ156" s="67"/>
      <c r="BR156" s="67"/>
      <c r="BS156" s="65"/>
      <c r="BT156" s="66"/>
      <c r="BU156" s="67"/>
      <c r="BV156" s="67"/>
      <c r="BW156" s="67"/>
      <c r="BX156" s="32"/>
      <c r="BY156" s="67"/>
      <c r="BZ156" s="67"/>
      <c r="CA156" s="32" t="s">
        <v>461</v>
      </c>
      <c r="CH156" s="66"/>
      <c r="CI156" s="66"/>
      <c r="CM156" s="32" t="s">
        <v>460</v>
      </c>
      <c r="CN156" s="65" t="s">
        <v>19</v>
      </c>
      <c r="CO156" s="65" t="s">
        <v>19</v>
      </c>
      <c r="CP156" s="65"/>
      <c r="CQ156" s="65"/>
      <c r="CS156" s="32"/>
      <c r="CX156" s="32" t="s">
        <v>461</v>
      </c>
      <c r="CY156" s="65"/>
      <c r="DC156" s="32"/>
    </row>
    <row r="157">
      <c r="A157" s="32" t="s">
        <v>1706</v>
      </c>
      <c r="B157" s="32" t="s">
        <v>239</v>
      </c>
      <c r="C157" s="104">
        <v>16.0</v>
      </c>
      <c r="D157" s="104">
        <v>16.0</v>
      </c>
      <c r="E157" s="32" t="s">
        <v>1706</v>
      </c>
      <c r="F157" s="65" t="s">
        <v>19</v>
      </c>
      <c r="G157" s="65" t="s">
        <v>209</v>
      </c>
      <c r="H157" s="65" t="s">
        <v>209</v>
      </c>
      <c r="I157" s="15" t="s">
        <v>465</v>
      </c>
      <c r="J157" s="65" t="s">
        <v>209</v>
      </c>
      <c r="K157" s="65" t="s">
        <v>209</v>
      </c>
      <c r="L157" s="32" t="s">
        <v>460</v>
      </c>
      <c r="M157" s="32" t="s">
        <v>459</v>
      </c>
      <c r="N157" s="32" t="s">
        <v>459</v>
      </c>
      <c r="O157" s="32" t="s">
        <v>459</v>
      </c>
      <c r="P157" s="32">
        <v>1.0</v>
      </c>
      <c r="Q157" s="32">
        <v>25.0</v>
      </c>
      <c r="R157" s="32">
        <v>15.0</v>
      </c>
      <c r="S157" s="32">
        <v>25.0</v>
      </c>
      <c r="W157" s="32">
        <v>2.5</v>
      </c>
      <c r="X157" s="32">
        <v>30.0</v>
      </c>
      <c r="Z157" s="32">
        <v>1000.0</v>
      </c>
      <c r="AA157" s="65"/>
      <c r="AB157" s="65"/>
      <c r="AC157" s="32"/>
      <c r="AD157" s="67"/>
      <c r="AE157" s="32"/>
      <c r="AF157" s="32"/>
      <c r="AG157" s="32"/>
      <c r="AH157" s="67"/>
      <c r="AI157" s="67"/>
      <c r="AJ157" s="67"/>
      <c r="AK157" s="67"/>
      <c r="AL157" s="32"/>
      <c r="AM157" s="32"/>
      <c r="AN157" s="67"/>
      <c r="AO157" s="32"/>
      <c r="AP157" s="66"/>
      <c r="AQ157" s="66"/>
      <c r="AR157" s="32"/>
      <c r="AS157" s="67"/>
      <c r="AT157" s="32"/>
      <c r="AU157" s="32"/>
      <c r="AV157" s="32"/>
      <c r="AW157" s="67"/>
      <c r="AX157" s="67"/>
      <c r="AY157" s="67"/>
      <c r="AZ157" s="67"/>
      <c r="BA157" s="65"/>
      <c r="BB157" s="66"/>
      <c r="BC157" s="67"/>
      <c r="BD157" s="67"/>
      <c r="BE157" s="67"/>
      <c r="BF157" s="32"/>
      <c r="BG157" s="67"/>
      <c r="BH157" s="66"/>
      <c r="BI157" s="66"/>
      <c r="BJ157" s="32"/>
      <c r="BK157" s="67"/>
      <c r="BL157" s="32"/>
      <c r="BM157" s="32"/>
      <c r="BN157" s="32"/>
      <c r="BO157" s="67"/>
      <c r="BP157" s="67"/>
      <c r="BQ157" s="67"/>
      <c r="BR157" s="67"/>
      <c r="BS157" s="65"/>
      <c r="BT157" s="66"/>
      <c r="BU157" s="67"/>
      <c r="BV157" s="67"/>
      <c r="BW157" s="67"/>
      <c r="BX157" s="32"/>
      <c r="BY157" s="67"/>
      <c r="BZ157" s="67"/>
      <c r="CA157" s="32" t="s">
        <v>461</v>
      </c>
      <c r="CH157" s="66"/>
      <c r="CI157" s="66"/>
      <c r="CM157" s="32"/>
      <c r="CN157" s="65"/>
      <c r="CO157" s="65"/>
      <c r="CP157" s="65"/>
      <c r="CQ157" s="65"/>
      <c r="CS157" s="32"/>
      <c r="CX157" s="32" t="s">
        <v>461</v>
      </c>
      <c r="CY157" s="65"/>
      <c r="DC157" s="32"/>
    </row>
    <row r="158">
      <c r="A158" s="32" t="s">
        <v>1708</v>
      </c>
      <c r="B158" s="32" t="s">
        <v>239</v>
      </c>
      <c r="C158" s="104">
        <v>36.0</v>
      </c>
      <c r="D158" s="104">
        <v>36.0</v>
      </c>
      <c r="E158" s="32" t="s">
        <v>1708</v>
      </c>
      <c r="F158" s="65" t="s">
        <v>19</v>
      </c>
      <c r="G158" s="65" t="s">
        <v>209</v>
      </c>
      <c r="H158" s="65" t="s">
        <v>209</v>
      </c>
      <c r="I158" s="15" t="s">
        <v>465</v>
      </c>
      <c r="J158" s="65" t="s">
        <v>209</v>
      </c>
      <c r="K158" s="65" t="s">
        <v>209</v>
      </c>
      <c r="L158" s="32" t="s">
        <v>460</v>
      </c>
      <c r="M158" s="32" t="s">
        <v>459</v>
      </c>
      <c r="N158" s="32" t="s">
        <v>459</v>
      </c>
      <c r="O158" s="32" t="s">
        <v>459</v>
      </c>
      <c r="P158" s="32">
        <v>1.0</v>
      </c>
      <c r="Q158" s="32">
        <v>25.0</v>
      </c>
      <c r="R158" s="32">
        <v>25.0</v>
      </c>
      <c r="S158" s="32">
        <v>25.0</v>
      </c>
      <c r="W158" s="32"/>
      <c r="X158" s="32"/>
      <c r="Z158" s="32">
        <v>700.0</v>
      </c>
      <c r="AA158" s="65"/>
      <c r="AB158" s="65"/>
      <c r="AC158" s="32"/>
      <c r="AD158" s="67"/>
      <c r="AE158" s="32"/>
      <c r="AF158" s="32"/>
      <c r="AG158" s="32"/>
      <c r="AH158" s="67"/>
      <c r="AI158" s="67"/>
      <c r="AJ158" s="67"/>
      <c r="AK158" s="67"/>
      <c r="AL158" s="32"/>
      <c r="AM158" s="32"/>
      <c r="AN158" s="67"/>
      <c r="AO158" s="32"/>
      <c r="AP158" s="66"/>
      <c r="AQ158" s="66"/>
      <c r="AR158" s="32"/>
      <c r="AS158" s="67"/>
      <c r="AT158" s="32"/>
      <c r="AU158" s="32"/>
      <c r="AV158" s="32"/>
      <c r="AW158" s="67"/>
      <c r="AX158" s="67"/>
      <c r="AY158" s="67"/>
      <c r="AZ158" s="67"/>
      <c r="BA158" s="65"/>
      <c r="BB158" s="66"/>
      <c r="BC158" s="67"/>
      <c r="BD158" s="67"/>
      <c r="BE158" s="67"/>
      <c r="BF158" s="32"/>
      <c r="BG158" s="67"/>
      <c r="BH158" s="66"/>
      <c r="BI158" s="66"/>
      <c r="BJ158" s="32"/>
      <c r="BK158" s="67"/>
      <c r="BL158" s="32"/>
      <c r="BM158" s="32"/>
      <c r="BN158" s="32"/>
      <c r="BO158" s="67"/>
      <c r="BP158" s="67"/>
      <c r="BQ158" s="67"/>
      <c r="BR158" s="67"/>
      <c r="BS158" s="65"/>
      <c r="BT158" s="66"/>
      <c r="BU158" s="67"/>
      <c r="BV158" s="67"/>
      <c r="BW158" s="67"/>
      <c r="BX158" s="32"/>
      <c r="BY158" s="67"/>
      <c r="BZ158" s="67"/>
      <c r="CA158" s="32" t="s">
        <v>461</v>
      </c>
      <c r="CH158" s="66"/>
      <c r="CI158" s="66"/>
      <c r="CM158" s="32" t="s">
        <v>460</v>
      </c>
      <c r="CN158" s="65" t="s">
        <v>19</v>
      </c>
      <c r="CO158" s="65" t="s">
        <v>19</v>
      </c>
      <c r="CP158" s="65"/>
      <c r="CQ158" s="65"/>
      <c r="CS158" s="32"/>
      <c r="CX158" s="32" t="s">
        <v>461</v>
      </c>
      <c r="CY158" s="65"/>
      <c r="DC158" s="32"/>
    </row>
    <row r="159">
      <c r="A159" s="32" t="s">
        <v>1710</v>
      </c>
      <c r="B159" s="32" t="s">
        <v>239</v>
      </c>
      <c r="C159" s="104">
        <v>22.0</v>
      </c>
      <c r="D159" s="104">
        <v>22.0</v>
      </c>
      <c r="E159" s="32" t="s">
        <v>1710</v>
      </c>
      <c r="F159" s="65" t="s">
        <v>19</v>
      </c>
      <c r="G159" s="65" t="s">
        <v>209</v>
      </c>
      <c r="H159" s="65" t="s">
        <v>209</v>
      </c>
      <c r="I159" s="15" t="s">
        <v>465</v>
      </c>
      <c r="J159" s="65" t="s">
        <v>209</v>
      </c>
      <c r="K159" s="65" t="s">
        <v>209</v>
      </c>
      <c r="L159" s="32" t="s">
        <v>460</v>
      </c>
      <c r="M159" s="32" t="s">
        <v>459</v>
      </c>
      <c r="N159" s="32" t="s">
        <v>459</v>
      </c>
      <c r="O159" s="32" t="s">
        <v>459</v>
      </c>
      <c r="P159" s="32">
        <v>1.0</v>
      </c>
      <c r="Q159" s="32">
        <v>30.0</v>
      </c>
      <c r="R159" s="32">
        <v>20.0</v>
      </c>
      <c r="S159" s="32"/>
      <c r="W159" s="32">
        <v>2.0</v>
      </c>
      <c r="X159" s="32">
        <v>24.0</v>
      </c>
      <c r="Z159" s="32">
        <v>800.0</v>
      </c>
      <c r="AA159" s="65"/>
      <c r="AB159" s="65"/>
      <c r="AC159" s="32"/>
      <c r="AD159" s="67"/>
      <c r="AE159" s="32"/>
      <c r="AF159" s="32"/>
      <c r="AG159" s="32"/>
      <c r="AH159" s="67"/>
      <c r="AI159" s="67"/>
      <c r="AJ159" s="67"/>
      <c r="AK159" s="67"/>
      <c r="AL159" s="32"/>
      <c r="AM159" s="32"/>
      <c r="AN159" s="67"/>
      <c r="AO159" s="32"/>
      <c r="AP159" s="66"/>
      <c r="AQ159" s="66"/>
      <c r="AR159" s="32"/>
      <c r="AS159" s="67"/>
      <c r="AT159" s="32"/>
      <c r="AU159" s="32"/>
      <c r="AV159" s="32"/>
      <c r="AW159" s="67"/>
      <c r="AX159" s="67"/>
      <c r="AY159" s="67"/>
      <c r="AZ159" s="67"/>
      <c r="BA159" s="65"/>
      <c r="BB159" s="66"/>
      <c r="BC159" s="67"/>
      <c r="BD159" s="67"/>
      <c r="BE159" s="67"/>
      <c r="BF159" s="32"/>
      <c r="BG159" s="67"/>
      <c r="BH159" s="66"/>
      <c r="BI159" s="66"/>
      <c r="BJ159" s="32"/>
      <c r="BK159" s="67"/>
      <c r="BL159" s="32"/>
      <c r="BM159" s="32"/>
      <c r="BN159" s="32"/>
      <c r="BO159" s="67"/>
      <c r="BP159" s="67"/>
      <c r="BQ159" s="67"/>
      <c r="BR159" s="67"/>
      <c r="BS159" s="65"/>
      <c r="BT159" s="66"/>
      <c r="BU159" s="67"/>
      <c r="BV159" s="67"/>
      <c r="BW159" s="67"/>
      <c r="BX159" s="32"/>
      <c r="BY159" s="67"/>
      <c r="BZ159" s="67"/>
      <c r="CA159" s="32" t="s">
        <v>461</v>
      </c>
      <c r="CH159" s="66"/>
      <c r="CI159" s="66"/>
      <c r="CM159" s="32"/>
      <c r="CN159" s="65"/>
      <c r="CO159" s="65"/>
      <c r="CP159" s="65"/>
      <c r="CQ159" s="65"/>
      <c r="CS159" s="32"/>
      <c r="CX159" s="32" t="s">
        <v>461</v>
      </c>
      <c r="CY159" s="65"/>
      <c r="DC159" s="32"/>
    </row>
    <row r="160">
      <c r="A160" s="32" t="s">
        <v>1712</v>
      </c>
      <c r="B160" s="32" t="s">
        <v>239</v>
      </c>
      <c r="C160" s="104">
        <v>14.0</v>
      </c>
      <c r="D160" s="104">
        <v>14.0</v>
      </c>
      <c r="E160" s="32" t="s">
        <v>1712</v>
      </c>
      <c r="F160" s="65" t="s">
        <v>19</v>
      </c>
      <c r="G160" s="65" t="s">
        <v>209</v>
      </c>
      <c r="H160" s="65" t="s">
        <v>209</v>
      </c>
      <c r="I160" s="15" t="s">
        <v>465</v>
      </c>
      <c r="J160" s="65" t="s">
        <v>209</v>
      </c>
      <c r="K160" s="65" t="s">
        <v>209</v>
      </c>
      <c r="L160" s="32" t="s">
        <v>460</v>
      </c>
      <c r="M160" s="32" t="s">
        <v>459</v>
      </c>
      <c r="N160" s="32" t="s">
        <v>459</v>
      </c>
      <c r="O160" s="32" t="s">
        <v>459</v>
      </c>
      <c r="P160" s="32">
        <v>1.0</v>
      </c>
      <c r="Q160" s="32">
        <v>25.0</v>
      </c>
      <c r="R160" s="32">
        <v>15.0</v>
      </c>
      <c r="S160" s="32">
        <v>25.0</v>
      </c>
      <c r="W160" s="32">
        <v>2.5</v>
      </c>
      <c r="X160" s="32">
        <v>30.0</v>
      </c>
      <c r="Z160" s="32"/>
      <c r="AA160" s="65"/>
      <c r="AB160" s="65"/>
      <c r="AC160" s="32"/>
      <c r="AD160" s="67"/>
      <c r="AE160" s="32"/>
      <c r="AF160" s="32"/>
      <c r="AG160" s="32"/>
      <c r="AH160" s="67"/>
      <c r="AI160" s="67"/>
      <c r="AJ160" s="67"/>
      <c r="AK160" s="67"/>
      <c r="AL160" s="32"/>
      <c r="AM160" s="32"/>
      <c r="AN160" s="67"/>
      <c r="AO160" s="32"/>
      <c r="AP160" s="66"/>
      <c r="AQ160" s="66"/>
      <c r="AR160" s="32"/>
      <c r="AS160" s="67"/>
      <c r="AT160" s="32"/>
      <c r="AU160" s="32"/>
      <c r="AV160" s="32"/>
      <c r="AW160" s="67"/>
      <c r="AX160" s="67"/>
      <c r="AY160" s="67"/>
      <c r="AZ160" s="67"/>
      <c r="BA160" s="65"/>
      <c r="BB160" s="66"/>
      <c r="BC160" s="67"/>
      <c r="BD160" s="67"/>
      <c r="BE160" s="67"/>
      <c r="BF160" s="32"/>
      <c r="BG160" s="67"/>
      <c r="BH160" s="66"/>
      <c r="BI160" s="66"/>
      <c r="BJ160" s="32"/>
      <c r="BK160" s="67"/>
      <c r="BL160" s="32"/>
      <c r="BM160" s="32"/>
      <c r="BN160" s="32"/>
      <c r="BO160" s="67"/>
      <c r="BP160" s="67"/>
      <c r="BQ160" s="67"/>
      <c r="BR160" s="67"/>
      <c r="BS160" s="65"/>
      <c r="BT160" s="66"/>
      <c r="BU160" s="67"/>
      <c r="BV160" s="67"/>
      <c r="BW160" s="67"/>
      <c r="BX160" s="32"/>
      <c r="BY160" s="67"/>
      <c r="BZ160" s="67"/>
      <c r="CA160" s="32" t="s">
        <v>461</v>
      </c>
      <c r="CH160" s="66"/>
      <c r="CI160" s="66"/>
      <c r="CM160" s="32"/>
      <c r="CN160" s="65"/>
      <c r="CO160" s="65"/>
      <c r="CP160" s="65"/>
      <c r="CQ160" s="65"/>
      <c r="CS160" s="32"/>
      <c r="CX160" s="32" t="s">
        <v>461</v>
      </c>
      <c r="CY160" s="65"/>
      <c r="DC160" s="32"/>
    </row>
    <row r="161">
      <c r="A161" s="32" t="s">
        <v>1714</v>
      </c>
      <c r="B161" s="32" t="s">
        <v>239</v>
      </c>
      <c r="C161" s="104">
        <v>21.0</v>
      </c>
      <c r="D161" s="104">
        <v>21.0</v>
      </c>
      <c r="E161" s="32" t="s">
        <v>1714</v>
      </c>
      <c r="F161" s="65" t="s">
        <v>19</v>
      </c>
      <c r="G161" s="65" t="s">
        <v>209</v>
      </c>
      <c r="H161" s="65" t="s">
        <v>209</v>
      </c>
      <c r="I161" s="15" t="s">
        <v>465</v>
      </c>
      <c r="J161" s="65" t="s">
        <v>209</v>
      </c>
      <c r="K161" s="65" t="s">
        <v>209</v>
      </c>
      <c r="L161" s="32" t="s">
        <v>460</v>
      </c>
      <c r="M161" s="32" t="s">
        <v>459</v>
      </c>
      <c r="N161" s="32" t="s">
        <v>459</v>
      </c>
      <c r="O161" s="32" t="s">
        <v>459</v>
      </c>
      <c r="P161" s="32">
        <v>5.0</v>
      </c>
      <c r="Q161" s="32">
        <v>50.0</v>
      </c>
      <c r="R161" s="32">
        <v>50.0</v>
      </c>
      <c r="S161" s="32">
        <v>50.0</v>
      </c>
      <c r="W161" s="32"/>
      <c r="X161" s="32"/>
      <c r="Z161" s="32"/>
      <c r="AA161" s="65"/>
      <c r="AB161" s="65"/>
      <c r="AC161" s="32"/>
      <c r="AD161" s="67"/>
      <c r="AE161" s="32"/>
      <c r="AF161" s="32"/>
      <c r="AG161" s="32"/>
      <c r="AH161" s="67"/>
      <c r="AI161" s="67"/>
      <c r="AJ161" s="67"/>
      <c r="AK161" s="67"/>
      <c r="AL161" s="32"/>
      <c r="AM161" s="32"/>
      <c r="AN161" s="67"/>
      <c r="AO161" s="32"/>
      <c r="AP161" s="66"/>
      <c r="AQ161" s="66"/>
      <c r="AR161" s="32"/>
      <c r="AS161" s="67"/>
      <c r="AT161" s="32"/>
      <c r="AU161" s="32"/>
      <c r="AV161" s="32"/>
      <c r="AW161" s="67"/>
      <c r="AX161" s="67"/>
      <c r="AY161" s="67"/>
      <c r="AZ161" s="67"/>
      <c r="BA161" s="65"/>
      <c r="BB161" s="66"/>
      <c r="BC161" s="67"/>
      <c r="BD161" s="67"/>
      <c r="BE161" s="67"/>
      <c r="BF161" s="32"/>
      <c r="BG161" s="67"/>
      <c r="BH161" s="66"/>
      <c r="BI161" s="66"/>
      <c r="BJ161" s="32"/>
      <c r="BK161" s="67"/>
      <c r="BL161" s="32"/>
      <c r="BM161" s="32"/>
      <c r="BN161" s="32"/>
      <c r="BO161" s="67"/>
      <c r="BP161" s="67"/>
      <c r="BQ161" s="67"/>
      <c r="BR161" s="67"/>
      <c r="BS161" s="65"/>
      <c r="BT161" s="66"/>
      <c r="BU161" s="67"/>
      <c r="BV161" s="67"/>
      <c r="BW161" s="67"/>
      <c r="BX161" s="32"/>
      <c r="BY161" s="67"/>
      <c r="BZ161" s="67"/>
      <c r="CA161" s="32" t="s">
        <v>461</v>
      </c>
      <c r="CH161" s="66"/>
      <c r="CI161" s="66"/>
      <c r="CM161" s="32"/>
      <c r="CN161" s="65"/>
      <c r="CO161" s="65"/>
      <c r="CP161" s="65"/>
      <c r="CQ161" s="65"/>
      <c r="CS161" s="32"/>
      <c r="CX161" s="32" t="s">
        <v>461</v>
      </c>
      <c r="CY161" s="65"/>
      <c r="DC161" s="32"/>
    </row>
    <row r="162">
      <c r="A162" s="32" t="s">
        <v>1716</v>
      </c>
      <c r="B162" s="32" t="s">
        <v>239</v>
      </c>
      <c r="C162" s="104">
        <v>39.0</v>
      </c>
      <c r="D162" s="104">
        <v>39.0</v>
      </c>
      <c r="E162" s="32" t="s">
        <v>1716</v>
      </c>
      <c r="F162" s="65" t="s">
        <v>19</v>
      </c>
      <c r="G162" s="65" t="s">
        <v>209</v>
      </c>
      <c r="H162" s="65" t="s">
        <v>209</v>
      </c>
      <c r="I162" s="15" t="s">
        <v>465</v>
      </c>
      <c r="J162" s="65" t="s">
        <v>209</v>
      </c>
      <c r="K162" s="65" t="s">
        <v>209</v>
      </c>
      <c r="L162" s="32" t="s">
        <v>460</v>
      </c>
      <c r="M162" s="32" t="s">
        <v>459</v>
      </c>
      <c r="N162" s="32" t="s">
        <v>459</v>
      </c>
      <c r="O162" s="32" t="s">
        <v>459</v>
      </c>
      <c r="P162" s="32"/>
      <c r="Q162" s="32">
        <v>25.0</v>
      </c>
      <c r="R162" s="32">
        <v>25.0</v>
      </c>
      <c r="S162" s="32">
        <v>25.0</v>
      </c>
      <c r="W162" s="32"/>
      <c r="X162" s="32"/>
      <c r="Z162" s="32"/>
      <c r="AA162" s="65"/>
      <c r="AB162" s="65"/>
      <c r="AC162" s="32"/>
      <c r="AD162" s="67"/>
      <c r="AE162" s="32"/>
      <c r="AF162" s="32"/>
      <c r="AG162" s="32"/>
      <c r="AH162" s="67"/>
      <c r="AI162" s="67"/>
      <c r="AJ162" s="67"/>
      <c r="AK162" s="67"/>
      <c r="AL162" s="32"/>
      <c r="AM162" s="32"/>
      <c r="AN162" s="67"/>
      <c r="AO162" s="32"/>
      <c r="AP162" s="66"/>
      <c r="AQ162" s="66"/>
      <c r="AR162" s="32"/>
      <c r="AS162" s="67"/>
      <c r="AT162" s="32"/>
      <c r="AU162" s="32"/>
      <c r="AV162" s="32"/>
      <c r="AW162" s="67"/>
      <c r="AX162" s="67"/>
      <c r="AY162" s="67"/>
      <c r="AZ162" s="67"/>
      <c r="BA162" s="65"/>
      <c r="BB162" s="66"/>
      <c r="BC162" s="67"/>
      <c r="BD162" s="67"/>
      <c r="BE162" s="67"/>
      <c r="BF162" s="32"/>
      <c r="BG162" s="67"/>
      <c r="BH162" s="66"/>
      <c r="BI162" s="66"/>
      <c r="BJ162" s="32"/>
      <c r="BK162" s="67"/>
      <c r="BL162" s="32"/>
      <c r="BM162" s="32"/>
      <c r="BN162" s="32"/>
      <c r="BO162" s="67"/>
      <c r="BP162" s="67"/>
      <c r="BQ162" s="67"/>
      <c r="BR162" s="67"/>
      <c r="BS162" s="65"/>
      <c r="BT162" s="66"/>
      <c r="BU162" s="67"/>
      <c r="BV162" s="67"/>
      <c r="BW162" s="67"/>
      <c r="BX162" s="32"/>
      <c r="BY162" s="67"/>
      <c r="BZ162" s="67"/>
      <c r="CA162" s="32" t="s">
        <v>461</v>
      </c>
      <c r="CH162" s="66"/>
      <c r="CI162" s="66"/>
      <c r="CM162" s="32"/>
      <c r="CN162" s="65"/>
      <c r="CO162" s="65"/>
      <c r="CP162" s="65"/>
      <c r="CQ162" s="65"/>
      <c r="CS162" s="32"/>
      <c r="CX162" s="32" t="s">
        <v>461</v>
      </c>
      <c r="CY162" s="65"/>
      <c r="DC162" s="32" t="s">
        <v>1892</v>
      </c>
    </row>
    <row r="163">
      <c r="A163" s="32" t="s">
        <v>1591</v>
      </c>
      <c r="B163" s="32" t="s">
        <v>173</v>
      </c>
      <c r="E163" s="32" t="s">
        <v>1895</v>
      </c>
      <c r="F163" s="65" t="s">
        <v>19</v>
      </c>
      <c r="G163" s="65" t="s">
        <v>209</v>
      </c>
      <c r="H163" s="65" t="s">
        <v>209</v>
      </c>
      <c r="I163" s="15" t="s">
        <v>465</v>
      </c>
      <c r="J163" s="65" t="s">
        <v>209</v>
      </c>
      <c r="K163" s="65" t="s">
        <v>209</v>
      </c>
      <c r="L163" s="32" t="s">
        <v>460</v>
      </c>
      <c r="M163" s="32" t="s">
        <v>459</v>
      </c>
      <c r="N163" s="32" t="s">
        <v>459</v>
      </c>
      <c r="O163" s="32" t="s">
        <v>459</v>
      </c>
      <c r="P163" s="32">
        <v>80.0</v>
      </c>
      <c r="Q163" s="32">
        <v>20.0</v>
      </c>
      <c r="R163" s="32">
        <v>20.0</v>
      </c>
      <c r="S163" s="32">
        <v>20.0</v>
      </c>
      <c r="T163" s="32">
        <v>10.0</v>
      </c>
      <c r="V163" s="32">
        <v>2.0</v>
      </c>
      <c r="W163" s="32">
        <v>2.9</v>
      </c>
      <c r="X163" s="32">
        <v>35.0</v>
      </c>
      <c r="AA163" s="66"/>
      <c r="AB163" s="66"/>
      <c r="AC163" s="67"/>
      <c r="AD163" s="67"/>
      <c r="AE163" s="67"/>
      <c r="AF163" s="67"/>
      <c r="AG163" s="67"/>
      <c r="AH163" s="67"/>
      <c r="AI163" s="67"/>
      <c r="AJ163" s="67"/>
      <c r="AK163" s="67"/>
      <c r="AL163" s="67"/>
      <c r="AM163" s="67"/>
      <c r="AN163" s="67"/>
      <c r="AO163" s="67"/>
      <c r="AP163" s="66"/>
      <c r="AQ163" s="66"/>
      <c r="AR163" s="67"/>
      <c r="AS163" s="67"/>
      <c r="AT163" s="67"/>
      <c r="AU163" s="67"/>
      <c r="AV163" s="67"/>
      <c r="AW163" s="67"/>
      <c r="AX163" s="67"/>
      <c r="AY163" s="67"/>
      <c r="AZ163" s="67"/>
      <c r="BA163" s="66"/>
      <c r="BB163" s="66"/>
      <c r="BC163" s="67"/>
      <c r="BD163" s="67"/>
      <c r="BE163" s="67"/>
      <c r="BF163" s="67"/>
      <c r="BG163" s="67"/>
      <c r="BH163" s="66"/>
      <c r="BI163" s="66"/>
      <c r="BJ163" s="67"/>
      <c r="BK163" s="67"/>
      <c r="BL163" s="67"/>
      <c r="BM163" s="67"/>
      <c r="BN163" s="67"/>
      <c r="BO163" s="67"/>
      <c r="BP163" s="67"/>
      <c r="BQ163" s="67"/>
      <c r="BR163" s="67"/>
      <c r="BS163" s="66"/>
      <c r="BT163" s="66"/>
      <c r="BU163" s="67"/>
      <c r="BV163" s="67"/>
      <c r="BW163" s="67"/>
      <c r="BX163" s="67"/>
      <c r="BY163" s="67"/>
      <c r="BZ163" s="67"/>
      <c r="CA163" s="32" t="s">
        <v>461</v>
      </c>
      <c r="CH163" s="66"/>
      <c r="CI163" s="66"/>
      <c r="CM163" s="32" t="s">
        <v>460</v>
      </c>
      <c r="CN163" s="65" t="s">
        <v>209</v>
      </c>
      <c r="CO163" s="65" t="s">
        <v>209</v>
      </c>
      <c r="CP163" s="65" t="s">
        <v>209</v>
      </c>
      <c r="CQ163" s="65" t="s">
        <v>209</v>
      </c>
      <c r="CX163" s="32" t="s">
        <v>459</v>
      </c>
      <c r="CY163" s="65" t="s">
        <v>209</v>
      </c>
    </row>
    <row r="164">
      <c r="A164" s="15" t="s">
        <v>1449</v>
      </c>
      <c r="B164" s="15" t="s">
        <v>33</v>
      </c>
      <c r="E164" s="32" t="s">
        <v>1896</v>
      </c>
      <c r="F164" s="65" t="s">
        <v>19</v>
      </c>
      <c r="G164" s="65" t="s">
        <v>209</v>
      </c>
      <c r="H164" s="65" t="s">
        <v>209</v>
      </c>
      <c r="I164" s="15" t="s">
        <v>465</v>
      </c>
      <c r="J164" s="65" t="s">
        <v>209</v>
      </c>
      <c r="K164" s="65" t="s">
        <v>209</v>
      </c>
      <c r="L164" s="32" t="s">
        <v>460</v>
      </c>
      <c r="M164" s="32" t="s">
        <v>459</v>
      </c>
      <c r="N164" s="32" t="s">
        <v>459</v>
      </c>
      <c r="O164" s="32" t="s">
        <v>459</v>
      </c>
      <c r="P164" s="76">
        <f>20000/43560</f>
        <v>0.4591368228</v>
      </c>
      <c r="Q164" s="32">
        <v>50.0</v>
      </c>
      <c r="R164" s="32">
        <v>20.0</v>
      </c>
      <c r="S164" s="32">
        <v>50.0</v>
      </c>
      <c r="W164" s="82">
        <f>37/12</f>
        <v>3.083333333</v>
      </c>
      <c r="X164" s="32">
        <v>37.0</v>
      </c>
      <c r="AA164" s="66"/>
      <c r="AB164" s="66"/>
      <c r="AC164" s="67"/>
      <c r="AD164" s="67"/>
      <c r="AE164" s="67"/>
      <c r="AF164" s="67"/>
      <c r="AG164" s="67"/>
      <c r="AH164" s="67"/>
      <c r="AI164" s="67"/>
      <c r="AJ164" s="67"/>
      <c r="AK164" s="67"/>
      <c r="AL164" s="67"/>
      <c r="AM164" s="67"/>
      <c r="AN164" s="67"/>
      <c r="AO164" s="67"/>
      <c r="AP164" s="66"/>
      <c r="AQ164" s="66"/>
      <c r="AR164" s="67"/>
      <c r="AS164" s="67"/>
      <c r="AT164" s="67"/>
      <c r="AU164" s="67"/>
      <c r="AV164" s="67"/>
      <c r="AW164" s="67"/>
      <c r="AX164" s="67"/>
      <c r="AY164" s="67"/>
      <c r="AZ164" s="67"/>
      <c r="BA164" s="66"/>
      <c r="BB164" s="66"/>
      <c r="BC164" s="67"/>
      <c r="BD164" s="67"/>
      <c r="BE164" s="67"/>
      <c r="BF164" s="67"/>
      <c r="BG164" s="67"/>
      <c r="BH164" s="66"/>
      <c r="BI164" s="66"/>
      <c r="BJ164" s="67"/>
      <c r="BK164" s="67"/>
      <c r="BL164" s="67"/>
      <c r="BM164" s="67"/>
      <c r="BN164" s="67"/>
      <c r="BO164" s="67"/>
      <c r="BP164" s="67"/>
      <c r="BQ164" s="67"/>
      <c r="BR164" s="67"/>
      <c r="BS164" s="66"/>
      <c r="BT164" s="66"/>
      <c r="BU164" s="67"/>
      <c r="BV164" s="67"/>
      <c r="BW164" s="67"/>
      <c r="BX164" s="67"/>
      <c r="BY164" s="67"/>
      <c r="BZ164" s="67"/>
      <c r="CA164" s="32" t="s">
        <v>461</v>
      </c>
      <c r="CH164" s="66"/>
      <c r="CI164" s="66"/>
      <c r="CM164" s="32" t="s">
        <v>460</v>
      </c>
      <c r="CN164" s="66"/>
      <c r="CO164" s="66"/>
      <c r="CP164" s="66"/>
      <c r="CQ164" s="66"/>
      <c r="CR164" s="76">
        <f>40000/43560</f>
        <v>0.9182736455</v>
      </c>
      <c r="CS164" s="32">
        <v>1.0</v>
      </c>
      <c r="CV164" s="32">
        <v>800.0</v>
      </c>
      <c r="CW164" s="32">
        <v>1.0</v>
      </c>
      <c r="CX164" s="32" t="s">
        <v>461</v>
      </c>
      <c r="CY164" s="65" t="s">
        <v>209</v>
      </c>
      <c r="DC164" s="32" t="s">
        <v>1897</v>
      </c>
    </row>
    <row r="165">
      <c r="A165" s="15" t="s">
        <v>1898</v>
      </c>
      <c r="B165" s="15" t="s">
        <v>33</v>
      </c>
      <c r="E165" s="15" t="s">
        <v>1898</v>
      </c>
      <c r="F165" s="65" t="s">
        <v>19</v>
      </c>
      <c r="G165" s="65" t="s">
        <v>209</v>
      </c>
      <c r="H165" s="65" t="s">
        <v>209</v>
      </c>
      <c r="I165" s="15" t="s">
        <v>465</v>
      </c>
      <c r="J165" s="65" t="s">
        <v>209</v>
      </c>
      <c r="K165" s="65" t="s">
        <v>209</v>
      </c>
      <c r="L165" s="32" t="s">
        <v>460</v>
      </c>
      <c r="M165" s="32" t="s">
        <v>459</v>
      </c>
      <c r="N165" s="32" t="s">
        <v>459</v>
      </c>
      <c r="O165" s="32" t="s">
        <v>459</v>
      </c>
      <c r="P165" s="32">
        <v>5.0</v>
      </c>
      <c r="Q165" s="32">
        <v>50.0</v>
      </c>
      <c r="R165" s="32">
        <v>50.0</v>
      </c>
      <c r="S165" s="32">
        <v>50.0</v>
      </c>
      <c r="W165" s="84">
        <f>35/12</f>
        <v>2.916666667</v>
      </c>
      <c r="X165" s="32">
        <v>35.0</v>
      </c>
      <c r="AA165" s="66"/>
      <c r="AB165" s="66"/>
      <c r="AC165" s="67"/>
      <c r="AD165" s="67"/>
      <c r="AE165" s="67"/>
      <c r="AF165" s="67"/>
      <c r="AG165" s="67"/>
      <c r="AH165" s="67"/>
      <c r="AI165" s="67"/>
      <c r="AJ165" s="67"/>
      <c r="AK165" s="67"/>
      <c r="AL165" s="67"/>
      <c r="AM165" s="67"/>
      <c r="AN165" s="67"/>
      <c r="AO165" s="67"/>
      <c r="AP165" s="66"/>
      <c r="AQ165" s="66"/>
      <c r="AR165" s="67"/>
      <c r="AS165" s="67"/>
      <c r="AT165" s="67"/>
      <c r="AU165" s="67"/>
      <c r="AV165" s="67"/>
      <c r="AW165" s="67"/>
      <c r="AX165" s="67"/>
      <c r="AY165" s="67"/>
      <c r="AZ165" s="67"/>
      <c r="BA165" s="66"/>
      <c r="BB165" s="66"/>
      <c r="BC165" s="67"/>
      <c r="BD165" s="67"/>
      <c r="BE165" s="67"/>
      <c r="BF165" s="67"/>
      <c r="BG165" s="67"/>
      <c r="BH165" s="66"/>
      <c r="BI165" s="66"/>
      <c r="BJ165" s="67"/>
      <c r="BK165" s="67"/>
      <c r="BL165" s="67"/>
      <c r="BM165" s="67"/>
      <c r="BN165" s="67"/>
      <c r="BO165" s="67"/>
      <c r="BP165" s="67"/>
      <c r="BQ165" s="67"/>
      <c r="BR165" s="67"/>
      <c r="BS165" s="66"/>
      <c r="BT165" s="66"/>
      <c r="BU165" s="67"/>
      <c r="BV165" s="67"/>
      <c r="BW165" s="67"/>
      <c r="BX165" s="67"/>
      <c r="BY165" s="67"/>
      <c r="BZ165" s="67"/>
      <c r="CA165" s="32" t="s">
        <v>461</v>
      </c>
      <c r="CH165" s="66"/>
      <c r="CI165" s="66"/>
      <c r="CM165" s="32" t="s">
        <v>460</v>
      </c>
      <c r="CN165" s="66"/>
      <c r="CO165" s="66"/>
      <c r="CP165" s="66"/>
      <c r="CQ165" s="66"/>
      <c r="CT165" s="32" t="s">
        <v>19</v>
      </c>
      <c r="CU165" s="32">
        <v>25.0</v>
      </c>
      <c r="CV165" s="32">
        <v>1000.0</v>
      </c>
      <c r="CX165" s="32" t="s">
        <v>461</v>
      </c>
      <c r="CY165" s="65" t="s">
        <v>209</v>
      </c>
      <c r="DC165" s="32" t="s">
        <v>1899</v>
      </c>
    </row>
    <row r="166">
      <c r="A166" s="15" t="s">
        <v>1900</v>
      </c>
      <c r="B166" s="15" t="s">
        <v>33</v>
      </c>
      <c r="E166" s="15" t="s">
        <v>1900</v>
      </c>
      <c r="F166" s="65" t="s">
        <v>19</v>
      </c>
      <c r="G166" s="65" t="s">
        <v>209</v>
      </c>
      <c r="H166" s="65" t="s">
        <v>209</v>
      </c>
      <c r="I166" s="15" t="s">
        <v>465</v>
      </c>
      <c r="J166" s="65" t="s">
        <v>209</v>
      </c>
      <c r="K166" s="65" t="s">
        <v>209</v>
      </c>
      <c r="L166" s="32" t="s">
        <v>460</v>
      </c>
      <c r="M166" s="32" t="s">
        <v>459</v>
      </c>
      <c r="N166" s="32" t="s">
        <v>459</v>
      </c>
      <c r="O166" s="32" t="s">
        <v>459</v>
      </c>
      <c r="P166" s="32">
        <v>2.0</v>
      </c>
      <c r="Q166" s="32">
        <v>50.0</v>
      </c>
      <c r="R166" s="32">
        <v>50.0</v>
      </c>
      <c r="S166" s="32">
        <v>50.0</v>
      </c>
      <c r="W166" s="32">
        <v>2.9</v>
      </c>
      <c r="X166" s="32">
        <v>35.0</v>
      </c>
      <c r="AA166" s="66"/>
      <c r="AB166" s="66"/>
      <c r="AC166" s="67"/>
      <c r="AD166" s="67"/>
      <c r="AE166" s="67"/>
      <c r="AF166" s="67"/>
      <c r="AG166" s="67"/>
      <c r="AH166" s="67"/>
      <c r="AI166" s="67"/>
      <c r="AJ166" s="67"/>
      <c r="AK166" s="67"/>
      <c r="AL166" s="67"/>
      <c r="AM166" s="67"/>
      <c r="AN166" s="67"/>
      <c r="AO166" s="67"/>
      <c r="AP166" s="66"/>
      <c r="AQ166" s="66"/>
      <c r="AR166" s="67"/>
      <c r="AS166" s="67"/>
      <c r="AT166" s="67"/>
      <c r="AU166" s="67"/>
      <c r="AV166" s="67"/>
      <c r="AW166" s="67"/>
      <c r="AX166" s="67"/>
      <c r="AY166" s="67"/>
      <c r="AZ166" s="67"/>
      <c r="BA166" s="66"/>
      <c r="BB166" s="66"/>
      <c r="BC166" s="67"/>
      <c r="BD166" s="67"/>
      <c r="BE166" s="67"/>
      <c r="BF166" s="67"/>
      <c r="BG166" s="67"/>
      <c r="BH166" s="66"/>
      <c r="BI166" s="66"/>
      <c r="BJ166" s="67"/>
      <c r="BK166" s="67"/>
      <c r="BL166" s="67"/>
      <c r="BM166" s="67"/>
      <c r="BN166" s="67"/>
      <c r="BO166" s="67"/>
      <c r="BP166" s="67"/>
      <c r="BQ166" s="67"/>
      <c r="BR166" s="67"/>
      <c r="BS166" s="66"/>
      <c r="BT166" s="66"/>
      <c r="BU166" s="67"/>
      <c r="BV166" s="67"/>
      <c r="BW166" s="67"/>
      <c r="BX166" s="67"/>
      <c r="BY166" s="67"/>
      <c r="BZ166" s="67"/>
      <c r="CA166" s="32" t="s">
        <v>461</v>
      </c>
      <c r="CH166" s="66"/>
      <c r="CI166" s="66"/>
      <c r="CM166" s="32" t="s">
        <v>460</v>
      </c>
      <c r="CN166" s="66"/>
      <c r="CO166" s="66"/>
      <c r="CP166" s="66"/>
      <c r="CQ166" s="66"/>
      <c r="CT166" s="32" t="s">
        <v>19</v>
      </c>
      <c r="CU166" s="32">
        <v>25.0</v>
      </c>
      <c r="CV166" s="32">
        <v>1000.0</v>
      </c>
      <c r="CX166" s="32" t="s">
        <v>461</v>
      </c>
      <c r="CY166" s="65" t="s">
        <v>209</v>
      </c>
      <c r="DC166" s="32" t="s">
        <v>1899</v>
      </c>
    </row>
    <row r="167">
      <c r="A167" s="15" t="s">
        <v>1901</v>
      </c>
      <c r="B167" s="15" t="s">
        <v>33</v>
      </c>
      <c r="E167" s="15" t="s">
        <v>1901</v>
      </c>
      <c r="F167" s="65" t="s">
        <v>19</v>
      </c>
      <c r="G167" s="65" t="s">
        <v>209</v>
      </c>
      <c r="H167" s="65" t="s">
        <v>209</v>
      </c>
      <c r="I167" s="15" t="s">
        <v>465</v>
      </c>
      <c r="J167" s="65" t="s">
        <v>209</v>
      </c>
      <c r="K167" s="65" t="s">
        <v>209</v>
      </c>
      <c r="L167" s="32" t="s">
        <v>460</v>
      </c>
      <c r="M167" s="32" t="s">
        <v>459</v>
      </c>
      <c r="N167" s="32" t="s">
        <v>459</v>
      </c>
      <c r="O167" s="32" t="s">
        <v>459</v>
      </c>
      <c r="P167" s="32">
        <v>1.0</v>
      </c>
      <c r="Q167" s="32">
        <v>20.0</v>
      </c>
      <c r="R167" s="32">
        <v>10.0</v>
      </c>
      <c r="S167" s="32">
        <v>20.0</v>
      </c>
      <c r="W167" s="67">
        <f>30/12</f>
        <v>2.5</v>
      </c>
      <c r="X167" s="32">
        <v>30.0</v>
      </c>
      <c r="AA167" s="66"/>
      <c r="AB167" s="66"/>
      <c r="AC167" s="67"/>
      <c r="AD167" s="67"/>
      <c r="AE167" s="67"/>
      <c r="AF167" s="67"/>
      <c r="AG167" s="67"/>
      <c r="AH167" s="67"/>
      <c r="AI167" s="67"/>
      <c r="AJ167" s="67"/>
      <c r="AK167" s="67"/>
      <c r="AL167" s="67"/>
      <c r="AM167" s="67"/>
      <c r="AN167" s="67"/>
      <c r="AO167" s="67"/>
      <c r="AP167" s="66"/>
      <c r="AQ167" s="66"/>
      <c r="AR167" s="67"/>
      <c r="AS167" s="67"/>
      <c r="AT167" s="67"/>
      <c r="AU167" s="67"/>
      <c r="AV167" s="67"/>
      <c r="AW167" s="67"/>
      <c r="AX167" s="67"/>
      <c r="AY167" s="67"/>
      <c r="AZ167" s="67"/>
      <c r="BA167" s="66"/>
      <c r="BB167" s="66"/>
      <c r="BC167" s="67"/>
      <c r="BD167" s="67"/>
      <c r="BE167" s="67"/>
      <c r="BF167" s="67"/>
      <c r="BG167" s="67"/>
      <c r="BH167" s="66"/>
      <c r="BI167" s="66"/>
      <c r="BJ167" s="67"/>
      <c r="BK167" s="67"/>
      <c r="BL167" s="67"/>
      <c r="BM167" s="67"/>
      <c r="BN167" s="67"/>
      <c r="BO167" s="67"/>
      <c r="BP167" s="67"/>
      <c r="BQ167" s="67"/>
      <c r="BR167" s="67"/>
      <c r="BS167" s="66"/>
      <c r="BT167" s="66"/>
      <c r="BU167" s="67"/>
      <c r="BV167" s="67"/>
      <c r="BW167" s="67"/>
      <c r="BX167" s="67"/>
      <c r="BY167" s="67"/>
      <c r="BZ167" s="67"/>
      <c r="CA167" s="32" t="s">
        <v>461</v>
      </c>
      <c r="CH167" s="66"/>
      <c r="CI167" s="66"/>
      <c r="CM167" s="32" t="s">
        <v>460</v>
      </c>
      <c r="CN167" s="66"/>
      <c r="CO167" s="66"/>
      <c r="CP167" s="66"/>
      <c r="CQ167" s="66"/>
      <c r="CT167" s="32" t="s">
        <v>19</v>
      </c>
      <c r="CU167" s="32">
        <v>25.0</v>
      </c>
      <c r="CV167" s="32">
        <v>1000.0</v>
      </c>
      <c r="CX167" s="32" t="s">
        <v>461</v>
      </c>
      <c r="CY167" s="65" t="s">
        <v>209</v>
      </c>
      <c r="DC167" s="32" t="s">
        <v>1899</v>
      </c>
    </row>
    <row r="168">
      <c r="A168" s="15" t="s">
        <v>1902</v>
      </c>
      <c r="B168" s="15" t="s">
        <v>33</v>
      </c>
      <c r="E168" s="15" t="s">
        <v>1902</v>
      </c>
      <c r="F168" s="65" t="s">
        <v>19</v>
      </c>
      <c r="G168" s="65" t="s">
        <v>209</v>
      </c>
      <c r="H168" s="65" t="s">
        <v>209</v>
      </c>
      <c r="I168" s="15" t="s">
        <v>465</v>
      </c>
      <c r="J168" s="65" t="s">
        <v>209</v>
      </c>
      <c r="K168" s="65" t="s">
        <v>209</v>
      </c>
      <c r="L168" s="32" t="s">
        <v>460</v>
      </c>
      <c r="M168" s="32" t="s">
        <v>459</v>
      </c>
      <c r="N168" s="32" t="s">
        <v>459</v>
      </c>
      <c r="O168" s="32" t="s">
        <v>459</v>
      </c>
      <c r="P168" s="32">
        <v>1.0</v>
      </c>
      <c r="Q168" s="32">
        <v>20.0</v>
      </c>
      <c r="R168" s="32">
        <v>20.0</v>
      </c>
      <c r="S168" s="32">
        <v>20.0</v>
      </c>
      <c r="W168" s="32">
        <v>2.9</v>
      </c>
      <c r="X168" s="32">
        <v>35.0</v>
      </c>
      <c r="AA168" s="66"/>
      <c r="AB168" s="66"/>
      <c r="AC168" s="67"/>
      <c r="AD168" s="67"/>
      <c r="AE168" s="67"/>
      <c r="AF168" s="67"/>
      <c r="AG168" s="67"/>
      <c r="AH168" s="67"/>
      <c r="AI168" s="67"/>
      <c r="AJ168" s="67"/>
      <c r="AK168" s="67"/>
      <c r="AL168" s="67"/>
      <c r="AM168" s="67"/>
      <c r="AN168" s="67"/>
      <c r="AO168" s="67"/>
      <c r="AP168" s="66"/>
      <c r="AQ168" s="66"/>
      <c r="AR168" s="67"/>
      <c r="AS168" s="67"/>
      <c r="AT168" s="67"/>
      <c r="AU168" s="67"/>
      <c r="AV168" s="67"/>
      <c r="AW168" s="67"/>
      <c r="AX168" s="67"/>
      <c r="AY168" s="67"/>
      <c r="AZ168" s="67"/>
      <c r="BA168" s="66"/>
      <c r="BB168" s="66"/>
      <c r="BC168" s="67"/>
      <c r="BD168" s="67"/>
      <c r="BE168" s="67"/>
      <c r="BF168" s="67"/>
      <c r="BG168" s="67"/>
      <c r="BH168" s="66"/>
      <c r="BI168" s="66"/>
      <c r="BJ168" s="67"/>
      <c r="BK168" s="67"/>
      <c r="BL168" s="67"/>
      <c r="BM168" s="67"/>
      <c r="BN168" s="67"/>
      <c r="BO168" s="67"/>
      <c r="BP168" s="67"/>
      <c r="BQ168" s="67"/>
      <c r="BR168" s="67"/>
      <c r="BS168" s="66"/>
      <c r="BT168" s="66"/>
      <c r="BU168" s="67"/>
      <c r="BV168" s="67"/>
      <c r="BW168" s="67"/>
      <c r="BX168" s="67"/>
      <c r="BY168" s="67"/>
      <c r="BZ168" s="67"/>
      <c r="CA168" s="32" t="s">
        <v>461</v>
      </c>
      <c r="CH168" s="66"/>
      <c r="CI168" s="66"/>
      <c r="CM168" s="32" t="s">
        <v>459</v>
      </c>
      <c r="CN168" s="66"/>
      <c r="CO168" s="66"/>
      <c r="CP168" s="66"/>
      <c r="CQ168" s="66"/>
      <c r="CR168" s="67"/>
      <c r="CS168" s="67"/>
      <c r="CT168" s="67"/>
      <c r="CU168" s="67"/>
      <c r="CV168" s="67"/>
      <c r="CW168" s="67"/>
      <c r="CX168" s="32" t="s">
        <v>461</v>
      </c>
      <c r="CY168" s="65" t="s">
        <v>209</v>
      </c>
    </row>
    <row r="169">
      <c r="A169" s="15" t="s">
        <v>1903</v>
      </c>
      <c r="B169" s="15" t="s">
        <v>33</v>
      </c>
      <c r="E169" s="15" t="s">
        <v>1903</v>
      </c>
      <c r="F169" s="65" t="s">
        <v>19</v>
      </c>
      <c r="G169" s="65" t="s">
        <v>209</v>
      </c>
      <c r="H169" s="65" t="s">
        <v>209</v>
      </c>
      <c r="I169" s="15" t="s">
        <v>458</v>
      </c>
      <c r="J169" s="65" t="s">
        <v>209</v>
      </c>
      <c r="K169" s="65" t="s">
        <v>209</v>
      </c>
      <c r="L169" s="32" t="s">
        <v>460</v>
      </c>
      <c r="M169" s="32" t="s">
        <v>459</v>
      </c>
      <c r="N169" s="32" t="s">
        <v>459</v>
      </c>
      <c r="O169" s="32" t="s">
        <v>459</v>
      </c>
      <c r="P169" s="32">
        <v>1.0</v>
      </c>
      <c r="Q169" s="32">
        <v>20.0</v>
      </c>
      <c r="R169" s="32">
        <v>20.0</v>
      </c>
      <c r="S169" s="32">
        <v>20.0</v>
      </c>
      <c r="W169" s="32">
        <v>2.9</v>
      </c>
      <c r="X169" s="32">
        <v>35.0</v>
      </c>
      <c r="AA169" s="66"/>
      <c r="AB169" s="66"/>
      <c r="AC169" s="67"/>
      <c r="AD169" s="67"/>
      <c r="AE169" s="67"/>
      <c r="AF169" s="67"/>
      <c r="AG169" s="67"/>
      <c r="AH169" s="67"/>
      <c r="AI169" s="67"/>
      <c r="AJ169" s="67"/>
      <c r="AK169" s="67"/>
      <c r="AL169" s="67"/>
      <c r="AM169" s="67"/>
      <c r="AN169" s="67"/>
      <c r="AO169" s="67"/>
      <c r="AP169" s="66"/>
      <c r="AQ169" s="66"/>
      <c r="AR169" s="67"/>
      <c r="AS169" s="67"/>
      <c r="AT169" s="67"/>
      <c r="AU169" s="67"/>
      <c r="AV169" s="67"/>
      <c r="AW169" s="67"/>
      <c r="AX169" s="67"/>
      <c r="AY169" s="67"/>
      <c r="AZ169" s="67"/>
      <c r="BA169" s="66"/>
      <c r="BB169" s="66"/>
      <c r="BC169" s="67"/>
      <c r="BD169" s="67"/>
      <c r="BE169" s="67"/>
      <c r="BF169" s="67"/>
      <c r="BG169" s="67"/>
      <c r="BH169" s="66"/>
      <c r="BI169" s="66"/>
      <c r="BJ169" s="67"/>
      <c r="BK169" s="67"/>
      <c r="BL169" s="67"/>
      <c r="BM169" s="67"/>
      <c r="BN169" s="67"/>
      <c r="BO169" s="67"/>
      <c r="BP169" s="67"/>
      <c r="BQ169" s="67"/>
      <c r="BR169" s="67"/>
      <c r="BS169" s="66"/>
      <c r="BT169" s="66"/>
      <c r="BU169" s="67"/>
      <c r="BV169" s="67"/>
      <c r="BW169" s="67"/>
      <c r="BX169" s="67"/>
      <c r="BY169" s="67"/>
      <c r="BZ169" s="67"/>
      <c r="CA169" s="32" t="s">
        <v>461</v>
      </c>
      <c r="CH169" s="66"/>
      <c r="CI169" s="66"/>
      <c r="CM169" s="32" t="s">
        <v>459</v>
      </c>
      <c r="CN169" s="66"/>
      <c r="CO169" s="66"/>
      <c r="CP169" s="66"/>
      <c r="CQ169" s="66"/>
      <c r="CR169" s="67"/>
      <c r="CS169" s="67"/>
      <c r="CT169" s="67"/>
      <c r="CU169" s="67"/>
      <c r="CV169" s="67"/>
      <c r="CW169" s="67"/>
      <c r="CX169" s="32" t="s">
        <v>461</v>
      </c>
      <c r="CY169" s="65" t="s">
        <v>209</v>
      </c>
    </row>
    <row r="170">
      <c r="A170" s="32" t="s">
        <v>1904</v>
      </c>
      <c r="B170" s="15" t="s">
        <v>33</v>
      </c>
      <c r="E170" s="32" t="s">
        <v>1904</v>
      </c>
      <c r="F170" s="65" t="s">
        <v>19</v>
      </c>
      <c r="G170" s="65" t="s">
        <v>209</v>
      </c>
      <c r="H170" s="65" t="s">
        <v>209</v>
      </c>
      <c r="I170" s="15" t="s">
        <v>465</v>
      </c>
      <c r="J170" s="65" t="s">
        <v>209</v>
      </c>
      <c r="K170" s="65" t="s">
        <v>209</v>
      </c>
      <c r="L170" s="32" t="s">
        <v>460</v>
      </c>
      <c r="M170" s="32" t="s">
        <v>459</v>
      </c>
      <c r="N170" s="32" t="s">
        <v>459</v>
      </c>
      <c r="O170" s="32" t="s">
        <v>459</v>
      </c>
      <c r="P170" s="32">
        <v>20.0</v>
      </c>
      <c r="Q170" s="32">
        <v>50.0</v>
      </c>
      <c r="R170" s="32">
        <v>50.0</v>
      </c>
      <c r="S170" s="32">
        <v>50.0</v>
      </c>
      <c r="T170" s="32">
        <v>5.0</v>
      </c>
      <c r="W170" s="32">
        <v>2.9</v>
      </c>
      <c r="X170" s="32">
        <v>35.0</v>
      </c>
      <c r="Z170" s="32">
        <v>1500.0</v>
      </c>
      <c r="AA170" s="66"/>
      <c r="AB170" s="66"/>
      <c r="AC170" s="67"/>
      <c r="AD170" s="67"/>
      <c r="AE170" s="67"/>
      <c r="AF170" s="67"/>
      <c r="AG170" s="67"/>
      <c r="AH170" s="67"/>
      <c r="AI170" s="67"/>
      <c r="AJ170" s="67"/>
      <c r="AK170" s="67"/>
      <c r="AL170" s="67"/>
      <c r="AM170" s="67"/>
      <c r="AN170" s="67"/>
      <c r="AO170" s="67"/>
      <c r="AP170" s="66"/>
      <c r="AQ170" s="66"/>
      <c r="AR170" s="67"/>
      <c r="AS170" s="67"/>
      <c r="AT170" s="67"/>
      <c r="AU170" s="67"/>
      <c r="AV170" s="67"/>
      <c r="AW170" s="67"/>
      <c r="AX170" s="67"/>
      <c r="AY170" s="67"/>
      <c r="AZ170" s="67"/>
      <c r="BA170" s="66"/>
      <c r="BB170" s="66"/>
      <c r="BC170" s="67"/>
      <c r="BD170" s="67"/>
      <c r="BE170" s="67"/>
      <c r="BF170" s="67"/>
      <c r="BG170" s="67"/>
      <c r="BH170" s="66"/>
      <c r="BI170" s="66"/>
      <c r="BJ170" s="67"/>
      <c r="BK170" s="67"/>
      <c r="BL170" s="67"/>
      <c r="BM170" s="67"/>
      <c r="BN170" s="67"/>
      <c r="BO170" s="67"/>
      <c r="BP170" s="67"/>
      <c r="BQ170" s="67"/>
      <c r="BR170" s="67"/>
      <c r="BS170" s="66"/>
      <c r="BT170" s="66"/>
      <c r="BU170" s="67"/>
      <c r="BV170" s="67"/>
      <c r="BW170" s="67"/>
      <c r="BX170" s="67"/>
      <c r="BY170" s="67"/>
      <c r="BZ170" s="67"/>
      <c r="CA170" s="32" t="s">
        <v>461</v>
      </c>
      <c r="CH170" s="66"/>
      <c r="CI170" s="66"/>
      <c r="CM170" s="32" t="s">
        <v>459</v>
      </c>
      <c r="CN170" s="66"/>
      <c r="CO170" s="66"/>
      <c r="CP170" s="66"/>
      <c r="CQ170" s="66"/>
      <c r="CR170" s="67"/>
      <c r="CS170" s="67"/>
      <c r="CT170" s="67"/>
      <c r="CU170" s="67"/>
      <c r="CV170" s="67"/>
      <c r="CW170" s="67"/>
      <c r="CX170" s="32" t="s">
        <v>461</v>
      </c>
      <c r="CY170" s="65" t="s">
        <v>209</v>
      </c>
    </row>
    <row r="171">
      <c r="A171" s="32" t="s">
        <v>1905</v>
      </c>
      <c r="B171" s="15" t="s">
        <v>33</v>
      </c>
      <c r="E171" s="32" t="s">
        <v>1905</v>
      </c>
      <c r="F171" s="65" t="s">
        <v>19</v>
      </c>
      <c r="G171" s="65" t="s">
        <v>209</v>
      </c>
      <c r="H171" s="65" t="s">
        <v>209</v>
      </c>
      <c r="I171" s="15" t="s">
        <v>465</v>
      </c>
      <c r="J171" s="65" t="s">
        <v>209</v>
      </c>
      <c r="K171" s="65" t="s">
        <v>209</v>
      </c>
      <c r="L171" s="32" t="s">
        <v>460</v>
      </c>
      <c r="M171" s="32" t="s">
        <v>459</v>
      </c>
      <c r="N171" s="32" t="s">
        <v>459</v>
      </c>
      <c r="O171" s="32" t="s">
        <v>459</v>
      </c>
      <c r="P171" s="32">
        <v>10.0</v>
      </c>
      <c r="Q171" s="32">
        <v>40.0</v>
      </c>
      <c r="R171" s="32">
        <v>40.0</v>
      </c>
      <c r="S171" s="32">
        <v>40.0</v>
      </c>
      <c r="T171" s="32">
        <v>10.0</v>
      </c>
      <c r="W171" s="32">
        <v>2.9</v>
      </c>
      <c r="X171" s="32">
        <v>35.0</v>
      </c>
      <c r="Z171" s="32">
        <v>1500.0</v>
      </c>
      <c r="AA171" s="66"/>
      <c r="AB171" s="66"/>
      <c r="AC171" s="67"/>
      <c r="AD171" s="67"/>
      <c r="AE171" s="67"/>
      <c r="AF171" s="67"/>
      <c r="AG171" s="67"/>
      <c r="AH171" s="67"/>
      <c r="AI171" s="67"/>
      <c r="AJ171" s="67"/>
      <c r="AK171" s="67"/>
      <c r="AL171" s="67"/>
      <c r="AM171" s="67"/>
      <c r="AN171" s="67"/>
      <c r="AO171" s="67"/>
      <c r="AP171" s="66"/>
      <c r="AQ171" s="66"/>
      <c r="AR171" s="67"/>
      <c r="AS171" s="67"/>
      <c r="AT171" s="67"/>
      <c r="AU171" s="67"/>
      <c r="AV171" s="67"/>
      <c r="AW171" s="67"/>
      <c r="AX171" s="67"/>
      <c r="AY171" s="67"/>
      <c r="AZ171" s="67"/>
      <c r="BA171" s="66"/>
      <c r="BB171" s="66"/>
      <c r="BC171" s="67"/>
      <c r="BD171" s="67"/>
      <c r="BE171" s="67"/>
      <c r="BF171" s="67"/>
      <c r="BG171" s="67"/>
      <c r="BH171" s="66"/>
      <c r="BI171" s="66"/>
      <c r="BJ171" s="67"/>
      <c r="BK171" s="67"/>
      <c r="BL171" s="67"/>
      <c r="BM171" s="67"/>
      <c r="BN171" s="67"/>
      <c r="BO171" s="67"/>
      <c r="BP171" s="67"/>
      <c r="BQ171" s="67"/>
      <c r="BR171" s="67"/>
      <c r="BS171" s="66"/>
      <c r="BT171" s="66"/>
      <c r="BU171" s="67"/>
      <c r="BV171" s="67"/>
      <c r="BW171" s="67"/>
      <c r="BX171" s="67"/>
      <c r="BY171" s="67"/>
      <c r="BZ171" s="67"/>
      <c r="CA171" s="32" t="s">
        <v>461</v>
      </c>
      <c r="CH171" s="66"/>
      <c r="CI171" s="66"/>
      <c r="CM171" s="32" t="s">
        <v>459</v>
      </c>
      <c r="CN171" s="66"/>
      <c r="CO171" s="66"/>
      <c r="CP171" s="66"/>
      <c r="CQ171" s="66"/>
      <c r="CR171" s="67"/>
      <c r="CS171" s="67"/>
      <c r="CT171" s="67"/>
      <c r="CU171" s="67"/>
      <c r="CV171" s="67"/>
      <c r="CW171" s="67"/>
      <c r="CX171" s="32" t="s">
        <v>461</v>
      </c>
      <c r="CY171" s="65" t="s">
        <v>209</v>
      </c>
    </row>
    <row r="172">
      <c r="A172" s="32" t="s">
        <v>1906</v>
      </c>
      <c r="B172" s="15" t="s">
        <v>33</v>
      </c>
      <c r="E172" s="32" t="s">
        <v>1906</v>
      </c>
      <c r="F172" s="65" t="s">
        <v>19</v>
      </c>
      <c r="G172" s="65" t="s">
        <v>209</v>
      </c>
      <c r="H172" s="65" t="s">
        <v>209</v>
      </c>
      <c r="I172" s="15" t="s">
        <v>465</v>
      </c>
      <c r="J172" s="65" t="s">
        <v>209</v>
      </c>
      <c r="K172" s="65" t="s">
        <v>209</v>
      </c>
      <c r="L172" s="32" t="s">
        <v>460</v>
      </c>
      <c r="M172" s="32" t="s">
        <v>459</v>
      </c>
      <c r="N172" s="32" t="s">
        <v>459</v>
      </c>
      <c r="O172" s="32" t="s">
        <v>459</v>
      </c>
      <c r="P172" s="32">
        <v>5.0</v>
      </c>
      <c r="Q172" s="32">
        <v>30.0</v>
      </c>
      <c r="R172" s="32">
        <v>30.0</v>
      </c>
      <c r="S172" s="32">
        <v>30.0</v>
      </c>
      <c r="T172" s="32">
        <v>15.0</v>
      </c>
      <c r="W172" s="32">
        <v>2.9</v>
      </c>
      <c r="X172" s="32">
        <v>35.0</v>
      </c>
      <c r="Z172" s="32">
        <v>1500.0</v>
      </c>
      <c r="AA172" s="66"/>
      <c r="AB172" s="66"/>
      <c r="AC172" s="67"/>
      <c r="AD172" s="67"/>
      <c r="AE172" s="67"/>
      <c r="AF172" s="67"/>
      <c r="AG172" s="67"/>
      <c r="AH172" s="67"/>
      <c r="AI172" s="67"/>
      <c r="AJ172" s="67"/>
      <c r="AK172" s="67"/>
      <c r="AL172" s="67"/>
      <c r="AM172" s="67"/>
      <c r="AN172" s="67"/>
      <c r="AO172" s="67"/>
      <c r="AP172" s="66"/>
      <c r="AQ172" s="66"/>
      <c r="AR172" s="67"/>
      <c r="AS172" s="67"/>
      <c r="AT172" s="67"/>
      <c r="AU172" s="67"/>
      <c r="AV172" s="67"/>
      <c r="AW172" s="67"/>
      <c r="AX172" s="67"/>
      <c r="AY172" s="67"/>
      <c r="AZ172" s="67"/>
      <c r="BA172" s="66"/>
      <c r="BB172" s="66"/>
      <c r="BC172" s="67"/>
      <c r="BD172" s="67"/>
      <c r="BE172" s="67"/>
      <c r="BF172" s="67"/>
      <c r="BG172" s="67"/>
      <c r="BH172" s="66"/>
      <c r="BI172" s="66"/>
      <c r="BJ172" s="67"/>
      <c r="BK172" s="67"/>
      <c r="BL172" s="67"/>
      <c r="BM172" s="67"/>
      <c r="BN172" s="67"/>
      <c r="BO172" s="67"/>
      <c r="BP172" s="67"/>
      <c r="BQ172" s="67"/>
      <c r="BR172" s="67"/>
      <c r="BS172" s="66"/>
      <c r="BT172" s="66"/>
      <c r="BU172" s="67"/>
      <c r="BV172" s="67"/>
      <c r="BW172" s="67"/>
      <c r="BX172" s="67"/>
      <c r="BY172" s="67"/>
      <c r="BZ172" s="67"/>
      <c r="CA172" s="32" t="s">
        <v>461</v>
      </c>
      <c r="CH172" s="66"/>
      <c r="CI172" s="66"/>
      <c r="CM172" s="32" t="s">
        <v>459</v>
      </c>
      <c r="CN172" s="66"/>
      <c r="CO172" s="66"/>
      <c r="CP172" s="66"/>
      <c r="CQ172" s="66"/>
      <c r="CR172" s="67"/>
      <c r="CS172" s="67"/>
      <c r="CT172" s="67"/>
      <c r="CU172" s="67"/>
      <c r="CV172" s="67"/>
      <c r="CW172" s="67"/>
      <c r="CX172" s="32" t="s">
        <v>461</v>
      </c>
      <c r="CY172" s="65" t="s">
        <v>209</v>
      </c>
    </row>
    <row r="173">
      <c r="A173" s="15" t="s">
        <v>1440</v>
      </c>
      <c r="B173" s="15" t="s">
        <v>33</v>
      </c>
      <c r="E173" s="32" t="s">
        <v>1907</v>
      </c>
      <c r="F173" s="65" t="s">
        <v>19</v>
      </c>
      <c r="G173" s="65" t="s">
        <v>209</v>
      </c>
      <c r="H173" s="65" t="s">
        <v>209</v>
      </c>
      <c r="I173" s="15" t="s">
        <v>465</v>
      </c>
      <c r="J173" s="65" t="s">
        <v>209</v>
      </c>
      <c r="K173" s="65" t="s">
        <v>209</v>
      </c>
      <c r="L173" s="32" t="s">
        <v>460</v>
      </c>
      <c r="M173" s="32" t="s">
        <v>459</v>
      </c>
      <c r="N173" s="32" t="s">
        <v>459</v>
      </c>
      <c r="O173" s="32" t="s">
        <v>459</v>
      </c>
      <c r="P173" s="32">
        <v>40.0</v>
      </c>
      <c r="Q173" s="32">
        <v>100.0</v>
      </c>
      <c r="R173" s="32">
        <v>100.0</v>
      </c>
      <c r="S173" s="32">
        <v>100.0</v>
      </c>
      <c r="AA173" s="66"/>
      <c r="AB173" s="66"/>
      <c r="AC173" s="67"/>
      <c r="AD173" s="67"/>
      <c r="AE173" s="67"/>
      <c r="AF173" s="67"/>
      <c r="AG173" s="67"/>
      <c r="AH173" s="67"/>
      <c r="AI173" s="67"/>
      <c r="AJ173" s="67"/>
      <c r="AK173" s="67"/>
      <c r="AL173" s="67"/>
      <c r="AM173" s="67"/>
      <c r="AN173" s="67"/>
      <c r="AO173" s="67"/>
      <c r="AP173" s="66"/>
      <c r="AQ173" s="66"/>
      <c r="AR173" s="67"/>
      <c r="AS173" s="67"/>
      <c r="AT173" s="67"/>
      <c r="AU173" s="67"/>
      <c r="AV173" s="67"/>
      <c r="AW173" s="67"/>
      <c r="AX173" s="67"/>
      <c r="AY173" s="67"/>
      <c r="AZ173" s="67"/>
      <c r="BA173" s="66"/>
      <c r="BB173" s="66"/>
      <c r="BC173" s="67"/>
      <c r="BD173" s="67"/>
      <c r="BE173" s="67"/>
      <c r="BF173" s="67"/>
      <c r="BG173" s="67"/>
      <c r="BH173" s="66"/>
      <c r="BI173" s="66"/>
      <c r="BJ173" s="67"/>
      <c r="BK173" s="67"/>
      <c r="BL173" s="67"/>
      <c r="BM173" s="67"/>
      <c r="BN173" s="67"/>
      <c r="BO173" s="67"/>
      <c r="BP173" s="67"/>
      <c r="BQ173" s="67"/>
      <c r="BR173" s="67"/>
      <c r="BS173" s="66"/>
      <c r="BT173" s="66"/>
      <c r="BU173" s="67"/>
      <c r="BV173" s="67"/>
      <c r="BW173" s="67"/>
      <c r="BX173" s="67"/>
      <c r="BY173" s="67"/>
      <c r="BZ173" s="67"/>
      <c r="CA173" s="32" t="s">
        <v>461</v>
      </c>
      <c r="CH173" s="66"/>
      <c r="CI173" s="66"/>
      <c r="CM173" s="32" t="s">
        <v>459</v>
      </c>
      <c r="CN173" s="66"/>
      <c r="CO173" s="66"/>
      <c r="CP173" s="66"/>
      <c r="CQ173" s="66"/>
      <c r="CR173" s="67"/>
      <c r="CS173" s="67"/>
      <c r="CT173" s="67"/>
      <c r="CU173" s="67"/>
      <c r="CV173" s="67"/>
      <c r="CW173" s="67"/>
      <c r="CX173" s="32" t="s">
        <v>461</v>
      </c>
      <c r="CY173" s="65" t="s">
        <v>209</v>
      </c>
    </row>
    <row r="174">
      <c r="A174" s="15" t="s">
        <v>1437</v>
      </c>
      <c r="B174" s="15" t="s">
        <v>33</v>
      </c>
      <c r="E174" s="32" t="s">
        <v>1908</v>
      </c>
      <c r="F174" s="65" t="s">
        <v>19</v>
      </c>
      <c r="G174" s="65" t="s">
        <v>209</v>
      </c>
      <c r="H174" s="65" t="s">
        <v>209</v>
      </c>
      <c r="I174" s="15" t="s">
        <v>465</v>
      </c>
      <c r="J174" s="65" t="s">
        <v>209</v>
      </c>
      <c r="K174" s="65" t="s">
        <v>209</v>
      </c>
      <c r="L174" s="32" t="s">
        <v>460</v>
      </c>
      <c r="M174" s="32" t="s">
        <v>459</v>
      </c>
      <c r="N174" s="32" t="s">
        <v>459</v>
      </c>
      <c r="O174" s="32" t="s">
        <v>459</v>
      </c>
      <c r="P174" s="32">
        <v>5.0</v>
      </c>
      <c r="AA174" s="66"/>
      <c r="AB174" s="66"/>
      <c r="AC174" s="67"/>
      <c r="AD174" s="67"/>
      <c r="AE174" s="67"/>
      <c r="AF174" s="67"/>
      <c r="AG174" s="67"/>
      <c r="AH174" s="67"/>
      <c r="AI174" s="67"/>
      <c r="AJ174" s="67"/>
      <c r="AK174" s="67"/>
      <c r="AL174" s="67"/>
      <c r="AM174" s="67"/>
      <c r="AN174" s="67"/>
      <c r="AO174" s="67"/>
      <c r="AP174" s="66"/>
      <c r="AQ174" s="66"/>
      <c r="AR174" s="67"/>
      <c r="AS174" s="67"/>
      <c r="AT174" s="67"/>
      <c r="AU174" s="67"/>
      <c r="AV174" s="67"/>
      <c r="AW174" s="67"/>
      <c r="AX174" s="67"/>
      <c r="AY174" s="67"/>
      <c r="AZ174" s="67"/>
      <c r="BA174" s="66"/>
      <c r="BB174" s="66"/>
      <c r="BC174" s="67"/>
      <c r="BD174" s="67"/>
      <c r="BE174" s="67"/>
      <c r="BF174" s="67"/>
      <c r="BG174" s="67"/>
      <c r="BH174" s="66"/>
      <c r="BI174" s="66"/>
      <c r="BJ174" s="67"/>
      <c r="BK174" s="67"/>
      <c r="BL174" s="67"/>
      <c r="BM174" s="67"/>
      <c r="BN174" s="67"/>
      <c r="BO174" s="67"/>
      <c r="BP174" s="67"/>
      <c r="BQ174" s="67"/>
      <c r="BR174" s="67"/>
      <c r="BS174" s="66"/>
      <c r="BT174" s="66"/>
      <c r="BU174" s="67"/>
      <c r="BV174" s="67"/>
      <c r="BW174" s="67"/>
      <c r="BX174" s="67"/>
      <c r="BY174" s="67"/>
      <c r="BZ174" s="67"/>
      <c r="CA174" s="32" t="s">
        <v>461</v>
      </c>
      <c r="CH174" s="66"/>
      <c r="CI174" s="66"/>
      <c r="CM174" s="32" t="s">
        <v>459</v>
      </c>
      <c r="CN174" s="66"/>
      <c r="CO174" s="66"/>
      <c r="CP174" s="66"/>
      <c r="CQ174" s="66"/>
      <c r="CR174" s="67"/>
      <c r="CS174" s="67"/>
      <c r="CT174" s="67"/>
      <c r="CU174" s="67"/>
      <c r="CV174" s="67"/>
      <c r="CW174" s="67"/>
      <c r="CX174" s="32" t="s">
        <v>461</v>
      </c>
      <c r="CY174" s="65" t="s">
        <v>209</v>
      </c>
    </row>
    <row r="175">
      <c r="A175" s="15" t="s">
        <v>1909</v>
      </c>
      <c r="B175" s="15" t="s">
        <v>33</v>
      </c>
      <c r="C175" s="32" t="s">
        <v>1910</v>
      </c>
      <c r="D175" s="32" t="s">
        <v>1910</v>
      </c>
      <c r="E175" s="15" t="s">
        <v>1909</v>
      </c>
      <c r="F175" s="65" t="s">
        <v>19</v>
      </c>
      <c r="G175" s="65" t="s">
        <v>209</v>
      </c>
      <c r="H175" s="65" t="s">
        <v>209</v>
      </c>
      <c r="I175" s="15" t="s">
        <v>465</v>
      </c>
      <c r="J175" s="65" t="s">
        <v>209</v>
      </c>
      <c r="K175" s="65" t="s">
        <v>209</v>
      </c>
      <c r="L175" s="32" t="s">
        <v>460</v>
      </c>
      <c r="M175" s="32" t="s">
        <v>459</v>
      </c>
      <c r="N175" s="32" t="s">
        <v>459</v>
      </c>
      <c r="O175" s="32" t="s">
        <v>459</v>
      </c>
      <c r="P175" s="32">
        <v>20.0</v>
      </c>
      <c r="Q175" s="32">
        <v>30.0</v>
      </c>
      <c r="R175" s="32">
        <v>10.0</v>
      </c>
      <c r="S175" s="32">
        <v>30.0</v>
      </c>
      <c r="V175" s="32">
        <v>2.0</v>
      </c>
      <c r="AA175" s="66"/>
      <c r="AB175" s="66"/>
      <c r="AC175" s="67"/>
      <c r="AD175" s="67"/>
      <c r="AE175" s="67"/>
      <c r="AF175" s="67"/>
      <c r="AG175" s="67"/>
      <c r="AH175" s="67"/>
      <c r="AI175" s="67"/>
      <c r="AJ175" s="67"/>
      <c r="AK175" s="67"/>
      <c r="AL175" s="67"/>
      <c r="AM175" s="67"/>
      <c r="AN175" s="67"/>
      <c r="AO175" s="67"/>
      <c r="AP175" s="66"/>
      <c r="AQ175" s="66"/>
      <c r="AR175" s="67"/>
      <c r="AS175" s="67"/>
      <c r="AT175" s="67"/>
      <c r="AU175" s="67"/>
      <c r="AV175" s="67"/>
      <c r="AW175" s="67"/>
      <c r="AX175" s="67"/>
      <c r="AY175" s="67"/>
      <c r="AZ175" s="67"/>
      <c r="BA175" s="66"/>
      <c r="BB175" s="66"/>
      <c r="BC175" s="67"/>
      <c r="BD175" s="67"/>
      <c r="BE175" s="67"/>
      <c r="BF175" s="67"/>
      <c r="BG175" s="67"/>
      <c r="BH175" s="66"/>
      <c r="BI175" s="66"/>
      <c r="BJ175" s="67"/>
      <c r="BK175" s="67"/>
      <c r="BL175" s="67"/>
      <c r="BM175" s="67"/>
      <c r="BN175" s="67"/>
      <c r="BO175" s="67"/>
      <c r="BP175" s="67"/>
      <c r="BQ175" s="67"/>
      <c r="BR175" s="67"/>
      <c r="BS175" s="66"/>
      <c r="BT175" s="66"/>
      <c r="BU175" s="67"/>
      <c r="BV175" s="67"/>
      <c r="BW175" s="67"/>
      <c r="BX175" s="67"/>
      <c r="BY175" s="67"/>
      <c r="BZ175" s="67"/>
      <c r="CA175" s="32" t="s">
        <v>461</v>
      </c>
      <c r="CH175" s="66"/>
      <c r="CI175" s="66"/>
      <c r="CM175" s="32" t="s">
        <v>459</v>
      </c>
      <c r="CN175" s="66"/>
      <c r="CO175" s="66"/>
      <c r="CP175" s="66"/>
      <c r="CQ175" s="66"/>
      <c r="CR175" s="67"/>
      <c r="CS175" s="67"/>
      <c r="CT175" s="67"/>
      <c r="CU175" s="67"/>
      <c r="CV175" s="67"/>
      <c r="CW175" s="67"/>
      <c r="CX175" s="32" t="s">
        <v>461</v>
      </c>
      <c r="CY175" s="65" t="s">
        <v>209</v>
      </c>
    </row>
    <row r="176">
      <c r="A176" s="15" t="s">
        <v>1911</v>
      </c>
      <c r="B176" s="15" t="s">
        <v>33</v>
      </c>
      <c r="C176" s="32" t="s">
        <v>561</v>
      </c>
      <c r="D176" s="32" t="s">
        <v>561</v>
      </c>
      <c r="E176" s="15" t="s">
        <v>1911</v>
      </c>
      <c r="F176" s="65" t="s">
        <v>19</v>
      </c>
      <c r="G176" s="65" t="s">
        <v>209</v>
      </c>
      <c r="H176" s="65" t="s">
        <v>209</v>
      </c>
      <c r="I176" s="15" t="s">
        <v>465</v>
      </c>
      <c r="J176" s="65" t="s">
        <v>209</v>
      </c>
      <c r="K176" s="65" t="s">
        <v>209</v>
      </c>
      <c r="L176" s="32" t="s">
        <v>460</v>
      </c>
      <c r="M176" s="32" t="s">
        <v>459</v>
      </c>
      <c r="N176" s="32" t="s">
        <v>459</v>
      </c>
      <c r="O176" s="32" t="s">
        <v>459</v>
      </c>
      <c r="P176" s="32">
        <v>1.0</v>
      </c>
      <c r="Q176" s="32">
        <v>30.0</v>
      </c>
      <c r="R176" s="32">
        <v>10.0</v>
      </c>
      <c r="S176" s="32">
        <v>25.0</v>
      </c>
      <c r="T176" s="32">
        <v>30.0</v>
      </c>
      <c r="V176" s="32">
        <v>2.0</v>
      </c>
      <c r="W176" s="32">
        <v>2.1</v>
      </c>
      <c r="X176" s="32">
        <v>25.0</v>
      </c>
      <c r="AA176" s="66"/>
      <c r="AB176" s="66"/>
      <c r="AC176" s="67"/>
      <c r="AD176" s="67"/>
      <c r="AE176" s="67"/>
      <c r="AF176" s="67"/>
      <c r="AG176" s="67"/>
      <c r="AH176" s="67"/>
      <c r="AI176" s="67"/>
      <c r="AJ176" s="67"/>
      <c r="AK176" s="67"/>
      <c r="AL176" s="67"/>
      <c r="AM176" s="67"/>
      <c r="AN176" s="67"/>
      <c r="AO176" s="67"/>
      <c r="AP176" s="66"/>
      <c r="AQ176" s="66"/>
      <c r="AR176" s="67"/>
      <c r="AS176" s="67"/>
      <c r="AT176" s="67"/>
      <c r="AU176" s="67"/>
      <c r="AV176" s="67"/>
      <c r="AW176" s="67"/>
      <c r="AX176" s="67"/>
      <c r="AY176" s="67"/>
      <c r="AZ176" s="67"/>
      <c r="BA176" s="66"/>
      <c r="BB176" s="66"/>
      <c r="BC176" s="67"/>
      <c r="BD176" s="67"/>
      <c r="BE176" s="67"/>
      <c r="BF176" s="67"/>
      <c r="BG176" s="67"/>
      <c r="BH176" s="66"/>
      <c r="BI176" s="66"/>
      <c r="BJ176" s="67"/>
      <c r="BK176" s="67"/>
      <c r="BL176" s="67"/>
      <c r="BM176" s="67"/>
      <c r="BN176" s="67"/>
      <c r="BO176" s="67"/>
      <c r="BP176" s="67"/>
      <c r="BQ176" s="67"/>
      <c r="BR176" s="67"/>
      <c r="BS176" s="66"/>
      <c r="BT176" s="66"/>
      <c r="BU176" s="67"/>
      <c r="BV176" s="67"/>
      <c r="BW176" s="67"/>
      <c r="BX176" s="67"/>
      <c r="BY176" s="67"/>
      <c r="BZ176" s="67"/>
      <c r="CA176" s="32" t="s">
        <v>461</v>
      </c>
      <c r="CH176" s="66"/>
      <c r="CI176" s="66"/>
      <c r="CM176" s="32" t="s">
        <v>459</v>
      </c>
      <c r="CN176" s="66"/>
      <c r="CO176" s="66"/>
      <c r="CP176" s="66"/>
      <c r="CQ176" s="66"/>
      <c r="CR176" s="67"/>
      <c r="CS176" s="67"/>
      <c r="CT176" s="67"/>
      <c r="CU176" s="67"/>
      <c r="CV176" s="67"/>
      <c r="CW176" s="67"/>
      <c r="CX176" s="32" t="s">
        <v>461</v>
      </c>
      <c r="CY176" s="65" t="s">
        <v>209</v>
      </c>
    </row>
    <row r="177">
      <c r="A177" s="15" t="s">
        <v>1912</v>
      </c>
      <c r="B177" s="15" t="s">
        <v>33</v>
      </c>
      <c r="C177" s="32" t="s">
        <v>629</v>
      </c>
      <c r="D177" s="32" t="s">
        <v>629</v>
      </c>
      <c r="E177" s="15" t="s">
        <v>1912</v>
      </c>
      <c r="F177" s="65" t="s">
        <v>19</v>
      </c>
      <c r="G177" s="65" t="s">
        <v>209</v>
      </c>
      <c r="H177" s="65" t="s">
        <v>209</v>
      </c>
      <c r="I177" s="15" t="s">
        <v>465</v>
      </c>
      <c r="J177" s="65" t="s">
        <v>209</v>
      </c>
      <c r="K177" s="65" t="s">
        <v>209</v>
      </c>
      <c r="L177" s="32" t="s">
        <v>460</v>
      </c>
      <c r="M177" s="32" t="s">
        <v>459</v>
      </c>
      <c r="N177" s="32" t="s">
        <v>459</v>
      </c>
      <c r="O177" s="32" t="s">
        <v>459</v>
      </c>
      <c r="P177" s="32">
        <v>1.0</v>
      </c>
      <c r="Q177" s="32">
        <v>20.0</v>
      </c>
      <c r="R177" s="32">
        <v>5.0</v>
      </c>
      <c r="S177" s="32">
        <v>20.0</v>
      </c>
      <c r="T177" s="32">
        <v>30.0</v>
      </c>
      <c r="V177" s="32">
        <v>2.0</v>
      </c>
      <c r="W177" s="32">
        <v>2.1</v>
      </c>
      <c r="X177" s="32">
        <v>25.0</v>
      </c>
      <c r="AA177" s="66"/>
      <c r="AB177" s="66"/>
      <c r="AC177" s="67"/>
      <c r="AD177" s="67"/>
      <c r="AE177" s="67"/>
      <c r="AF177" s="67"/>
      <c r="AG177" s="67"/>
      <c r="AH177" s="67"/>
      <c r="AI177" s="67"/>
      <c r="AJ177" s="67"/>
      <c r="AK177" s="67"/>
      <c r="AL177" s="67"/>
      <c r="AM177" s="67"/>
      <c r="AN177" s="67"/>
      <c r="AO177" s="67"/>
      <c r="AP177" s="66"/>
      <c r="AQ177" s="66"/>
      <c r="AR177" s="67"/>
      <c r="AS177" s="67"/>
      <c r="AT177" s="67"/>
      <c r="AU177" s="67"/>
      <c r="AV177" s="67"/>
      <c r="AW177" s="67"/>
      <c r="AX177" s="67"/>
      <c r="AY177" s="67"/>
      <c r="AZ177" s="67"/>
      <c r="BA177" s="66"/>
      <c r="BB177" s="66"/>
      <c r="BC177" s="67"/>
      <c r="BD177" s="67"/>
      <c r="BE177" s="67"/>
      <c r="BF177" s="67"/>
      <c r="BG177" s="67"/>
      <c r="BH177" s="66"/>
      <c r="BI177" s="66"/>
      <c r="BJ177" s="67"/>
      <c r="BK177" s="67"/>
      <c r="BL177" s="67"/>
      <c r="BM177" s="67"/>
      <c r="BN177" s="67"/>
      <c r="BO177" s="67"/>
      <c r="BP177" s="67"/>
      <c r="BQ177" s="67"/>
      <c r="BR177" s="67"/>
      <c r="BS177" s="66"/>
      <c r="BT177" s="66"/>
      <c r="BU177" s="67"/>
      <c r="BV177" s="67"/>
      <c r="BW177" s="67"/>
      <c r="BX177" s="67"/>
      <c r="BY177" s="67"/>
      <c r="BZ177" s="67"/>
      <c r="CA177" s="32" t="s">
        <v>461</v>
      </c>
      <c r="CH177" s="66"/>
      <c r="CI177" s="66"/>
      <c r="CM177" s="32" t="s">
        <v>459</v>
      </c>
      <c r="CN177" s="66"/>
      <c r="CO177" s="66"/>
      <c r="CP177" s="66"/>
      <c r="CQ177" s="66"/>
      <c r="CR177" s="67"/>
      <c r="CS177" s="67"/>
      <c r="CT177" s="67"/>
      <c r="CU177" s="67"/>
      <c r="CV177" s="67"/>
      <c r="CW177" s="67"/>
      <c r="CX177" s="32" t="s">
        <v>461</v>
      </c>
      <c r="CY177" s="65" t="s">
        <v>19</v>
      </c>
    </row>
    <row r="178">
      <c r="A178" s="15" t="s">
        <v>1913</v>
      </c>
      <c r="B178" s="15" t="s">
        <v>33</v>
      </c>
      <c r="C178" s="32" t="s">
        <v>784</v>
      </c>
      <c r="D178" s="32" t="s">
        <v>784</v>
      </c>
      <c r="E178" s="15" t="s">
        <v>1913</v>
      </c>
      <c r="F178" s="65" t="s">
        <v>19</v>
      </c>
      <c r="G178" s="65" t="s">
        <v>209</v>
      </c>
      <c r="H178" s="65" t="s">
        <v>209</v>
      </c>
      <c r="I178" s="15" t="s">
        <v>465</v>
      </c>
      <c r="J178" s="65" t="s">
        <v>209</v>
      </c>
      <c r="K178" s="65" t="s">
        <v>209</v>
      </c>
      <c r="L178" s="32" t="s">
        <v>460</v>
      </c>
      <c r="M178" s="32" t="s">
        <v>459</v>
      </c>
      <c r="N178" s="32" t="s">
        <v>459</v>
      </c>
      <c r="O178" s="32" t="s">
        <v>459</v>
      </c>
      <c r="Q178" s="32">
        <v>20.0</v>
      </c>
      <c r="R178" s="32">
        <v>0.0</v>
      </c>
      <c r="S178" s="32">
        <v>0.0</v>
      </c>
      <c r="T178" s="32">
        <v>50.0</v>
      </c>
      <c r="V178" s="32">
        <v>2.0</v>
      </c>
      <c r="AA178" s="66"/>
      <c r="AB178" s="66"/>
      <c r="AC178" s="67"/>
      <c r="AD178" s="67"/>
      <c r="AE178" s="67"/>
      <c r="AF178" s="67"/>
      <c r="AG178" s="67"/>
      <c r="AH178" s="67"/>
      <c r="AI178" s="67"/>
      <c r="AJ178" s="67"/>
      <c r="AK178" s="67"/>
      <c r="AL178" s="67"/>
      <c r="AM178" s="67"/>
      <c r="AN178" s="67"/>
      <c r="AO178" s="67"/>
      <c r="AP178" s="66"/>
      <c r="AQ178" s="66"/>
      <c r="AR178" s="67"/>
      <c r="AS178" s="67"/>
      <c r="AT178" s="67"/>
      <c r="AU178" s="67"/>
      <c r="AV178" s="67"/>
      <c r="AW178" s="67"/>
      <c r="AX178" s="67"/>
      <c r="AY178" s="67"/>
      <c r="AZ178" s="67"/>
      <c r="BA178" s="66"/>
      <c r="BB178" s="66"/>
      <c r="BC178" s="67"/>
      <c r="BD178" s="67"/>
      <c r="BE178" s="67"/>
      <c r="BF178" s="67"/>
      <c r="BG178" s="67"/>
      <c r="BH178" s="66"/>
      <c r="BI178" s="66"/>
      <c r="BJ178" s="67"/>
      <c r="BK178" s="67"/>
      <c r="BL178" s="67"/>
      <c r="BM178" s="67"/>
      <c r="BN178" s="67"/>
      <c r="BO178" s="67"/>
      <c r="BP178" s="67"/>
      <c r="BQ178" s="67"/>
      <c r="BR178" s="67"/>
      <c r="BS178" s="66"/>
      <c r="BT178" s="66"/>
      <c r="BU178" s="67"/>
      <c r="BV178" s="67"/>
      <c r="BW178" s="67"/>
      <c r="BX178" s="67"/>
      <c r="BY178" s="67"/>
      <c r="BZ178" s="67"/>
      <c r="CA178" s="32" t="s">
        <v>461</v>
      </c>
      <c r="CH178" s="66"/>
      <c r="CI178" s="66"/>
      <c r="CM178" s="32" t="s">
        <v>459</v>
      </c>
      <c r="CN178" s="66"/>
      <c r="CO178" s="66"/>
      <c r="CP178" s="66"/>
      <c r="CQ178" s="66"/>
      <c r="CR178" s="67"/>
      <c r="CS178" s="67"/>
      <c r="CT178" s="67"/>
      <c r="CU178" s="67"/>
      <c r="CV178" s="67"/>
      <c r="CW178" s="67"/>
      <c r="CX178" s="32" t="s">
        <v>461</v>
      </c>
      <c r="CY178" s="65" t="s">
        <v>209</v>
      </c>
    </row>
    <row r="179">
      <c r="A179" s="15" t="s">
        <v>1430</v>
      </c>
      <c r="B179" s="15" t="s">
        <v>33</v>
      </c>
      <c r="E179" s="32" t="s">
        <v>1914</v>
      </c>
      <c r="F179" s="65" t="s">
        <v>19</v>
      </c>
      <c r="G179" s="65" t="s">
        <v>209</v>
      </c>
      <c r="H179" s="65" t="s">
        <v>209</v>
      </c>
      <c r="I179" s="15" t="s">
        <v>465</v>
      </c>
      <c r="J179" s="65" t="s">
        <v>209</v>
      </c>
      <c r="K179" s="65" t="s">
        <v>209</v>
      </c>
      <c r="L179" s="32" t="s">
        <v>460</v>
      </c>
      <c r="M179" s="32" t="s">
        <v>459</v>
      </c>
      <c r="N179" s="32" t="s">
        <v>459</v>
      </c>
      <c r="O179" s="32" t="s">
        <v>459</v>
      </c>
      <c r="P179" s="76">
        <f>20000/43560</f>
        <v>0.4591368228</v>
      </c>
      <c r="Q179" s="32">
        <v>30.0</v>
      </c>
      <c r="R179" s="32">
        <v>5.0</v>
      </c>
      <c r="S179" s="32">
        <v>20.0</v>
      </c>
      <c r="T179" s="32">
        <v>30.0</v>
      </c>
      <c r="V179" s="32">
        <v>1.0</v>
      </c>
      <c r="W179" s="32">
        <v>2.1</v>
      </c>
      <c r="X179" s="32">
        <v>25.0</v>
      </c>
      <c r="Z179" s="32">
        <v>1000.0</v>
      </c>
      <c r="AA179" s="66"/>
      <c r="AB179" s="66"/>
      <c r="AC179" s="67"/>
      <c r="AD179" s="67"/>
      <c r="AE179" s="67"/>
      <c r="AF179" s="67"/>
      <c r="AG179" s="67"/>
      <c r="AH179" s="67"/>
      <c r="AI179" s="67"/>
      <c r="AJ179" s="67"/>
      <c r="AK179" s="67"/>
      <c r="AL179" s="67"/>
      <c r="AM179" s="67"/>
      <c r="AN179" s="67"/>
      <c r="AO179" s="67"/>
      <c r="AP179" s="66"/>
      <c r="AQ179" s="66"/>
      <c r="AR179" s="67"/>
      <c r="AS179" s="67"/>
      <c r="AT179" s="67"/>
      <c r="AU179" s="67"/>
      <c r="AV179" s="67"/>
      <c r="AW179" s="67"/>
      <c r="AX179" s="67"/>
      <c r="AY179" s="67"/>
      <c r="AZ179" s="67"/>
      <c r="BA179" s="66"/>
      <c r="BB179" s="66"/>
      <c r="BC179" s="67"/>
      <c r="BD179" s="67"/>
      <c r="BE179" s="67"/>
      <c r="BF179" s="67"/>
      <c r="BG179" s="67"/>
      <c r="BH179" s="66"/>
      <c r="BI179" s="66"/>
      <c r="BJ179" s="67"/>
      <c r="BK179" s="67"/>
      <c r="BL179" s="67"/>
      <c r="BM179" s="67"/>
      <c r="BN179" s="67"/>
      <c r="BO179" s="67"/>
      <c r="BP179" s="67"/>
      <c r="BQ179" s="67"/>
      <c r="BR179" s="67"/>
      <c r="BS179" s="66"/>
      <c r="BT179" s="66"/>
      <c r="BU179" s="67"/>
      <c r="BV179" s="67"/>
      <c r="BW179" s="67"/>
      <c r="BX179" s="67"/>
      <c r="BY179" s="67"/>
      <c r="BZ179" s="67"/>
      <c r="CA179" s="32" t="s">
        <v>461</v>
      </c>
      <c r="CH179" s="66"/>
      <c r="CI179" s="66"/>
      <c r="CM179" s="32" t="s">
        <v>459</v>
      </c>
      <c r="CN179" s="66"/>
      <c r="CO179" s="66"/>
      <c r="CP179" s="66"/>
      <c r="CQ179" s="66"/>
      <c r="CR179" s="67"/>
      <c r="CS179" s="67"/>
      <c r="CT179" s="67"/>
      <c r="CU179" s="67"/>
      <c r="CV179" s="67"/>
      <c r="CW179" s="67"/>
      <c r="CX179" s="32" t="s">
        <v>461</v>
      </c>
      <c r="CY179" s="65" t="s">
        <v>209</v>
      </c>
    </row>
    <row r="180">
      <c r="A180" s="15" t="s">
        <v>1915</v>
      </c>
      <c r="B180" s="15" t="s">
        <v>56</v>
      </c>
      <c r="C180" s="32" t="s">
        <v>1916</v>
      </c>
      <c r="D180" s="32" t="s">
        <v>1916</v>
      </c>
      <c r="E180" s="32" t="s">
        <v>1917</v>
      </c>
      <c r="F180" s="65" t="s">
        <v>19</v>
      </c>
      <c r="G180" s="65" t="s">
        <v>209</v>
      </c>
      <c r="H180" s="65" t="s">
        <v>209</v>
      </c>
      <c r="I180" s="15" t="s">
        <v>465</v>
      </c>
      <c r="J180" s="65" t="s">
        <v>209</v>
      </c>
      <c r="K180" s="65" t="s">
        <v>209</v>
      </c>
      <c r="L180" s="32" t="s">
        <v>460</v>
      </c>
      <c r="M180" s="32" t="s">
        <v>459</v>
      </c>
      <c r="N180" s="32" t="s">
        <v>459</v>
      </c>
      <c r="O180" s="32" t="s">
        <v>459</v>
      </c>
      <c r="P180" s="32">
        <v>3.0</v>
      </c>
      <c r="Q180" s="32">
        <v>40.0</v>
      </c>
      <c r="R180" s="32">
        <v>40.0</v>
      </c>
      <c r="S180" s="32">
        <v>40.0</v>
      </c>
      <c r="U180" s="32">
        <v>0.1</v>
      </c>
      <c r="W180" s="32">
        <v>2.0</v>
      </c>
      <c r="X180" s="32">
        <v>30.0</v>
      </c>
      <c r="AA180" s="66"/>
      <c r="AB180" s="66"/>
      <c r="AC180" s="67"/>
      <c r="AD180" s="67"/>
      <c r="AE180" s="67"/>
      <c r="AF180" s="67"/>
      <c r="AG180" s="67"/>
      <c r="AH180" s="67"/>
      <c r="AI180" s="67"/>
      <c r="AJ180" s="67"/>
      <c r="AK180" s="67"/>
      <c r="AL180" s="67"/>
      <c r="AM180" s="67"/>
      <c r="AN180" s="67"/>
      <c r="AO180" s="67"/>
      <c r="AP180" s="66"/>
      <c r="AQ180" s="66"/>
      <c r="AR180" s="67"/>
      <c r="AS180" s="67"/>
      <c r="AT180" s="67"/>
      <c r="AU180" s="67"/>
      <c r="AV180" s="67"/>
      <c r="AW180" s="67"/>
      <c r="AX180" s="67"/>
      <c r="AY180" s="67"/>
      <c r="AZ180" s="67"/>
      <c r="BA180" s="66"/>
      <c r="BB180" s="66"/>
      <c r="BC180" s="67"/>
      <c r="BD180" s="67"/>
      <c r="BE180" s="67"/>
      <c r="BF180" s="67"/>
      <c r="BG180" s="67"/>
      <c r="BH180" s="66"/>
      <c r="BI180" s="66"/>
      <c r="BJ180" s="67"/>
      <c r="BK180" s="67"/>
      <c r="BL180" s="67"/>
      <c r="BM180" s="67"/>
      <c r="BN180" s="67"/>
      <c r="BO180" s="67"/>
      <c r="BP180" s="67"/>
      <c r="BQ180" s="67"/>
      <c r="BR180" s="67"/>
      <c r="BS180" s="66"/>
      <c r="BT180" s="66"/>
      <c r="BU180" s="67"/>
      <c r="BV180" s="67"/>
      <c r="BW180" s="67"/>
      <c r="BX180" s="67"/>
      <c r="BY180" s="67"/>
      <c r="BZ180" s="67"/>
      <c r="CA180" s="32" t="s">
        <v>461</v>
      </c>
      <c r="CH180" s="66"/>
      <c r="CI180" s="66"/>
      <c r="CM180" s="32" t="s">
        <v>459</v>
      </c>
      <c r="CN180" s="66"/>
      <c r="CO180" s="66"/>
      <c r="CP180" s="66"/>
      <c r="CQ180" s="66"/>
      <c r="CR180" s="67"/>
      <c r="CS180" s="67"/>
      <c r="CT180" s="67"/>
      <c r="CU180" s="67"/>
      <c r="CV180" s="67"/>
      <c r="CW180" s="67"/>
      <c r="CX180" s="67"/>
      <c r="CY180" s="66"/>
      <c r="DC180" s="32" t="s">
        <v>1918</v>
      </c>
    </row>
    <row r="181">
      <c r="A181" s="15" t="s">
        <v>1915</v>
      </c>
      <c r="B181" s="15" t="s">
        <v>56</v>
      </c>
      <c r="C181" s="32" t="s">
        <v>1919</v>
      </c>
      <c r="D181" s="32" t="s">
        <v>1919</v>
      </c>
      <c r="E181" s="32" t="s">
        <v>1920</v>
      </c>
      <c r="F181" s="65" t="s">
        <v>19</v>
      </c>
      <c r="G181" s="65" t="s">
        <v>209</v>
      </c>
      <c r="H181" s="65" t="s">
        <v>209</v>
      </c>
      <c r="I181" s="15" t="s">
        <v>465</v>
      </c>
      <c r="J181" s="65" t="s">
        <v>209</v>
      </c>
      <c r="K181" s="65" t="s">
        <v>209</v>
      </c>
      <c r="L181" s="67"/>
      <c r="M181" s="67"/>
      <c r="N181" s="67"/>
      <c r="O181" s="67"/>
      <c r="AA181" s="66"/>
      <c r="AB181" s="66"/>
      <c r="AP181" s="66"/>
      <c r="AQ181" s="66"/>
      <c r="BA181" s="66"/>
      <c r="BB181" s="66"/>
      <c r="BH181" s="66"/>
      <c r="BI181" s="66"/>
      <c r="BS181" s="66"/>
      <c r="BT181" s="66"/>
      <c r="CA181" s="32" t="s">
        <v>461</v>
      </c>
      <c r="CH181" s="66"/>
      <c r="CI181" s="66"/>
      <c r="CM181" s="32" t="s">
        <v>460</v>
      </c>
      <c r="CN181" s="66"/>
      <c r="CO181" s="66"/>
      <c r="CP181" s="66"/>
      <c r="CQ181" s="66"/>
      <c r="CX181" s="67"/>
      <c r="CY181" s="66"/>
      <c r="DC181" s="32" t="s">
        <v>1921</v>
      </c>
    </row>
    <row r="182">
      <c r="A182" s="15" t="s">
        <v>1915</v>
      </c>
      <c r="B182" s="15" t="s">
        <v>56</v>
      </c>
      <c r="C182" s="32" t="s">
        <v>1922</v>
      </c>
      <c r="D182" s="32" t="s">
        <v>1922</v>
      </c>
      <c r="E182" s="32" t="s">
        <v>1923</v>
      </c>
      <c r="F182" s="65" t="s">
        <v>19</v>
      </c>
      <c r="G182" s="65" t="s">
        <v>209</v>
      </c>
      <c r="H182" s="65" t="s">
        <v>209</v>
      </c>
      <c r="I182" s="15" t="s">
        <v>465</v>
      </c>
      <c r="J182" s="65" t="s">
        <v>209</v>
      </c>
      <c r="K182" s="65" t="s">
        <v>209</v>
      </c>
      <c r="L182" s="67"/>
      <c r="M182" s="67"/>
      <c r="N182" s="67"/>
      <c r="O182" s="67"/>
      <c r="AA182" s="66"/>
      <c r="AB182" s="66"/>
      <c r="AP182" s="66"/>
      <c r="AQ182" s="66"/>
      <c r="BA182" s="66"/>
      <c r="BB182" s="66"/>
      <c r="BH182" s="66"/>
      <c r="BI182" s="66"/>
      <c r="BS182" s="66"/>
      <c r="BT182" s="66"/>
      <c r="CA182" s="32" t="s">
        <v>461</v>
      </c>
      <c r="CH182" s="66"/>
      <c r="CI182" s="66"/>
      <c r="CM182" s="32" t="s">
        <v>460</v>
      </c>
      <c r="CN182" s="66"/>
      <c r="CO182" s="66"/>
      <c r="CP182" s="66"/>
      <c r="CQ182" s="66"/>
      <c r="CX182" s="67"/>
      <c r="CY182" s="65" t="s">
        <v>209</v>
      </c>
      <c r="DC182" s="32" t="s">
        <v>1924</v>
      </c>
    </row>
    <row r="183">
      <c r="A183" s="15" t="s">
        <v>1915</v>
      </c>
      <c r="B183" s="15" t="s">
        <v>56</v>
      </c>
      <c r="C183" s="32" t="s">
        <v>1925</v>
      </c>
      <c r="D183" s="32" t="s">
        <v>1925</v>
      </c>
      <c r="E183" s="32" t="s">
        <v>1926</v>
      </c>
      <c r="F183" s="65" t="s">
        <v>19</v>
      </c>
      <c r="G183" s="65" t="s">
        <v>209</v>
      </c>
      <c r="H183" s="65" t="s">
        <v>209</v>
      </c>
      <c r="I183" s="15" t="s">
        <v>465</v>
      </c>
      <c r="J183" s="65" t="s">
        <v>209</v>
      </c>
      <c r="K183" s="65" t="s">
        <v>209</v>
      </c>
      <c r="L183" s="67"/>
      <c r="M183" s="67"/>
      <c r="N183" s="67"/>
      <c r="O183" s="67"/>
      <c r="AA183" s="66"/>
      <c r="AB183" s="66"/>
      <c r="AP183" s="66"/>
      <c r="AQ183" s="66"/>
      <c r="BA183" s="66"/>
      <c r="BB183" s="66"/>
      <c r="BH183" s="66"/>
      <c r="BI183" s="66"/>
      <c r="BS183" s="66"/>
      <c r="BT183" s="66"/>
      <c r="CA183" s="32" t="s">
        <v>461</v>
      </c>
      <c r="CH183" s="66"/>
      <c r="CI183" s="66"/>
      <c r="CM183" s="32" t="s">
        <v>460</v>
      </c>
      <c r="CN183" s="66"/>
      <c r="CO183" s="66"/>
      <c r="CP183" s="66"/>
      <c r="CQ183" s="66"/>
      <c r="CX183" s="67"/>
      <c r="CY183" s="66"/>
      <c r="DC183" s="32" t="s">
        <v>1927</v>
      </c>
    </row>
    <row r="184">
      <c r="A184" s="15" t="s">
        <v>1915</v>
      </c>
      <c r="B184" s="15" t="s">
        <v>56</v>
      </c>
      <c r="C184" s="32" t="s">
        <v>1928</v>
      </c>
      <c r="D184" s="32" t="s">
        <v>1928</v>
      </c>
      <c r="E184" s="32" t="s">
        <v>1929</v>
      </c>
      <c r="F184" s="65" t="s">
        <v>19</v>
      </c>
      <c r="G184" s="65" t="s">
        <v>209</v>
      </c>
      <c r="H184" s="65" t="s">
        <v>209</v>
      </c>
      <c r="I184" s="15" t="s">
        <v>465</v>
      </c>
      <c r="J184" s="65" t="s">
        <v>209</v>
      </c>
      <c r="K184" s="65" t="s">
        <v>209</v>
      </c>
      <c r="L184" s="32" t="s">
        <v>460</v>
      </c>
      <c r="M184" s="32" t="s">
        <v>459</v>
      </c>
      <c r="N184" s="32" t="s">
        <v>459</v>
      </c>
      <c r="O184" s="32" t="s">
        <v>459</v>
      </c>
      <c r="P184" s="32">
        <v>1.0</v>
      </c>
      <c r="AA184" s="66"/>
      <c r="AB184" s="66"/>
      <c r="AC184" s="67"/>
      <c r="AD184" s="67"/>
      <c r="AE184" s="67"/>
      <c r="AF184" s="67"/>
      <c r="AG184" s="67"/>
      <c r="AH184" s="67"/>
      <c r="AI184" s="67"/>
      <c r="AJ184" s="67"/>
      <c r="AK184" s="67"/>
      <c r="AL184" s="67"/>
      <c r="AM184" s="67"/>
      <c r="AN184" s="67"/>
      <c r="AO184" s="67"/>
      <c r="AP184" s="66"/>
      <c r="AQ184" s="66"/>
      <c r="AR184" s="67"/>
      <c r="AS184" s="67"/>
      <c r="AT184" s="67"/>
      <c r="AU184" s="67"/>
      <c r="AV184" s="67"/>
      <c r="AW184" s="67"/>
      <c r="AX184" s="67"/>
      <c r="AY184" s="67"/>
      <c r="AZ184" s="67"/>
      <c r="BA184" s="66"/>
      <c r="BB184" s="66"/>
      <c r="BC184" s="67"/>
      <c r="BD184" s="67"/>
      <c r="BE184" s="67"/>
      <c r="BF184" s="67"/>
      <c r="BG184" s="67"/>
      <c r="BH184" s="66"/>
      <c r="BI184" s="66"/>
      <c r="BJ184" s="67"/>
      <c r="BK184" s="67"/>
      <c r="BL184" s="67"/>
      <c r="BM184" s="67"/>
      <c r="BN184" s="67"/>
      <c r="BO184" s="67"/>
      <c r="BP184" s="67"/>
      <c r="BQ184" s="67"/>
      <c r="BR184" s="67"/>
      <c r="BS184" s="66"/>
      <c r="BT184" s="66"/>
      <c r="BU184" s="67"/>
      <c r="BV184" s="67"/>
      <c r="BW184" s="67"/>
      <c r="BX184" s="67"/>
      <c r="BY184" s="67"/>
      <c r="BZ184" s="67"/>
      <c r="CA184" s="32" t="s">
        <v>461</v>
      </c>
      <c r="CH184" s="66"/>
      <c r="CI184" s="66"/>
      <c r="CM184" s="105" t="s">
        <v>459</v>
      </c>
      <c r="CN184" s="66"/>
      <c r="CO184" s="66"/>
      <c r="CP184" s="66"/>
      <c r="CQ184" s="66"/>
      <c r="CR184" s="67"/>
      <c r="CS184" s="67"/>
      <c r="CT184" s="67"/>
      <c r="CU184" s="67"/>
      <c r="CV184" s="67"/>
      <c r="CW184" s="67"/>
      <c r="CX184" s="67"/>
      <c r="CY184" s="66"/>
    </row>
    <row r="185">
      <c r="A185" s="15" t="s">
        <v>1915</v>
      </c>
      <c r="B185" s="15" t="s">
        <v>56</v>
      </c>
      <c r="C185" s="32" t="s">
        <v>1930</v>
      </c>
      <c r="D185" s="32" t="s">
        <v>1930</v>
      </c>
      <c r="E185" s="32" t="s">
        <v>1931</v>
      </c>
      <c r="F185" s="65" t="s">
        <v>19</v>
      </c>
      <c r="G185" s="65" t="s">
        <v>209</v>
      </c>
      <c r="H185" s="65" t="s">
        <v>209</v>
      </c>
      <c r="I185" s="15" t="s">
        <v>465</v>
      </c>
      <c r="J185" s="65" t="s">
        <v>209</v>
      </c>
      <c r="K185" s="65" t="s">
        <v>209</v>
      </c>
      <c r="L185" s="32" t="s">
        <v>460</v>
      </c>
      <c r="M185" s="32" t="s">
        <v>459</v>
      </c>
      <c r="N185" s="32" t="s">
        <v>459</v>
      </c>
      <c r="O185" s="32" t="s">
        <v>459</v>
      </c>
      <c r="P185" s="32">
        <v>0.5</v>
      </c>
      <c r="Q185" s="32">
        <v>25.0</v>
      </c>
      <c r="R185" s="32">
        <v>15.0</v>
      </c>
      <c r="S185" s="32">
        <v>25.0</v>
      </c>
      <c r="T185" s="32">
        <v>0.25</v>
      </c>
      <c r="W185" s="32">
        <v>2.0</v>
      </c>
      <c r="X185" s="32">
        <v>30.0</v>
      </c>
      <c r="AA185" s="66"/>
      <c r="AB185" s="66"/>
      <c r="AC185" s="67"/>
      <c r="AD185" s="67"/>
      <c r="AE185" s="67"/>
      <c r="AF185" s="67"/>
      <c r="AG185" s="67"/>
      <c r="AH185" s="67"/>
      <c r="AI185" s="67"/>
      <c r="AJ185" s="67"/>
      <c r="AK185" s="67"/>
      <c r="AL185" s="67"/>
      <c r="AM185" s="67"/>
      <c r="AN185" s="67"/>
      <c r="AO185" s="67"/>
      <c r="AP185" s="66"/>
      <c r="AQ185" s="66"/>
      <c r="AR185" s="67"/>
      <c r="AS185" s="67"/>
      <c r="AT185" s="67"/>
      <c r="AU185" s="67"/>
      <c r="AV185" s="67"/>
      <c r="AW185" s="67"/>
      <c r="AX185" s="67"/>
      <c r="AY185" s="67"/>
      <c r="AZ185" s="67"/>
      <c r="BA185" s="66"/>
      <c r="BB185" s="66"/>
      <c r="BC185" s="67"/>
      <c r="BD185" s="67"/>
      <c r="BE185" s="67"/>
      <c r="BF185" s="67"/>
      <c r="BG185" s="67"/>
      <c r="BH185" s="66"/>
      <c r="BI185" s="66"/>
      <c r="BJ185" s="67"/>
      <c r="BK185" s="67"/>
      <c r="BL185" s="67"/>
      <c r="BM185" s="67"/>
      <c r="BN185" s="67"/>
      <c r="BO185" s="67"/>
      <c r="BP185" s="67"/>
      <c r="BQ185" s="67"/>
      <c r="BR185" s="67"/>
      <c r="BS185" s="66"/>
      <c r="BT185" s="66"/>
      <c r="BU185" s="67"/>
      <c r="BV185" s="67"/>
      <c r="BW185" s="67"/>
      <c r="BX185" s="67"/>
      <c r="BY185" s="67"/>
      <c r="BZ185" s="67"/>
      <c r="CA185" s="32" t="s">
        <v>461</v>
      </c>
      <c r="CH185" s="66"/>
      <c r="CI185" s="66"/>
      <c r="CM185" s="105" t="s">
        <v>459</v>
      </c>
      <c r="CN185" s="66"/>
      <c r="CO185" s="66"/>
      <c r="CP185" s="66"/>
      <c r="CQ185" s="66"/>
      <c r="CR185" s="67"/>
      <c r="CS185" s="67"/>
      <c r="CT185" s="67"/>
      <c r="CU185" s="67"/>
      <c r="CV185" s="67"/>
      <c r="CW185" s="67"/>
      <c r="CX185" s="67"/>
      <c r="CY185" s="66"/>
    </row>
    <row r="186">
      <c r="A186" s="15" t="s">
        <v>1915</v>
      </c>
      <c r="B186" s="15" t="s">
        <v>56</v>
      </c>
      <c r="C186" s="32" t="s">
        <v>1932</v>
      </c>
      <c r="D186" s="32" t="s">
        <v>1932</v>
      </c>
      <c r="E186" s="32" t="s">
        <v>1933</v>
      </c>
      <c r="F186" s="65" t="s">
        <v>19</v>
      </c>
      <c r="G186" s="65" t="s">
        <v>209</v>
      </c>
      <c r="H186" s="65" t="s">
        <v>209</v>
      </c>
      <c r="I186" s="15" t="s">
        <v>465</v>
      </c>
      <c r="J186" s="65" t="s">
        <v>209</v>
      </c>
      <c r="K186" s="65" t="s">
        <v>209</v>
      </c>
      <c r="L186" s="32" t="s">
        <v>460</v>
      </c>
      <c r="M186" s="32" t="s">
        <v>459</v>
      </c>
      <c r="N186" s="32" t="s">
        <v>459</v>
      </c>
      <c r="O186" s="32" t="s">
        <v>459</v>
      </c>
      <c r="AA186" s="66"/>
      <c r="AB186" s="66"/>
      <c r="AC186" s="67"/>
      <c r="AD186" s="67"/>
      <c r="AE186" s="67"/>
      <c r="AF186" s="67"/>
      <c r="AG186" s="67"/>
      <c r="AH186" s="67"/>
      <c r="AI186" s="67"/>
      <c r="AJ186" s="67"/>
      <c r="AK186" s="67"/>
      <c r="AL186" s="67"/>
      <c r="AM186" s="67"/>
      <c r="AN186" s="67"/>
      <c r="AO186" s="67"/>
      <c r="AP186" s="66"/>
      <c r="AQ186" s="66"/>
      <c r="AR186" s="67"/>
      <c r="AS186" s="67"/>
      <c r="AT186" s="67"/>
      <c r="AU186" s="67"/>
      <c r="AV186" s="67"/>
      <c r="AW186" s="67"/>
      <c r="AX186" s="67"/>
      <c r="AY186" s="67"/>
      <c r="AZ186" s="67"/>
      <c r="BA186" s="66"/>
      <c r="BB186" s="66"/>
      <c r="BC186" s="67"/>
      <c r="BD186" s="67"/>
      <c r="BE186" s="67"/>
      <c r="BF186" s="67"/>
      <c r="BG186" s="67"/>
      <c r="BH186" s="66"/>
      <c r="BI186" s="66"/>
      <c r="BJ186" s="67"/>
      <c r="BK186" s="67"/>
      <c r="BL186" s="67"/>
      <c r="BM186" s="67"/>
      <c r="BN186" s="67"/>
      <c r="BO186" s="67"/>
      <c r="BP186" s="67"/>
      <c r="BQ186" s="67"/>
      <c r="BR186" s="67"/>
      <c r="BS186" s="66"/>
      <c r="BT186" s="66"/>
      <c r="BU186" s="67"/>
      <c r="BV186" s="67"/>
      <c r="BW186" s="67"/>
      <c r="BX186" s="67"/>
      <c r="BY186" s="67"/>
      <c r="BZ186" s="67"/>
      <c r="CA186" s="32" t="s">
        <v>461</v>
      </c>
      <c r="CH186" s="66"/>
      <c r="CI186" s="66"/>
      <c r="CM186" s="105" t="s">
        <v>459</v>
      </c>
      <c r="CN186" s="66"/>
      <c r="CO186" s="66"/>
      <c r="CP186" s="66"/>
      <c r="CQ186" s="66"/>
      <c r="CR186" s="67"/>
      <c r="CS186" s="67"/>
      <c r="CT186" s="67"/>
      <c r="CU186" s="67"/>
      <c r="CV186" s="67"/>
      <c r="CW186" s="67"/>
      <c r="CX186" s="67"/>
      <c r="CY186" s="66"/>
    </row>
    <row r="187">
      <c r="A187" s="15" t="s">
        <v>1915</v>
      </c>
      <c r="B187" s="15" t="s">
        <v>56</v>
      </c>
      <c r="C187" s="32" t="s">
        <v>1934</v>
      </c>
      <c r="D187" s="32" t="s">
        <v>1934</v>
      </c>
      <c r="E187" s="32" t="s">
        <v>1935</v>
      </c>
      <c r="F187" s="65" t="s">
        <v>19</v>
      </c>
      <c r="G187" s="65" t="s">
        <v>209</v>
      </c>
      <c r="H187" s="65" t="s">
        <v>209</v>
      </c>
      <c r="I187" s="15" t="s">
        <v>465</v>
      </c>
      <c r="J187" s="65" t="s">
        <v>209</v>
      </c>
      <c r="K187" s="65" t="s">
        <v>209</v>
      </c>
      <c r="L187" s="32" t="s">
        <v>460</v>
      </c>
      <c r="M187" s="32" t="s">
        <v>460</v>
      </c>
      <c r="N187" s="32" t="s">
        <v>459</v>
      </c>
      <c r="O187" s="32" t="s">
        <v>459</v>
      </c>
      <c r="P187" s="32">
        <v>0.28</v>
      </c>
      <c r="Q187" s="32">
        <v>20.0</v>
      </c>
      <c r="R187" s="32">
        <v>7.5</v>
      </c>
      <c r="Z187" s="32">
        <v>1000.0</v>
      </c>
      <c r="AA187" s="65" t="s">
        <v>209</v>
      </c>
      <c r="AB187" s="65" t="s">
        <v>209</v>
      </c>
      <c r="AC187" s="32">
        <v>0.28</v>
      </c>
      <c r="AE187" s="32">
        <v>20.0</v>
      </c>
      <c r="AF187" s="32">
        <v>7.5</v>
      </c>
      <c r="AO187" s="32">
        <v>800.0</v>
      </c>
      <c r="AP187" s="66"/>
      <c r="AQ187" s="66"/>
      <c r="AR187" s="67"/>
      <c r="AS187" s="67"/>
      <c r="AT187" s="67"/>
      <c r="AU187" s="67"/>
      <c r="AV187" s="67"/>
      <c r="AW187" s="67"/>
      <c r="AX187" s="67"/>
      <c r="AY187" s="67"/>
      <c r="AZ187" s="67"/>
      <c r="BA187" s="66"/>
      <c r="BB187" s="66"/>
      <c r="BC187" s="67"/>
      <c r="BD187" s="67"/>
      <c r="BE187" s="67"/>
      <c r="BF187" s="67"/>
      <c r="BG187" s="67"/>
      <c r="BH187" s="66"/>
      <c r="BI187" s="66"/>
      <c r="BJ187" s="67"/>
      <c r="BK187" s="67"/>
      <c r="BL187" s="67"/>
      <c r="BM187" s="67"/>
      <c r="BN187" s="67"/>
      <c r="BO187" s="67"/>
      <c r="BP187" s="67"/>
      <c r="BQ187" s="67"/>
      <c r="BR187" s="67"/>
      <c r="BS187" s="66"/>
      <c r="BT187" s="66"/>
      <c r="BU187" s="67"/>
      <c r="BV187" s="67"/>
      <c r="BW187" s="67"/>
      <c r="BX187" s="67"/>
      <c r="BY187" s="67"/>
      <c r="BZ187" s="67"/>
      <c r="CA187" s="32" t="s">
        <v>461</v>
      </c>
      <c r="CH187" s="66"/>
      <c r="CI187" s="66"/>
      <c r="CM187" s="105" t="s">
        <v>459</v>
      </c>
      <c r="CN187" s="66"/>
      <c r="CO187" s="66"/>
      <c r="CP187" s="66"/>
      <c r="CQ187" s="66"/>
      <c r="CR187" s="67"/>
      <c r="CS187" s="67"/>
      <c r="CT187" s="67"/>
      <c r="CU187" s="67"/>
      <c r="CV187" s="67"/>
      <c r="CW187" s="67"/>
      <c r="CX187" s="67"/>
      <c r="CY187" s="65" t="s">
        <v>209</v>
      </c>
    </row>
    <row r="188">
      <c r="A188" s="15" t="s">
        <v>1915</v>
      </c>
      <c r="B188" s="15" t="s">
        <v>56</v>
      </c>
      <c r="C188" s="32" t="s">
        <v>1936</v>
      </c>
      <c r="D188" s="32" t="s">
        <v>1936</v>
      </c>
      <c r="E188" s="32" t="s">
        <v>1937</v>
      </c>
      <c r="F188" s="65" t="s">
        <v>19</v>
      </c>
      <c r="G188" s="65" t="s">
        <v>209</v>
      </c>
      <c r="H188" s="65" t="s">
        <v>209</v>
      </c>
      <c r="I188" s="15" t="s">
        <v>465</v>
      </c>
      <c r="J188" s="65" t="s">
        <v>209</v>
      </c>
      <c r="K188" s="65" t="s">
        <v>209</v>
      </c>
      <c r="L188" s="32" t="s">
        <v>460</v>
      </c>
      <c r="M188" s="32" t="s">
        <v>355</v>
      </c>
      <c r="N188" s="32" t="s">
        <v>459</v>
      </c>
      <c r="O188" s="32" t="s">
        <v>459</v>
      </c>
      <c r="P188" s="32">
        <v>0.5</v>
      </c>
      <c r="Q188" s="32">
        <v>25.0</v>
      </c>
      <c r="R188" s="32">
        <v>15.0</v>
      </c>
      <c r="S188" s="32">
        <v>25.0</v>
      </c>
      <c r="T188" s="32">
        <v>0.25</v>
      </c>
      <c r="W188" s="32">
        <v>2.0</v>
      </c>
      <c r="X188" s="32">
        <v>30.0</v>
      </c>
      <c r="Z188" s="32">
        <v>1000.0</v>
      </c>
      <c r="AA188" s="65" t="s">
        <v>209</v>
      </c>
      <c r="AB188" s="65" t="s">
        <v>209</v>
      </c>
      <c r="AC188" s="32">
        <v>0.5</v>
      </c>
      <c r="AD188" s="106">
        <v>44593.0</v>
      </c>
      <c r="AE188" s="32">
        <v>25.0</v>
      </c>
      <c r="AF188" s="32">
        <v>15.0</v>
      </c>
      <c r="AG188" s="32">
        <v>25.0</v>
      </c>
      <c r="AH188" s="32">
        <v>0.25</v>
      </c>
      <c r="AL188" s="32">
        <v>2.0</v>
      </c>
      <c r="AM188" s="32">
        <v>30.0</v>
      </c>
      <c r="AO188" s="32">
        <v>800.0</v>
      </c>
      <c r="AP188" s="66"/>
      <c r="AQ188" s="66"/>
      <c r="AR188" s="67"/>
      <c r="AS188" s="67"/>
      <c r="AT188" s="67"/>
      <c r="AU188" s="67"/>
      <c r="AV188" s="67"/>
      <c r="AW188" s="67"/>
      <c r="AX188" s="67"/>
      <c r="AY188" s="67"/>
      <c r="AZ188" s="67"/>
      <c r="BA188" s="66"/>
      <c r="BB188" s="66"/>
      <c r="BC188" s="67"/>
      <c r="BD188" s="67"/>
      <c r="BE188" s="67"/>
      <c r="BF188" s="67"/>
      <c r="BG188" s="67"/>
      <c r="BH188" s="66"/>
      <c r="BI188" s="66"/>
      <c r="BJ188" s="67"/>
      <c r="BK188" s="67"/>
      <c r="BL188" s="67"/>
      <c r="BM188" s="67"/>
      <c r="BN188" s="67"/>
      <c r="BO188" s="67"/>
      <c r="BP188" s="67"/>
      <c r="BQ188" s="67"/>
      <c r="BR188" s="67"/>
      <c r="BS188" s="66"/>
      <c r="BT188" s="66"/>
      <c r="BU188" s="67"/>
      <c r="BV188" s="67"/>
      <c r="BW188" s="67"/>
      <c r="BX188" s="67"/>
      <c r="BY188" s="67"/>
      <c r="BZ188" s="67"/>
      <c r="CA188" s="32" t="s">
        <v>461</v>
      </c>
      <c r="CH188" s="66"/>
      <c r="CI188" s="66"/>
      <c r="CM188" s="105" t="s">
        <v>459</v>
      </c>
      <c r="CN188" s="66"/>
      <c r="CO188" s="66"/>
      <c r="CP188" s="66"/>
      <c r="CQ188" s="66"/>
      <c r="CR188" s="67"/>
      <c r="CS188" s="67"/>
      <c r="CT188" s="67"/>
      <c r="CU188" s="67"/>
      <c r="CV188" s="67"/>
      <c r="CW188" s="67"/>
      <c r="CX188" s="67"/>
      <c r="CY188" s="65" t="s">
        <v>209</v>
      </c>
    </row>
    <row r="189">
      <c r="A189" s="15" t="s">
        <v>1915</v>
      </c>
      <c r="B189" s="15" t="s">
        <v>56</v>
      </c>
      <c r="C189" s="32" t="s">
        <v>1938</v>
      </c>
      <c r="D189" s="32" t="s">
        <v>1938</v>
      </c>
      <c r="E189" s="32" t="s">
        <v>1939</v>
      </c>
      <c r="F189" s="65" t="s">
        <v>19</v>
      </c>
      <c r="G189" s="65" t="s">
        <v>209</v>
      </c>
      <c r="H189" s="65" t="s">
        <v>209</v>
      </c>
      <c r="I189" s="15" t="s">
        <v>465</v>
      </c>
      <c r="J189" s="65" t="s">
        <v>209</v>
      </c>
      <c r="K189" s="65" t="s">
        <v>209</v>
      </c>
      <c r="L189" s="32" t="s">
        <v>460</v>
      </c>
      <c r="M189" s="32" t="s">
        <v>459</v>
      </c>
      <c r="N189" s="32" t="s">
        <v>459</v>
      </c>
      <c r="O189" s="32" t="s">
        <v>459</v>
      </c>
      <c r="P189" s="32">
        <v>0.5</v>
      </c>
      <c r="Q189" s="32">
        <v>25.0</v>
      </c>
      <c r="R189" s="32">
        <v>15.0</v>
      </c>
      <c r="S189" s="32">
        <v>25.0</v>
      </c>
      <c r="T189" s="32">
        <v>0.25</v>
      </c>
      <c r="W189" s="32">
        <v>2.0</v>
      </c>
      <c r="X189" s="32">
        <v>30.0</v>
      </c>
      <c r="AA189" s="66"/>
      <c r="AB189" s="66"/>
      <c r="AC189" s="67"/>
      <c r="AD189" s="67"/>
      <c r="AE189" s="67"/>
      <c r="AF189" s="67"/>
      <c r="AG189" s="67"/>
      <c r="AH189" s="67"/>
      <c r="AI189" s="67"/>
      <c r="AJ189" s="67"/>
      <c r="AK189" s="67"/>
      <c r="AL189" s="67"/>
      <c r="AM189" s="67"/>
      <c r="AN189" s="67"/>
      <c r="AO189" s="67"/>
      <c r="AP189" s="66"/>
      <c r="AQ189" s="66"/>
      <c r="AR189" s="67"/>
      <c r="AS189" s="67"/>
      <c r="AT189" s="67"/>
      <c r="AU189" s="67"/>
      <c r="AV189" s="67"/>
      <c r="AW189" s="67"/>
      <c r="AX189" s="67"/>
      <c r="AY189" s="67"/>
      <c r="AZ189" s="67"/>
      <c r="BA189" s="66"/>
      <c r="BB189" s="66"/>
      <c r="BC189" s="67"/>
      <c r="BD189" s="67"/>
      <c r="BE189" s="67"/>
      <c r="BF189" s="67"/>
      <c r="BG189" s="67"/>
      <c r="BH189" s="66"/>
      <c r="BI189" s="66"/>
      <c r="BJ189" s="67"/>
      <c r="BK189" s="67"/>
      <c r="BL189" s="67"/>
      <c r="BM189" s="67"/>
      <c r="BN189" s="67"/>
      <c r="BO189" s="67"/>
      <c r="BP189" s="67"/>
      <c r="BQ189" s="67"/>
      <c r="BR189" s="67"/>
      <c r="BS189" s="66"/>
      <c r="BT189" s="66"/>
      <c r="BU189" s="67"/>
      <c r="BV189" s="67"/>
      <c r="BW189" s="67"/>
      <c r="BX189" s="67"/>
      <c r="BY189" s="67"/>
      <c r="BZ189" s="67"/>
      <c r="CA189" s="32" t="s">
        <v>461</v>
      </c>
      <c r="CH189" s="66"/>
      <c r="CI189" s="66"/>
      <c r="CM189" s="105" t="s">
        <v>459</v>
      </c>
      <c r="CN189" s="66"/>
      <c r="CO189" s="66"/>
      <c r="CP189" s="66"/>
      <c r="CQ189" s="66"/>
      <c r="CR189" s="67"/>
      <c r="CS189" s="67"/>
      <c r="CT189" s="67"/>
      <c r="CU189" s="67"/>
      <c r="CV189" s="67"/>
      <c r="CW189" s="67"/>
      <c r="CX189" s="67"/>
      <c r="CY189" s="65" t="s">
        <v>209</v>
      </c>
    </row>
    <row r="190">
      <c r="A190" s="15" t="s">
        <v>1915</v>
      </c>
      <c r="B190" s="15" t="s">
        <v>56</v>
      </c>
      <c r="C190" s="32" t="s">
        <v>1940</v>
      </c>
      <c r="D190" s="32" t="s">
        <v>1940</v>
      </c>
      <c r="E190" s="32" t="s">
        <v>1941</v>
      </c>
      <c r="F190" s="65" t="s">
        <v>19</v>
      </c>
      <c r="G190" s="65" t="s">
        <v>209</v>
      </c>
      <c r="H190" s="65" t="s">
        <v>209</v>
      </c>
      <c r="I190" s="15" t="s">
        <v>465</v>
      </c>
      <c r="J190" s="65" t="s">
        <v>209</v>
      </c>
      <c r="K190" s="65" t="s">
        <v>209</v>
      </c>
      <c r="L190" s="32" t="s">
        <v>460</v>
      </c>
      <c r="M190" s="32" t="s">
        <v>459</v>
      </c>
      <c r="N190" s="32" t="s">
        <v>459</v>
      </c>
      <c r="O190" s="32" t="s">
        <v>459</v>
      </c>
      <c r="P190" s="32">
        <v>0.5</v>
      </c>
      <c r="Q190" s="32">
        <v>25.0</v>
      </c>
      <c r="R190" s="32">
        <v>15.0</v>
      </c>
      <c r="S190" s="32">
        <v>25.0</v>
      </c>
      <c r="T190" s="32">
        <v>0.25</v>
      </c>
      <c r="W190" s="32">
        <v>2.0</v>
      </c>
      <c r="X190" s="32">
        <v>30.0</v>
      </c>
      <c r="AA190" s="66"/>
      <c r="AB190" s="66"/>
      <c r="AC190" s="67"/>
      <c r="AD190" s="67"/>
      <c r="AE190" s="67"/>
      <c r="AF190" s="67"/>
      <c r="AG190" s="67"/>
      <c r="AH190" s="67"/>
      <c r="AI190" s="67"/>
      <c r="AJ190" s="67"/>
      <c r="AK190" s="67"/>
      <c r="AL190" s="67"/>
      <c r="AM190" s="67"/>
      <c r="AN190" s="67"/>
      <c r="AO190" s="67"/>
      <c r="AP190" s="66"/>
      <c r="AQ190" s="66"/>
      <c r="AR190" s="67"/>
      <c r="AS190" s="67"/>
      <c r="AT190" s="67"/>
      <c r="AU190" s="67"/>
      <c r="AV190" s="67"/>
      <c r="AW190" s="67"/>
      <c r="AX190" s="67"/>
      <c r="AY190" s="67"/>
      <c r="AZ190" s="67"/>
      <c r="BA190" s="66"/>
      <c r="BB190" s="66"/>
      <c r="BC190" s="67"/>
      <c r="BD190" s="67"/>
      <c r="BE190" s="67"/>
      <c r="BF190" s="67"/>
      <c r="BG190" s="67"/>
      <c r="BH190" s="66"/>
      <c r="BI190" s="66"/>
      <c r="BJ190" s="67"/>
      <c r="BK190" s="67"/>
      <c r="BL190" s="67"/>
      <c r="BM190" s="67"/>
      <c r="BN190" s="67"/>
      <c r="BO190" s="67"/>
      <c r="BP190" s="67"/>
      <c r="BQ190" s="67"/>
      <c r="BR190" s="67"/>
      <c r="BS190" s="66"/>
      <c r="BT190" s="66"/>
      <c r="BU190" s="67"/>
      <c r="BV190" s="67"/>
      <c r="BW190" s="67"/>
      <c r="BX190" s="67"/>
      <c r="BY190" s="67"/>
      <c r="BZ190" s="67"/>
      <c r="CA190" s="32" t="s">
        <v>461</v>
      </c>
      <c r="CH190" s="66"/>
      <c r="CI190" s="66"/>
      <c r="CM190" s="105" t="s">
        <v>459</v>
      </c>
      <c r="CN190" s="66"/>
      <c r="CO190" s="66"/>
      <c r="CP190" s="66"/>
      <c r="CQ190" s="66"/>
      <c r="CR190" s="67"/>
      <c r="CS190" s="67"/>
      <c r="CT190" s="67"/>
      <c r="CU190" s="67"/>
      <c r="CV190" s="67"/>
      <c r="CW190" s="67"/>
      <c r="CX190" s="67"/>
      <c r="CY190" s="66"/>
    </row>
    <row r="191">
      <c r="A191" s="15" t="s">
        <v>1915</v>
      </c>
      <c r="B191" s="15" t="s">
        <v>56</v>
      </c>
      <c r="C191" s="32" t="s">
        <v>1942</v>
      </c>
      <c r="D191" s="32" t="s">
        <v>1942</v>
      </c>
      <c r="E191" s="32" t="s">
        <v>1943</v>
      </c>
      <c r="F191" s="65" t="s">
        <v>19</v>
      </c>
      <c r="G191" s="65" t="s">
        <v>209</v>
      </c>
      <c r="H191" s="65" t="s">
        <v>209</v>
      </c>
      <c r="I191" s="15" t="s">
        <v>465</v>
      </c>
      <c r="J191" s="65" t="s">
        <v>209</v>
      </c>
      <c r="K191" s="65" t="s">
        <v>209</v>
      </c>
      <c r="L191" s="32" t="s">
        <v>460</v>
      </c>
      <c r="M191" s="32" t="s">
        <v>460</v>
      </c>
      <c r="N191" s="32" t="s">
        <v>459</v>
      </c>
      <c r="O191" s="32" t="s">
        <v>459</v>
      </c>
      <c r="Q191" s="32">
        <v>30.0</v>
      </c>
      <c r="R191" s="32">
        <v>10.0</v>
      </c>
      <c r="AA191" s="66"/>
      <c r="AB191" s="66"/>
      <c r="AP191" s="66"/>
      <c r="AQ191" s="66"/>
      <c r="AR191" s="67"/>
      <c r="AS191" s="67"/>
      <c r="AT191" s="67"/>
      <c r="AU191" s="67"/>
      <c r="AV191" s="67"/>
      <c r="AW191" s="67"/>
      <c r="AX191" s="67"/>
      <c r="AY191" s="67"/>
      <c r="AZ191" s="67"/>
      <c r="BA191" s="66"/>
      <c r="BB191" s="66"/>
      <c r="BC191" s="67"/>
      <c r="BD191" s="67"/>
      <c r="BE191" s="67"/>
      <c r="BF191" s="67"/>
      <c r="BG191" s="67"/>
      <c r="BH191" s="66"/>
      <c r="BI191" s="66"/>
      <c r="BJ191" s="67"/>
      <c r="BK191" s="67"/>
      <c r="BL191" s="67"/>
      <c r="BM191" s="67"/>
      <c r="BN191" s="67"/>
      <c r="BO191" s="67"/>
      <c r="BP191" s="67"/>
      <c r="BQ191" s="67"/>
      <c r="BR191" s="67"/>
      <c r="BS191" s="66"/>
      <c r="BT191" s="66"/>
      <c r="BU191" s="67"/>
      <c r="BV191" s="67"/>
      <c r="BW191" s="67"/>
      <c r="BX191" s="67"/>
      <c r="BY191" s="67"/>
      <c r="BZ191" s="67"/>
      <c r="CA191" s="32" t="s">
        <v>461</v>
      </c>
      <c r="CH191" s="66"/>
      <c r="CI191" s="66"/>
      <c r="CM191" s="105" t="s">
        <v>459</v>
      </c>
      <c r="CN191" s="66"/>
      <c r="CO191" s="66"/>
      <c r="CP191" s="66"/>
      <c r="CQ191" s="66"/>
      <c r="CR191" s="67"/>
      <c r="CS191" s="67"/>
      <c r="CT191" s="67"/>
      <c r="CU191" s="67"/>
      <c r="CV191" s="67"/>
      <c r="CW191" s="67"/>
      <c r="CX191" s="67"/>
      <c r="CY191" s="66"/>
      <c r="DC191" s="32" t="s">
        <v>1944</v>
      </c>
    </row>
    <row r="192">
      <c r="A192" s="15" t="s">
        <v>1915</v>
      </c>
      <c r="B192" s="15" t="s">
        <v>56</v>
      </c>
      <c r="C192" s="32" t="s">
        <v>1945</v>
      </c>
      <c r="D192" s="32" t="s">
        <v>1945</v>
      </c>
      <c r="E192" s="32" t="s">
        <v>1946</v>
      </c>
      <c r="F192" s="65" t="s">
        <v>209</v>
      </c>
      <c r="G192" s="65" t="s">
        <v>209</v>
      </c>
      <c r="H192" s="65" t="s">
        <v>209</v>
      </c>
      <c r="I192" s="15" t="s">
        <v>465</v>
      </c>
      <c r="J192" s="65" t="s">
        <v>209</v>
      </c>
      <c r="K192" s="65" t="s">
        <v>209</v>
      </c>
      <c r="L192" s="32" t="s">
        <v>460</v>
      </c>
      <c r="M192" s="32" t="s">
        <v>459</v>
      </c>
      <c r="N192" s="32" t="s">
        <v>459</v>
      </c>
      <c r="O192" s="32" t="s">
        <v>459</v>
      </c>
      <c r="P192" s="32">
        <v>0.57</v>
      </c>
      <c r="Z192" s="32">
        <v>400.0</v>
      </c>
      <c r="AA192" s="66"/>
      <c r="AB192" s="66"/>
      <c r="AC192" s="67"/>
      <c r="AD192" s="67"/>
      <c r="AE192" s="67"/>
      <c r="AF192" s="67"/>
      <c r="AG192" s="67"/>
      <c r="AH192" s="67"/>
      <c r="AI192" s="67"/>
      <c r="AJ192" s="67"/>
      <c r="AK192" s="67"/>
      <c r="AL192" s="67"/>
      <c r="AM192" s="67"/>
      <c r="AN192" s="67"/>
      <c r="AO192" s="67"/>
      <c r="AP192" s="66"/>
      <c r="AQ192" s="66"/>
      <c r="AR192" s="67"/>
      <c r="AS192" s="67"/>
      <c r="AT192" s="67"/>
      <c r="AU192" s="67"/>
      <c r="AV192" s="67"/>
      <c r="AW192" s="67"/>
      <c r="AX192" s="67"/>
      <c r="AY192" s="67"/>
      <c r="AZ192" s="67"/>
      <c r="BA192" s="66"/>
      <c r="BB192" s="66"/>
      <c r="BC192" s="67"/>
      <c r="BD192" s="67"/>
      <c r="BE192" s="67"/>
      <c r="BF192" s="67"/>
      <c r="BG192" s="67"/>
      <c r="BH192" s="66"/>
      <c r="BI192" s="66"/>
      <c r="BJ192" s="67"/>
      <c r="BK192" s="67"/>
      <c r="BL192" s="67"/>
      <c r="BM192" s="67"/>
      <c r="BN192" s="67"/>
      <c r="BO192" s="67"/>
      <c r="BP192" s="67"/>
      <c r="BQ192" s="67"/>
      <c r="BR192" s="67"/>
      <c r="BS192" s="66"/>
      <c r="BT192" s="66"/>
      <c r="BU192" s="67"/>
      <c r="BV192" s="67"/>
      <c r="BW192" s="67"/>
      <c r="BX192" s="67"/>
      <c r="BY192" s="67"/>
      <c r="BZ192" s="67"/>
      <c r="CA192" s="32" t="s">
        <v>461</v>
      </c>
      <c r="CH192" s="66"/>
      <c r="CI192" s="66"/>
      <c r="CM192" s="105" t="s">
        <v>459</v>
      </c>
      <c r="CN192" s="66"/>
      <c r="CO192" s="66"/>
      <c r="CP192" s="66"/>
      <c r="CQ192" s="66"/>
      <c r="CR192" s="67"/>
      <c r="CS192" s="67"/>
      <c r="CT192" s="67"/>
      <c r="CU192" s="67"/>
      <c r="CV192" s="67"/>
      <c r="CW192" s="67"/>
      <c r="CX192" s="67"/>
      <c r="CY192" s="65" t="s">
        <v>19</v>
      </c>
      <c r="DC192" s="32" t="s">
        <v>1947</v>
      </c>
    </row>
    <row r="193">
      <c r="A193" s="15" t="s">
        <v>1915</v>
      </c>
      <c r="B193" s="15" t="s">
        <v>56</v>
      </c>
      <c r="C193" s="32" t="s">
        <v>1948</v>
      </c>
      <c r="D193" s="32" t="s">
        <v>1948</v>
      </c>
      <c r="E193" s="32" t="s">
        <v>1949</v>
      </c>
      <c r="F193" s="65" t="s">
        <v>19</v>
      </c>
      <c r="G193" s="65" t="s">
        <v>209</v>
      </c>
      <c r="H193" s="65" t="s">
        <v>209</v>
      </c>
      <c r="I193" s="15" t="s">
        <v>465</v>
      </c>
      <c r="J193" s="65" t="s">
        <v>209</v>
      </c>
      <c r="K193" s="65" t="s">
        <v>209</v>
      </c>
      <c r="L193" s="32" t="s">
        <v>460</v>
      </c>
      <c r="M193" s="32" t="s">
        <v>459</v>
      </c>
      <c r="N193" s="32" t="s">
        <v>459</v>
      </c>
      <c r="O193" s="32" t="s">
        <v>459</v>
      </c>
      <c r="P193" s="32">
        <v>10.0</v>
      </c>
      <c r="AA193" s="66"/>
      <c r="AB193" s="66"/>
      <c r="AC193" s="67"/>
      <c r="AD193" s="67"/>
      <c r="AE193" s="67"/>
      <c r="AF193" s="67"/>
      <c r="AG193" s="67"/>
      <c r="AH193" s="67"/>
      <c r="AI193" s="67"/>
      <c r="AJ193" s="67"/>
      <c r="AK193" s="67"/>
      <c r="AL193" s="67"/>
      <c r="AM193" s="67"/>
      <c r="AN193" s="67"/>
      <c r="AO193" s="67"/>
      <c r="AP193" s="66"/>
      <c r="AQ193" s="66"/>
      <c r="AR193" s="67"/>
      <c r="AS193" s="67"/>
      <c r="AT193" s="67"/>
      <c r="AU193" s="67"/>
      <c r="AV193" s="67"/>
      <c r="AW193" s="67"/>
      <c r="AX193" s="67"/>
      <c r="AY193" s="67"/>
      <c r="AZ193" s="67"/>
      <c r="BA193" s="66"/>
      <c r="BB193" s="66"/>
      <c r="BC193" s="67"/>
      <c r="BD193" s="67"/>
      <c r="BE193" s="67"/>
      <c r="BF193" s="67"/>
      <c r="BG193" s="67"/>
      <c r="BH193" s="66"/>
      <c r="BI193" s="66"/>
      <c r="BJ193" s="67"/>
      <c r="BK193" s="67"/>
      <c r="BL193" s="67"/>
      <c r="BM193" s="67"/>
      <c r="BN193" s="67"/>
      <c r="BO193" s="67"/>
      <c r="BP193" s="67"/>
      <c r="BQ193" s="67"/>
      <c r="BR193" s="67"/>
      <c r="BS193" s="66"/>
      <c r="BT193" s="66"/>
      <c r="BU193" s="67"/>
      <c r="BV193" s="67"/>
      <c r="BW193" s="67"/>
      <c r="BX193" s="67"/>
      <c r="BY193" s="67"/>
      <c r="BZ193" s="67"/>
      <c r="CA193" s="32" t="s">
        <v>461</v>
      </c>
      <c r="CH193" s="66"/>
      <c r="CI193" s="66"/>
      <c r="CM193" s="32" t="s">
        <v>460</v>
      </c>
      <c r="CN193" s="65" t="s">
        <v>209</v>
      </c>
      <c r="CO193" s="65" t="s">
        <v>209</v>
      </c>
      <c r="CP193" s="65" t="s">
        <v>209</v>
      </c>
      <c r="CQ193" s="65" t="s">
        <v>209</v>
      </c>
      <c r="CT193" s="32" t="s">
        <v>209</v>
      </c>
      <c r="CX193" s="67"/>
      <c r="CY193" s="66"/>
      <c r="DC193" s="32" t="s">
        <v>1950</v>
      </c>
    </row>
    <row r="194">
      <c r="A194" s="15" t="s">
        <v>1915</v>
      </c>
      <c r="B194" s="15" t="s">
        <v>56</v>
      </c>
      <c r="C194" s="32" t="s">
        <v>1951</v>
      </c>
      <c r="D194" s="32" t="s">
        <v>1951</v>
      </c>
      <c r="E194" s="32" t="s">
        <v>1952</v>
      </c>
      <c r="F194" s="65" t="s">
        <v>19</v>
      </c>
      <c r="G194" s="65" t="s">
        <v>209</v>
      </c>
      <c r="H194" s="65" t="s">
        <v>209</v>
      </c>
      <c r="I194" s="15" t="s">
        <v>465</v>
      </c>
      <c r="J194" s="65" t="s">
        <v>209</v>
      </c>
      <c r="K194" s="65" t="s">
        <v>209</v>
      </c>
      <c r="L194" s="32" t="s">
        <v>460</v>
      </c>
      <c r="M194" s="32" t="s">
        <v>459</v>
      </c>
      <c r="N194" s="32" t="s">
        <v>459</v>
      </c>
      <c r="O194" s="32" t="s">
        <v>459</v>
      </c>
      <c r="P194" s="32">
        <v>4.5</v>
      </c>
      <c r="AA194" s="66"/>
      <c r="AB194" s="66"/>
      <c r="AC194" s="67"/>
      <c r="AD194" s="67"/>
      <c r="AE194" s="67"/>
      <c r="AF194" s="67"/>
      <c r="AG194" s="67"/>
      <c r="AH194" s="67"/>
      <c r="AI194" s="67"/>
      <c r="AJ194" s="67"/>
      <c r="AK194" s="67"/>
      <c r="AL194" s="67"/>
      <c r="AM194" s="67"/>
      <c r="AN194" s="67"/>
      <c r="AO194" s="67"/>
      <c r="AP194" s="66"/>
      <c r="AQ194" s="66"/>
      <c r="AR194" s="67"/>
      <c r="AS194" s="67"/>
      <c r="AT194" s="67"/>
      <c r="AU194" s="67"/>
      <c r="AV194" s="67"/>
      <c r="AW194" s="67"/>
      <c r="AX194" s="67"/>
      <c r="AY194" s="67"/>
      <c r="AZ194" s="67"/>
      <c r="BA194" s="66"/>
      <c r="BB194" s="66"/>
      <c r="BC194" s="67"/>
      <c r="BD194" s="67"/>
      <c r="BE194" s="67"/>
      <c r="BF194" s="67"/>
      <c r="BG194" s="67"/>
      <c r="BH194" s="66"/>
      <c r="BI194" s="66"/>
      <c r="BJ194" s="67"/>
      <c r="BK194" s="67"/>
      <c r="BL194" s="67"/>
      <c r="BM194" s="67"/>
      <c r="BN194" s="67"/>
      <c r="BO194" s="67"/>
      <c r="BP194" s="67"/>
      <c r="BQ194" s="67"/>
      <c r="BR194" s="67"/>
      <c r="BS194" s="66"/>
      <c r="BT194" s="66"/>
      <c r="BU194" s="67"/>
      <c r="BV194" s="67"/>
      <c r="BW194" s="67"/>
      <c r="BX194" s="67"/>
      <c r="BY194" s="67"/>
      <c r="BZ194" s="67"/>
      <c r="CA194" s="32" t="s">
        <v>461</v>
      </c>
      <c r="CH194" s="66"/>
      <c r="CI194" s="66"/>
      <c r="CM194" s="32" t="s">
        <v>460</v>
      </c>
      <c r="CN194" s="65" t="s">
        <v>209</v>
      </c>
      <c r="CO194" s="65" t="s">
        <v>209</v>
      </c>
      <c r="CP194" s="65" t="s">
        <v>209</v>
      </c>
      <c r="CQ194" s="65" t="s">
        <v>209</v>
      </c>
      <c r="CX194" s="67"/>
      <c r="CY194" s="66"/>
    </row>
    <row r="195">
      <c r="A195" s="15" t="s">
        <v>1915</v>
      </c>
      <c r="B195" s="15" t="s">
        <v>56</v>
      </c>
      <c r="C195" s="32" t="s">
        <v>1953</v>
      </c>
      <c r="D195" s="32" t="s">
        <v>1953</v>
      </c>
      <c r="E195" s="32" t="s">
        <v>1954</v>
      </c>
      <c r="F195" s="65" t="s">
        <v>19</v>
      </c>
      <c r="G195" s="65" t="s">
        <v>209</v>
      </c>
      <c r="H195" s="65" t="s">
        <v>209</v>
      </c>
      <c r="I195" s="15" t="s">
        <v>465</v>
      </c>
      <c r="J195" s="65" t="s">
        <v>209</v>
      </c>
      <c r="K195" s="65" t="s">
        <v>209</v>
      </c>
      <c r="L195" s="32" t="s">
        <v>460</v>
      </c>
      <c r="M195" s="32" t="s">
        <v>460</v>
      </c>
      <c r="N195" s="32" t="s">
        <v>459</v>
      </c>
      <c r="O195" s="32" t="s">
        <v>459</v>
      </c>
      <c r="P195" s="32">
        <v>2.0</v>
      </c>
      <c r="Z195" s="32" t="s">
        <v>1955</v>
      </c>
      <c r="AA195" s="65" t="s">
        <v>209</v>
      </c>
      <c r="AB195" s="65" t="s">
        <v>209</v>
      </c>
      <c r="AP195" s="66"/>
      <c r="AQ195" s="66"/>
      <c r="AR195" s="67"/>
      <c r="AS195" s="67"/>
      <c r="AT195" s="67"/>
      <c r="AU195" s="67"/>
      <c r="AV195" s="67"/>
      <c r="AW195" s="67"/>
      <c r="AX195" s="67"/>
      <c r="AY195" s="67"/>
      <c r="AZ195" s="67"/>
      <c r="BA195" s="66"/>
      <c r="BB195" s="66"/>
      <c r="BC195" s="67"/>
      <c r="BD195" s="67"/>
      <c r="BE195" s="67"/>
      <c r="BF195" s="67"/>
      <c r="BG195" s="67"/>
      <c r="BH195" s="66"/>
      <c r="BI195" s="66"/>
      <c r="BJ195" s="67"/>
      <c r="BK195" s="67"/>
      <c r="BL195" s="67"/>
      <c r="BM195" s="67"/>
      <c r="BN195" s="67"/>
      <c r="BO195" s="67"/>
      <c r="BP195" s="67"/>
      <c r="BQ195" s="67"/>
      <c r="BR195" s="67"/>
      <c r="BS195" s="66"/>
      <c r="BT195" s="66"/>
      <c r="BU195" s="67"/>
      <c r="BV195" s="67"/>
      <c r="BW195" s="67"/>
      <c r="BX195" s="67"/>
      <c r="BY195" s="67"/>
      <c r="BZ195" s="67"/>
      <c r="CA195" s="32" t="s">
        <v>461</v>
      </c>
      <c r="CH195" s="66"/>
      <c r="CI195" s="66"/>
      <c r="CM195" s="105" t="s">
        <v>459</v>
      </c>
      <c r="CN195" s="66"/>
      <c r="CO195" s="66"/>
      <c r="CP195" s="66"/>
      <c r="CQ195" s="66"/>
      <c r="CR195" s="67"/>
      <c r="CS195" s="67"/>
      <c r="CT195" s="67"/>
      <c r="CU195" s="67"/>
      <c r="CV195" s="67"/>
      <c r="CW195" s="67"/>
      <c r="CX195" s="67"/>
      <c r="CY195" s="66"/>
    </row>
    <row r="196">
      <c r="A196" s="15" t="s">
        <v>1915</v>
      </c>
      <c r="B196" s="15" t="s">
        <v>56</v>
      </c>
      <c r="C196" s="32" t="s">
        <v>1956</v>
      </c>
      <c r="D196" s="32" t="s">
        <v>1956</v>
      </c>
      <c r="E196" s="32" t="s">
        <v>1957</v>
      </c>
      <c r="F196" s="65" t="s">
        <v>19</v>
      </c>
      <c r="G196" s="65" t="s">
        <v>209</v>
      </c>
      <c r="H196" s="65" t="s">
        <v>209</v>
      </c>
      <c r="I196" s="15" t="s">
        <v>465</v>
      </c>
      <c r="J196" s="65" t="s">
        <v>209</v>
      </c>
      <c r="K196" s="65" t="s">
        <v>209</v>
      </c>
      <c r="L196" s="32" t="s">
        <v>460</v>
      </c>
      <c r="M196" s="32" t="s">
        <v>459</v>
      </c>
      <c r="N196" s="32" t="s">
        <v>459</v>
      </c>
      <c r="O196" s="32" t="s">
        <v>459</v>
      </c>
      <c r="P196" s="32">
        <v>1.0</v>
      </c>
      <c r="AA196" s="66"/>
      <c r="AB196" s="66"/>
      <c r="AC196" s="67"/>
      <c r="AD196" s="67"/>
      <c r="AE196" s="67"/>
      <c r="AF196" s="67"/>
      <c r="AG196" s="67"/>
      <c r="AH196" s="67"/>
      <c r="AI196" s="67"/>
      <c r="AJ196" s="67"/>
      <c r="AK196" s="67"/>
      <c r="AL196" s="67"/>
      <c r="AM196" s="67"/>
      <c r="AN196" s="67"/>
      <c r="AO196" s="67"/>
      <c r="AP196" s="66"/>
      <c r="AQ196" s="66"/>
      <c r="AR196" s="67"/>
      <c r="AS196" s="67"/>
      <c r="AT196" s="67"/>
      <c r="AU196" s="67"/>
      <c r="AV196" s="67"/>
      <c r="AW196" s="67"/>
      <c r="AX196" s="67"/>
      <c r="AY196" s="67"/>
      <c r="AZ196" s="67"/>
      <c r="BA196" s="66"/>
      <c r="BB196" s="66"/>
      <c r="BC196" s="67"/>
      <c r="BD196" s="67"/>
      <c r="BE196" s="67"/>
      <c r="BF196" s="67"/>
      <c r="BG196" s="67"/>
      <c r="BH196" s="66"/>
      <c r="BI196" s="66"/>
      <c r="BJ196" s="67"/>
      <c r="BK196" s="67"/>
      <c r="BL196" s="67"/>
      <c r="BM196" s="67"/>
      <c r="BN196" s="67"/>
      <c r="BO196" s="67"/>
      <c r="BP196" s="67"/>
      <c r="BQ196" s="67"/>
      <c r="BR196" s="67"/>
      <c r="BS196" s="66"/>
      <c r="BT196" s="66"/>
      <c r="BU196" s="67"/>
      <c r="BV196" s="67"/>
      <c r="BW196" s="67"/>
      <c r="BX196" s="67"/>
      <c r="BY196" s="67"/>
      <c r="BZ196" s="67"/>
      <c r="CA196" s="32" t="s">
        <v>461</v>
      </c>
      <c r="CH196" s="66"/>
      <c r="CI196" s="66"/>
      <c r="CM196" s="105" t="s">
        <v>459</v>
      </c>
      <c r="CN196" s="66"/>
      <c r="CO196" s="66"/>
      <c r="CP196" s="66"/>
      <c r="CQ196" s="66"/>
      <c r="CR196" s="67"/>
      <c r="CS196" s="67"/>
      <c r="CT196" s="67"/>
      <c r="CU196" s="67"/>
      <c r="CV196" s="67"/>
      <c r="CW196" s="67"/>
      <c r="CX196" s="67"/>
      <c r="CY196" s="65" t="s">
        <v>209</v>
      </c>
    </row>
    <row r="197">
      <c r="A197" s="15" t="s">
        <v>1915</v>
      </c>
      <c r="B197" s="15" t="s">
        <v>56</v>
      </c>
      <c r="C197" s="32" t="s">
        <v>1958</v>
      </c>
      <c r="D197" s="32" t="s">
        <v>1958</v>
      </c>
      <c r="E197" s="32" t="s">
        <v>1959</v>
      </c>
      <c r="F197" s="65" t="s">
        <v>19</v>
      </c>
      <c r="G197" s="65" t="s">
        <v>209</v>
      </c>
      <c r="H197" s="65" t="s">
        <v>209</v>
      </c>
      <c r="I197" s="15" t="s">
        <v>465</v>
      </c>
      <c r="J197" s="65" t="s">
        <v>209</v>
      </c>
      <c r="K197" s="65" t="s">
        <v>209</v>
      </c>
      <c r="L197" s="32" t="s">
        <v>460</v>
      </c>
      <c r="M197" s="32" t="s">
        <v>459</v>
      </c>
      <c r="N197" s="32" t="s">
        <v>459</v>
      </c>
      <c r="O197" s="32" t="s">
        <v>459</v>
      </c>
      <c r="P197" s="32">
        <v>0.5</v>
      </c>
      <c r="AA197" s="66"/>
      <c r="AB197" s="66"/>
      <c r="AC197" s="67"/>
      <c r="AD197" s="67"/>
      <c r="AE197" s="67"/>
      <c r="AF197" s="67"/>
      <c r="AG197" s="67"/>
      <c r="AH197" s="67"/>
      <c r="AI197" s="67"/>
      <c r="AJ197" s="67"/>
      <c r="AK197" s="67"/>
      <c r="AL197" s="67"/>
      <c r="AM197" s="67"/>
      <c r="AN197" s="67"/>
      <c r="AO197" s="67"/>
      <c r="AP197" s="66"/>
      <c r="AQ197" s="66"/>
      <c r="AR197" s="67"/>
      <c r="AS197" s="67"/>
      <c r="AT197" s="67"/>
      <c r="AU197" s="67"/>
      <c r="AV197" s="67"/>
      <c r="AW197" s="67"/>
      <c r="AX197" s="67"/>
      <c r="AY197" s="67"/>
      <c r="AZ197" s="67"/>
      <c r="BA197" s="66"/>
      <c r="BB197" s="66"/>
      <c r="BC197" s="67"/>
      <c r="BD197" s="67"/>
      <c r="BE197" s="67"/>
      <c r="BF197" s="67"/>
      <c r="BG197" s="67"/>
      <c r="BH197" s="66"/>
      <c r="BI197" s="66"/>
      <c r="BJ197" s="67"/>
      <c r="BK197" s="67"/>
      <c r="BL197" s="67"/>
      <c r="BM197" s="67"/>
      <c r="BN197" s="67"/>
      <c r="BO197" s="67"/>
      <c r="BP197" s="67"/>
      <c r="BQ197" s="67"/>
      <c r="BR197" s="67"/>
      <c r="BS197" s="66"/>
      <c r="BT197" s="66"/>
      <c r="BU197" s="67"/>
      <c r="BV197" s="67"/>
      <c r="BW197" s="67"/>
      <c r="BX197" s="67"/>
      <c r="BY197" s="67"/>
      <c r="BZ197" s="67"/>
      <c r="CA197" s="32" t="s">
        <v>461</v>
      </c>
      <c r="CH197" s="66"/>
      <c r="CI197" s="66"/>
      <c r="CM197" s="105" t="s">
        <v>459</v>
      </c>
      <c r="CN197" s="66"/>
      <c r="CO197" s="66"/>
      <c r="CP197" s="66"/>
      <c r="CQ197" s="66"/>
      <c r="CR197" s="67"/>
      <c r="CS197" s="67"/>
      <c r="CT197" s="67"/>
      <c r="CU197" s="67"/>
      <c r="CV197" s="67"/>
      <c r="CW197" s="67"/>
      <c r="CX197" s="67"/>
      <c r="CY197" s="65" t="s">
        <v>209</v>
      </c>
    </row>
    <row r="198">
      <c r="A198" s="15" t="s">
        <v>1915</v>
      </c>
      <c r="B198" s="15" t="s">
        <v>56</v>
      </c>
      <c r="C198" s="32" t="s">
        <v>1960</v>
      </c>
      <c r="D198" s="32" t="s">
        <v>1960</v>
      </c>
      <c r="E198" s="32" t="s">
        <v>1961</v>
      </c>
      <c r="F198" s="65" t="s">
        <v>19</v>
      </c>
      <c r="G198" s="65" t="s">
        <v>209</v>
      </c>
      <c r="H198" s="65" t="s">
        <v>209</v>
      </c>
      <c r="I198" s="15" t="s">
        <v>465</v>
      </c>
      <c r="J198" s="65" t="s">
        <v>209</v>
      </c>
      <c r="K198" s="65" t="s">
        <v>209</v>
      </c>
      <c r="L198" s="32" t="s">
        <v>460</v>
      </c>
      <c r="M198" s="32" t="s">
        <v>459</v>
      </c>
      <c r="N198" s="32" t="s">
        <v>459</v>
      </c>
      <c r="O198" s="32" t="s">
        <v>459</v>
      </c>
      <c r="P198" s="32">
        <v>0.5</v>
      </c>
      <c r="Q198" s="32">
        <v>25.0</v>
      </c>
      <c r="R198" s="32">
        <v>15.0</v>
      </c>
      <c r="S198" s="32">
        <v>20.0</v>
      </c>
      <c r="T198" s="32">
        <v>0.25</v>
      </c>
      <c r="W198" s="32">
        <v>2.0</v>
      </c>
      <c r="X198" s="32">
        <v>30.0</v>
      </c>
      <c r="AA198" s="66"/>
      <c r="AB198" s="66"/>
      <c r="AC198" s="67"/>
      <c r="AD198" s="67"/>
      <c r="AE198" s="67"/>
      <c r="AF198" s="67"/>
      <c r="AG198" s="67"/>
      <c r="AH198" s="67"/>
      <c r="AI198" s="67"/>
      <c r="AJ198" s="67"/>
      <c r="AK198" s="67"/>
      <c r="AL198" s="67"/>
      <c r="AM198" s="67"/>
      <c r="AN198" s="67"/>
      <c r="AO198" s="67"/>
      <c r="AP198" s="66"/>
      <c r="AQ198" s="66"/>
      <c r="AR198" s="67"/>
      <c r="AS198" s="67"/>
      <c r="AT198" s="67"/>
      <c r="AU198" s="67"/>
      <c r="AV198" s="67"/>
      <c r="AW198" s="67"/>
      <c r="AX198" s="67"/>
      <c r="AY198" s="67"/>
      <c r="AZ198" s="67"/>
      <c r="BA198" s="66"/>
      <c r="BB198" s="66"/>
      <c r="BC198" s="67"/>
      <c r="BD198" s="67"/>
      <c r="BE198" s="67"/>
      <c r="BF198" s="67"/>
      <c r="BG198" s="67"/>
      <c r="BH198" s="66"/>
      <c r="BI198" s="66"/>
      <c r="BJ198" s="67"/>
      <c r="BK198" s="67"/>
      <c r="BL198" s="67"/>
      <c r="BM198" s="67"/>
      <c r="BN198" s="67"/>
      <c r="BO198" s="67"/>
      <c r="BP198" s="67"/>
      <c r="BQ198" s="67"/>
      <c r="BR198" s="67"/>
      <c r="BS198" s="66"/>
      <c r="BT198" s="66"/>
      <c r="BU198" s="67"/>
      <c r="BV198" s="67"/>
      <c r="BW198" s="67"/>
      <c r="BX198" s="67"/>
      <c r="BY198" s="67"/>
      <c r="BZ198" s="67"/>
      <c r="CA198" s="32" t="s">
        <v>461</v>
      </c>
      <c r="CH198" s="66"/>
      <c r="CI198" s="66"/>
      <c r="CM198" s="105" t="s">
        <v>459</v>
      </c>
      <c r="CN198" s="66"/>
      <c r="CO198" s="66"/>
      <c r="CP198" s="66"/>
      <c r="CQ198" s="66"/>
      <c r="CR198" s="67"/>
      <c r="CS198" s="67"/>
      <c r="CT198" s="67"/>
      <c r="CU198" s="67"/>
      <c r="CV198" s="67"/>
      <c r="CW198" s="67"/>
      <c r="CX198" s="67"/>
      <c r="CY198" s="65" t="s">
        <v>209</v>
      </c>
    </row>
    <row r="199">
      <c r="A199" s="15" t="s">
        <v>1915</v>
      </c>
      <c r="B199" s="15" t="s">
        <v>56</v>
      </c>
      <c r="C199" s="32" t="s">
        <v>1962</v>
      </c>
      <c r="D199" s="32" t="s">
        <v>1962</v>
      </c>
      <c r="E199" s="32" t="s">
        <v>1963</v>
      </c>
      <c r="F199" s="65" t="s">
        <v>19</v>
      </c>
      <c r="G199" s="65" t="s">
        <v>209</v>
      </c>
      <c r="H199" s="65" t="s">
        <v>209</v>
      </c>
      <c r="I199" s="15" t="s">
        <v>465</v>
      </c>
      <c r="J199" s="65" t="s">
        <v>209</v>
      </c>
      <c r="K199" s="65" t="s">
        <v>209</v>
      </c>
      <c r="L199" s="32" t="s">
        <v>460</v>
      </c>
      <c r="M199" s="32" t="s">
        <v>460</v>
      </c>
      <c r="N199" s="32" t="s">
        <v>460</v>
      </c>
      <c r="O199" s="32" t="s">
        <v>460</v>
      </c>
      <c r="P199" s="32">
        <v>0.5</v>
      </c>
      <c r="AA199" s="66"/>
      <c r="AB199" s="66"/>
      <c r="AC199" s="32">
        <v>5.0</v>
      </c>
      <c r="AP199" s="65" t="s">
        <v>209</v>
      </c>
      <c r="AQ199" s="65" t="s">
        <v>209</v>
      </c>
      <c r="AR199" s="32">
        <v>5.0</v>
      </c>
      <c r="BA199" s="66"/>
      <c r="BB199" s="66"/>
      <c r="BH199" s="65" t="s">
        <v>209</v>
      </c>
      <c r="BI199" s="65" t="s">
        <v>209</v>
      </c>
      <c r="BJ199" s="32">
        <v>5.0</v>
      </c>
      <c r="BS199" s="66"/>
      <c r="BT199" s="66"/>
      <c r="CA199" s="32" t="s">
        <v>461</v>
      </c>
      <c r="CH199" s="66"/>
      <c r="CI199" s="66"/>
      <c r="CM199" s="105" t="s">
        <v>459</v>
      </c>
      <c r="CN199" s="66"/>
      <c r="CO199" s="66"/>
      <c r="CP199" s="66"/>
      <c r="CQ199" s="66"/>
      <c r="CR199" s="67"/>
      <c r="CS199" s="67"/>
      <c r="CT199" s="67"/>
      <c r="CU199" s="67"/>
      <c r="CV199" s="67"/>
      <c r="CW199" s="67"/>
      <c r="CX199" s="67"/>
      <c r="CY199" s="65" t="s">
        <v>209</v>
      </c>
    </row>
    <row r="200">
      <c r="A200" s="15" t="s">
        <v>1915</v>
      </c>
      <c r="B200" s="15" t="s">
        <v>56</v>
      </c>
      <c r="C200" s="32" t="s">
        <v>1964</v>
      </c>
      <c r="D200" s="32" t="s">
        <v>1964</v>
      </c>
      <c r="E200" s="32" t="s">
        <v>1965</v>
      </c>
      <c r="F200" s="65" t="s">
        <v>19</v>
      </c>
      <c r="G200" s="65" t="s">
        <v>209</v>
      </c>
      <c r="H200" s="65" t="s">
        <v>209</v>
      </c>
      <c r="I200" s="15" t="s">
        <v>465</v>
      </c>
      <c r="J200" s="65" t="s">
        <v>209</v>
      </c>
      <c r="K200" s="65" t="s">
        <v>209</v>
      </c>
      <c r="L200" s="32" t="s">
        <v>460</v>
      </c>
      <c r="M200" s="32" t="s">
        <v>459</v>
      </c>
      <c r="N200" s="32" t="s">
        <v>459</v>
      </c>
      <c r="O200" s="32" t="s">
        <v>459</v>
      </c>
      <c r="P200" s="32">
        <v>1.0</v>
      </c>
      <c r="Q200" s="32">
        <v>25.0</v>
      </c>
      <c r="R200" s="32">
        <v>15.0</v>
      </c>
      <c r="S200" s="32">
        <v>25.0</v>
      </c>
      <c r="T200" s="32">
        <v>0.15</v>
      </c>
      <c r="W200" s="32">
        <v>3.0</v>
      </c>
      <c r="X200" s="32">
        <v>35.0</v>
      </c>
      <c r="AA200" s="66"/>
      <c r="AB200" s="66"/>
      <c r="AC200" s="67"/>
      <c r="AD200" s="67"/>
      <c r="AE200" s="67"/>
      <c r="AF200" s="67"/>
      <c r="AG200" s="67"/>
      <c r="AH200" s="67"/>
      <c r="AI200" s="67"/>
      <c r="AJ200" s="67"/>
      <c r="AK200" s="67"/>
      <c r="AL200" s="67"/>
      <c r="AM200" s="67"/>
      <c r="AN200" s="67"/>
      <c r="AO200" s="67"/>
      <c r="AP200" s="66"/>
      <c r="AQ200" s="66"/>
      <c r="AR200" s="67"/>
      <c r="AS200" s="67"/>
      <c r="AT200" s="67"/>
      <c r="AU200" s="67"/>
      <c r="AV200" s="67"/>
      <c r="AW200" s="67"/>
      <c r="AX200" s="67"/>
      <c r="AY200" s="67"/>
      <c r="AZ200" s="67"/>
      <c r="BA200" s="66"/>
      <c r="BB200" s="66"/>
      <c r="BC200" s="67"/>
      <c r="BD200" s="67"/>
      <c r="BE200" s="67"/>
      <c r="BF200" s="67"/>
      <c r="BG200" s="67"/>
      <c r="BH200" s="66"/>
      <c r="BI200" s="66"/>
      <c r="BJ200" s="67"/>
      <c r="BK200" s="67"/>
      <c r="BL200" s="67"/>
      <c r="BM200" s="67"/>
      <c r="BN200" s="67"/>
      <c r="BO200" s="67"/>
      <c r="BP200" s="67"/>
      <c r="BQ200" s="67"/>
      <c r="BR200" s="67"/>
      <c r="BS200" s="66"/>
      <c r="BT200" s="66"/>
      <c r="BU200" s="67"/>
      <c r="BV200" s="67"/>
      <c r="BW200" s="67"/>
      <c r="BX200" s="67"/>
      <c r="BY200" s="67"/>
      <c r="BZ200" s="67"/>
      <c r="CA200" s="32" t="s">
        <v>461</v>
      </c>
      <c r="CH200" s="66"/>
      <c r="CI200" s="66"/>
      <c r="CM200" s="105" t="s">
        <v>459</v>
      </c>
      <c r="CN200" s="66"/>
      <c r="CO200" s="66"/>
      <c r="CP200" s="66"/>
      <c r="CQ200" s="66"/>
      <c r="CR200" s="67"/>
      <c r="CS200" s="67"/>
      <c r="CT200" s="67"/>
      <c r="CU200" s="67"/>
      <c r="CV200" s="67"/>
      <c r="CW200" s="67"/>
      <c r="CX200" s="67"/>
      <c r="CY200" s="65" t="s">
        <v>209</v>
      </c>
    </row>
    <row r="201">
      <c r="A201" s="15" t="s">
        <v>1915</v>
      </c>
      <c r="B201" s="15" t="s">
        <v>56</v>
      </c>
      <c r="C201" s="32" t="s">
        <v>1966</v>
      </c>
      <c r="D201" s="32" t="s">
        <v>1966</v>
      </c>
      <c r="E201" s="32" t="s">
        <v>1967</v>
      </c>
      <c r="F201" s="65" t="s">
        <v>19</v>
      </c>
      <c r="G201" s="65" t="s">
        <v>209</v>
      </c>
      <c r="H201" s="65" t="s">
        <v>209</v>
      </c>
      <c r="I201" s="15" t="s">
        <v>465</v>
      </c>
      <c r="J201" s="65" t="s">
        <v>209</v>
      </c>
      <c r="K201" s="65" t="s">
        <v>209</v>
      </c>
      <c r="L201" s="32" t="s">
        <v>460</v>
      </c>
      <c r="M201" s="32" t="s">
        <v>459</v>
      </c>
      <c r="N201" s="32" t="s">
        <v>459</v>
      </c>
      <c r="O201" s="32" t="s">
        <v>459</v>
      </c>
      <c r="P201" s="32">
        <v>5.0</v>
      </c>
      <c r="Q201" s="32">
        <v>50.0</v>
      </c>
      <c r="R201" s="32">
        <v>15.0</v>
      </c>
      <c r="S201" s="32">
        <v>20.0</v>
      </c>
      <c r="T201" s="32">
        <v>0.05</v>
      </c>
      <c r="W201" s="32">
        <v>4.0</v>
      </c>
      <c r="X201" s="32">
        <v>50.0</v>
      </c>
      <c r="AA201" s="66"/>
      <c r="AB201" s="66"/>
      <c r="AC201" s="67"/>
      <c r="AD201" s="67"/>
      <c r="AE201" s="67"/>
      <c r="AF201" s="67"/>
      <c r="AG201" s="67"/>
      <c r="AH201" s="67"/>
      <c r="AI201" s="67"/>
      <c r="AJ201" s="67"/>
      <c r="AK201" s="67"/>
      <c r="AL201" s="67"/>
      <c r="AM201" s="67"/>
      <c r="AN201" s="67"/>
      <c r="AO201" s="67"/>
      <c r="AP201" s="66"/>
      <c r="AQ201" s="66"/>
      <c r="AR201" s="67"/>
      <c r="AS201" s="67"/>
      <c r="AT201" s="67"/>
      <c r="AU201" s="67"/>
      <c r="AV201" s="67"/>
      <c r="AW201" s="67"/>
      <c r="AX201" s="67"/>
      <c r="AY201" s="67"/>
      <c r="AZ201" s="67"/>
      <c r="BA201" s="66"/>
      <c r="BB201" s="66"/>
      <c r="BC201" s="67"/>
      <c r="BD201" s="67"/>
      <c r="BE201" s="67"/>
      <c r="BF201" s="67"/>
      <c r="BG201" s="67"/>
      <c r="BH201" s="66"/>
      <c r="BI201" s="66"/>
      <c r="BJ201" s="67"/>
      <c r="BK201" s="67"/>
      <c r="BL201" s="67"/>
      <c r="BM201" s="67"/>
      <c r="BN201" s="67"/>
      <c r="BO201" s="67"/>
      <c r="BP201" s="67"/>
      <c r="BQ201" s="67"/>
      <c r="BR201" s="67"/>
      <c r="BS201" s="66"/>
      <c r="BT201" s="66"/>
      <c r="BU201" s="67"/>
      <c r="BV201" s="67"/>
      <c r="BW201" s="67"/>
      <c r="BX201" s="67"/>
      <c r="BY201" s="67"/>
      <c r="BZ201" s="67"/>
      <c r="CA201" s="32" t="s">
        <v>461</v>
      </c>
      <c r="CH201" s="66"/>
      <c r="CI201" s="66"/>
      <c r="CM201" s="105" t="s">
        <v>459</v>
      </c>
      <c r="CN201" s="66"/>
      <c r="CO201" s="66"/>
      <c r="CP201" s="66"/>
      <c r="CQ201" s="66"/>
      <c r="CR201" s="67"/>
      <c r="CS201" s="67"/>
      <c r="CT201" s="67"/>
      <c r="CU201" s="67"/>
      <c r="CV201" s="67"/>
      <c r="CW201" s="67"/>
      <c r="CX201" s="67"/>
      <c r="CY201" s="65" t="s">
        <v>209</v>
      </c>
    </row>
    <row r="202">
      <c r="A202" s="15" t="s">
        <v>1915</v>
      </c>
      <c r="B202" s="15" t="s">
        <v>56</v>
      </c>
      <c r="C202" s="32" t="s">
        <v>1968</v>
      </c>
      <c r="D202" s="32" t="s">
        <v>1968</v>
      </c>
      <c r="E202" s="32" t="s">
        <v>1969</v>
      </c>
      <c r="F202" s="65" t="s">
        <v>19</v>
      </c>
      <c r="G202" s="65" t="s">
        <v>209</v>
      </c>
      <c r="H202" s="65" t="s">
        <v>209</v>
      </c>
      <c r="I202" s="15" t="s">
        <v>465</v>
      </c>
      <c r="J202" s="65" t="s">
        <v>209</v>
      </c>
      <c r="K202" s="65" t="s">
        <v>209</v>
      </c>
      <c r="L202" s="32" t="s">
        <v>460</v>
      </c>
      <c r="M202" s="32" t="s">
        <v>459</v>
      </c>
      <c r="N202" s="32" t="s">
        <v>459</v>
      </c>
      <c r="O202" s="32" t="s">
        <v>459</v>
      </c>
      <c r="P202" s="32">
        <v>1.0</v>
      </c>
      <c r="Q202" s="32">
        <v>25.0</v>
      </c>
      <c r="R202" s="32">
        <v>15.0</v>
      </c>
      <c r="S202" s="32">
        <v>25.0</v>
      </c>
      <c r="W202" s="32">
        <v>3.0</v>
      </c>
      <c r="X202" s="32">
        <v>35.0</v>
      </c>
      <c r="AA202" s="66"/>
      <c r="AB202" s="66"/>
      <c r="AC202" s="67"/>
      <c r="AD202" s="67"/>
      <c r="AE202" s="67"/>
      <c r="AF202" s="67"/>
      <c r="AG202" s="67"/>
      <c r="AH202" s="67"/>
      <c r="AI202" s="67"/>
      <c r="AJ202" s="67"/>
      <c r="AK202" s="67"/>
      <c r="AL202" s="67"/>
      <c r="AM202" s="67"/>
      <c r="AN202" s="67"/>
      <c r="AO202" s="67"/>
      <c r="AP202" s="66"/>
      <c r="AQ202" s="66"/>
      <c r="AR202" s="67"/>
      <c r="AS202" s="67"/>
      <c r="AT202" s="67"/>
      <c r="AU202" s="67"/>
      <c r="AV202" s="67"/>
      <c r="AW202" s="67"/>
      <c r="AX202" s="67"/>
      <c r="AY202" s="67"/>
      <c r="AZ202" s="67"/>
      <c r="BA202" s="66"/>
      <c r="BB202" s="66"/>
      <c r="BC202" s="67"/>
      <c r="BD202" s="67"/>
      <c r="BE202" s="67"/>
      <c r="BF202" s="67"/>
      <c r="BG202" s="67"/>
      <c r="BH202" s="66"/>
      <c r="BI202" s="66"/>
      <c r="BJ202" s="67"/>
      <c r="BK202" s="67"/>
      <c r="BL202" s="67"/>
      <c r="BM202" s="67"/>
      <c r="BN202" s="67"/>
      <c r="BO202" s="67"/>
      <c r="BP202" s="67"/>
      <c r="BQ202" s="67"/>
      <c r="BR202" s="67"/>
      <c r="BS202" s="66"/>
      <c r="BT202" s="66"/>
      <c r="BU202" s="67"/>
      <c r="BV202" s="67"/>
      <c r="BW202" s="67"/>
      <c r="BX202" s="67"/>
      <c r="BY202" s="67"/>
      <c r="BZ202" s="67"/>
      <c r="CA202" s="32" t="s">
        <v>461</v>
      </c>
      <c r="CH202" s="66"/>
      <c r="CI202" s="66"/>
      <c r="CM202" s="105" t="s">
        <v>459</v>
      </c>
      <c r="CN202" s="66"/>
      <c r="CO202" s="66"/>
      <c r="CP202" s="66"/>
      <c r="CQ202" s="66"/>
      <c r="CR202" s="67"/>
      <c r="CS202" s="67"/>
      <c r="CT202" s="67"/>
      <c r="CU202" s="67"/>
      <c r="CV202" s="67"/>
      <c r="CW202" s="67"/>
      <c r="CX202" s="67"/>
      <c r="CY202" s="65" t="s">
        <v>209</v>
      </c>
    </row>
    <row r="203">
      <c r="A203" s="15" t="s">
        <v>1915</v>
      </c>
      <c r="B203" s="15" t="s">
        <v>56</v>
      </c>
      <c r="C203" s="32" t="s">
        <v>1970</v>
      </c>
      <c r="D203" s="32" t="s">
        <v>1970</v>
      </c>
      <c r="E203" s="32" t="s">
        <v>1971</v>
      </c>
      <c r="F203" s="65" t="s">
        <v>19</v>
      </c>
      <c r="G203" s="65" t="s">
        <v>209</v>
      </c>
      <c r="H203" s="65" t="s">
        <v>209</v>
      </c>
      <c r="I203" s="15" t="s">
        <v>465</v>
      </c>
      <c r="J203" s="65" t="s">
        <v>209</v>
      </c>
      <c r="K203" s="65" t="s">
        <v>209</v>
      </c>
      <c r="L203" s="32" t="s">
        <v>460</v>
      </c>
      <c r="M203" s="32" t="s">
        <v>459</v>
      </c>
      <c r="N203" s="32" t="s">
        <v>459</v>
      </c>
      <c r="O203" s="32" t="s">
        <v>459</v>
      </c>
      <c r="P203" s="32">
        <v>5.0</v>
      </c>
      <c r="Q203" s="32">
        <v>50.0</v>
      </c>
      <c r="R203" s="32">
        <v>15.0</v>
      </c>
      <c r="S203" s="32">
        <v>20.0</v>
      </c>
      <c r="T203" s="32">
        <v>0.05</v>
      </c>
      <c r="W203" s="32">
        <v>4.0</v>
      </c>
      <c r="X203" s="32">
        <v>50.0</v>
      </c>
      <c r="AA203" s="66"/>
      <c r="AB203" s="66"/>
      <c r="AC203" s="67"/>
      <c r="AD203" s="67"/>
      <c r="AE203" s="67"/>
      <c r="AF203" s="67"/>
      <c r="AG203" s="67"/>
      <c r="AH203" s="67"/>
      <c r="AI203" s="67"/>
      <c r="AJ203" s="67"/>
      <c r="AK203" s="67"/>
      <c r="AL203" s="67"/>
      <c r="AM203" s="67"/>
      <c r="AN203" s="67"/>
      <c r="AO203" s="67"/>
      <c r="AP203" s="66"/>
      <c r="AQ203" s="66"/>
      <c r="AR203" s="67"/>
      <c r="AS203" s="67"/>
      <c r="AT203" s="67"/>
      <c r="AU203" s="67"/>
      <c r="AV203" s="67"/>
      <c r="AW203" s="67"/>
      <c r="AX203" s="67"/>
      <c r="AY203" s="67"/>
      <c r="AZ203" s="67"/>
      <c r="BA203" s="66"/>
      <c r="BB203" s="66"/>
      <c r="BC203" s="67"/>
      <c r="BD203" s="67"/>
      <c r="BE203" s="67"/>
      <c r="BF203" s="67"/>
      <c r="BG203" s="67"/>
      <c r="BH203" s="66"/>
      <c r="BI203" s="66"/>
      <c r="BJ203" s="67"/>
      <c r="BK203" s="67"/>
      <c r="BL203" s="67"/>
      <c r="BM203" s="67"/>
      <c r="BN203" s="67"/>
      <c r="BO203" s="67"/>
      <c r="BP203" s="67"/>
      <c r="BQ203" s="67"/>
      <c r="BR203" s="67"/>
      <c r="BS203" s="66"/>
      <c r="BT203" s="66"/>
      <c r="BU203" s="67"/>
      <c r="BV203" s="67"/>
      <c r="BW203" s="67"/>
      <c r="BX203" s="67"/>
      <c r="BY203" s="67"/>
      <c r="BZ203" s="67"/>
      <c r="CA203" s="32" t="s">
        <v>461</v>
      </c>
      <c r="CH203" s="66"/>
      <c r="CI203" s="66"/>
      <c r="CM203" s="105" t="s">
        <v>459</v>
      </c>
      <c r="CN203" s="66"/>
      <c r="CO203" s="66"/>
      <c r="CP203" s="66"/>
      <c r="CQ203" s="66"/>
      <c r="CR203" s="67"/>
      <c r="CS203" s="67"/>
      <c r="CT203" s="67"/>
      <c r="CU203" s="67"/>
      <c r="CV203" s="67"/>
      <c r="CW203" s="67"/>
      <c r="CX203" s="67"/>
      <c r="CY203" s="65" t="s">
        <v>209</v>
      </c>
    </row>
    <row r="204">
      <c r="A204" s="15" t="s">
        <v>1915</v>
      </c>
      <c r="B204" s="15" t="s">
        <v>56</v>
      </c>
      <c r="C204" s="105" t="s">
        <v>1972</v>
      </c>
      <c r="D204" s="105" t="s">
        <v>1972</v>
      </c>
      <c r="E204" s="32" t="s">
        <v>1973</v>
      </c>
      <c r="F204" s="65" t="s">
        <v>19</v>
      </c>
      <c r="G204" s="65" t="s">
        <v>209</v>
      </c>
      <c r="H204" s="65" t="s">
        <v>209</v>
      </c>
      <c r="I204" s="15" t="s">
        <v>465</v>
      </c>
      <c r="J204" s="65" t="s">
        <v>209</v>
      </c>
      <c r="K204" s="65" t="s">
        <v>209</v>
      </c>
      <c r="L204" s="32" t="s">
        <v>460</v>
      </c>
      <c r="M204" s="32" t="s">
        <v>459</v>
      </c>
      <c r="N204" s="32" t="s">
        <v>459</v>
      </c>
      <c r="O204" s="32" t="s">
        <v>459</v>
      </c>
      <c r="AA204" s="66"/>
      <c r="AB204" s="66"/>
      <c r="AC204" s="67"/>
      <c r="AD204" s="67"/>
      <c r="AE204" s="67"/>
      <c r="AF204" s="67"/>
      <c r="AG204" s="67"/>
      <c r="AH204" s="67"/>
      <c r="AI204" s="67"/>
      <c r="AJ204" s="67"/>
      <c r="AK204" s="67"/>
      <c r="AL204" s="67"/>
      <c r="AM204" s="67"/>
      <c r="AN204" s="67"/>
      <c r="AO204" s="67"/>
      <c r="AP204" s="66"/>
      <c r="AQ204" s="66"/>
      <c r="AR204" s="67"/>
      <c r="AS204" s="67"/>
      <c r="AT204" s="67"/>
      <c r="AU204" s="67"/>
      <c r="AV204" s="67"/>
      <c r="AW204" s="67"/>
      <c r="AX204" s="67"/>
      <c r="AY204" s="67"/>
      <c r="AZ204" s="67"/>
      <c r="BA204" s="66"/>
      <c r="BB204" s="66"/>
      <c r="BC204" s="67"/>
      <c r="BD204" s="67"/>
      <c r="BE204" s="67"/>
      <c r="BF204" s="67"/>
      <c r="BG204" s="67"/>
      <c r="BH204" s="66"/>
      <c r="BI204" s="66"/>
      <c r="BJ204" s="67"/>
      <c r="BK204" s="67"/>
      <c r="BL204" s="67"/>
      <c r="BM204" s="67"/>
      <c r="BN204" s="67"/>
      <c r="BO204" s="67"/>
      <c r="BP204" s="67"/>
      <c r="BQ204" s="67"/>
      <c r="BR204" s="67"/>
      <c r="BS204" s="66"/>
      <c r="BT204" s="66"/>
      <c r="BU204" s="67"/>
      <c r="BV204" s="67"/>
      <c r="BW204" s="67"/>
      <c r="BX204" s="67"/>
      <c r="BY204" s="67"/>
      <c r="BZ204" s="67"/>
      <c r="CA204" s="32" t="s">
        <v>461</v>
      </c>
      <c r="CH204" s="66"/>
      <c r="CI204" s="66"/>
      <c r="CM204" s="105"/>
      <c r="CN204" s="66"/>
      <c r="CO204" s="66"/>
      <c r="CP204" s="66"/>
      <c r="CQ204" s="66"/>
      <c r="CX204" s="67"/>
      <c r="CY204" s="65" t="s">
        <v>209</v>
      </c>
      <c r="DC204" s="32" t="s">
        <v>1974</v>
      </c>
    </row>
    <row r="205">
      <c r="A205" s="15" t="s">
        <v>1915</v>
      </c>
      <c r="B205" s="15" t="s">
        <v>56</v>
      </c>
      <c r="C205" s="105" t="s">
        <v>1975</v>
      </c>
      <c r="D205" s="105" t="s">
        <v>1975</v>
      </c>
      <c r="E205" s="32" t="s">
        <v>1976</v>
      </c>
      <c r="F205" s="65" t="s">
        <v>19</v>
      </c>
      <c r="G205" s="65" t="s">
        <v>209</v>
      </c>
      <c r="H205" s="65" t="s">
        <v>209</v>
      </c>
      <c r="I205" s="15" t="s">
        <v>465</v>
      </c>
      <c r="J205" s="65" t="s">
        <v>209</v>
      </c>
      <c r="K205" s="65" t="s">
        <v>209</v>
      </c>
      <c r="L205" s="32" t="s">
        <v>460</v>
      </c>
      <c r="M205" s="32" t="s">
        <v>459</v>
      </c>
      <c r="N205" s="32" t="s">
        <v>459</v>
      </c>
      <c r="O205" s="32" t="s">
        <v>459</v>
      </c>
      <c r="P205" s="32">
        <v>0.24</v>
      </c>
      <c r="AA205" s="66"/>
      <c r="AB205" s="66"/>
      <c r="AC205" s="67"/>
      <c r="AD205" s="67"/>
      <c r="AE205" s="67"/>
      <c r="AF205" s="67"/>
      <c r="AG205" s="67"/>
      <c r="AH205" s="67"/>
      <c r="AI205" s="67"/>
      <c r="AJ205" s="67"/>
      <c r="AK205" s="67"/>
      <c r="AL205" s="67"/>
      <c r="AM205" s="67"/>
      <c r="AN205" s="67"/>
      <c r="AO205" s="67"/>
      <c r="AP205" s="66"/>
      <c r="AQ205" s="66"/>
      <c r="AR205" s="67"/>
      <c r="AS205" s="67"/>
      <c r="AT205" s="67"/>
      <c r="AU205" s="67"/>
      <c r="AV205" s="67"/>
      <c r="AW205" s="67"/>
      <c r="AX205" s="67"/>
      <c r="AY205" s="67"/>
      <c r="AZ205" s="67"/>
      <c r="BA205" s="66"/>
      <c r="BB205" s="66"/>
      <c r="BC205" s="67"/>
      <c r="BD205" s="67"/>
      <c r="BE205" s="67"/>
      <c r="BF205" s="67"/>
      <c r="BG205" s="67"/>
      <c r="BH205" s="66"/>
      <c r="BI205" s="66"/>
      <c r="BJ205" s="67"/>
      <c r="BK205" s="67"/>
      <c r="BL205" s="67"/>
      <c r="BM205" s="67"/>
      <c r="BN205" s="67"/>
      <c r="BO205" s="67"/>
      <c r="BP205" s="67"/>
      <c r="BQ205" s="67"/>
      <c r="BR205" s="67"/>
      <c r="BS205" s="66"/>
      <c r="BT205" s="66"/>
      <c r="BU205" s="67"/>
      <c r="BV205" s="67"/>
      <c r="BW205" s="67"/>
      <c r="BX205" s="67"/>
      <c r="BY205" s="67"/>
      <c r="BZ205" s="67"/>
      <c r="CA205" s="32" t="s">
        <v>461</v>
      </c>
      <c r="CH205" s="66"/>
      <c r="CI205" s="66"/>
      <c r="CM205" s="105" t="s">
        <v>459</v>
      </c>
      <c r="CN205" s="66"/>
      <c r="CO205" s="66"/>
      <c r="CP205" s="66"/>
      <c r="CQ205" s="66"/>
      <c r="CR205" s="67"/>
      <c r="CS205" s="67"/>
      <c r="CT205" s="67"/>
      <c r="CU205" s="67"/>
      <c r="CV205" s="67"/>
      <c r="CW205" s="67"/>
      <c r="CX205" s="67"/>
      <c r="CY205" s="65" t="s">
        <v>209</v>
      </c>
    </row>
    <row r="206">
      <c r="A206" s="15" t="s">
        <v>1915</v>
      </c>
      <c r="B206" s="15" t="s">
        <v>56</v>
      </c>
      <c r="C206" s="105" t="s">
        <v>1977</v>
      </c>
      <c r="D206" s="105" t="s">
        <v>1977</v>
      </c>
      <c r="E206" s="32" t="s">
        <v>1978</v>
      </c>
      <c r="F206" s="65" t="s">
        <v>19</v>
      </c>
      <c r="G206" s="65" t="s">
        <v>209</v>
      </c>
      <c r="H206" s="65" t="s">
        <v>209</v>
      </c>
      <c r="I206" s="15" t="s">
        <v>465</v>
      </c>
      <c r="J206" s="65" t="s">
        <v>209</v>
      </c>
      <c r="K206" s="65" t="s">
        <v>209</v>
      </c>
      <c r="L206" s="32" t="s">
        <v>460</v>
      </c>
      <c r="M206" s="32" t="s">
        <v>459</v>
      </c>
      <c r="N206" s="32" t="s">
        <v>459</v>
      </c>
      <c r="O206" s="32" t="s">
        <v>459</v>
      </c>
      <c r="P206" s="32">
        <v>0.34</v>
      </c>
      <c r="AA206" s="66"/>
      <c r="AB206" s="66"/>
      <c r="AC206" s="67"/>
      <c r="AD206" s="67"/>
      <c r="AE206" s="67"/>
      <c r="AF206" s="67"/>
      <c r="AG206" s="67"/>
      <c r="AH206" s="67"/>
      <c r="AI206" s="67"/>
      <c r="AJ206" s="67"/>
      <c r="AK206" s="67"/>
      <c r="AL206" s="67"/>
      <c r="AM206" s="67"/>
      <c r="AN206" s="67"/>
      <c r="AO206" s="67"/>
      <c r="AP206" s="66"/>
      <c r="AQ206" s="66"/>
      <c r="AR206" s="67"/>
      <c r="AS206" s="67"/>
      <c r="AT206" s="67"/>
      <c r="AU206" s="67"/>
      <c r="AV206" s="67"/>
      <c r="AW206" s="67"/>
      <c r="AX206" s="67"/>
      <c r="AY206" s="67"/>
      <c r="AZ206" s="67"/>
      <c r="BA206" s="66"/>
      <c r="BB206" s="66"/>
      <c r="BC206" s="67"/>
      <c r="BD206" s="67"/>
      <c r="BE206" s="67"/>
      <c r="BF206" s="67"/>
      <c r="BG206" s="67"/>
      <c r="BH206" s="66"/>
      <c r="BI206" s="66"/>
      <c r="BJ206" s="67"/>
      <c r="BK206" s="67"/>
      <c r="BL206" s="67"/>
      <c r="BM206" s="67"/>
      <c r="BN206" s="67"/>
      <c r="BO206" s="67"/>
      <c r="BP206" s="67"/>
      <c r="BQ206" s="67"/>
      <c r="BR206" s="67"/>
      <c r="BS206" s="66"/>
      <c r="BT206" s="66"/>
      <c r="BU206" s="67"/>
      <c r="BV206" s="67"/>
      <c r="BW206" s="67"/>
      <c r="BX206" s="67"/>
      <c r="BY206" s="67"/>
      <c r="BZ206" s="67"/>
      <c r="CA206" s="32" t="s">
        <v>461</v>
      </c>
      <c r="CH206" s="66"/>
      <c r="CI206" s="66"/>
      <c r="CM206" s="105" t="s">
        <v>459</v>
      </c>
      <c r="CN206" s="66"/>
      <c r="CO206" s="66"/>
      <c r="CP206" s="66"/>
      <c r="CQ206" s="66"/>
      <c r="CR206" s="67"/>
      <c r="CS206" s="67"/>
      <c r="CT206" s="67"/>
      <c r="CU206" s="67"/>
      <c r="CV206" s="67"/>
      <c r="CW206" s="67"/>
      <c r="CX206" s="67"/>
      <c r="CY206" s="65" t="s">
        <v>209</v>
      </c>
    </row>
    <row r="207">
      <c r="A207" s="15" t="s">
        <v>1915</v>
      </c>
      <c r="B207" s="15" t="s">
        <v>56</v>
      </c>
      <c r="C207" s="32" t="s">
        <v>1979</v>
      </c>
      <c r="D207" s="32" t="s">
        <v>1980</v>
      </c>
      <c r="E207" s="32" t="s">
        <v>1981</v>
      </c>
      <c r="F207" s="65" t="s">
        <v>19</v>
      </c>
      <c r="G207" s="65" t="s">
        <v>209</v>
      </c>
      <c r="H207" s="65" t="s">
        <v>209</v>
      </c>
      <c r="I207" s="15" t="s">
        <v>465</v>
      </c>
      <c r="J207" s="65" t="s">
        <v>209</v>
      </c>
      <c r="K207" s="65" t="s">
        <v>209</v>
      </c>
      <c r="L207" s="32" t="s">
        <v>460</v>
      </c>
      <c r="M207" s="32" t="s">
        <v>459</v>
      </c>
      <c r="N207" s="32" t="s">
        <v>459</v>
      </c>
      <c r="O207" s="32" t="s">
        <v>459</v>
      </c>
      <c r="P207" s="32">
        <v>40.0</v>
      </c>
      <c r="AA207" s="66"/>
      <c r="AB207" s="66"/>
      <c r="AC207" s="67"/>
      <c r="AD207" s="67"/>
      <c r="AE207" s="67"/>
      <c r="AF207" s="67"/>
      <c r="AG207" s="67"/>
      <c r="AH207" s="67"/>
      <c r="AI207" s="67"/>
      <c r="AJ207" s="67"/>
      <c r="AK207" s="67"/>
      <c r="AL207" s="67"/>
      <c r="AM207" s="67"/>
      <c r="AN207" s="67"/>
      <c r="AO207" s="67"/>
      <c r="AP207" s="66"/>
      <c r="AQ207" s="66"/>
      <c r="AR207" s="67"/>
      <c r="AS207" s="67"/>
      <c r="AT207" s="67"/>
      <c r="AU207" s="67"/>
      <c r="AV207" s="67"/>
      <c r="AW207" s="67"/>
      <c r="AX207" s="67"/>
      <c r="AY207" s="67"/>
      <c r="AZ207" s="67"/>
      <c r="BA207" s="66"/>
      <c r="BB207" s="66"/>
      <c r="BC207" s="67"/>
      <c r="BD207" s="67"/>
      <c r="BE207" s="67"/>
      <c r="BF207" s="67"/>
      <c r="BG207" s="67"/>
      <c r="BH207" s="66"/>
      <c r="BI207" s="66"/>
      <c r="BJ207" s="67"/>
      <c r="BK207" s="67"/>
      <c r="BL207" s="67"/>
      <c r="BM207" s="67"/>
      <c r="BN207" s="67"/>
      <c r="BO207" s="67"/>
      <c r="BP207" s="67"/>
      <c r="BQ207" s="67"/>
      <c r="BR207" s="67"/>
      <c r="BS207" s="66"/>
      <c r="BT207" s="66"/>
      <c r="BU207" s="67"/>
      <c r="BV207" s="67"/>
      <c r="BW207" s="67"/>
      <c r="BX207" s="67"/>
      <c r="BY207" s="67"/>
      <c r="BZ207" s="67"/>
      <c r="CA207" s="32" t="s">
        <v>461</v>
      </c>
      <c r="CH207" s="66"/>
      <c r="CI207" s="66"/>
      <c r="CM207" s="32" t="s">
        <v>459</v>
      </c>
      <c r="CN207" s="66"/>
      <c r="CO207" s="66"/>
      <c r="CP207" s="66"/>
      <c r="CQ207" s="66"/>
      <c r="CR207" s="67"/>
      <c r="CS207" s="67"/>
      <c r="CT207" s="67"/>
      <c r="CU207" s="67"/>
      <c r="CV207" s="67"/>
      <c r="CW207" s="67"/>
      <c r="CX207" s="67"/>
      <c r="CY207" s="65" t="s">
        <v>209</v>
      </c>
    </row>
    <row r="208">
      <c r="A208" s="15" t="s">
        <v>1915</v>
      </c>
      <c r="B208" s="15" t="s">
        <v>56</v>
      </c>
      <c r="C208" s="32" t="s">
        <v>1979</v>
      </c>
      <c r="D208" s="32" t="s">
        <v>504</v>
      </c>
      <c r="E208" s="32" t="s">
        <v>662</v>
      </c>
      <c r="F208" s="65" t="s">
        <v>19</v>
      </c>
      <c r="G208" s="65" t="s">
        <v>209</v>
      </c>
      <c r="H208" s="65" t="s">
        <v>209</v>
      </c>
      <c r="I208" s="15" t="s">
        <v>465</v>
      </c>
      <c r="J208" s="65" t="s">
        <v>209</v>
      </c>
      <c r="K208" s="65" t="s">
        <v>209</v>
      </c>
      <c r="L208" s="32" t="s">
        <v>460</v>
      </c>
      <c r="M208" s="32" t="s">
        <v>459</v>
      </c>
      <c r="N208" s="32" t="s">
        <v>459</v>
      </c>
      <c r="O208" s="32" t="s">
        <v>459</v>
      </c>
      <c r="P208" s="32">
        <v>1.0</v>
      </c>
      <c r="AA208" s="66"/>
      <c r="AB208" s="66"/>
      <c r="AC208" s="67"/>
      <c r="AD208" s="67"/>
      <c r="AE208" s="67"/>
      <c r="AF208" s="67"/>
      <c r="AG208" s="67"/>
      <c r="AH208" s="67"/>
      <c r="AI208" s="67"/>
      <c r="AJ208" s="67"/>
      <c r="AK208" s="67"/>
      <c r="AL208" s="67"/>
      <c r="AM208" s="67"/>
      <c r="AN208" s="67"/>
      <c r="AO208" s="67"/>
      <c r="AP208" s="66"/>
      <c r="AQ208" s="66"/>
      <c r="AR208" s="67"/>
      <c r="AS208" s="67"/>
      <c r="AT208" s="67"/>
      <c r="AU208" s="67"/>
      <c r="AV208" s="67"/>
      <c r="AW208" s="67"/>
      <c r="AX208" s="67"/>
      <c r="AY208" s="67"/>
      <c r="AZ208" s="67"/>
      <c r="BA208" s="66"/>
      <c r="BB208" s="66"/>
      <c r="BC208" s="67"/>
      <c r="BD208" s="67"/>
      <c r="BE208" s="67"/>
      <c r="BF208" s="67"/>
      <c r="BG208" s="67"/>
      <c r="BH208" s="66"/>
      <c r="BI208" s="66"/>
      <c r="BJ208" s="67"/>
      <c r="BK208" s="67"/>
      <c r="BL208" s="67"/>
      <c r="BM208" s="67"/>
      <c r="BN208" s="67"/>
      <c r="BO208" s="67"/>
      <c r="BP208" s="67"/>
      <c r="BQ208" s="67"/>
      <c r="BR208" s="67"/>
      <c r="BS208" s="66"/>
      <c r="BT208" s="66"/>
      <c r="BU208" s="67"/>
      <c r="BV208" s="67"/>
      <c r="BW208" s="67"/>
      <c r="BX208" s="67"/>
      <c r="BY208" s="67"/>
      <c r="BZ208" s="67"/>
      <c r="CA208" s="32" t="s">
        <v>461</v>
      </c>
      <c r="CH208" s="66"/>
      <c r="CI208" s="66"/>
      <c r="CM208" s="32" t="s">
        <v>459</v>
      </c>
      <c r="CN208" s="66"/>
      <c r="CO208" s="66"/>
      <c r="CP208" s="66"/>
      <c r="CQ208" s="66"/>
      <c r="CR208" s="67"/>
      <c r="CS208" s="67"/>
      <c r="CT208" s="67"/>
      <c r="CU208" s="67"/>
      <c r="CV208" s="67"/>
      <c r="CW208" s="67"/>
      <c r="CX208" s="67"/>
      <c r="CY208" s="65" t="s">
        <v>209</v>
      </c>
    </row>
    <row r="209">
      <c r="A209" s="15" t="s">
        <v>1915</v>
      </c>
      <c r="B209" s="15" t="s">
        <v>56</v>
      </c>
      <c r="C209" s="32" t="s">
        <v>1979</v>
      </c>
      <c r="D209" s="32" t="s">
        <v>506</v>
      </c>
      <c r="E209" s="32" t="s">
        <v>533</v>
      </c>
      <c r="F209" s="65" t="s">
        <v>19</v>
      </c>
      <c r="G209" s="65" t="s">
        <v>209</v>
      </c>
      <c r="H209" s="65" t="s">
        <v>209</v>
      </c>
      <c r="I209" s="15" t="s">
        <v>458</v>
      </c>
      <c r="J209" s="65" t="s">
        <v>209</v>
      </c>
      <c r="K209" s="65" t="s">
        <v>209</v>
      </c>
      <c r="L209" s="32" t="s">
        <v>460</v>
      </c>
      <c r="M209" s="32" t="s">
        <v>460</v>
      </c>
      <c r="N209" s="32" t="s">
        <v>460</v>
      </c>
      <c r="O209" s="32" t="s">
        <v>460</v>
      </c>
      <c r="AA209" s="66"/>
      <c r="AB209" s="66"/>
      <c r="AD209" s="32" t="s">
        <v>1982</v>
      </c>
      <c r="AP209" s="66"/>
      <c r="AQ209" s="66"/>
      <c r="AS209" s="32" t="s">
        <v>1982</v>
      </c>
      <c r="BA209" s="66"/>
      <c r="BB209" s="66"/>
      <c r="BH209" s="66"/>
      <c r="BI209" s="66"/>
      <c r="BK209" s="32" t="s">
        <v>1982</v>
      </c>
      <c r="BS209" s="66"/>
      <c r="BT209" s="66"/>
      <c r="CA209" s="32" t="s">
        <v>461</v>
      </c>
      <c r="CH209" s="66"/>
      <c r="CI209" s="66"/>
      <c r="CM209" s="32" t="s">
        <v>459</v>
      </c>
      <c r="CN209" s="66"/>
      <c r="CO209" s="66"/>
      <c r="CP209" s="66"/>
      <c r="CQ209" s="66"/>
      <c r="CR209" s="67"/>
      <c r="CS209" s="67"/>
      <c r="CT209" s="67"/>
      <c r="CU209" s="67"/>
      <c r="CV209" s="67"/>
      <c r="CW209" s="67"/>
      <c r="CX209" s="67"/>
      <c r="CY209" s="65"/>
    </row>
    <row r="210">
      <c r="A210" s="15" t="s">
        <v>1915</v>
      </c>
      <c r="B210" s="15" t="s">
        <v>56</v>
      </c>
      <c r="C210" s="32" t="s">
        <v>1983</v>
      </c>
      <c r="D210" s="32" t="s">
        <v>504</v>
      </c>
      <c r="E210" s="32" t="s">
        <v>1984</v>
      </c>
      <c r="F210" s="65" t="s">
        <v>209</v>
      </c>
      <c r="G210" s="65" t="s">
        <v>209</v>
      </c>
      <c r="H210" s="65" t="s">
        <v>209</v>
      </c>
      <c r="I210" s="15" t="s">
        <v>465</v>
      </c>
      <c r="J210" s="65" t="s">
        <v>209</v>
      </c>
      <c r="K210" s="65" t="s">
        <v>209</v>
      </c>
      <c r="L210" s="32" t="s">
        <v>460</v>
      </c>
      <c r="M210" s="32" t="s">
        <v>460</v>
      </c>
      <c r="N210" s="32" t="s">
        <v>459</v>
      </c>
      <c r="O210" s="32" t="s">
        <v>459</v>
      </c>
      <c r="P210" s="32">
        <v>0.5</v>
      </c>
      <c r="Q210" s="32">
        <v>20.0</v>
      </c>
      <c r="R210" s="32">
        <v>10.0</v>
      </c>
      <c r="S210" s="32">
        <v>20.0</v>
      </c>
      <c r="W210" s="32">
        <v>2.0</v>
      </c>
      <c r="X210" s="32">
        <v>30.0</v>
      </c>
      <c r="AA210" s="66"/>
      <c r="AB210" s="66"/>
      <c r="AD210" s="106">
        <v>44593.0</v>
      </c>
      <c r="AE210" s="32">
        <v>20.0</v>
      </c>
      <c r="AF210" s="32">
        <v>10.0</v>
      </c>
      <c r="AG210" s="32">
        <v>20.0</v>
      </c>
      <c r="AL210" s="32">
        <v>2.0</v>
      </c>
      <c r="AM210" s="32">
        <v>30.0</v>
      </c>
      <c r="AP210" s="66"/>
      <c r="AQ210" s="66"/>
      <c r="AR210" s="67"/>
      <c r="AS210" s="67"/>
      <c r="AT210" s="67"/>
      <c r="AU210" s="67"/>
      <c r="AV210" s="67"/>
      <c r="AW210" s="67"/>
      <c r="AX210" s="67"/>
      <c r="AY210" s="67"/>
      <c r="AZ210" s="67"/>
      <c r="BA210" s="66"/>
      <c r="BB210" s="66"/>
      <c r="BC210" s="67"/>
      <c r="BD210" s="67"/>
      <c r="BE210" s="67"/>
      <c r="BF210" s="67"/>
      <c r="BG210" s="67"/>
      <c r="BH210" s="66"/>
      <c r="BI210" s="66"/>
      <c r="BJ210" s="67"/>
      <c r="BK210" s="67"/>
      <c r="BL210" s="67"/>
      <c r="BM210" s="67"/>
      <c r="BN210" s="67"/>
      <c r="BO210" s="67"/>
      <c r="BP210" s="67"/>
      <c r="BQ210" s="67"/>
      <c r="BR210" s="67"/>
      <c r="BS210" s="66"/>
      <c r="BT210" s="66"/>
      <c r="BU210" s="67"/>
      <c r="BV210" s="67"/>
      <c r="BW210" s="67"/>
      <c r="BX210" s="67"/>
      <c r="BY210" s="67"/>
      <c r="BZ210" s="67"/>
      <c r="CA210" s="32" t="s">
        <v>461</v>
      </c>
      <c r="CH210" s="66"/>
      <c r="CI210" s="66"/>
      <c r="CM210" s="105" t="s">
        <v>459</v>
      </c>
      <c r="CN210" s="66"/>
      <c r="CO210" s="66"/>
      <c r="CP210" s="66"/>
      <c r="CQ210" s="66"/>
      <c r="CR210" s="67"/>
      <c r="CS210" s="67"/>
      <c r="CT210" s="67"/>
      <c r="CU210" s="67"/>
      <c r="CV210" s="67"/>
      <c r="CW210" s="67"/>
      <c r="CX210" s="67"/>
      <c r="CY210" s="65" t="s">
        <v>209</v>
      </c>
    </row>
    <row r="211">
      <c r="A211" s="15" t="s">
        <v>1915</v>
      </c>
      <c r="B211" s="15" t="s">
        <v>56</v>
      </c>
      <c r="C211" s="32" t="s">
        <v>1983</v>
      </c>
      <c r="D211" s="32" t="s">
        <v>506</v>
      </c>
      <c r="E211" s="32" t="s">
        <v>1985</v>
      </c>
      <c r="F211" s="65" t="s">
        <v>209</v>
      </c>
      <c r="G211" s="65" t="s">
        <v>209</v>
      </c>
      <c r="H211" s="65" t="s">
        <v>209</v>
      </c>
      <c r="I211" s="15" t="s">
        <v>491</v>
      </c>
      <c r="J211" s="65" t="s">
        <v>209</v>
      </c>
      <c r="K211" s="65" t="s">
        <v>209</v>
      </c>
      <c r="L211" s="32" t="s">
        <v>459</v>
      </c>
      <c r="M211" s="32" t="s">
        <v>459</v>
      </c>
      <c r="N211" s="32" t="s">
        <v>459</v>
      </c>
      <c r="O211" s="32" t="s">
        <v>459</v>
      </c>
      <c r="P211" s="67"/>
      <c r="Q211" s="67"/>
      <c r="R211" s="67"/>
      <c r="S211" s="67"/>
      <c r="T211" s="67"/>
      <c r="U211" s="67"/>
      <c r="V211" s="67"/>
      <c r="W211" s="67"/>
      <c r="X211" s="67"/>
      <c r="Y211" s="67"/>
      <c r="Z211" s="67"/>
      <c r="AA211" s="66"/>
      <c r="AB211" s="66"/>
      <c r="AC211" s="67"/>
      <c r="AD211" s="67"/>
      <c r="AE211" s="67"/>
      <c r="AF211" s="67"/>
      <c r="AG211" s="67"/>
      <c r="AH211" s="67"/>
      <c r="AI211" s="67"/>
      <c r="AJ211" s="67"/>
      <c r="AK211" s="67"/>
      <c r="AL211" s="67"/>
      <c r="AM211" s="67"/>
      <c r="AN211" s="67"/>
      <c r="AO211" s="67"/>
      <c r="AP211" s="66"/>
      <c r="AQ211" s="66"/>
      <c r="AR211" s="67"/>
      <c r="AS211" s="67"/>
      <c r="AT211" s="67"/>
      <c r="AU211" s="67"/>
      <c r="AV211" s="67"/>
      <c r="AW211" s="67"/>
      <c r="AX211" s="67"/>
      <c r="AY211" s="67"/>
      <c r="AZ211" s="67"/>
      <c r="BA211" s="66"/>
      <c r="BB211" s="66"/>
      <c r="BC211" s="67"/>
      <c r="BD211" s="67"/>
      <c r="BE211" s="67"/>
      <c r="BF211" s="67"/>
      <c r="BG211" s="67"/>
      <c r="BH211" s="66"/>
      <c r="BI211" s="66"/>
      <c r="BJ211" s="67"/>
      <c r="BK211" s="67"/>
      <c r="BL211" s="67"/>
      <c r="BM211" s="67"/>
      <c r="BN211" s="67"/>
      <c r="BO211" s="67"/>
      <c r="BP211" s="67"/>
      <c r="BQ211" s="67"/>
      <c r="BR211" s="67"/>
      <c r="BS211" s="66"/>
      <c r="BT211" s="66"/>
      <c r="BU211" s="67"/>
      <c r="BV211" s="67"/>
      <c r="BW211" s="67"/>
      <c r="BX211" s="67"/>
      <c r="BY211" s="67"/>
      <c r="BZ211" s="67"/>
      <c r="CA211" s="32" t="s">
        <v>461</v>
      </c>
      <c r="CH211" s="66"/>
      <c r="CI211" s="66"/>
      <c r="CM211" s="105" t="s">
        <v>459</v>
      </c>
      <c r="CN211" s="66"/>
      <c r="CO211" s="66"/>
      <c r="CP211" s="66"/>
      <c r="CQ211" s="66"/>
      <c r="CR211" s="67"/>
      <c r="CS211" s="67"/>
      <c r="CT211" s="67"/>
      <c r="CU211" s="67"/>
      <c r="CV211" s="67"/>
      <c r="CW211" s="67"/>
      <c r="CX211" s="67"/>
      <c r="CY211" s="65" t="s">
        <v>209</v>
      </c>
    </row>
    <row r="212">
      <c r="A212" s="15" t="s">
        <v>1915</v>
      </c>
      <c r="B212" s="15" t="s">
        <v>56</v>
      </c>
      <c r="C212" s="32" t="s">
        <v>1983</v>
      </c>
      <c r="D212" s="32" t="s">
        <v>501</v>
      </c>
      <c r="E212" s="32" t="s">
        <v>1986</v>
      </c>
      <c r="F212" s="65" t="s">
        <v>209</v>
      </c>
      <c r="G212" s="65" t="s">
        <v>209</v>
      </c>
      <c r="H212" s="65" t="s">
        <v>209</v>
      </c>
      <c r="I212" s="15" t="s">
        <v>491</v>
      </c>
      <c r="J212" s="65" t="s">
        <v>209</v>
      </c>
      <c r="K212" s="65" t="s">
        <v>209</v>
      </c>
      <c r="L212" s="32" t="s">
        <v>459</v>
      </c>
      <c r="M212" s="32" t="s">
        <v>459</v>
      </c>
      <c r="N212" s="32" t="s">
        <v>459</v>
      </c>
      <c r="O212" s="32" t="s">
        <v>459</v>
      </c>
      <c r="P212" s="67"/>
      <c r="Q212" s="67"/>
      <c r="R212" s="67"/>
      <c r="S212" s="67"/>
      <c r="T212" s="67"/>
      <c r="U212" s="67"/>
      <c r="V212" s="67"/>
      <c r="W212" s="67"/>
      <c r="X212" s="67"/>
      <c r="Y212" s="67"/>
      <c r="Z212" s="67"/>
      <c r="AA212" s="66"/>
      <c r="AB212" s="66"/>
      <c r="AC212" s="67"/>
      <c r="AD212" s="67"/>
      <c r="AE212" s="67"/>
      <c r="AF212" s="67"/>
      <c r="AG212" s="67"/>
      <c r="AH212" s="67"/>
      <c r="AI212" s="67"/>
      <c r="AJ212" s="67"/>
      <c r="AK212" s="67"/>
      <c r="AL212" s="67"/>
      <c r="AM212" s="67"/>
      <c r="AN212" s="67"/>
      <c r="AO212" s="67"/>
      <c r="AP212" s="66"/>
      <c r="AQ212" s="66"/>
      <c r="AR212" s="67"/>
      <c r="AS212" s="67"/>
      <c r="AT212" s="67"/>
      <c r="AU212" s="67"/>
      <c r="AV212" s="67"/>
      <c r="AW212" s="67"/>
      <c r="AX212" s="67"/>
      <c r="AY212" s="67"/>
      <c r="AZ212" s="67"/>
      <c r="BA212" s="66"/>
      <c r="BB212" s="66"/>
      <c r="BC212" s="67"/>
      <c r="BD212" s="67"/>
      <c r="BE212" s="67"/>
      <c r="BF212" s="67"/>
      <c r="BG212" s="67"/>
      <c r="BH212" s="66"/>
      <c r="BI212" s="66"/>
      <c r="BJ212" s="67"/>
      <c r="BK212" s="67"/>
      <c r="BL212" s="67"/>
      <c r="BM212" s="67"/>
      <c r="BN212" s="67"/>
      <c r="BO212" s="67"/>
      <c r="BP212" s="67"/>
      <c r="BQ212" s="67"/>
      <c r="BR212" s="67"/>
      <c r="BS212" s="66"/>
      <c r="BT212" s="66"/>
      <c r="BU212" s="67"/>
      <c r="BV212" s="67"/>
      <c r="BW212" s="67"/>
      <c r="BX212" s="67"/>
      <c r="BY212" s="67"/>
      <c r="BZ212" s="67"/>
      <c r="CA212" s="32" t="s">
        <v>461</v>
      </c>
      <c r="CH212" s="66"/>
      <c r="CI212" s="66"/>
      <c r="CM212" s="105" t="s">
        <v>459</v>
      </c>
      <c r="CN212" s="66"/>
      <c r="CO212" s="66"/>
      <c r="CP212" s="66"/>
      <c r="CQ212" s="66"/>
      <c r="CR212" s="67"/>
      <c r="CS212" s="67"/>
      <c r="CT212" s="67"/>
      <c r="CU212" s="67"/>
      <c r="CV212" s="67"/>
      <c r="CW212" s="67"/>
      <c r="CX212" s="67"/>
      <c r="CY212" s="65" t="s">
        <v>209</v>
      </c>
    </row>
    <row r="213">
      <c r="A213" s="15" t="s">
        <v>1915</v>
      </c>
      <c r="B213" s="15" t="s">
        <v>56</v>
      </c>
      <c r="C213" s="32" t="s">
        <v>1987</v>
      </c>
      <c r="D213" s="32" t="s">
        <v>654</v>
      </c>
      <c r="E213" s="32" t="s">
        <v>1988</v>
      </c>
      <c r="F213" s="65" t="s">
        <v>19</v>
      </c>
      <c r="G213" s="65" t="s">
        <v>209</v>
      </c>
      <c r="H213" s="65" t="s">
        <v>209</v>
      </c>
      <c r="I213" s="15" t="s">
        <v>465</v>
      </c>
      <c r="J213" s="65" t="s">
        <v>209</v>
      </c>
      <c r="K213" s="65" t="s">
        <v>209</v>
      </c>
      <c r="L213" s="32" t="s">
        <v>460</v>
      </c>
      <c r="M213" s="32" t="s">
        <v>459</v>
      </c>
      <c r="N213" s="32" t="s">
        <v>459</v>
      </c>
      <c r="O213" s="32" t="s">
        <v>459</v>
      </c>
      <c r="P213" s="32">
        <v>10.0</v>
      </c>
      <c r="AA213" s="66"/>
      <c r="AB213" s="66"/>
      <c r="AC213" s="67"/>
      <c r="AD213" s="67"/>
      <c r="AE213" s="67"/>
      <c r="AF213" s="67"/>
      <c r="AG213" s="67"/>
      <c r="AH213" s="67"/>
      <c r="AI213" s="67"/>
      <c r="AJ213" s="67"/>
      <c r="AK213" s="67"/>
      <c r="AL213" s="67"/>
      <c r="AM213" s="67"/>
      <c r="AN213" s="67"/>
      <c r="AO213" s="67"/>
      <c r="AP213" s="66"/>
      <c r="AQ213" s="66"/>
      <c r="AR213" s="67"/>
      <c r="AS213" s="67"/>
      <c r="AT213" s="67"/>
      <c r="AU213" s="67"/>
      <c r="AV213" s="67"/>
      <c r="AW213" s="67"/>
      <c r="AX213" s="67"/>
      <c r="AY213" s="67"/>
      <c r="AZ213" s="67"/>
      <c r="BA213" s="66"/>
      <c r="BB213" s="66"/>
      <c r="BC213" s="67"/>
      <c r="BD213" s="67"/>
      <c r="BE213" s="67"/>
      <c r="BF213" s="67"/>
      <c r="BG213" s="67"/>
      <c r="BH213" s="66"/>
      <c r="BI213" s="66"/>
      <c r="BJ213" s="67"/>
      <c r="BK213" s="67"/>
      <c r="BL213" s="67"/>
      <c r="BM213" s="67"/>
      <c r="BN213" s="67"/>
      <c r="BO213" s="67"/>
      <c r="BP213" s="67"/>
      <c r="BQ213" s="67"/>
      <c r="BR213" s="67"/>
      <c r="BS213" s="66"/>
      <c r="BT213" s="66"/>
      <c r="BU213" s="67"/>
      <c r="BV213" s="67"/>
      <c r="BW213" s="67"/>
      <c r="BX213" s="67"/>
      <c r="BY213" s="67"/>
      <c r="BZ213" s="67"/>
      <c r="CA213" s="32" t="s">
        <v>461</v>
      </c>
      <c r="CH213" s="66"/>
      <c r="CI213" s="66"/>
      <c r="CM213" s="32" t="s">
        <v>460</v>
      </c>
      <c r="CN213" s="65" t="s">
        <v>209</v>
      </c>
      <c r="CO213" s="65" t="s">
        <v>209</v>
      </c>
      <c r="CP213" s="65" t="s">
        <v>209</v>
      </c>
      <c r="CQ213" s="65" t="s">
        <v>209</v>
      </c>
      <c r="CX213" s="67"/>
      <c r="CY213" s="65" t="s">
        <v>209</v>
      </c>
    </row>
    <row r="214">
      <c r="A214" s="15" t="s">
        <v>1915</v>
      </c>
      <c r="B214" s="15" t="s">
        <v>56</v>
      </c>
      <c r="C214" s="32" t="s">
        <v>1987</v>
      </c>
      <c r="D214" s="32" t="s">
        <v>656</v>
      </c>
      <c r="E214" s="32" t="s">
        <v>1989</v>
      </c>
      <c r="F214" s="65" t="s">
        <v>19</v>
      </c>
      <c r="G214" s="65" t="s">
        <v>209</v>
      </c>
      <c r="H214" s="65" t="s">
        <v>209</v>
      </c>
      <c r="I214" s="15" t="s">
        <v>465</v>
      </c>
      <c r="J214" s="65" t="s">
        <v>209</v>
      </c>
      <c r="K214" s="65" t="s">
        <v>209</v>
      </c>
      <c r="L214" s="32" t="s">
        <v>460</v>
      </c>
      <c r="M214" s="32" t="s">
        <v>459</v>
      </c>
      <c r="N214" s="32" t="s">
        <v>459</v>
      </c>
      <c r="O214" s="32" t="s">
        <v>459</v>
      </c>
      <c r="P214" s="32">
        <v>40.0</v>
      </c>
      <c r="AA214" s="66"/>
      <c r="AB214" s="66"/>
      <c r="AC214" s="67"/>
      <c r="AD214" s="67"/>
      <c r="AE214" s="67"/>
      <c r="AF214" s="67"/>
      <c r="AG214" s="67"/>
      <c r="AH214" s="67"/>
      <c r="AI214" s="67"/>
      <c r="AJ214" s="67"/>
      <c r="AK214" s="67"/>
      <c r="AL214" s="67"/>
      <c r="AM214" s="67"/>
      <c r="AN214" s="67"/>
      <c r="AO214" s="67"/>
      <c r="AP214" s="66"/>
      <c r="AQ214" s="66"/>
      <c r="AR214" s="67"/>
      <c r="AS214" s="67"/>
      <c r="AT214" s="67"/>
      <c r="AU214" s="67"/>
      <c r="AV214" s="67"/>
      <c r="AW214" s="67"/>
      <c r="AX214" s="67"/>
      <c r="AY214" s="67"/>
      <c r="AZ214" s="67"/>
      <c r="BA214" s="66"/>
      <c r="BB214" s="66"/>
      <c r="BC214" s="67"/>
      <c r="BD214" s="67"/>
      <c r="BE214" s="67"/>
      <c r="BF214" s="67"/>
      <c r="BG214" s="67"/>
      <c r="BH214" s="66"/>
      <c r="BI214" s="66"/>
      <c r="BJ214" s="67"/>
      <c r="BK214" s="67"/>
      <c r="BL214" s="67"/>
      <c r="BM214" s="67"/>
      <c r="BN214" s="67"/>
      <c r="BO214" s="67"/>
      <c r="BP214" s="67"/>
      <c r="BQ214" s="67"/>
      <c r="BR214" s="67"/>
      <c r="BS214" s="66"/>
      <c r="BT214" s="66"/>
      <c r="BU214" s="67"/>
      <c r="BV214" s="67"/>
      <c r="BW214" s="67"/>
      <c r="BX214" s="67"/>
      <c r="BY214" s="67"/>
      <c r="BZ214" s="67"/>
      <c r="CA214" s="32" t="s">
        <v>461</v>
      </c>
      <c r="CH214" s="66"/>
      <c r="CI214" s="66"/>
      <c r="CM214" s="32" t="s">
        <v>460</v>
      </c>
      <c r="CN214" s="65" t="s">
        <v>209</v>
      </c>
      <c r="CO214" s="65" t="s">
        <v>209</v>
      </c>
      <c r="CP214" s="65" t="s">
        <v>209</v>
      </c>
      <c r="CQ214" s="65" t="s">
        <v>209</v>
      </c>
      <c r="CX214" s="67"/>
      <c r="CY214" s="65" t="s">
        <v>209</v>
      </c>
    </row>
    <row r="215">
      <c r="A215" s="15" t="s">
        <v>1915</v>
      </c>
      <c r="B215" s="15" t="s">
        <v>56</v>
      </c>
      <c r="C215" s="32" t="s">
        <v>1987</v>
      </c>
      <c r="D215" s="32" t="s">
        <v>661</v>
      </c>
      <c r="E215" s="32" t="s">
        <v>1990</v>
      </c>
      <c r="F215" s="65" t="s">
        <v>19</v>
      </c>
      <c r="G215" s="65" t="s">
        <v>209</v>
      </c>
      <c r="H215" s="65" t="s">
        <v>209</v>
      </c>
      <c r="I215" s="15" t="s">
        <v>465</v>
      </c>
      <c r="J215" s="65" t="s">
        <v>209</v>
      </c>
      <c r="K215" s="65" t="s">
        <v>209</v>
      </c>
      <c r="L215" s="32" t="s">
        <v>460</v>
      </c>
      <c r="M215" s="32" t="s">
        <v>459</v>
      </c>
      <c r="N215" s="32" t="s">
        <v>459</v>
      </c>
      <c r="O215" s="32" t="s">
        <v>459</v>
      </c>
      <c r="P215" s="107">
        <v>10.0</v>
      </c>
      <c r="AA215" s="66"/>
      <c r="AB215" s="66"/>
      <c r="AC215" s="67"/>
      <c r="AD215" s="67"/>
      <c r="AE215" s="67"/>
      <c r="AF215" s="67"/>
      <c r="AG215" s="67"/>
      <c r="AH215" s="67"/>
      <c r="AI215" s="67"/>
      <c r="AJ215" s="67"/>
      <c r="AK215" s="67"/>
      <c r="AL215" s="67"/>
      <c r="AM215" s="67"/>
      <c r="AN215" s="67"/>
      <c r="AO215" s="67"/>
      <c r="AP215" s="66"/>
      <c r="AQ215" s="66"/>
      <c r="AR215" s="67"/>
      <c r="AS215" s="67"/>
      <c r="AT215" s="67"/>
      <c r="AU215" s="67"/>
      <c r="AV215" s="67"/>
      <c r="AW215" s="67"/>
      <c r="AX215" s="67"/>
      <c r="AY215" s="67"/>
      <c r="AZ215" s="67"/>
      <c r="BA215" s="66"/>
      <c r="BB215" s="66"/>
      <c r="BC215" s="67"/>
      <c r="BD215" s="67"/>
      <c r="BE215" s="67"/>
      <c r="BF215" s="67"/>
      <c r="BG215" s="67"/>
      <c r="BH215" s="66"/>
      <c r="BI215" s="66"/>
      <c r="BJ215" s="67"/>
      <c r="BK215" s="67"/>
      <c r="BL215" s="67"/>
      <c r="BM215" s="67"/>
      <c r="BN215" s="67"/>
      <c r="BO215" s="67"/>
      <c r="BP215" s="67"/>
      <c r="BQ215" s="67"/>
      <c r="BR215" s="67"/>
      <c r="BS215" s="66"/>
      <c r="BT215" s="66"/>
      <c r="BU215" s="67"/>
      <c r="BV215" s="67"/>
      <c r="BW215" s="67"/>
      <c r="BX215" s="67"/>
      <c r="BY215" s="67"/>
      <c r="BZ215" s="67"/>
      <c r="CA215" s="32" t="s">
        <v>461</v>
      </c>
      <c r="CH215" s="66"/>
      <c r="CI215" s="66"/>
      <c r="CM215" s="32" t="s">
        <v>460</v>
      </c>
      <c r="CN215" s="65" t="s">
        <v>209</v>
      </c>
      <c r="CO215" s="65" t="s">
        <v>209</v>
      </c>
      <c r="CP215" s="65" t="s">
        <v>209</v>
      </c>
      <c r="CQ215" s="65" t="s">
        <v>209</v>
      </c>
      <c r="CX215" s="67"/>
      <c r="CY215" s="65" t="s">
        <v>209</v>
      </c>
    </row>
    <row r="216">
      <c r="A216" s="15" t="s">
        <v>1915</v>
      </c>
      <c r="B216" s="15" t="s">
        <v>56</v>
      </c>
      <c r="C216" s="32" t="s">
        <v>1987</v>
      </c>
      <c r="D216" s="32" t="s">
        <v>663</v>
      </c>
      <c r="E216" s="32" t="s">
        <v>1991</v>
      </c>
      <c r="F216" s="65" t="s">
        <v>19</v>
      </c>
      <c r="G216" s="65" t="s">
        <v>209</v>
      </c>
      <c r="H216" s="65" t="s">
        <v>209</v>
      </c>
      <c r="I216" s="15" t="s">
        <v>465</v>
      </c>
      <c r="J216" s="65" t="s">
        <v>209</v>
      </c>
      <c r="K216" s="65" t="s">
        <v>209</v>
      </c>
      <c r="L216" s="32" t="s">
        <v>460</v>
      </c>
      <c r="M216" s="32" t="s">
        <v>459</v>
      </c>
      <c r="N216" s="32" t="s">
        <v>459</v>
      </c>
      <c r="O216" s="32" t="s">
        <v>459</v>
      </c>
      <c r="P216" s="107">
        <v>20.0</v>
      </c>
      <c r="AA216" s="66"/>
      <c r="AB216" s="66"/>
      <c r="AC216" s="67"/>
      <c r="AD216" s="67"/>
      <c r="AE216" s="67"/>
      <c r="AF216" s="67"/>
      <c r="AG216" s="67"/>
      <c r="AH216" s="67"/>
      <c r="AI216" s="67"/>
      <c r="AJ216" s="67"/>
      <c r="AK216" s="67"/>
      <c r="AL216" s="67"/>
      <c r="AM216" s="67"/>
      <c r="AN216" s="67"/>
      <c r="AO216" s="67"/>
      <c r="AP216" s="66"/>
      <c r="AQ216" s="66"/>
      <c r="AR216" s="67"/>
      <c r="AS216" s="67"/>
      <c r="AT216" s="67"/>
      <c r="AU216" s="67"/>
      <c r="AV216" s="67"/>
      <c r="AW216" s="67"/>
      <c r="AX216" s="67"/>
      <c r="AY216" s="67"/>
      <c r="AZ216" s="67"/>
      <c r="BA216" s="66"/>
      <c r="BB216" s="66"/>
      <c r="BC216" s="67"/>
      <c r="BD216" s="67"/>
      <c r="BE216" s="67"/>
      <c r="BF216" s="67"/>
      <c r="BG216" s="67"/>
      <c r="BH216" s="66"/>
      <c r="BI216" s="66"/>
      <c r="BJ216" s="67"/>
      <c r="BK216" s="67"/>
      <c r="BL216" s="67"/>
      <c r="BM216" s="67"/>
      <c r="BN216" s="67"/>
      <c r="BO216" s="67"/>
      <c r="BP216" s="67"/>
      <c r="BQ216" s="67"/>
      <c r="BR216" s="67"/>
      <c r="BS216" s="66"/>
      <c r="BT216" s="66"/>
      <c r="BU216" s="67"/>
      <c r="BV216" s="67"/>
      <c r="BW216" s="67"/>
      <c r="BX216" s="67"/>
      <c r="BY216" s="67"/>
      <c r="BZ216" s="67"/>
      <c r="CA216" s="32" t="s">
        <v>461</v>
      </c>
      <c r="CH216" s="66"/>
      <c r="CI216" s="66"/>
      <c r="CM216" s="32" t="s">
        <v>460</v>
      </c>
      <c r="CN216" s="65" t="s">
        <v>209</v>
      </c>
      <c r="CO216" s="65" t="s">
        <v>209</v>
      </c>
      <c r="CP216" s="65" t="s">
        <v>209</v>
      </c>
      <c r="CQ216" s="65" t="s">
        <v>209</v>
      </c>
      <c r="CX216" s="67"/>
      <c r="CY216" s="65" t="s">
        <v>209</v>
      </c>
    </row>
    <row r="217">
      <c r="A217" s="15" t="s">
        <v>1915</v>
      </c>
      <c r="B217" s="15" t="s">
        <v>56</v>
      </c>
      <c r="C217" s="32" t="s">
        <v>1987</v>
      </c>
      <c r="D217" s="32" t="s">
        <v>1992</v>
      </c>
      <c r="E217" s="32" t="s">
        <v>1993</v>
      </c>
      <c r="F217" s="65" t="s">
        <v>19</v>
      </c>
      <c r="G217" s="65" t="s">
        <v>209</v>
      </c>
      <c r="H217" s="65" t="s">
        <v>209</v>
      </c>
      <c r="I217" s="15" t="s">
        <v>465</v>
      </c>
      <c r="J217" s="65" t="s">
        <v>209</v>
      </c>
      <c r="K217" s="65" t="s">
        <v>209</v>
      </c>
      <c r="L217" s="32" t="s">
        <v>460</v>
      </c>
      <c r="M217" s="32" t="s">
        <v>459</v>
      </c>
      <c r="N217" s="32" t="s">
        <v>459</v>
      </c>
      <c r="O217" s="32" t="s">
        <v>459</v>
      </c>
      <c r="P217" s="107">
        <v>2.5</v>
      </c>
      <c r="AA217" s="66"/>
      <c r="AB217" s="66"/>
      <c r="AC217" s="67"/>
      <c r="AD217" s="67"/>
      <c r="AE217" s="67"/>
      <c r="AF217" s="67"/>
      <c r="AG217" s="67"/>
      <c r="AH217" s="67"/>
      <c r="AI217" s="67"/>
      <c r="AJ217" s="67"/>
      <c r="AK217" s="67"/>
      <c r="AL217" s="67"/>
      <c r="AM217" s="67"/>
      <c r="AN217" s="67"/>
      <c r="AO217" s="67"/>
      <c r="AP217" s="66"/>
      <c r="AQ217" s="66"/>
      <c r="AR217" s="67"/>
      <c r="AS217" s="67"/>
      <c r="AT217" s="67"/>
      <c r="AU217" s="67"/>
      <c r="AV217" s="67"/>
      <c r="AW217" s="67"/>
      <c r="AX217" s="67"/>
      <c r="AY217" s="67"/>
      <c r="AZ217" s="67"/>
      <c r="BA217" s="66"/>
      <c r="BB217" s="66"/>
      <c r="BC217" s="67"/>
      <c r="BD217" s="67"/>
      <c r="BE217" s="67"/>
      <c r="BF217" s="67"/>
      <c r="BG217" s="67"/>
      <c r="BH217" s="66"/>
      <c r="BI217" s="66"/>
      <c r="BJ217" s="67"/>
      <c r="BK217" s="67"/>
      <c r="BL217" s="67"/>
      <c r="BM217" s="67"/>
      <c r="BN217" s="67"/>
      <c r="BO217" s="67"/>
      <c r="BP217" s="67"/>
      <c r="BQ217" s="67"/>
      <c r="BR217" s="67"/>
      <c r="BS217" s="66"/>
      <c r="BT217" s="66"/>
      <c r="BU217" s="67"/>
      <c r="BV217" s="67"/>
      <c r="BW217" s="67"/>
      <c r="BX217" s="67"/>
      <c r="BY217" s="67"/>
      <c r="BZ217" s="67"/>
      <c r="CA217" s="32" t="s">
        <v>461</v>
      </c>
      <c r="CH217" s="66"/>
      <c r="CI217" s="66"/>
      <c r="CM217" s="32" t="s">
        <v>460</v>
      </c>
      <c r="CN217" s="65" t="s">
        <v>209</v>
      </c>
      <c r="CO217" s="65" t="s">
        <v>209</v>
      </c>
      <c r="CP217" s="65" t="s">
        <v>209</v>
      </c>
      <c r="CQ217" s="65" t="s">
        <v>209</v>
      </c>
      <c r="CX217" s="67"/>
      <c r="CY217" s="65" t="s">
        <v>209</v>
      </c>
    </row>
    <row r="218">
      <c r="A218" s="15" t="s">
        <v>1915</v>
      </c>
      <c r="B218" s="15" t="s">
        <v>56</v>
      </c>
      <c r="C218" s="32" t="s">
        <v>1987</v>
      </c>
      <c r="D218" s="32" t="s">
        <v>1994</v>
      </c>
      <c r="E218" s="32" t="s">
        <v>1995</v>
      </c>
      <c r="F218" s="65" t="s">
        <v>19</v>
      </c>
      <c r="G218" s="65" t="s">
        <v>209</v>
      </c>
      <c r="H218" s="65" t="s">
        <v>209</v>
      </c>
      <c r="I218" s="15" t="s">
        <v>465</v>
      </c>
      <c r="J218" s="65" t="s">
        <v>209</v>
      </c>
      <c r="K218" s="65" t="s">
        <v>209</v>
      </c>
      <c r="L218" s="32" t="s">
        <v>460</v>
      </c>
      <c r="M218" s="32" t="s">
        <v>459</v>
      </c>
      <c r="N218" s="32" t="s">
        <v>459</v>
      </c>
      <c r="O218" s="32" t="s">
        <v>459</v>
      </c>
      <c r="P218" s="107">
        <v>1.0</v>
      </c>
      <c r="AA218" s="66"/>
      <c r="AB218" s="66"/>
      <c r="AC218" s="67"/>
      <c r="AD218" s="67"/>
      <c r="AE218" s="67"/>
      <c r="AF218" s="67"/>
      <c r="AG218" s="67"/>
      <c r="AH218" s="67"/>
      <c r="AI218" s="67"/>
      <c r="AJ218" s="67"/>
      <c r="AK218" s="67"/>
      <c r="AL218" s="67"/>
      <c r="AM218" s="67"/>
      <c r="AN218" s="67"/>
      <c r="AO218" s="67"/>
      <c r="AP218" s="66"/>
      <c r="AQ218" s="66"/>
      <c r="AR218" s="67"/>
      <c r="AS218" s="67"/>
      <c r="AT218" s="67"/>
      <c r="AU218" s="67"/>
      <c r="AV218" s="67"/>
      <c r="AW218" s="67"/>
      <c r="AX218" s="67"/>
      <c r="AY218" s="67"/>
      <c r="AZ218" s="67"/>
      <c r="BA218" s="66"/>
      <c r="BB218" s="66"/>
      <c r="BC218" s="67"/>
      <c r="BD218" s="67"/>
      <c r="BE218" s="67"/>
      <c r="BF218" s="67"/>
      <c r="BG218" s="67"/>
      <c r="BH218" s="66"/>
      <c r="BI218" s="66"/>
      <c r="BJ218" s="67"/>
      <c r="BK218" s="67"/>
      <c r="BL218" s="67"/>
      <c r="BM218" s="67"/>
      <c r="BN218" s="67"/>
      <c r="BO218" s="67"/>
      <c r="BP218" s="67"/>
      <c r="BQ218" s="67"/>
      <c r="BR218" s="67"/>
      <c r="BS218" s="66"/>
      <c r="BT218" s="66"/>
      <c r="BU218" s="67"/>
      <c r="BV218" s="67"/>
      <c r="BW218" s="67"/>
      <c r="BX218" s="67"/>
      <c r="BY218" s="67"/>
      <c r="BZ218" s="67"/>
      <c r="CA218" s="32" t="s">
        <v>461</v>
      </c>
      <c r="CH218" s="66"/>
      <c r="CI218" s="66"/>
      <c r="CM218" s="32" t="s">
        <v>460</v>
      </c>
      <c r="CN218" s="65" t="s">
        <v>209</v>
      </c>
      <c r="CO218" s="65" t="s">
        <v>209</v>
      </c>
      <c r="CP218" s="65" t="s">
        <v>209</v>
      </c>
      <c r="CQ218" s="65" t="s">
        <v>209</v>
      </c>
      <c r="CX218" s="67"/>
      <c r="CY218" s="65" t="s">
        <v>209</v>
      </c>
    </row>
    <row r="219">
      <c r="A219" s="15" t="s">
        <v>1915</v>
      </c>
      <c r="B219" s="15" t="s">
        <v>56</v>
      </c>
      <c r="C219" s="32" t="s">
        <v>1996</v>
      </c>
      <c r="D219" s="32" t="s">
        <v>1996</v>
      </c>
      <c r="E219" s="32" t="s">
        <v>1997</v>
      </c>
      <c r="F219" s="65" t="s">
        <v>19</v>
      </c>
      <c r="G219" s="65" t="s">
        <v>209</v>
      </c>
      <c r="H219" s="65" t="s">
        <v>209</v>
      </c>
      <c r="I219" s="15" t="s">
        <v>465</v>
      </c>
      <c r="J219" s="65" t="s">
        <v>209</v>
      </c>
      <c r="K219" s="65" t="s">
        <v>209</v>
      </c>
      <c r="L219" s="32" t="s">
        <v>460</v>
      </c>
      <c r="M219" s="32" t="s">
        <v>459</v>
      </c>
      <c r="N219" s="32" t="s">
        <v>459</v>
      </c>
      <c r="O219" s="32" t="s">
        <v>459</v>
      </c>
      <c r="P219" s="32">
        <v>4.5</v>
      </c>
      <c r="Q219" s="32">
        <v>50.0</v>
      </c>
      <c r="S219" s="32">
        <v>50.0</v>
      </c>
      <c r="W219" s="32">
        <v>2.0</v>
      </c>
      <c r="X219" s="32">
        <v>30.0</v>
      </c>
      <c r="AA219" s="66"/>
      <c r="AB219" s="66"/>
      <c r="AC219" s="67"/>
      <c r="AD219" s="67"/>
      <c r="AE219" s="67"/>
      <c r="AF219" s="67"/>
      <c r="AG219" s="67"/>
      <c r="AH219" s="67"/>
      <c r="AI219" s="67"/>
      <c r="AJ219" s="67"/>
      <c r="AK219" s="67"/>
      <c r="AL219" s="67"/>
      <c r="AM219" s="67"/>
      <c r="AN219" s="67"/>
      <c r="AO219" s="67"/>
      <c r="AP219" s="66"/>
      <c r="AQ219" s="66"/>
      <c r="AR219" s="67"/>
      <c r="AS219" s="67"/>
      <c r="AT219" s="67"/>
      <c r="AU219" s="67"/>
      <c r="AV219" s="67"/>
      <c r="AW219" s="67"/>
      <c r="AX219" s="67"/>
      <c r="AY219" s="67"/>
      <c r="AZ219" s="67"/>
      <c r="BA219" s="66"/>
      <c r="BB219" s="66"/>
      <c r="BC219" s="67"/>
      <c r="BD219" s="67"/>
      <c r="BE219" s="67"/>
      <c r="BF219" s="67"/>
      <c r="BG219" s="67"/>
      <c r="BH219" s="66"/>
      <c r="BI219" s="66"/>
      <c r="BJ219" s="67"/>
      <c r="BK219" s="67"/>
      <c r="BL219" s="67"/>
      <c r="BM219" s="67"/>
      <c r="BN219" s="67"/>
      <c r="BO219" s="67"/>
      <c r="BP219" s="67"/>
      <c r="BQ219" s="67"/>
      <c r="BR219" s="67"/>
      <c r="BS219" s="66"/>
      <c r="BT219" s="66"/>
      <c r="BU219" s="67"/>
      <c r="BV219" s="67"/>
      <c r="BW219" s="67"/>
      <c r="BX219" s="67"/>
      <c r="BY219" s="67"/>
      <c r="BZ219" s="67"/>
      <c r="CA219" s="32" t="s">
        <v>461</v>
      </c>
      <c r="CH219" s="66"/>
      <c r="CI219" s="66"/>
      <c r="CM219" s="32" t="s">
        <v>460</v>
      </c>
      <c r="CN219" s="65" t="s">
        <v>209</v>
      </c>
      <c r="CO219" s="65" t="s">
        <v>209</v>
      </c>
      <c r="CP219" s="65" t="s">
        <v>209</v>
      </c>
      <c r="CQ219" s="65" t="s">
        <v>209</v>
      </c>
      <c r="CX219" s="67"/>
      <c r="CY219" s="65" t="s">
        <v>209</v>
      </c>
    </row>
    <row r="220">
      <c r="A220" s="15" t="s">
        <v>1718</v>
      </c>
      <c r="B220" s="15" t="s">
        <v>280</v>
      </c>
      <c r="F220" s="66"/>
      <c r="G220" s="66"/>
      <c r="H220" s="66"/>
      <c r="I220" s="15"/>
      <c r="J220" s="66"/>
      <c r="K220" s="66"/>
      <c r="L220" s="67"/>
      <c r="M220" s="67"/>
      <c r="N220" s="67"/>
      <c r="O220" s="67"/>
      <c r="AA220" s="66"/>
      <c r="AB220" s="66"/>
      <c r="AP220" s="66"/>
      <c r="AQ220" s="66"/>
      <c r="BA220" s="66"/>
      <c r="BB220" s="66"/>
      <c r="BH220" s="66"/>
      <c r="BI220" s="66"/>
      <c r="BS220" s="66"/>
      <c r="BT220" s="66"/>
      <c r="CA220" s="67"/>
      <c r="CH220" s="66"/>
      <c r="CI220" s="66"/>
      <c r="CM220" s="67"/>
      <c r="CN220" s="66"/>
      <c r="CO220" s="66"/>
      <c r="CP220" s="66"/>
      <c r="CQ220" s="66"/>
      <c r="CX220" s="67"/>
      <c r="CY220" s="66"/>
    </row>
    <row r="221">
      <c r="A221" s="15" t="s">
        <v>1720</v>
      </c>
      <c r="B221" s="15" t="s">
        <v>280</v>
      </c>
      <c r="F221" s="66"/>
      <c r="G221" s="66"/>
      <c r="H221" s="66"/>
      <c r="I221" s="15"/>
      <c r="J221" s="66"/>
      <c r="K221" s="66"/>
      <c r="L221" s="67"/>
      <c r="M221" s="67"/>
      <c r="N221" s="67"/>
      <c r="O221" s="67"/>
      <c r="AA221" s="66"/>
      <c r="AB221" s="66"/>
      <c r="AP221" s="66"/>
      <c r="AQ221" s="66"/>
      <c r="BA221" s="66"/>
      <c r="BB221" s="66"/>
      <c r="BH221" s="66"/>
      <c r="BI221" s="66"/>
      <c r="BS221" s="66"/>
      <c r="BT221" s="66"/>
      <c r="CA221" s="67"/>
      <c r="CH221" s="66"/>
      <c r="CI221" s="66"/>
      <c r="CM221" s="67"/>
      <c r="CN221" s="66"/>
      <c r="CO221" s="66"/>
      <c r="CP221" s="66"/>
      <c r="CQ221" s="66"/>
      <c r="CX221" s="67"/>
      <c r="CY221" s="66"/>
    </row>
    <row r="222">
      <c r="A222" s="15" t="s">
        <v>1722</v>
      </c>
      <c r="B222" s="15" t="s">
        <v>280</v>
      </c>
      <c r="F222" s="66"/>
      <c r="G222" s="66"/>
      <c r="H222" s="66"/>
      <c r="I222" s="15"/>
      <c r="J222" s="66"/>
      <c r="K222" s="66"/>
      <c r="L222" s="67"/>
      <c r="M222" s="67"/>
      <c r="N222" s="67"/>
      <c r="O222" s="67"/>
      <c r="AA222" s="66"/>
      <c r="AB222" s="66"/>
      <c r="AP222" s="66"/>
      <c r="AQ222" s="66"/>
      <c r="BA222" s="66"/>
      <c r="BB222" s="66"/>
      <c r="BH222" s="66"/>
      <c r="BI222" s="66"/>
      <c r="BS222" s="66"/>
      <c r="BT222" s="66"/>
      <c r="CA222" s="67"/>
      <c r="CH222" s="66"/>
      <c r="CI222" s="66"/>
      <c r="CM222" s="67"/>
      <c r="CN222" s="66"/>
      <c r="CO222" s="66"/>
      <c r="CP222" s="66"/>
      <c r="CQ222" s="66"/>
      <c r="CX222" s="67"/>
      <c r="CY222" s="66"/>
    </row>
    <row r="223">
      <c r="A223" s="32" t="s">
        <v>1724</v>
      </c>
      <c r="B223" s="15" t="s">
        <v>280</v>
      </c>
      <c r="F223" s="66"/>
      <c r="G223" s="66"/>
      <c r="H223" s="66"/>
      <c r="I223" s="15"/>
      <c r="J223" s="66"/>
      <c r="K223" s="66"/>
      <c r="L223" s="67"/>
      <c r="M223" s="67"/>
      <c r="N223" s="67"/>
      <c r="O223" s="67"/>
      <c r="AA223" s="66"/>
      <c r="AB223" s="66"/>
      <c r="AP223" s="66"/>
      <c r="AQ223" s="66"/>
      <c r="BA223" s="66"/>
      <c r="BB223" s="66"/>
      <c r="BH223" s="66"/>
      <c r="BI223" s="66"/>
      <c r="BS223" s="66"/>
      <c r="BT223" s="66"/>
      <c r="CA223" s="67"/>
      <c r="CH223" s="66"/>
      <c r="CI223" s="66"/>
      <c r="CM223" s="67"/>
      <c r="CN223" s="66"/>
      <c r="CO223" s="66"/>
      <c r="CP223" s="66"/>
      <c r="CQ223" s="66"/>
      <c r="CX223" s="67"/>
      <c r="CY223" s="66"/>
    </row>
    <row r="224">
      <c r="A224" s="15" t="s">
        <v>1726</v>
      </c>
      <c r="B224" s="15" t="s">
        <v>280</v>
      </c>
      <c r="F224" s="66"/>
      <c r="G224" s="66"/>
      <c r="H224" s="66"/>
      <c r="I224" s="15"/>
      <c r="J224" s="66"/>
      <c r="K224" s="66"/>
      <c r="L224" s="67"/>
      <c r="M224" s="67"/>
      <c r="N224" s="67"/>
      <c r="O224" s="67"/>
      <c r="AA224" s="66"/>
      <c r="AB224" s="66"/>
      <c r="AP224" s="66"/>
      <c r="AQ224" s="66"/>
      <c r="BA224" s="66"/>
      <c r="BB224" s="66"/>
      <c r="BH224" s="66"/>
      <c r="BI224" s="66"/>
      <c r="BS224" s="66"/>
      <c r="BT224" s="66"/>
      <c r="CA224" s="67"/>
      <c r="CH224" s="66"/>
      <c r="CI224" s="66"/>
      <c r="CM224" s="67"/>
      <c r="CN224" s="66"/>
      <c r="CO224" s="66"/>
      <c r="CP224" s="66"/>
      <c r="CQ224" s="66"/>
      <c r="CX224" s="67"/>
      <c r="CY224" s="66"/>
    </row>
    <row r="225">
      <c r="A225" s="32" t="s">
        <v>1878</v>
      </c>
      <c r="B225" s="32" t="s">
        <v>239</v>
      </c>
      <c r="C225" s="104">
        <v>24.0</v>
      </c>
      <c r="D225" s="32" t="s">
        <v>1878</v>
      </c>
      <c r="E225" s="65" t="s">
        <v>19</v>
      </c>
      <c r="F225" s="65" t="s">
        <v>209</v>
      </c>
      <c r="G225" s="65" t="s">
        <v>209</v>
      </c>
      <c r="H225" s="15" t="s">
        <v>465</v>
      </c>
      <c r="I225" s="65" t="s">
        <v>209</v>
      </c>
      <c r="J225" s="65" t="s">
        <v>209</v>
      </c>
      <c r="K225" s="32" t="s">
        <v>460</v>
      </c>
      <c r="L225" s="32" t="s">
        <v>459</v>
      </c>
      <c r="M225" s="32" t="s">
        <v>459</v>
      </c>
      <c r="N225" s="32" t="s">
        <v>459</v>
      </c>
      <c r="O225" s="32">
        <v>10.0</v>
      </c>
      <c r="P225" s="32">
        <v>40.0</v>
      </c>
      <c r="Q225" s="67"/>
      <c r="R225" s="67"/>
      <c r="S225" s="67"/>
      <c r="T225" s="67"/>
      <c r="U225" s="67"/>
      <c r="V225" s="67"/>
      <c r="W225" s="67"/>
      <c r="X225" s="67"/>
      <c r="Y225" s="32">
        <v>700.0</v>
      </c>
      <c r="Z225" s="66"/>
      <c r="AA225" s="66"/>
      <c r="AB225" s="67"/>
      <c r="AC225" s="67"/>
      <c r="AD225" s="67"/>
      <c r="AE225" s="67"/>
      <c r="AF225" s="67"/>
      <c r="AG225" s="67"/>
      <c r="AH225" s="67"/>
      <c r="AI225" s="67"/>
      <c r="AJ225" s="67"/>
      <c r="AK225" s="67"/>
      <c r="AL225" s="67"/>
      <c r="AM225" s="67"/>
      <c r="AN225" s="67"/>
      <c r="AO225" s="66"/>
      <c r="AP225" s="66"/>
      <c r="AQ225" s="67"/>
      <c r="AR225" s="67"/>
      <c r="AS225" s="67"/>
      <c r="AT225" s="67"/>
      <c r="AU225" s="67"/>
      <c r="AV225" s="67"/>
      <c r="AW225" s="67"/>
      <c r="AX225" s="67"/>
      <c r="AY225" s="67"/>
      <c r="AZ225" s="66"/>
      <c r="BA225" s="66"/>
      <c r="BB225" s="67"/>
      <c r="BC225" s="67"/>
      <c r="BD225" s="67"/>
      <c r="BE225" s="67"/>
      <c r="BF225" s="67"/>
      <c r="BG225" s="66"/>
      <c r="BH225" s="66"/>
      <c r="BI225" s="67"/>
      <c r="BJ225" s="67"/>
      <c r="BK225" s="67"/>
      <c r="BL225" s="67"/>
      <c r="BM225" s="67"/>
      <c r="BN225" s="67"/>
      <c r="BO225" s="67"/>
      <c r="BP225" s="67"/>
      <c r="BQ225" s="67"/>
      <c r="BR225" s="66"/>
      <c r="BS225" s="66"/>
      <c r="BT225" s="67"/>
      <c r="BU225" s="67"/>
      <c r="BV225" s="67"/>
      <c r="BW225" s="67"/>
      <c r="BX225" s="67"/>
      <c r="BY225" s="67"/>
      <c r="BZ225" s="32" t="s">
        <v>461</v>
      </c>
      <c r="CG225" s="66"/>
      <c r="CH225" s="66"/>
      <c r="CL225" s="32" t="s">
        <v>460</v>
      </c>
      <c r="CM225" s="65" t="s">
        <v>19</v>
      </c>
      <c r="CN225" s="65" t="s">
        <v>19</v>
      </c>
      <c r="CO225" s="65" t="s">
        <v>209</v>
      </c>
      <c r="CP225" s="65" t="s">
        <v>209</v>
      </c>
      <c r="CR225" s="32"/>
      <c r="CW225" s="32" t="s">
        <v>461</v>
      </c>
      <c r="CX225" s="65" t="s">
        <v>209</v>
      </c>
      <c r="DB225" s="32"/>
    </row>
    <row r="226">
      <c r="F226" s="66"/>
      <c r="G226" s="66"/>
      <c r="H226" s="66"/>
      <c r="I226" s="15"/>
      <c r="J226" s="66"/>
      <c r="K226" s="66"/>
      <c r="L226" s="67"/>
      <c r="M226" s="67"/>
      <c r="N226" s="67"/>
      <c r="O226" s="67"/>
      <c r="AA226" s="66"/>
      <c r="AB226" s="66"/>
      <c r="AP226" s="66"/>
      <c r="AQ226" s="66"/>
      <c r="BA226" s="66"/>
      <c r="BB226" s="66"/>
      <c r="BH226" s="66"/>
      <c r="BI226" s="66"/>
      <c r="BS226" s="66"/>
      <c r="BT226" s="66"/>
      <c r="CA226" s="67"/>
      <c r="CH226" s="66"/>
      <c r="CI226" s="66"/>
      <c r="CM226" s="67"/>
      <c r="CN226" s="66"/>
      <c r="CO226" s="66"/>
      <c r="CP226" s="66"/>
      <c r="CQ226" s="66"/>
      <c r="CX226" s="67"/>
      <c r="CY226" s="66"/>
    </row>
    <row r="227">
      <c r="F227" s="66"/>
      <c r="G227" s="66"/>
      <c r="H227" s="66"/>
      <c r="I227" s="15"/>
      <c r="J227" s="66"/>
      <c r="K227" s="66"/>
      <c r="L227" s="67"/>
      <c r="M227" s="67"/>
      <c r="N227" s="67"/>
      <c r="O227" s="67"/>
      <c r="AA227" s="66"/>
      <c r="AB227" s="66"/>
      <c r="AP227" s="66"/>
      <c r="AQ227" s="66"/>
      <c r="BA227" s="66"/>
      <c r="BB227" s="66"/>
      <c r="BH227" s="66"/>
      <c r="BI227" s="66"/>
      <c r="BS227" s="66"/>
      <c r="BT227" s="66"/>
      <c r="CA227" s="67"/>
      <c r="CH227" s="66"/>
      <c r="CI227" s="66"/>
      <c r="CM227" s="67"/>
      <c r="CN227" s="66"/>
      <c r="CO227" s="66"/>
      <c r="CP227" s="66"/>
      <c r="CQ227" s="66"/>
      <c r="CX227" s="67"/>
      <c r="CY227" s="66"/>
    </row>
    <row r="228">
      <c r="F228" s="66"/>
      <c r="G228" s="66"/>
      <c r="H228" s="66"/>
      <c r="I228" s="15"/>
      <c r="J228" s="66"/>
      <c r="K228" s="66"/>
      <c r="L228" s="67"/>
      <c r="M228" s="67"/>
      <c r="N228" s="67"/>
      <c r="O228" s="67"/>
      <c r="AA228" s="66"/>
      <c r="AB228" s="66"/>
      <c r="AP228" s="66"/>
      <c r="AQ228" s="66"/>
      <c r="BA228" s="66"/>
      <c r="BB228" s="66"/>
      <c r="BH228" s="66"/>
      <c r="BI228" s="66"/>
      <c r="BS228" s="66"/>
      <c r="BT228" s="66"/>
      <c r="CA228" s="67"/>
      <c r="CH228" s="66"/>
      <c r="CI228" s="66"/>
      <c r="CM228" s="67"/>
      <c r="CN228" s="66"/>
      <c r="CO228" s="66"/>
      <c r="CP228" s="66"/>
      <c r="CQ228" s="66"/>
      <c r="CX228" s="67"/>
      <c r="CY228" s="66"/>
    </row>
    <row r="229">
      <c r="F229" s="66"/>
      <c r="G229" s="66"/>
      <c r="H229" s="66"/>
      <c r="I229" s="15"/>
      <c r="J229" s="66"/>
      <c r="K229" s="66"/>
      <c r="L229" s="67"/>
      <c r="M229" s="67"/>
      <c r="N229" s="67"/>
      <c r="O229" s="67"/>
      <c r="AA229" s="66"/>
      <c r="AB229" s="66"/>
      <c r="AP229" s="66"/>
      <c r="AQ229" s="66"/>
      <c r="BA229" s="66"/>
      <c r="BB229" s="66"/>
      <c r="BH229" s="66"/>
      <c r="BI229" s="66"/>
      <c r="BS229" s="66"/>
      <c r="BT229" s="66"/>
      <c r="CA229" s="67"/>
      <c r="CH229" s="66"/>
      <c r="CI229" s="66"/>
      <c r="CM229" s="67"/>
      <c r="CN229" s="66"/>
      <c r="CO229" s="66"/>
      <c r="CP229" s="66"/>
      <c r="CQ229" s="66"/>
      <c r="CX229" s="67"/>
      <c r="CY229" s="66"/>
    </row>
    <row r="230">
      <c r="F230" s="66"/>
      <c r="G230" s="66"/>
      <c r="H230" s="66"/>
      <c r="I230" s="15"/>
      <c r="J230" s="66"/>
      <c r="K230" s="66"/>
      <c r="L230" s="67"/>
      <c r="M230" s="67"/>
      <c r="N230" s="67"/>
      <c r="O230" s="67"/>
      <c r="AA230" s="66"/>
      <c r="AB230" s="66"/>
      <c r="AP230" s="66"/>
      <c r="AQ230" s="66"/>
      <c r="BA230" s="66"/>
      <c r="BB230" s="66"/>
      <c r="BH230" s="66"/>
      <c r="BI230" s="66"/>
      <c r="BS230" s="66"/>
      <c r="BT230" s="66"/>
      <c r="CA230" s="67"/>
      <c r="CH230" s="66"/>
      <c r="CI230" s="66"/>
      <c r="CM230" s="67"/>
      <c r="CN230" s="66"/>
      <c r="CO230" s="66"/>
      <c r="CP230" s="66"/>
      <c r="CQ230" s="66"/>
      <c r="CX230" s="67"/>
      <c r="CY230" s="66"/>
    </row>
    <row r="231">
      <c r="F231" s="66"/>
      <c r="G231" s="66"/>
      <c r="H231" s="66"/>
      <c r="I231" s="15"/>
      <c r="J231" s="66"/>
      <c r="K231" s="66"/>
      <c r="L231" s="67"/>
      <c r="M231" s="67"/>
      <c r="N231" s="67"/>
      <c r="O231" s="67"/>
      <c r="AA231" s="66"/>
      <c r="AB231" s="66"/>
      <c r="AP231" s="66"/>
      <c r="AQ231" s="66"/>
      <c r="BA231" s="66"/>
      <c r="BB231" s="66"/>
      <c r="BH231" s="66"/>
      <c r="BI231" s="66"/>
      <c r="BS231" s="66"/>
      <c r="BT231" s="66"/>
      <c r="CA231" s="67"/>
      <c r="CH231" s="66"/>
      <c r="CI231" s="66"/>
      <c r="CM231" s="67"/>
      <c r="CN231" s="66"/>
      <c r="CO231" s="66"/>
      <c r="CP231" s="66"/>
      <c r="CQ231" s="66"/>
      <c r="CX231" s="67"/>
      <c r="CY231" s="66"/>
    </row>
    <row r="232">
      <c r="F232" s="66"/>
      <c r="G232" s="66"/>
      <c r="H232" s="66"/>
      <c r="I232" s="15"/>
      <c r="J232" s="66"/>
      <c r="K232" s="66"/>
      <c r="L232" s="67"/>
      <c r="M232" s="67"/>
      <c r="N232" s="67"/>
      <c r="O232" s="67"/>
      <c r="AA232" s="66"/>
      <c r="AB232" s="66"/>
      <c r="AP232" s="66"/>
      <c r="AQ232" s="66"/>
      <c r="BA232" s="66"/>
      <c r="BB232" s="66"/>
      <c r="BH232" s="66"/>
      <c r="BI232" s="66"/>
      <c r="BS232" s="66"/>
      <c r="BT232" s="66"/>
      <c r="CA232" s="67"/>
      <c r="CH232" s="66"/>
      <c r="CI232" s="66"/>
      <c r="CM232" s="67"/>
      <c r="CN232" s="66"/>
      <c r="CO232" s="66"/>
      <c r="CP232" s="66"/>
      <c r="CQ232" s="66"/>
      <c r="CX232" s="67"/>
      <c r="CY232" s="66"/>
    </row>
    <row r="233">
      <c r="F233" s="66"/>
      <c r="G233" s="66"/>
      <c r="H233" s="66"/>
      <c r="I233" s="15"/>
      <c r="J233" s="66"/>
      <c r="K233" s="66"/>
      <c r="L233" s="67"/>
      <c r="M233" s="67"/>
      <c r="N233" s="67"/>
      <c r="O233" s="67"/>
      <c r="AA233" s="66"/>
      <c r="AB233" s="66"/>
      <c r="AP233" s="66"/>
      <c r="AQ233" s="66"/>
      <c r="BA233" s="66"/>
      <c r="BB233" s="66"/>
      <c r="BH233" s="66"/>
      <c r="BI233" s="66"/>
      <c r="BS233" s="66"/>
      <c r="BT233" s="66"/>
      <c r="CA233" s="67"/>
      <c r="CH233" s="66"/>
      <c r="CI233" s="66"/>
      <c r="CM233" s="67"/>
      <c r="CN233" s="66"/>
      <c r="CO233" s="66"/>
      <c r="CP233" s="66"/>
      <c r="CQ233" s="66"/>
      <c r="CX233" s="67"/>
      <c r="CY233" s="66"/>
    </row>
    <row r="234">
      <c r="F234" s="66"/>
      <c r="G234" s="66"/>
      <c r="H234" s="66"/>
      <c r="I234" s="15"/>
      <c r="J234" s="66"/>
      <c r="K234" s="66"/>
      <c r="L234" s="67"/>
      <c r="M234" s="67"/>
      <c r="N234" s="67"/>
      <c r="O234" s="67"/>
      <c r="AA234" s="66"/>
      <c r="AB234" s="66"/>
      <c r="AP234" s="66"/>
      <c r="AQ234" s="66"/>
      <c r="BA234" s="66"/>
      <c r="BB234" s="66"/>
      <c r="BH234" s="66"/>
      <c r="BI234" s="66"/>
      <c r="BS234" s="66"/>
      <c r="BT234" s="66"/>
      <c r="CA234" s="67"/>
      <c r="CH234" s="66"/>
      <c r="CI234" s="66"/>
      <c r="CM234" s="67"/>
      <c r="CN234" s="66"/>
      <c r="CO234" s="66"/>
      <c r="CP234" s="66"/>
      <c r="CQ234" s="66"/>
      <c r="CX234" s="67"/>
      <c r="CY234" s="66"/>
    </row>
    <row r="235">
      <c r="F235" s="66"/>
      <c r="G235" s="66"/>
      <c r="H235" s="66"/>
      <c r="I235" s="15"/>
      <c r="J235" s="66"/>
      <c r="K235" s="66"/>
      <c r="L235" s="67"/>
      <c r="M235" s="67"/>
      <c r="N235" s="67"/>
      <c r="O235" s="67"/>
      <c r="AA235" s="66"/>
      <c r="AB235" s="66"/>
      <c r="AP235" s="66"/>
      <c r="AQ235" s="66"/>
      <c r="BA235" s="66"/>
      <c r="BB235" s="66"/>
      <c r="BH235" s="66"/>
      <c r="BI235" s="66"/>
      <c r="BS235" s="66"/>
      <c r="BT235" s="66"/>
      <c r="CA235" s="67"/>
      <c r="CH235" s="66"/>
      <c r="CI235" s="66"/>
      <c r="CM235" s="67"/>
      <c r="CN235" s="66"/>
      <c r="CO235" s="66"/>
      <c r="CP235" s="66"/>
      <c r="CQ235" s="66"/>
      <c r="CX235" s="67"/>
      <c r="CY235" s="66"/>
    </row>
    <row r="236">
      <c r="F236" s="66"/>
      <c r="G236" s="66"/>
      <c r="H236" s="66"/>
      <c r="I236" s="15"/>
      <c r="J236" s="66"/>
      <c r="K236" s="66"/>
      <c r="L236" s="67"/>
      <c r="M236" s="67"/>
      <c r="N236" s="67"/>
      <c r="O236" s="67"/>
      <c r="AA236" s="66"/>
      <c r="AB236" s="66"/>
      <c r="AP236" s="66"/>
      <c r="AQ236" s="66"/>
      <c r="BA236" s="66"/>
      <c r="BB236" s="66"/>
      <c r="BH236" s="66"/>
      <c r="BI236" s="66"/>
      <c r="BS236" s="66"/>
      <c r="BT236" s="66"/>
      <c r="CA236" s="67"/>
      <c r="CH236" s="66"/>
      <c r="CI236" s="66"/>
      <c r="CM236" s="67"/>
      <c r="CN236" s="66"/>
      <c r="CO236" s="66"/>
      <c r="CP236" s="66"/>
      <c r="CQ236" s="66"/>
      <c r="CX236" s="67"/>
      <c r="CY236" s="66"/>
    </row>
    <row r="237">
      <c r="F237" s="66"/>
      <c r="G237" s="66"/>
      <c r="H237" s="66"/>
      <c r="I237" s="15"/>
      <c r="J237" s="66"/>
      <c r="K237" s="66"/>
      <c r="L237" s="67"/>
      <c r="M237" s="67"/>
      <c r="N237" s="67"/>
      <c r="O237" s="67"/>
      <c r="AA237" s="66"/>
      <c r="AB237" s="66"/>
      <c r="AP237" s="66"/>
      <c r="AQ237" s="66"/>
      <c r="BA237" s="66"/>
      <c r="BB237" s="66"/>
      <c r="BH237" s="66"/>
      <c r="BI237" s="66"/>
      <c r="BS237" s="66"/>
      <c r="BT237" s="66"/>
      <c r="CA237" s="67"/>
      <c r="CH237" s="66"/>
      <c r="CI237" s="66"/>
      <c r="CM237" s="67"/>
      <c r="CN237" s="66"/>
      <c r="CO237" s="66"/>
      <c r="CP237" s="66"/>
      <c r="CQ237" s="66"/>
      <c r="CX237" s="67"/>
      <c r="CY237" s="66"/>
    </row>
    <row r="238">
      <c r="F238" s="66"/>
      <c r="G238" s="66"/>
      <c r="H238" s="66"/>
      <c r="I238" s="15"/>
      <c r="J238" s="66"/>
      <c r="K238" s="66"/>
      <c r="L238" s="67"/>
      <c r="M238" s="67"/>
      <c r="N238" s="67"/>
      <c r="O238" s="67"/>
      <c r="AA238" s="66"/>
      <c r="AB238" s="66"/>
      <c r="AP238" s="66"/>
      <c r="AQ238" s="66"/>
      <c r="BA238" s="66"/>
      <c r="BB238" s="66"/>
      <c r="BH238" s="66"/>
      <c r="BI238" s="66"/>
      <c r="BS238" s="66"/>
      <c r="BT238" s="66"/>
      <c r="CA238" s="67"/>
      <c r="CH238" s="66"/>
      <c r="CI238" s="66"/>
      <c r="CM238" s="67"/>
      <c r="CN238" s="66"/>
      <c r="CO238" s="66"/>
      <c r="CP238" s="66"/>
      <c r="CQ238" s="66"/>
      <c r="CX238" s="67"/>
      <c r="CY238" s="66"/>
    </row>
    <row r="239">
      <c r="F239" s="66"/>
      <c r="G239" s="66"/>
      <c r="H239" s="66"/>
      <c r="I239" s="15"/>
      <c r="J239" s="66"/>
      <c r="K239" s="66"/>
      <c r="L239" s="67"/>
      <c r="M239" s="67"/>
      <c r="N239" s="67"/>
      <c r="O239" s="67"/>
      <c r="AA239" s="66"/>
      <c r="AB239" s="66"/>
      <c r="AP239" s="66"/>
      <c r="AQ239" s="66"/>
      <c r="BA239" s="66"/>
      <c r="BB239" s="66"/>
      <c r="BH239" s="66"/>
      <c r="BI239" s="66"/>
      <c r="BS239" s="66"/>
      <c r="BT239" s="66"/>
      <c r="CA239" s="67"/>
      <c r="CH239" s="66"/>
      <c r="CI239" s="66"/>
      <c r="CM239" s="67"/>
      <c r="CN239" s="66"/>
      <c r="CO239" s="66"/>
      <c r="CP239" s="66"/>
      <c r="CQ239" s="66"/>
      <c r="CX239" s="67"/>
      <c r="CY239" s="66"/>
    </row>
    <row r="240">
      <c r="F240" s="66"/>
      <c r="G240" s="66"/>
      <c r="H240" s="66"/>
      <c r="I240" s="15"/>
      <c r="J240" s="66"/>
      <c r="K240" s="66"/>
      <c r="L240" s="67"/>
      <c r="M240" s="67"/>
      <c r="N240" s="67"/>
      <c r="O240" s="67"/>
      <c r="AA240" s="66"/>
      <c r="AB240" s="66"/>
      <c r="AP240" s="66"/>
      <c r="AQ240" s="66"/>
      <c r="BA240" s="66"/>
      <c r="BB240" s="66"/>
      <c r="BH240" s="66"/>
      <c r="BI240" s="66"/>
      <c r="BS240" s="66"/>
      <c r="BT240" s="66"/>
      <c r="CA240" s="67"/>
      <c r="CH240" s="66"/>
      <c r="CI240" s="66"/>
      <c r="CM240" s="67"/>
      <c r="CN240" s="66"/>
      <c r="CO240" s="66"/>
      <c r="CP240" s="66"/>
      <c r="CQ240" s="66"/>
      <c r="CX240" s="67"/>
      <c r="CY240" s="66"/>
    </row>
    <row r="241">
      <c r="F241" s="66"/>
      <c r="G241" s="66"/>
      <c r="H241" s="66"/>
      <c r="I241" s="15"/>
      <c r="J241" s="66"/>
      <c r="K241" s="66"/>
      <c r="L241" s="67"/>
      <c r="M241" s="67"/>
      <c r="N241" s="67"/>
      <c r="O241" s="67"/>
      <c r="AA241" s="66"/>
      <c r="AB241" s="66"/>
      <c r="AP241" s="66"/>
      <c r="AQ241" s="66"/>
      <c r="BA241" s="66"/>
      <c r="BB241" s="66"/>
      <c r="BH241" s="66"/>
      <c r="BI241" s="66"/>
      <c r="BS241" s="66"/>
      <c r="BT241" s="66"/>
      <c r="CA241" s="67"/>
      <c r="CH241" s="66"/>
      <c r="CI241" s="66"/>
      <c r="CM241" s="67"/>
      <c r="CN241" s="66"/>
      <c r="CO241" s="66"/>
      <c r="CP241" s="66"/>
      <c r="CQ241" s="66"/>
      <c r="CX241" s="67"/>
      <c r="CY241" s="66"/>
    </row>
    <row r="242">
      <c r="F242" s="66"/>
      <c r="G242" s="66"/>
      <c r="H242" s="66"/>
      <c r="I242" s="15"/>
      <c r="J242" s="66"/>
      <c r="K242" s="66"/>
      <c r="L242" s="67"/>
      <c r="M242" s="67"/>
      <c r="N242" s="67"/>
      <c r="O242" s="67"/>
      <c r="AA242" s="66"/>
      <c r="AB242" s="66"/>
      <c r="AP242" s="66"/>
      <c r="AQ242" s="66"/>
      <c r="BA242" s="66"/>
      <c r="BB242" s="66"/>
      <c r="BH242" s="66"/>
      <c r="BI242" s="66"/>
      <c r="BS242" s="66"/>
      <c r="BT242" s="66"/>
      <c r="CA242" s="67"/>
      <c r="CH242" s="66"/>
      <c r="CI242" s="66"/>
      <c r="CM242" s="67"/>
      <c r="CN242" s="66"/>
      <c r="CO242" s="66"/>
      <c r="CP242" s="66"/>
      <c r="CQ242" s="66"/>
      <c r="CX242" s="67"/>
      <c r="CY242" s="66"/>
    </row>
    <row r="243">
      <c r="F243" s="66"/>
      <c r="G243" s="66"/>
      <c r="H243" s="66"/>
      <c r="I243" s="15"/>
      <c r="J243" s="66"/>
      <c r="K243" s="66"/>
      <c r="L243" s="67"/>
      <c r="M243" s="67"/>
      <c r="N243" s="67"/>
      <c r="O243" s="67"/>
      <c r="AA243" s="66"/>
      <c r="AB243" s="66"/>
      <c r="AP243" s="66"/>
      <c r="AQ243" s="66"/>
      <c r="BA243" s="66"/>
      <c r="BB243" s="66"/>
      <c r="BH243" s="66"/>
      <c r="BI243" s="66"/>
      <c r="BS243" s="66"/>
      <c r="BT243" s="66"/>
      <c r="CA243" s="67"/>
      <c r="CH243" s="66"/>
      <c r="CI243" s="66"/>
      <c r="CM243" s="67"/>
      <c r="CN243" s="66"/>
      <c r="CO243" s="66"/>
      <c r="CP243" s="66"/>
      <c r="CQ243" s="66"/>
      <c r="CX243" s="67"/>
      <c r="CY243" s="66"/>
    </row>
    <row r="244">
      <c r="F244" s="66"/>
      <c r="G244" s="66"/>
      <c r="H244" s="66"/>
      <c r="I244" s="15"/>
      <c r="J244" s="66"/>
      <c r="K244" s="66"/>
      <c r="L244" s="67"/>
      <c r="M244" s="67"/>
      <c r="N244" s="67"/>
      <c r="O244" s="67"/>
      <c r="AA244" s="66"/>
      <c r="AB244" s="66"/>
      <c r="AP244" s="66"/>
      <c r="AQ244" s="66"/>
      <c r="BA244" s="66"/>
      <c r="BB244" s="66"/>
      <c r="BH244" s="66"/>
      <c r="BI244" s="66"/>
      <c r="BS244" s="66"/>
      <c r="BT244" s="66"/>
      <c r="CA244" s="67"/>
      <c r="CH244" s="66"/>
      <c r="CI244" s="66"/>
      <c r="CM244" s="67"/>
      <c r="CN244" s="66"/>
      <c r="CO244" s="66"/>
      <c r="CP244" s="66"/>
      <c r="CQ244" s="66"/>
      <c r="CX244" s="67"/>
      <c r="CY244" s="66"/>
    </row>
    <row r="245">
      <c r="F245" s="66"/>
      <c r="G245" s="66"/>
      <c r="H245" s="66"/>
      <c r="I245" s="15"/>
      <c r="J245" s="66"/>
      <c r="K245" s="66"/>
      <c r="L245" s="67"/>
      <c r="M245" s="67"/>
      <c r="N245" s="67"/>
      <c r="O245" s="67"/>
      <c r="AA245" s="66"/>
      <c r="AB245" s="66"/>
      <c r="AP245" s="66"/>
      <c r="AQ245" s="66"/>
      <c r="BA245" s="66"/>
      <c r="BB245" s="66"/>
      <c r="BH245" s="66"/>
      <c r="BI245" s="66"/>
      <c r="BS245" s="66"/>
      <c r="BT245" s="66"/>
      <c r="CA245" s="67"/>
      <c r="CH245" s="66"/>
      <c r="CI245" s="66"/>
      <c r="CM245" s="67"/>
      <c r="CN245" s="66"/>
      <c r="CO245" s="66"/>
      <c r="CP245" s="66"/>
      <c r="CQ245" s="66"/>
      <c r="CX245" s="67"/>
      <c r="CY245" s="66"/>
    </row>
    <row r="246">
      <c r="F246" s="66"/>
      <c r="G246" s="66"/>
      <c r="H246" s="66"/>
      <c r="I246" s="15"/>
      <c r="J246" s="66"/>
      <c r="K246" s="66"/>
      <c r="L246" s="67"/>
      <c r="M246" s="67"/>
      <c r="N246" s="67"/>
      <c r="O246" s="67"/>
      <c r="AA246" s="66"/>
      <c r="AB246" s="66"/>
      <c r="AP246" s="66"/>
      <c r="AQ246" s="66"/>
      <c r="BA246" s="66"/>
      <c r="BB246" s="66"/>
      <c r="BH246" s="66"/>
      <c r="BI246" s="66"/>
      <c r="BS246" s="66"/>
      <c r="BT246" s="66"/>
      <c r="CA246" s="67"/>
      <c r="CH246" s="66"/>
      <c r="CI246" s="66"/>
      <c r="CM246" s="67"/>
      <c r="CN246" s="66"/>
      <c r="CO246" s="66"/>
      <c r="CP246" s="66"/>
      <c r="CQ246" s="66"/>
      <c r="CX246" s="67"/>
      <c r="CY246" s="66"/>
    </row>
    <row r="247">
      <c r="F247" s="66"/>
      <c r="G247" s="66"/>
      <c r="H247" s="66"/>
      <c r="I247" s="15"/>
      <c r="J247" s="66"/>
      <c r="K247" s="66"/>
      <c r="L247" s="67"/>
      <c r="M247" s="67"/>
      <c r="N247" s="67"/>
      <c r="O247" s="67"/>
      <c r="AA247" s="66"/>
      <c r="AB247" s="66"/>
      <c r="AP247" s="66"/>
      <c r="AQ247" s="66"/>
      <c r="BA247" s="66"/>
      <c r="BB247" s="66"/>
      <c r="BH247" s="66"/>
      <c r="BI247" s="66"/>
      <c r="BS247" s="66"/>
      <c r="BT247" s="66"/>
      <c r="CA247" s="67"/>
      <c r="CH247" s="66"/>
      <c r="CI247" s="66"/>
      <c r="CM247" s="67"/>
      <c r="CN247" s="66"/>
      <c r="CO247" s="66"/>
      <c r="CP247" s="66"/>
      <c r="CQ247" s="66"/>
      <c r="CX247" s="67"/>
      <c r="CY247" s="66"/>
    </row>
    <row r="248">
      <c r="F248" s="66"/>
      <c r="G248" s="66"/>
      <c r="H248" s="66"/>
      <c r="I248" s="15"/>
      <c r="J248" s="66"/>
      <c r="K248" s="66"/>
      <c r="L248" s="67"/>
      <c r="M248" s="67"/>
      <c r="N248" s="67"/>
      <c r="O248" s="67"/>
      <c r="AA248" s="66"/>
      <c r="AB248" s="66"/>
      <c r="AP248" s="66"/>
      <c r="AQ248" s="66"/>
      <c r="BA248" s="66"/>
      <c r="BB248" s="66"/>
      <c r="BH248" s="66"/>
      <c r="BI248" s="66"/>
      <c r="BS248" s="66"/>
      <c r="BT248" s="66"/>
      <c r="CA248" s="67"/>
      <c r="CH248" s="66"/>
      <c r="CI248" s="66"/>
      <c r="CM248" s="67"/>
      <c r="CN248" s="66"/>
      <c r="CO248" s="66"/>
      <c r="CP248" s="66"/>
      <c r="CQ248" s="66"/>
      <c r="CX248" s="67"/>
      <c r="CY248" s="66"/>
    </row>
    <row r="249">
      <c r="F249" s="66"/>
      <c r="G249" s="66"/>
      <c r="H249" s="66"/>
      <c r="I249" s="15"/>
      <c r="J249" s="66"/>
      <c r="K249" s="66"/>
      <c r="L249" s="67"/>
      <c r="M249" s="67"/>
      <c r="N249" s="67"/>
      <c r="O249" s="67"/>
      <c r="AA249" s="66"/>
      <c r="AB249" s="66"/>
      <c r="AP249" s="66"/>
      <c r="AQ249" s="66"/>
      <c r="BA249" s="66"/>
      <c r="BB249" s="66"/>
      <c r="BH249" s="66"/>
      <c r="BI249" s="66"/>
      <c r="BS249" s="66"/>
      <c r="BT249" s="66"/>
      <c r="CA249" s="67"/>
      <c r="CH249" s="66"/>
      <c r="CI249" s="66"/>
      <c r="CM249" s="67"/>
      <c r="CN249" s="66"/>
      <c r="CO249" s="66"/>
      <c r="CP249" s="66"/>
      <c r="CQ249" s="66"/>
      <c r="CX249" s="67"/>
      <c r="CY249" s="66"/>
    </row>
    <row r="250">
      <c r="F250" s="66"/>
      <c r="G250" s="66"/>
      <c r="H250" s="66"/>
      <c r="I250" s="15"/>
      <c r="J250" s="66"/>
      <c r="K250" s="66"/>
      <c r="L250" s="67"/>
      <c r="M250" s="67"/>
      <c r="N250" s="67"/>
      <c r="O250" s="67"/>
      <c r="AA250" s="66"/>
      <c r="AB250" s="66"/>
      <c r="AP250" s="66"/>
      <c r="AQ250" s="66"/>
      <c r="BA250" s="66"/>
      <c r="BB250" s="66"/>
      <c r="BH250" s="66"/>
      <c r="BI250" s="66"/>
      <c r="BS250" s="66"/>
      <c r="BT250" s="66"/>
      <c r="CA250" s="67"/>
      <c r="CH250" s="66"/>
      <c r="CI250" s="66"/>
      <c r="CM250" s="67"/>
      <c r="CN250" s="66"/>
      <c r="CO250" s="66"/>
      <c r="CP250" s="66"/>
      <c r="CQ250" s="66"/>
      <c r="CX250" s="67"/>
      <c r="CY250" s="66"/>
    </row>
    <row r="251">
      <c r="F251" s="66"/>
      <c r="G251" s="66"/>
      <c r="H251" s="66"/>
      <c r="I251" s="15"/>
      <c r="J251" s="66"/>
      <c r="K251" s="66"/>
      <c r="L251" s="67"/>
      <c r="M251" s="67"/>
      <c r="N251" s="67"/>
      <c r="O251" s="67"/>
      <c r="AA251" s="66"/>
      <c r="AB251" s="66"/>
      <c r="AP251" s="66"/>
      <c r="AQ251" s="66"/>
      <c r="BA251" s="66"/>
      <c r="BB251" s="66"/>
      <c r="BH251" s="66"/>
      <c r="BI251" s="66"/>
      <c r="BS251" s="66"/>
      <c r="BT251" s="66"/>
      <c r="CA251" s="67"/>
      <c r="CH251" s="66"/>
      <c r="CI251" s="66"/>
      <c r="CM251" s="67"/>
      <c r="CN251" s="66"/>
      <c r="CO251" s="66"/>
      <c r="CP251" s="66"/>
      <c r="CQ251" s="66"/>
      <c r="CX251" s="67"/>
      <c r="CY251" s="66"/>
    </row>
    <row r="252">
      <c r="F252" s="66"/>
      <c r="G252" s="66"/>
      <c r="H252" s="66"/>
      <c r="I252" s="15"/>
      <c r="J252" s="66"/>
      <c r="K252" s="66"/>
      <c r="L252" s="67"/>
      <c r="M252" s="67"/>
      <c r="N252" s="67"/>
      <c r="O252" s="67"/>
      <c r="AA252" s="66"/>
      <c r="AB252" s="66"/>
      <c r="AP252" s="66"/>
      <c r="AQ252" s="66"/>
      <c r="BA252" s="66"/>
      <c r="BB252" s="66"/>
      <c r="BH252" s="66"/>
      <c r="BI252" s="66"/>
      <c r="BS252" s="66"/>
      <c r="BT252" s="66"/>
      <c r="CA252" s="67"/>
      <c r="CH252" s="66"/>
      <c r="CI252" s="66"/>
      <c r="CM252" s="67"/>
      <c r="CN252" s="66"/>
      <c r="CO252" s="66"/>
      <c r="CP252" s="66"/>
      <c r="CQ252" s="66"/>
      <c r="CX252" s="67"/>
      <c r="CY252" s="66"/>
    </row>
    <row r="253">
      <c r="F253" s="66"/>
      <c r="G253" s="66"/>
      <c r="H253" s="66"/>
      <c r="I253" s="15"/>
      <c r="J253" s="66"/>
      <c r="K253" s="66"/>
      <c r="L253" s="67"/>
      <c r="M253" s="67"/>
      <c r="N253" s="67"/>
      <c r="O253" s="67"/>
      <c r="AA253" s="66"/>
      <c r="AB253" s="66"/>
      <c r="AP253" s="66"/>
      <c r="AQ253" s="66"/>
      <c r="BA253" s="66"/>
      <c r="BB253" s="66"/>
      <c r="BH253" s="66"/>
      <c r="BI253" s="66"/>
      <c r="BS253" s="66"/>
      <c r="BT253" s="66"/>
      <c r="CA253" s="67"/>
      <c r="CH253" s="66"/>
      <c r="CI253" s="66"/>
      <c r="CM253" s="67"/>
      <c r="CN253" s="66"/>
      <c r="CO253" s="66"/>
      <c r="CP253" s="66"/>
      <c r="CQ253" s="66"/>
      <c r="CX253" s="67"/>
      <c r="CY253" s="66"/>
    </row>
    <row r="254">
      <c r="F254" s="66"/>
      <c r="G254" s="66"/>
      <c r="H254" s="66"/>
      <c r="I254" s="15"/>
      <c r="J254" s="66"/>
      <c r="K254" s="66"/>
      <c r="L254" s="67"/>
      <c r="M254" s="67"/>
      <c r="N254" s="67"/>
      <c r="O254" s="67"/>
      <c r="AA254" s="66"/>
      <c r="AB254" s="66"/>
      <c r="AP254" s="66"/>
      <c r="AQ254" s="66"/>
      <c r="BA254" s="66"/>
      <c r="BB254" s="66"/>
      <c r="BH254" s="66"/>
      <c r="BI254" s="66"/>
      <c r="BS254" s="66"/>
      <c r="BT254" s="66"/>
      <c r="CA254" s="67"/>
      <c r="CH254" s="66"/>
      <c r="CI254" s="66"/>
      <c r="CM254" s="67"/>
      <c r="CN254" s="66"/>
      <c r="CO254" s="66"/>
      <c r="CP254" s="66"/>
      <c r="CQ254" s="66"/>
      <c r="CX254" s="67"/>
      <c r="CY254" s="66"/>
    </row>
    <row r="255">
      <c r="F255" s="66"/>
      <c r="G255" s="66"/>
      <c r="H255" s="66"/>
      <c r="I255" s="15"/>
      <c r="J255" s="66"/>
      <c r="K255" s="66"/>
      <c r="L255" s="67"/>
      <c r="M255" s="67"/>
      <c r="N255" s="67"/>
      <c r="O255" s="67"/>
      <c r="AA255" s="66"/>
      <c r="AB255" s="66"/>
      <c r="AP255" s="66"/>
      <c r="AQ255" s="66"/>
      <c r="BA255" s="66"/>
      <c r="BB255" s="66"/>
      <c r="BH255" s="66"/>
      <c r="BI255" s="66"/>
      <c r="BS255" s="66"/>
      <c r="BT255" s="66"/>
      <c r="CA255" s="67"/>
      <c r="CH255" s="66"/>
      <c r="CI255" s="66"/>
      <c r="CM255" s="67"/>
      <c r="CN255" s="66"/>
      <c r="CO255" s="66"/>
      <c r="CP255" s="66"/>
      <c r="CQ255" s="66"/>
      <c r="CX255" s="67"/>
      <c r="CY255" s="66"/>
    </row>
    <row r="256">
      <c r="F256" s="66"/>
      <c r="G256" s="66"/>
      <c r="H256" s="66"/>
      <c r="I256" s="15"/>
      <c r="J256" s="66"/>
      <c r="K256" s="66"/>
      <c r="L256" s="67"/>
      <c r="M256" s="67"/>
      <c r="N256" s="67"/>
      <c r="O256" s="67"/>
      <c r="AA256" s="66"/>
      <c r="AB256" s="66"/>
      <c r="AP256" s="66"/>
      <c r="AQ256" s="66"/>
      <c r="BA256" s="66"/>
      <c r="BB256" s="66"/>
      <c r="BH256" s="66"/>
      <c r="BI256" s="66"/>
      <c r="BS256" s="66"/>
      <c r="BT256" s="66"/>
      <c r="CA256" s="67"/>
      <c r="CH256" s="66"/>
      <c r="CI256" s="66"/>
      <c r="CM256" s="67"/>
      <c r="CN256" s="66"/>
      <c r="CO256" s="66"/>
      <c r="CP256" s="66"/>
      <c r="CQ256" s="66"/>
      <c r="CX256" s="67"/>
      <c r="CY256" s="66"/>
    </row>
    <row r="257">
      <c r="F257" s="66"/>
      <c r="G257" s="66"/>
      <c r="H257" s="66"/>
      <c r="I257" s="15"/>
      <c r="J257" s="66"/>
      <c r="K257" s="66"/>
      <c r="L257" s="67"/>
      <c r="M257" s="67"/>
      <c r="N257" s="67"/>
      <c r="O257" s="67"/>
      <c r="AA257" s="66"/>
      <c r="AB257" s="66"/>
      <c r="AP257" s="66"/>
      <c r="AQ257" s="66"/>
      <c r="BA257" s="66"/>
      <c r="BB257" s="66"/>
      <c r="BH257" s="66"/>
      <c r="BI257" s="66"/>
      <c r="BS257" s="66"/>
      <c r="BT257" s="66"/>
      <c r="CA257" s="67"/>
      <c r="CH257" s="66"/>
      <c r="CI257" s="66"/>
      <c r="CM257" s="67"/>
      <c r="CN257" s="66"/>
      <c r="CO257" s="66"/>
      <c r="CP257" s="66"/>
      <c r="CQ257" s="66"/>
      <c r="CX257" s="67"/>
      <c r="CY257" s="66"/>
    </row>
    <row r="258">
      <c r="F258" s="66"/>
      <c r="G258" s="66"/>
      <c r="H258" s="66"/>
      <c r="I258" s="15"/>
      <c r="J258" s="66"/>
      <c r="K258" s="66"/>
      <c r="L258" s="67"/>
      <c r="M258" s="67"/>
      <c r="N258" s="67"/>
      <c r="O258" s="67"/>
      <c r="AA258" s="66"/>
      <c r="AB258" s="66"/>
      <c r="AP258" s="66"/>
      <c r="AQ258" s="66"/>
      <c r="BA258" s="66"/>
      <c r="BB258" s="66"/>
      <c r="BH258" s="66"/>
      <c r="BI258" s="66"/>
      <c r="BS258" s="66"/>
      <c r="BT258" s="66"/>
      <c r="CA258" s="67"/>
      <c r="CH258" s="66"/>
      <c r="CI258" s="66"/>
      <c r="CM258" s="67"/>
      <c r="CN258" s="66"/>
      <c r="CO258" s="66"/>
      <c r="CP258" s="66"/>
      <c r="CQ258" s="66"/>
      <c r="CX258" s="67"/>
      <c r="CY258" s="66"/>
    </row>
    <row r="259">
      <c r="F259" s="66"/>
      <c r="G259" s="66"/>
      <c r="H259" s="66"/>
      <c r="I259" s="15"/>
      <c r="J259" s="66"/>
      <c r="K259" s="66"/>
      <c r="L259" s="67"/>
      <c r="M259" s="67"/>
      <c r="N259" s="67"/>
      <c r="O259" s="67"/>
      <c r="AA259" s="66"/>
      <c r="AB259" s="66"/>
      <c r="AP259" s="66"/>
      <c r="AQ259" s="66"/>
      <c r="BA259" s="66"/>
      <c r="BB259" s="66"/>
      <c r="BH259" s="66"/>
      <c r="BI259" s="66"/>
      <c r="BS259" s="66"/>
      <c r="BT259" s="66"/>
      <c r="CA259" s="67"/>
      <c r="CH259" s="66"/>
      <c r="CI259" s="66"/>
      <c r="CM259" s="67"/>
      <c r="CN259" s="66"/>
      <c r="CO259" s="66"/>
      <c r="CP259" s="66"/>
      <c r="CQ259" s="66"/>
      <c r="CX259" s="67"/>
      <c r="CY259" s="66"/>
    </row>
    <row r="260">
      <c r="F260" s="66"/>
      <c r="G260" s="66"/>
      <c r="H260" s="66"/>
      <c r="I260" s="15"/>
      <c r="J260" s="66"/>
      <c r="K260" s="66"/>
      <c r="L260" s="67"/>
      <c r="M260" s="67"/>
      <c r="N260" s="67"/>
      <c r="O260" s="67"/>
      <c r="AA260" s="66"/>
      <c r="AB260" s="66"/>
      <c r="AP260" s="66"/>
      <c r="AQ260" s="66"/>
      <c r="BA260" s="66"/>
      <c r="BB260" s="66"/>
      <c r="BH260" s="66"/>
      <c r="BI260" s="66"/>
      <c r="BS260" s="66"/>
      <c r="BT260" s="66"/>
      <c r="CA260" s="67"/>
      <c r="CH260" s="66"/>
      <c r="CI260" s="66"/>
      <c r="CM260" s="67"/>
      <c r="CN260" s="66"/>
      <c r="CO260" s="66"/>
      <c r="CP260" s="66"/>
      <c r="CQ260" s="66"/>
      <c r="CX260" s="67"/>
      <c r="CY260" s="66"/>
    </row>
    <row r="261">
      <c r="F261" s="66"/>
      <c r="G261" s="66"/>
      <c r="H261" s="66"/>
      <c r="I261" s="15"/>
      <c r="J261" s="66"/>
      <c r="K261" s="66"/>
      <c r="L261" s="67"/>
      <c r="M261" s="67"/>
      <c r="N261" s="67"/>
      <c r="O261" s="67"/>
      <c r="AA261" s="66"/>
      <c r="AB261" s="66"/>
      <c r="AP261" s="66"/>
      <c r="AQ261" s="66"/>
      <c r="BA261" s="66"/>
      <c r="BB261" s="66"/>
      <c r="BH261" s="66"/>
      <c r="BI261" s="66"/>
      <c r="BS261" s="66"/>
      <c r="BT261" s="66"/>
      <c r="CA261" s="67"/>
      <c r="CH261" s="66"/>
      <c r="CI261" s="66"/>
      <c r="CM261" s="67"/>
      <c r="CN261" s="66"/>
      <c r="CO261" s="66"/>
      <c r="CP261" s="66"/>
      <c r="CQ261" s="66"/>
      <c r="CX261" s="67"/>
      <c r="CY261" s="66"/>
    </row>
    <row r="262">
      <c r="F262" s="66"/>
      <c r="G262" s="66"/>
      <c r="H262" s="66"/>
      <c r="I262" s="15"/>
      <c r="J262" s="66"/>
      <c r="K262" s="66"/>
      <c r="L262" s="67"/>
      <c r="M262" s="67"/>
      <c r="N262" s="67"/>
      <c r="O262" s="67"/>
      <c r="AA262" s="66"/>
      <c r="AB262" s="66"/>
      <c r="AP262" s="66"/>
      <c r="AQ262" s="66"/>
      <c r="BA262" s="66"/>
      <c r="BB262" s="66"/>
      <c r="BH262" s="66"/>
      <c r="BI262" s="66"/>
      <c r="BS262" s="66"/>
      <c r="BT262" s="66"/>
      <c r="CA262" s="67"/>
      <c r="CH262" s="66"/>
      <c r="CI262" s="66"/>
      <c r="CM262" s="67"/>
      <c r="CN262" s="66"/>
      <c r="CO262" s="66"/>
      <c r="CP262" s="66"/>
      <c r="CQ262" s="66"/>
      <c r="CX262" s="67"/>
      <c r="CY262" s="66"/>
    </row>
    <row r="263">
      <c r="F263" s="66"/>
      <c r="G263" s="66"/>
      <c r="H263" s="66"/>
      <c r="I263" s="15"/>
      <c r="J263" s="66"/>
      <c r="K263" s="66"/>
      <c r="L263" s="67"/>
      <c r="M263" s="67"/>
      <c r="N263" s="67"/>
      <c r="O263" s="67"/>
      <c r="AA263" s="66"/>
      <c r="AB263" s="66"/>
      <c r="AP263" s="66"/>
      <c r="AQ263" s="66"/>
      <c r="BA263" s="66"/>
      <c r="BB263" s="66"/>
      <c r="BH263" s="66"/>
      <c r="BI263" s="66"/>
      <c r="BS263" s="66"/>
      <c r="BT263" s="66"/>
      <c r="CA263" s="67"/>
      <c r="CH263" s="66"/>
      <c r="CI263" s="66"/>
      <c r="CM263" s="67"/>
      <c r="CN263" s="66"/>
      <c r="CO263" s="66"/>
      <c r="CP263" s="66"/>
      <c r="CQ263" s="66"/>
      <c r="CX263" s="67"/>
      <c r="CY263" s="66"/>
    </row>
    <row r="264">
      <c r="F264" s="66"/>
      <c r="G264" s="66"/>
      <c r="H264" s="66"/>
      <c r="I264" s="15"/>
      <c r="J264" s="66"/>
      <c r="K264" s="66"/>
      <c r="L264" s="67"/>
      <c r="M264" s="67"/>
      <c r="N264" s="67"/>
      <c r="O264" s="67"/>
      <c r="AA264" s="66"/>
      <c r="AB264" s="66"/>
      <c r="AP264" s="66"/>
      <c r="AQ264" s="66"/>
      <c r="BA264" s="66"/>
      <c r="BB264" s="66"/>
      <c r="BH264" s="66"/>
      <c r="BI264" s="66"/>
      <c r="BS264" s="66"/>
      <c r="BT264" s="66"/>
      <c r="CA264" s="67"/>
      <c r="CH264" s="66"/>
      <c r="CI264" s="66"/>
      <c r="CM264" s="67"/>
      <c r="CN264" s="66"/>
      <c r="CO264" s="66"/>
      <c r="CP264" s="66"/>
      <c r="CQ264" s="66"/>
      <c r="CX264" s="67"/>
      <c r="CY264" s="66"/>
    </row>
    <row r="265">
      <c r="F265" s="66"/>
      <c r="G265" s="66"/>
      <c r="H265" s="66"/>
      <c r="I265" s="15"/>
      <c r="J265" s="66"/>
      <c r="K265" s="66"/>
      <c r="L265" s="67"/>
      <c r="M265" s="67"/>
      <c r="N265" s="67"/>
      <c r="O265" s="67"/>
      <c r="AA265" s="66"/>
      <c r="AB265" s="66"/>
      <c r="AP265" s="66"/>
      <c r="AQ265" s="66"/>
      <c r="BA265" s="66"/>
      <c r="BB265" s="66"/>
      <c r="BH265" s="66"/>
      <c r="BI265" s="66"/>
      <c r="BS265" s="66"/>
      <c r="BT265" s="66"/>
      <c r="CA265" s="67"/>
      <c r="CH265" s="66"/>
      <c r="CI265" s="66"/>
      <c r="CM265" s="67"/>
      <c r="CN265" s="66"/>
      <c r="CO265" s="66"/>
      <c r="CP265" s="66"/>
      <c r="CQ265" s="66"/>
      <c r="CX265" s="67"/>
      <c r="CY265" s="66"/>
    </row>
    <row r="266">
      <c r="F266" s="66"/>
      <c r="G266" s="66"/>
      <c r="H266" s="66"/>
      <c r="I266" s="15"/>
      <c r="J266" s="66"/>
      <c r="K266" s="66"/>
      <c r="L266" s="67"/>
      <c r="M266" s="67"/>
      <c r="N266" s="67"/>
      <c r="O266" s="67"/>
      <c r="AA266" s="66"/>
      <c r="AB266" s="66"/>
      <c r="AP266" s="66"/>
      <c r="AQ266" s="66"/>
      <c r="BA266" s="66"/>
      <c r="BB266" s="66"/>
      <c r="BH266" s="66"/>
      <c r="BI266" s="66"/>
      <c r="BS266" s="66"/>
      <c r="BT266" s="66"/>
      <c r="CA266" s="67"/>
      <c r="CH266" s="66"/>
      <c r="CI266" s="66"/>
      <c r="CM266" s="67"/>
      <c r="CN266" s="66"/>
      <c r="CO266" s="66"/>
      <c r="CP266" s="66"/>
      <c r="CQ266" s="66"/>
      <c r="CX266" s="67"/>
      <c r="CY266" s="66"/>
    </row>
    <row r="267">
      <c r="F267" s="66"/>
      <c r="G267" s="66"/>
      <c r="H267" s="66"/>
      <c r="I267" s="15"/>
      <c r="J267" s="66"/>
      <c r="K267" s="66"/>
      <c r="L267" s="67"/>
      <c r="M267" s="67"/>
      <c r="N267" s="67"/>
      <c r="O267" s="67"/>
      <c r="AA267" s="66"/>
      <c r="AB267" s="66"/>
      <c r="AP267" s="66"/>
      <c r="AQ267" s="66"/>
      <c r="BA267" s="66"/>
      <c r="BB267" s="66"/>
      <c r="BH267" s="66"/>
      <c r="BI267" s="66"/>
      <c r="BS267" s="66"/>
      <c r="BT267" s="66"/>
      <c r="CA267" s="67"/>
      <c r="CH267" s="66"/>
      <c r="CI267" s="66"/>
      <c r="CM267" s="67"/>
      <c r="CN267" s="66"/>
      <c r="CO267" s="66"/>
      <c r="CP267" s="66"/>
      <c r="CQ267" s="66"/>
      <c r="CX267" s="67"/>
      <c r="CY267" s="66"/>
    </row>
    <row r="268">
      <c r="F268" s="66"/>
      <c r="G268" s="66"/>
      <c r="H268" s="66"/>
      <c r="I268" s="15"/>
      <c r="J268" s="66"/>
      <c r="K268" s="66"/>
      <c r="L268" s="67"/>
      <c r="M268" s="67"/>
      <c r="N268" s="67"/>
      <c r="O268" s="67"/>
      <c r="AA268" s="66"/>
      <c r="AB268" s="66"/>
      <c r="AP268" s="66"/>
      <c r="AQ268" s="66"/>
      <c r="BA268" s="66"/>
      <c r="BB268" s="66"/>
      <c r="BH268" s="66"/>
      <c r="BI268" s="66"/>
      <c r="BS268" s="66"/>
      <c r="BT268" s="66"/>
      <c r="CA268" s="67"/>
      <c r="CH268" s="66"/>
      <c r="CI268" s="66"/>
      <c r="CM268" s="67"/>
      <c r="CN268" s="66"/>
      <c r="CO268" s="66"/>
      <c r="CP268" s="66"/>
      <c r="CQ268" s="66"/>
      <c r="CX268" s="67"/>
      <c r="CY268" s="66"/>
    </row>
    <row r="269">
      <c r="F269" s="66"/>
      <c r="G269" s="66"/>
      <c r="H269" s="66"/>
      <c r="I269" s="15"/>
      <c r="J269" s="66"/>
      <c r="K269" s="66"/>
      <c r="L269" s="67"/>
      <c r="M269" s="67"/>
      <c r="N269" s="67"/>
      <c r="O269" s="67"/>
      <c r="AA269" s="66"/>
      <c r="AB269" s="66"/>
      <c r="AP269" s="66"/>
      <c r="AQ269" s="66"/>
      <c r="BA269" s="66"/>
      <c r="BB269" s="66"/>
      <c r="BH269" s="66"/>
      <c r="BI269" s="66"/>
      <c r="BS269" s="66"/>
      <c r="BT269" s="66"/>
      <c r="CA269" s="67"/>
      <c r="CH269" s="66"/>
      <c r="CI269" s="66"/>
      <c r="CM269" s="67"/>
      <c r="CN269" s="66"/>
      <c r="CO269" s="66"/>
      <c r="CP269" s="66"/>
      <c r="CQ269" s="66"/>
      <c r="CX269" s="67"/>
      <c r="CY269" s="66"/>
    </row>
    <row r="270">
      <c r="F270" s="66"/>
      <c r="G270" s="66"/>
      <c r="H270" s="66"/>
      <c r="I270" s="15"/>
      <c r="J270" s="66"/>
      <c r="K270" s="66"/>
      <c r="L270" s="67"/>
      <c r="M270" s="67"/>
      <c r="N270" s="67"/>
      <c r="O270" s="67"/>
      <c r="AA270" s="66"/>
      <c r="AB270" s="66"/>
      <c r="AP270" s="66"/>
      <c r="AQ270" s="66"/>
      <c r="BA270" s="66"/>
      <c r="BB270" s="66"/>
      <c r="BH270" s="66"/>
      <c r="BI270" s="66"/>
      <c r="BS270" s="66"/>
      <c r="BT270" s="66"/>
      <c r="CA270" s="67"/>
      <c r="CH270" s="66"/>
      <c r="CI270" s="66"/>
      <c r="CM270" s="67"/>
      <c r="CN270" s="66"/>
      <c r="CO270" s="66"/>
      <c r="CP270" s="66"/>
      <c r="CQ270" s="66"/>
      <c r="CX270" s="67"/>
      <c r="CY270" s="66"/>
    </row>
    <row r="271">
      <c r="F271" s="66"/>
      <c r="G271" s="66"/>
      <c r="H271" s="66"/>
      <c r="I271" s="15"/>
      <c r="J271" s="66"/>
      <c r="K271" s="66"/>
      <c r="L271" s="67"/>
      <c r="M271" s="67"/>
      <c r="N271" s="67"/>
      <c r="O271" s="67"/>
      <c r="AA271" s="66"/>
      <c r="AB271" s="66"/>
      <c r="AP271" s="66"/>
      <c r="AQ271" s="66"/>
      <c r="BA271" s="66"/>
      <c r="BB271" s="66"/>
      <c r="BH271" s="66"/>
      <c r="BI271" s="66"/>
      <c r="BS271" s="66"/>
      <c r="BT271" s="66"/>
      <c r="CA271" s="67"/>
      <c r="CH271" s="66"/>
      <c r="CI271" s="66"/>
      <c r="CM271" s="67"/>
      <c r="CN271" s="66"/>
      <c r="CO271" s="66"/>
      <c r="CP271" s="66"/>
      <c r="CQ271" s="66"/>
      <c r="CX271" s="67"/>
      <c r="CY271" s="66"/>
    </row>
    <row r="272">
      <c r="F272" s="66"/>
      <c r="G272" s="66"/>
      <c r="H272" s="66"/>
      <c r="I272" s="15"/>
      <c r="J272" s="66"/>
      <c r="K272" s="66"/>
      <c r="L272" s="67"/>
      <c r="M272" s="67"/>
      <c r="N272" s="67"/>
      <c r="O272" s="67"/>
      <c r="AA272" s="66"/>
      <c r="AB272" s="66"/>
      <c r="AP272" s="66"/>
      <c r="AQ272" s="66"/>
      <c r="BA272" s="66"/>
      <c r="BB272" s="66"/>
      <c r="BH272" s="66"/>
      <c r="BI272" s="66"/>
      <c r="BS272" s="66"/>
      <c r="BT272" s="66"/>
      <c r="CA272" s="67"/>
      <c r="CH272" s="66"/>
      <c r="CI272" s="66"/>
      <c r="CM272" s="67"/>
      <c r="CN272" s="66"/>
      <c r="CO272" s="66"/>
      <c r="CP272" s="66"/>
      <c r="CQ272" s="66"/>
      <c r="CX272" s="67"/>
      <c r="CY272" s="66"/>
    </row>
    <row r="273">
      <c r="F273" s="66"/>
      <c r="G273" s="66"/>
      <c r="H273" s="66"/>
      <c r="I273" s="15"/>
      <c r="J273" s="66"/>
      <c r="K273" s="66"/>
      <c r="L273" s="67"/>
      <c r="M273" s="67"/>
      <c r="N273" s="67"/>
      <c r="O273" s="67"/>
      <c r="AA273" s="66"/>
      <c r="AB273" s="66"/>
      <c r="AP273" s="66"/>
      <c r="AQ273" s="66"/>
      <c r="BA273" s="66"/>
      <c r="BB273" s="66"/>
      <c r="BH273" s="66"/>
      <c r="BI273" s="66"/>
      <c r="BS273" s="66"/>
      <c r="BT273" s="66"/>
      <c r="CA273" s="67"/>
      <c r="CH273" s="66"/>
      <c r="CI273" s="66"/>
      <c r="CM273" s="67"/>
      <c r="CN273" s="66"/>
      <c r="CO273" s="66"/>
      <c r="CP273" s="66"/>
      <c r="CQ273" s="66"/>
      <c r="CX273" s="67"/>
      <c r="CY273" s="66"/>
    </row>
    <row r="274">
      <c r="F274" s="66"/>
      <c r="G274" s="66"/>
      <c r="H274" s="66"/>
      <c r="I274" s="15"/>
      <c r="J274" s="66"/>
      <c r="K274" s="66"/>
      <c r="L274" s="67"/>
      <c r="M274" s="67"/>
      <c r="N274" s="67"/>
      <c r="O274" s="67"/>
      <c r="AA274" s="66"/>
      <c r="AB274" s="66"/>
      <c r="AP274" s="66"/>
      <c r="AQ274" s="66"/>
      <c r="BA274" s="66"/>
      <c r="BB274" s="66"/>
      <c r="BH274" s="66"/>
      <c r="BI274" s="66"/>
      <c r="BS274" s="66"/>
      <c r="BT274" s="66"/>
      <c r="CA274" s="67"/>
      <c r="CH274" s="66"/>
      <c r="CI274" s="66"/>
      <c r="CM274" s="67"/>
      <c r="CN274" s="66"/>
      <c r="CO274" s="66"/>
      <c r="CP274" s="66"/>
      <c r="CQ274" s="66"/>
      <c r="CX274" s="67"/>
      <c r="CY274" s="66"/>
    </row>
    <row r="275">
      <c r="F275" s="66"/>
      <c r="G275" s="66"/>
      <c r="H275" s="66"/>
      <c r="I275" s="15"/>
      <c r="J275" s="66"/>
      <c r="K275" s="66"/>
      <c r="L275" s="67"/>
      <c r="M275" s="67"/>
      <c r="N275" s="67"/>
      <c r="O275" s="67"/>
      <c r="AA275" s="66"/>
      <c r="AB275" s="66"/>
      <c r="AP275" s="66"/>
      <c r="AQ275" s="66"/>
      <c r="BA275" s="66"/>
      <c r="BB275" s="66"/>
      <c r="BH275" s="66"/>
      <c r="BI275" s="66"/>
      <c r="BS275" s="66"/>
      <c r="BT275" s="66"/>
      <c r="CA275" s="67"/>
      <c r="CH275" s="66"/>
      <c r="CI275" s="66"/>
      <c r="CM275" s="67"/>
      <c r="CN275" s="66"/>
      <c r="CO275" s="66"/>
      <c r="CP275" s="66"/>
      <c r="CQ275" s="66"/>
      <c r="CX275" s="67"/>
      <c r="CY275" s="66"/>
    </row>
    <row r="276">
      <c r="F276" s="66"/>
      <c r="G276" s="66"/>
      <c r="H276" s="66"/>
      <c r="I276" s="15"/>
      <c r="J276" s="66"/>
      <c r="K276" s="66"/>
      <c r="L276" s="67"/>
      <c r="M276" s="67"/>
      <c r="N276" s="67"/>
      <c r="O276" s="67"/>
      <c r="AA276" s="66"/>
      <c r="AB276" s="66"/>
      <c r="AP276" s="66"/>
      <c r="AQ276" s="66"/>
      <c r="BA276" s="66"/>
      <c r="BB276" s="66"/>
      <c r="BH276" s="66"/>
      <c r="BI276" s="66"/>
      <c r="BS276" s="66"/>
      <c r="BT276" s="66"/>
      <c r="CA276" s="67"/>
      <c r="CH276" s="66"/>
      <c r="CI276" s="66"/>
      <c r="CM276" s="67"/>
      <c r="CN276" s="66"/>
      <c r="CO276" s="66"/>
      <c r="CP276" s="66"/>
      <c r="CQ276" s="66"/>
      <c r="CX276" s="67"/>
      <c r="CY276" s="66"/>
    </row>
    <row r="277">
      <c r="F277" s="66"/>
      <c r="G277" s="66"/>
      <c r="H277" s="66"/>
      <c r="I277" s="15"/>
      <c r="J277" s="66"/>
      <c r="K277" s="66"/>
      <c r="L277" s="67"/>
      <c r="M277" s="67"/>
      <c r="N277" s="67"/>
      <c r="O277" s="67"/>
      <c r="AA277" s="66"/>
      <c r="AB277" s="66"/>
      <c r="AP277" s="66"/>
      <c r="AQ277" s="66"/>
      <c r="BA277" s="66"/>
      <c r="BB277" s="66"/>
      <c r="BH277" s="66"/>
      <c r="BI277" s="66"/>
      <c r="BS277" s="66"/>
      <c r="BT277" s="66"/>
      <c r="CA277" s="67"/>
      <c r="CH277" s="66"/>
      <c r="CI277" s="66"/>
      <c r="CM277" s="67"/>
      <c r="CN277" s="66"/>
      <c r="CO277" s="66"/>
      <c r="CP277" s="66"/>
      <c r="CQ277" s="66"/>
      <c r="CX277" s="67"/>
      <c r="CY277" s="66"/>
    </row>
    <row r="278">
      <c r="F278" s="66"/>
      <c r="G278" s="66"/>
      <c r="H278" s="66"/>
      <c r="I278" s="15"/>
      <c r="J278" s="66"/>
      <c r="K278" s="66"/>
      <c r="L278" s="67"/>
      <c r="M278" s="67"/>
      <c r="N278" s="67"/>
      <c r="O278" s="67"/>
      <c r="AA278" s="66"/>
      <c r="AB278" s="66"/>
      <c r="AP278" s="66"/>
      <c r="AQ278" s="66"/>
      <c r="BA278" s="66"/>
      <c r="BB278" s="66"/>
      <c r="BH278" s="66"/>
      <c r="BI278" s="66"/>
      <c r="BS278" s="66"/>
      <c r="BT278" s="66"/>
      <c r="CA278" s="67"/>
      <c r="CH278" s="66"/>
      <c r="CI278" s="66"/>
      <c r="CM278" s="67"/>
      <c r="CN278" s="66"/>
      <c r="CO278" s="66"/>
      <c r="CP278" s="66"/>
      <c r="CQ278" s="66"/>
      <c r="CX278" s="67"/>
      <c r="CY278" s="66"/>
    </row>
    <row r="279">
      <c r="F279" s="66"/>
      <c r="G279" s="66"/>
      <c r="H279" s="66"/>
      <c r="I279" s="15"/>
      <c r="J279" s="66"/>
      <c r="K279" s="66"/>
      <c r="L279" s="67"/>
      <c r="M279" s="67"/>
      <c r="N279" s="67"/>
      <c r="O279" s="67"/>
      <c r="AA279" s="66"/>
      <c r="AB279" s="66"/>
      <c r="AP279" s="66"/>
      <c r="AQ279" s="66"/>
      <c r="BA279" s="66"/>
      <c r="BB279" s="66"/>
      <c r="BH279" s="66"/>
      <c r="BI279" s="66"/>
      <c r="BS279" s="66"/>
      <c r="BT279" s="66"/>
      <c r="CA279" s="67"/>
      <c r="CH279" s="66"/>
      <c r="CI279" s="66"/>
      <c r="CM279" s="67"/>
      <c r="CN279" s="66"/>
      <c r="CO279" s="66"/>
      <c r="CP279" s="66"/>
      <c r="CQ279" s="66"/>
      <c r="CX279" s="67"/>
      <c r="CY279" s="66"/>
    </row>
    <row r="280">
      <c r="F280" s="66"/>
      <c r="G280" s="66"/>
      <c r="H280" s="66"/>
      <c r="I280" s="15"/>
      <c r="J280" s="66"/>
      <c r="K280" s="66"/>
      <c r="L280" s="67"/>
      <c r="M280" s="67"/>
      <c r="N280" s="67"/>
      <c r="O280" s="67"/>
      <c r="AA280" s="66"/>
      <c r="AB280" s="66"/>
      <c r="AP280" s="66"/>
      <c r="AQ280" s="66"/>
      <c r="BA280" s="66"/>
      <c r="BB280" s="66"/>
      <c r="BH280" s="66"/>
      <c r="BI280" s="66"/>
      <c r="BS280" s="66"/>
      <c r="BT280" s="66"/>
      <c r="CA280" s="67"/>
      <c r="CH280" s="66"/>
      <c r="CI280" s="66"/>
      <c r="CM280" s="67"/>
      <c r="CN280" s="66"/>
      <c r="CO280" s="66"/>
      <c r="CP280" s="66"/>
      <c r="CQ280" s="66"/>
      <c r="CX280" s="67"/>
      <c r="CY280" s="66"/>
    </row>
    <row r="281">
      <c r="F281" s="66"/>
      <c r="G281" s="66"/>
      <c r="H281" s="66"/>
      <c r="I281" s="15"/>
      <c r="J281" s="66"/>
      <c r="K281" s="66"/>
      <c r="L281" s="67"/>
      <c r="M281" s="67"/>
      <c r="N281" s="67"/>
      <c r="O281" s="67"/>
      <c r="AA281" s="66"/>
      <c r="AB281" s="66"/>
      <c r="AP281" s="66"/>
      <c r="AQ281" s="66"/>
      <c r="BA281" s="66"/>
      <c r="BB281" s="66"/>
      <c r="BH281" s="66"/>
      <c r="BI281" s="66"/>
      <c r="BS281" s="66"/>
      <c r="BT281" s="66"/>
      <c r="CA281" s="67"/>
      <c r="CH281" s="66"/>
      <c r="CI281" s="66"/>
      <c r="CM281" s="67"/>
      <c r="CN281" s="66"/>
      <c r="CO281" s="66"/>
      <c r="CP281" s="66"/>
      <c r="CQ281" s="66"/>
      <c r="CX281" s="67"/>
      <c r="CY281" s="66"/>
    </row>
    <row r="282">
      <c r="F282" s="66"/>
      <c r="G282" s="66"/>
      <c r="H282" s="66"/>
      <c r="I282" s="15"/>
      <c r="J282" s="66"/>
      <c r="K282" s="66"/>
      <c r="L282" s="67"/>
      <c r="M282" s="67"/>
      <c r="N282" s="67"/>
      <c r="O282" s="67"/>
      <c r="AA282" s="66"/>
      <c r="AB282" s="66"/>
      <c r="AP282" s="66"/>
      <c r="AQ282" s="66"/>
      <c r="BA282" s="66"/>
      <c r="BB282" s="66"/>
      <c r="BH282" s="66"/>
      <c r="BI282" s="66"/>
      <c r="BS282" s="66"/>
      <c r="BT282" s="66"/>
      <c r="CA282" s="67"/>
      <c r="CH282" s="66"/>
      <c r="CI282" s="66"/>
      <c r="CM282" s="67"/>
      <c r="CN282" s="66"/>
      <c r="CO282" s="66"/>
      <c r="CP282" s="66"/>
      <c r="CQ282" s="66"/>
      <c r="CX282" s="67"/>
      <c r="CY282" s="66"/>
    </row>
    <row r="283">
      <c r="F283" s="66"/>
      <c r="G283" s="66"/>
      <c r="H283" s="66"/>
      <c r="I283" s="15"/>
      <c r="J283" s="66"/>
      <c r="K283" s="66"/>
      <c r="L283" s="67"/>
      <c r="M283" s="67"/>
      <c r="N283" s="67"/>
      <c r="O283" s="67"/>
      <c r="AA283" s="66"/>
      <c r="AB283" s="66"/>
      <c r="AP283" s="66"/>
      <c r="AQ283" s="66"/>
      <c r="BA283" s="66"/>
      <c r="BB283" s="66"/>
      <c r="BH283" s="66"/>
      <c r="BI283" s="66"/>
      <c r="BS283" s="66"/>
      <c r="BT283" s="66"/>
      <c r="CA283" s="67"/>
      <c r="CH283" s="66"/>
      <c r="CI283" s="66"/>
      <c r="CM283" s="67"/>
      <c r="CN283" s="66"/>
      <c r="CO283" s="66"/>
      <c r="CP283" s="66"/>
      <c r="CQ283" s="66"/>
      <c r="CX283" s="67"/>
      <c r="CY283" s="66"/>
    </row>
    <row r="284">
      <c r="F284" s="66"/>
      <c r="G284" s="66"/>
      <c r="H284" s="66"/>
      <c r="I284" s="15"/>
      <c r="J284" s="66"/>
      <c r="K284" s="66"/>
      <c r="L284" s="67"/>
      <c r="M284" s="67"/>
      <c r="N284" s="67"/>
      <c r="O284" s="67"/>
      <c r="AA284" s="66"/>
      <c r="AB284" s="66"/>
      <c r="AP284" s="66"/>
      <c r="AQ284" s="66"/>
      <c r="BA284" s="66"/>
      <c r="BB284" s="66"/>
      <c r="BH284" s="66"/>
      <c r="BI284" s="66"/>
      <c r="BS284" s="66"/>
      <c r="BT284" s="66"/>
      <c r="CA284" s="67"/>
      <c r="CH284" s="66"/>
      <c r="CI284" s="66"/>
      <c r="CM284" s="67"/>
      <c r="CN284" s="66"/>
      <c r="CO284" s="66"/>
      <c r="CP284" s="66"/>
      <c r="CQ284" s="66"/>
      <c r="CX284" s="67"/>
      <c r="CY284" s="66"/>
    </row>
    <row r="285">
      <c r="F285" s="66"/>
      <c r="G285" s="66"/>
      <c r="H285" s="66"/>
      <c r="I285" s="15"/>
      <c r="J285" s="66"/>
      <c r="K285" s="66"/>
      <c r="L285" s="67"/>
      <c r="M285" s="67"/>
      <c r="N285" s="67"/>
      <c r="O285" s="67"/>
      <c r="AA285" s="66"/>
      <c r="AB285" s="66"/>
      <c r="AP285" s="66"/>
      <c r="AQ285" s="66"/>
      <c r="BA285" s="66"/>
      <c r="BB285" s="66"/>
      <c r="BH285" s="66"/>
      <c r="BI285" s="66"/>
      <c r="BS285" s="66"/>
      <c r="BT285" s="66"/>
      <c r="CA285" s="67"/>
      <c r="CH285" s="66"/>
      <c r="CI285" s="66"/>
      <c r="CM285" s="67"/>
      <c r="CN285" s="66"/>
      <c r="CO285" s="66"/>
      <c r="CP285" s="66"/>
      <c r="CQ285" s="66"/>
      <c r="CX285" s="67"/>
      <c r="CY285" s="66"/>
    </row>
    <row r="286">
      <c r="F286" s="66"/>
      <c r="G286" s="66"/>
      <c r="H286" s="66"/>
      <c r="I286" s="15"/>
      <c r="J286" s="66"/>
      <c r="K286" s="66"/>
      <c r="L286" s="67"/>
      <c r="M286" s="67"/>
      <c r="N286" s="67"/>
      <c r="O286" s="67"/>
      <c r="AA286" s="66"/>
      <c r="AB286" s="66"/>
      <c r="AP286" s="66"/>
      <c r="AQ286" s="66"/>
      <c r="BA286" s="66"/>
      <c r="BB286" s="66"/>
      <c r="BH286" s="66"/>
      <c r="BI286" s="66"/>
      <c r="BS286" s="66"/>
      <c r="BT286" s="66"/>
      <c r="CA286" s="67"/>
      <c r="CH286" s="66"/>
      <c r="CI286" s="66"/>
      <c r="CM286" s="67"/>
      <c r="CN286" s="66"/>
      <c r="CO286" s="66"/>
      <c r="CP286" s="66"/>
      <c r="CQ286" s="66"/>
      <c r="CX286" s="67"/>
      <c r="CY286" s="66"/>
    </row>
    <row r="287">
      <c r="F287" s="66"/>
      <c r="G287" s="66"/>
      <c r="H287" s="66"/>
      <c r="I287" s="15"/>
      <c r="J287" s="66"/>
      <c r="K287" s="66"/>
      <c r="L287" s="67"/>
      <c r="M287" s="67"/>
      <c r="N287" s="67"/>
      <c r="O287" s="67"/>
      <c r="AA287" s="66"/>
      <c r="AB287" s="66"/>
      <c r="AP287" s="66"/>
      <c r="AQ287" s="66"/>
      <c r="BA287" s="66"/>
      <c r="BB287" s="66"/>
      <c r="BH287" s="66"/>
      <c r="BI287" s="66"/>
      <c r="BS287" s="66"/>
      <c r="BT287" s="66"/>
      <c r="CA287" s="67"/>
      <c r="CH287" s="66"/>
      <c r="CI287" s="66"/>
      <c r="CM287" s="67"/>
      <c r="CN287" s="66"/>
      <c r="CO287" s="66"/>
      <c r="CP287" s="66"/>
      <c r="CQ287" s="66"/>
      <c r="CX287" s="67"/>
      <c r="CY287" s="66"/>
    </row>
    <row r="288">
      <c r="F288" s="66"/>
      <c r="G288" s="66"/>
      <c r="H288" s="66"/>
      <c r="I288" s="15"/>
      <c r="J288" s="66"/>
      <c r="K288" s="66"/>
      <c r="L288" s="67"/>
      <c r="M288" s="67"/>
      <c r="N288" s="67"/>
      <c r="O288" s="67"/>
      <c r="AA288" s="66"/>
      <c r="AB288" s="66"/>
      <c r="AP288" s="66"/>
      <c r="AQ288" s="66"/>
      <c r="BA288" s="66"/>
      <c r="BB288" s="66"/>
      <c r="BH288" s="66"/>
      <c r="BI288" s="66"/>
      <c r="BS288" s="66"/>
      <c r="BT288" s="66"/>
      <c r="CA288" s="67"/>
      <c r="CH288" s="66"/>
      <c r="CI288" s="66"/>
      <c r="CM288" s="67"/>
      <c r="CN288" s="66"/>
      <c r="CO288" s="66"/>
      <c r="CP288" s="66"/>
      <c r="CQ288" s="66"/>
      <c r="CX288" s="67"/>
      <c r="CY288" s="66"/>
    </row>
    <row r="289">
      <c r="F289" s="66"/>
      <c r="G289" s="66"/>
      <c r="H289" s="66"/>
      <c r="I289" s="15"/>
      <c r="J289" s="66"/>
      <c r="K289" s="66"/>
      <c r="L289" s="67"/>
      <c r="M289" s="67"/>
      <c r="N289" s="67"/>
      <c r="O289" s="67"/>
      <c r="AA289" s="66"/>
      <c r="AB289" s="66"/>
      <c r="AP289" s="66"/>
      <c r="AQ289" s="66"/>
      <c r="BA289" s="66"/>
      <c r="BB289" s="66"/>
      <c r="BH289" s="66"/>
      <c r="BI289" s="66"/>
      <c r="BS289" s="66"/>
      <c r="BT289" s="66"/>
      <c r="CA289" s="67"/>
      <c r="CH289" s="66"/>
      <c r="CI289" s="66"/>
      <c r="CM289" s="67"/>
      <c r="CN289" s="66"/>
      <c r="CO289" s="66"/>
      <c r="CP289" s="66"/>
      <c r="CQ289" s="66"/>
      <c r="CX289" s="67"/>
      <c r="CY289" s="66"/>
    </row>
    <row r="290">
      <c r="F290" s="66"/>
      <c r="G290" s="66"/>
      <c r="H290" s="66"/>
      <c r="I290" s="15"/>
      <c r="J290" s="66"/>
      <c r="K290" s="66"/>
      <c r="L290" s="67"/>
      <c r="M290" s="67"/>
      <c r="N290" s="67"/>
      <c r="O290" s="67"/>
      <c r="AA290" s="66"/>
      <c r="AB290" s="66"/>
      <c r="AP290" s="66"/>
      <c r="AQ290" s="66"/>
      <c r="BA290" s="66"/>
      <c r="BB290" s="66"/>
      <c r="BH290" s="66"/>
      <c r="BI290" s="66"/>
      <c r="BS290" s="66"/>
      <c r="BT290" s="66"/>
      <c r="CA290" s="67"/>
      <c r="CH290" s="66"/>
      <c r="CI290" s="66"/>
      <c r="CM290" s="67"/>
      <c r="CN290" s="66"/>
      <c r="CO290" s="66"/>
      <c r="CP290" s="66"/>
      <c r="CQ290" s="66"/>
      <c r="CX290" s="67"/>
      <c r="CY290" s="66"/>
    </row>
    <row r="291">
      <c r="F291" s="66"/>
      <c r="G291" s="66"/>
      <c r="H291" s="66"/>
      <c r="I291" s="15"/>
      <c r="J291" s="66"/>
      <c r="K291" s="66"/>
      <c r="L291" s="67"/>
      <c r="M291" s="67"/>
      <c r="N291" s="67"/>
      <c r="O291" s="67"/>
      <c r="AA291" s="66"/>
      <c r="AB291" s="66"/>
      <c r="AP291" s="66"/>
      <c r="AQ291" s="66"/>
      <c r="BA291" s="66"/>
      <c r="BB291" s="66"/>
      <c r="BH291" s="66"/>
      <c r="BI291" s="66"/>
      <c r="BS291" s="66"/>
      <c r="BT291" s="66"/>
      <c r="CA291" s="67"/>
      <c r="CH291" s="66"/>
      <c r="CI291" s="66"/>
      <c r="CM291" s="67"/>
      <c r="CN291" s="66"/>
      <c r="CO291" s="66"/>
      <c r="CP291" s="66"/>
      <c r="CQ291" s="66"/>
      <c r="CX291" s="67"/>
      <c r="CY291" s="66"/>
    </row>
    <row r="292">
      <c r="F292" s="66"/>
      <c r="G292" s="66"/>
      <c r="H292" s="66"/>
      <c r="I292" s="15"/>
      <c r="J292" s="66"/>
      <c r="K292" s="66"/>
      <c r="L292" s="67"/>
      <c r="M292" s="67"/>
      <c r="N292" s="67"/>
      <c r="O292" s="67"/>
      <c r="AA292" s="66"/>
      <c r="AB292" s="66"/>
      <c r="AP292" s="66"/>
      <c r="AQ292" s="66"/>
      <c r="BA292" s="66"/>
      <c r="BB292" s="66"/>
      <c r="BH292" s="66"/>
      <c r="BI292" s="66"/>
      <c r="BS292" s="66"/>
      <c r="BT292" s="66"/>
      <c r="CA292" s="67"/>
      <c r="CH292" s="66"/>
      <c r="CI292" s="66"/>
      <c r="CM292" s="67"/>
      <c r="CN292" s="66"/>
      <c r="CO292" s="66"/>
      <c r="CP292" s="66"/>
      <c r="CQ292" s="66"/>
      <c r="CX292" s="67"/>
      <c r="CY292" s="66"/>
    </row>
    <row r="293">
      <c r="F293" s="66"/>
      <c r="G293" s="66"/>
      <c r="H293" s="66"/>
      <c r="I293" s="15"/>
      <c r="J293" s="66"/>
      <c r="K293" s="66"/>
      <c r="L293" s="67"/>
      <c r="M293" s="67"/>
      <c r="N293" s="67"/>
      <c r="O293" s="67"/>
      <c r="AA293" s="66"/>
      <c r="AB293" s="66"/>
      <c r="AP293" s="66"/>
      <c r="AQ293" s="66"/>
      <c r="BA293" s="66"/>
      <c r="BB293" s="66"/>
      <c r="BH293" s="66"/>
      <c r="BI293" s="66"/>
      <c r="BS293" s="66"/>
      <c r="BT293" s="66"/>
      <c r="CA293" s="67"/>
      <c r="CH293" s="66"/>
      <c r="CI293" s="66"/>
      <c r="CM293" s="67"/>
      <c r="CN293" s="66"/>
      <c r="CO293" s="66"/>
      <c r="CP293" s="66"/>
      <c r="CQ293" s="66"/>
      <c r="CX293" s="67"/>
      <c r="CY293" s="66"/>
    </row>
    <row r="294">
      <c r="F294" s="66"/>
      <c r="G294" s="66"/>
      <c r="H294" s="66"/>
      <c r="I294" s="15"/>
      <c r="J294" s="66"/>
      <c r="K294" s="66"/>
      <c r="L294" s="67"/>
      <c r="M294" s="67"/>
      <c r="N294" s="67"/>
      <c r="O294" s="67"/>
      <c r="AA294" s="66"/>
      <c r="AB294" s="66"/>
      <c r="AP294" s="66"/>
      <c r="AQ294" s="66"/>
      <c r="BA294" s="66"/>
      <c r="BB294" s="66"/>
      <c r="BH294" s="66"/>
      <c r="BI294" s="66"/>
      <c r="BS294" s="66"/>
      <c r="BT294" s="66"/>
      <c r="CA294" s="67"/>
      <c r="CH294" s="66"/>
      <c r="CI294" s="66"/>
      <c r="CM294" s="67"/>
      <c r="CN294" s="66"/>
      <c r="CO294" s="66"/>
      <c r="CP294" s="66"/>
      <c r="CQ294" s="66"/>
      <c r="CX294" s="67"/>
      <c r="CY294" s="66"/>
    </row>
    <row r="295">
      <c r="F295" s="66"/>
      <c r="G295" s="66"/>
      <c r="H295" s="66"/>
      <c r="I295" s="15"/>
      <c r="J295" s="66"/>
      <c r="K295" s="66"/>
      <c r="L295" s="67"/>
      <c r="M295" s="67"/>
      <c r="N295" s="67"/>
      <c r="O295" s="67"/>
      <c r="AA295" s="66"/>
      <c r="AB295" s="66"/>
      <c r="AP295" s="66"/>
      <c r="AQ295" s="66"/>
      <c r="BA295" s="66"/>
      <c r="BB295" s="66"/>
      <c r="BH295" s="66"/>
      <c r="BI295" s="66"/>
      <c r="BS295" s="66"/>
      <c r="BT295" s="66"/>
      <c r="CA295" s="67"/>
      <c r="CH295" s="66"/>
      <c r="CI295" s="66"/>
      <c r="CM295" s="67"/>
      <c r="CN295" s="66"/>
      <c r="CO295" s="66"/>
      <c r="CP295" s="66"/>
      <c r="CQ295" s="66"/>
      <c r="CX295" s="67"/>
      <c r="CY295" s="66"/>
    </row>
    <row r="296">
      <c r="F296" s="66"/>
      <c r="G296" s="66"/>
      <c r="H296" s="66"/>
      <c r="I296" s="15"/>
      <c r="J296" s="66"/>
      <c r="K296" s="66"/>
      <c r="L296" s="67"/>
      <c r="M296" s="67"/>
      <c r="N296" s="67"/>
      <c r="O296" s="67"/>
      <c r="AA296" s="66"/>
      <c r="AB296" s="66"/>
      <c r="AP296" s="66"/>
      <c r="AQ296" s="66"/>
      <c r="BA296" s="66"/>
      <c r="BB296" s="66"/>
      <c r="BH296" s="66"/>
      <c r="BI296" s="66"/>
      <c r="BS296" s="66"/>
      <c r="BT296" s="66"/>
      <c r="CA296" s="67"/>
      <c r="CH296" s="66"/>
      <c r="CI296" s="66"/>
      <c r="CM296" s="67"/>
      <c r="CN296" s="66"/>
      <c r="CO296" s="66"/>
      <c r="CP296" s="66"/>
      <c r="CQ296" s="66"/>
      <c r="CX296" s="67"/>
      <c r="CY296" s="66"/>
    </row>
    <row r="297">
      <c r="F297" s="66"/>
      <c r="G297" s="66"/>
      <c r="H297" s="66"/>
      <c r="I297" s="15"/>
      <c r="J297" s="66"/>
      <c r="K297" s="66"/>
      <c r="L297" s="67"/>
      <c r="M297" s="67"/>
      <c r="N297" s="67"/>
      <c r="O297" s="67"/>
      <c r="AA297" s="66"/>
      <c r="AB297" s="66"/>
      <c r="AP297" s="66"/>
      <c r="AQ297" s="66"/>
      <c r="BA297" s="66"/>
      <c r="BB297" s="66"/>
      <c r="BH297" s="66"/>
      <c r="BI297" s="66"/>
      <c r="BS297" s="66"/>
      <c r="BT297" s="66"/>
      <c r="CA297" s="67"/>
      <c r="CH297" s="66"/>
      <c r="CI297" s="66"/>
      <c r="CM297" s="67"/>
      <c r="CN297" s="66"/>
      <c r="CO297" s="66"/>
      <c r="CP297" s="66"/>
      <c r="CQ297" s="66"/>
      <c r="CX297" s="67"/>
      <c r="CY297" s="66"/>
    </row>
    <row r="298">
      <c r="F298" s="66"/>
      <c r="G298" s="66"/>
      <c r="H298" s="66"/>
      <c r="I298" s="15"/>
      <c r="J298" s="66"/>
      <c r="K298" s="66"/>
      <c r="L298" s="67"/>
      <c r="M298" s="67"/>
      <c r="N298" s="67"/>
      <c r="O298" s="67"/>
      <c r="AA298" s="66"/>
      <c r="AB298" s="66"/>
      <c r="AP298" s="66"/>
      <c r="AQ298" s="66"/>
      <c r="BA298" s="66"/>
      <c r="BB298" s="66"/>
      <c r="BH298" s="66"/>
      <c r="BI298" s="66"/>
      <c r="BS298" s="66"/>
      <c r="BT298" s="66"/>
      <c r="CA298" s="67"/>
      <c r="CH298" s="66"/>
      <c r="CI298" s="66"/>
      <c r="CM298" s="67"/>
      <c r="CN298" s="66"/>
      <c r="CO298" s="66"/>
      <c r="CP298" s="66"/>
      <c r="CQ298" s="66"/>
      <c r="CX298" s="67"/>
      <c r="CY298" s="66"/>
    </row>
    <row r="299">
      <c r="F299" s="66"/>
      <c r="G299" s="66"/>
      <c r="H299" s="66"/>
      <c r="I299" s="15"/>
      <c r="J299" s="66"/>
      <c r="K299" s="66"/>
      <c r="L299" s="67"/>
      <c r="M299" s="67"/>
      <c r="N299" s="67"/>
      <c r="O299" s="67"/>
      <c r="AA299" s="66"/>
      <c r="AB299" s="66"/>
      <c r="AP299" s="66"/>
      <c r="AQ299" s="66"/>
      <c r="BA299" s="66"/>
      <c r="BB299" s="66"/>
      <c r="BH299" s="66"/>
      <c r="BI299" s="66"/>
      <c r="BS299" s="66"/>
      <c r="BT299" s="66"/>
      <c r="CA299" s="67"/>
      <c r="CH299" s="66"/>
      <c r="CI299" s="66"/>
      <c r="CM299" s="67"/>
      <c r="CN299" s="66"/>
      <c r="CO299" s="66"/>
      <c r="CP299" s="66"/>
      <c r="CQ299" s="66"/>
      <c r="CX299" s="67"/>
      <c r="CY299" s="66"/>
    </row>
    <row r="300">
      <c r="F300" s="66"/>
      <c r="G300" s="66"/>
      <c r="H300" s="66"/>
      <c r="I300" s="15"/>
      <c r="J300" s="66"/>
      <c r="K300" s="66"/>
      <c r="L300" s="67"/>
      <c r="M300" s="67"/>
      <c r="N300" s="67"/>
      <c r="O300" s="67"/>
      <c r="AA300" s="66"/>
      <c r="AB300" s="66"/>
      <c r="AP300" s="66"/>
      <c r="AQ300" s="66"/>
      <c r="BA300" s="66"/>
      <c r="BB300" s="66"/>
      <c r="BH300" s="66"/>
      <c r="BI300" s="66"/>
      <c r="BS300" s="66"/>
      <c r="BT300" s="66"/>
      <c r="CA300" s="67"/>
      <c r="CH300" s="66"/>
      <c r="CI300" s="66"/>
      <c r="CM300" s="67"/>
      <c r="CN300" s="66"/>
      <c r="CO300" s="66"/>
      <c r="CP300" s="66"/>
      <c r="CQ300" s="66"/>
      <c r="CX300" s="67"/>
      <c r="CY300" s="66"/>
    </row>
    <row r="301">
      <c r="F301" s="66"/>
      <c r="G301" s="66"/>
      <c r="H301" s="66"/>
      <c r="I301" s="15"/>
      <c r="J301" s="66"/>
      <c r="K301" s="66"/>
      <c r="L301" s="67"/>
      <c r="M301" s="67"/>
      <c r="N301" s="67"/>
      <c r="O301" s="67"/>
      <c r="AA301" s="66"/>
      <c r="AB301" s="66"/>
      <c r="AP301" s="66"/>
      <c r="AQ301" s="66"/>
      <c r="BA301" s="66"/>
      <c r="BB301" s="66"/>
      <c r="BH301" s="66"/>
      <c r="BI301" s="66"/>
      <c r="BS301" s="66"/>
      <c r="BT301" s="66"/>
      <c r="CA301" s="67"/>
      <c r="CH301" s="66"/>
      <c r="CI301" s="66"/>
      <c r="CM301" s="67"/>
      <c r="CN301" s="66"/>
      <c r="CO301" s="66"/>
      <c r="CP301" s="66"/>
      <c r="CQ301" s="66"/>
      <c r="CX301" s="67"/>
      <c r="CY301" s="66"/>
    </row>
    <row r="302">
      <c r="F302" s="66"/>
      <c r="G302" s="66"/>
      <c r="H302" s="66"/>
      <c r="I302" s="15"/>
      <c r="J302" s="66"/>
      <c r="K302" s="66"/>
      <c r="L302" s="67"/>
      <c r="M302" s="67"/>
      <c r="N302" s="67"/>
      <c r="O302" s="67"/>
      <c r="AA302" s="66"/>
      <c r="AB302" s="66"/>
      <c r="AP302" s="66"/>
      <c r="AQ302" s="66"/>
      <c r="BA302" s="66"/>
      <c r="BB302" s="66"/>
      <c r="BH302" s="66"/>
      <c r="BI302" s="66"/>
      <c r="BS302" s="66"/>
      <c r="BT302" s="66"/>
      <c r="CA302" s="67"/>
      <c r="CH302" s="66"/>
      <c r="CI302" s="66"/>
      <c r="CM302" s="67"/>
      <c r="CN302" s="66"/>
      <c r="CO302" s="66"/>
      <c r="CP302" s="66"/>
      <c r="CQ302" s="66"/>
      <c r="CX302" s="67"/>
      <c r="CY302" s="66"/>
    </row>
    <row r="303">
      <c r="F303" s="66"/>
      <c r="G303" s="66"/>
      <c r="H303" s="66"/>
      <c r="I303" s="15"/>
      <c r="J303" s="66"/>
      <c r="K303" s="66"/>
      <c r="L303" s="67"/>
      <c r="M303" s="67"/>
      <c r="N303" s="67"/>
      <c r="O303" s="67"/>
      <c r="AA303" s="66"/>
      <c r="AB303" s="66"/>
      <c r="AP303" s="66"/>
      <c r="AQ303" s="66"/>
      <c r="BA303" s="66"/>
      <c r="BB303" s="66"/>
      <c r="BH303" s="66"/>
      <c r="BI303" s="66"/>
      <c r="BS303" s="66"/>
      <c r="BT303" s="66"/>
      <c r="CA303" s="67"/>
      <c r="CH303" s="66"/>
      <c r="CI303" s="66"/>
      <c r="CM303" s="67"/>
      <c r="CN303" s="66"/>
      <c r="CO303" s="66"/>
      <c r="CP303" s="66"/>
      <c r="CQ303" s="66"/>
      <c r="CX303" s="67"/>
      <c r="CY303" s="66"/>
    </row>
    <row r="304">
      <c r="F304" s="66"/>
      <c r="G304" s="66"/>
      <c r="H304" s="66"/>
      <c r="I304" s="15"/>
      <c r="J304" s="66"/>
      <c r="K304" s="66"/>
      <c r="L304" s="67"/>
      <c r="M304" s="67"/>
      <c r="N304" s="67"/>
      <c r="O304" s="67"/>
      <c r="AA304" s="66"/>
      <c r="AB304" s="66"/>
      <c r="AP304" s="66"/>
      <c r="AQ304" s="66"/>
      <c r="BA304" s="66"/>
      <c r="BB304" s="66"/>
      <c r="BH304" s="66"/>
      <c r="BI304" s="66"/>
      <c r="BS304" s="66"/>
      <c r="BT304" s="66"/>
      <c r="CA304" s="67"/>
      <c r="CH304" s="66"/>
      <c r="CI304" s="66"/>
      <c r="CM304" s="67"/>
      <c r="CN304" s="66"/>
      <c r="CO304" s="66"/>
      <c r="CP304" s="66"/>
      <c r="CQ304" s="66"/>
      <c r="CX304" s="67"/>
      <c r="CY304" s="66"/>
    </row>
    <row r="305">
      <c r="F305" s="66"/>
      <c r="G305" s="66"/>
      <c r="H305" s="66"/>
      <c r="I305" s="15"/>
      <c r="J305" s="66"/>
      <c r="K305" s="66"/>
      <c r="L305" s="67"/>
      <c r="M305" s="67"/>
      <c r="N305" s="67"/>
      <c r="O305" s="67"/>
      <c r="AA305" s="66"/>
      <c r="AB305" s="66"/>
      <c r="AP305" s="66"/>
      <c r="AQ305" s="66"/>
      <c r="BA305" s="66"/>
      <c r="BB305" s="66"/>
      <c r="BH305" s="66"/>
      <c r="BI305" s="66"/>
      <c r="BS305" s="66"/>
      <c r="BT305" s="66"/>
      <c r="CA305" s="67"/>
      <c r="CH305" s="66"/>
      <c r="CI305" s="66"/>
      <c r="CM305" s="67"/>
      <c r="CN305" s="66"/>
      <c r="CO305" s="66"/>
      <c r="CP305" s="66"/>
      <c r="CQ305" s="66"/>
      <c r="CX305" s="67"/>
      <c r="CY305" s="66"/>
    </row>
    <row r="306">
      <c r="F306" s="66"/>
      <c r="G306" s="66"/>
      <c r="H306" s="66"/>
      <c r="I306" s="15"/>
      <c r="J306" s="66"/>
      <c r="K306" s="66"/>
      <c r="L306" s="67"/>
      <c r="M306" s="67"/>
      <c r="N306" s="67"/>
      <c r="O306" s="67"/>
      <c r="AA306" s="66"/>
      <c r="AB306" s="66"/>
      <c r="AP306" s="66"/>
      <c r="AQ306" s="66"/>
      <c r="BA306" s="66"/>
      <c r="BB306" s="66"/>
      <c r="BH306" s="66"/>
      <c r="BI306" s="66"/>
      <c r="BS306" s="66"/>
      <c r="BT306" s="66"/>
      <c r="CA306" s="67"/>
      <c r="CH306" s="66"/>
      <c r="CI306" s="66"/>
      <c r="CM306" s="67"/>
      <c r="CN306" s="66"/>
      <c r="CO306" s="66"/>
      <c r="CP306" s="66"/>
      <c r="CQ306" s="66"/>
      <c r="CX306" s="67"/>
      <c r="CY306" s="66"/>
    </row>
    <row r="307">
      <c r="F307" s="66"/>
      <c r="G307" s="66"/>
      <c r="H307" s="66"/>
      <c r="I307" s="15"/>
      <c r="J307" s="66"/>
      <c r="K307" s="66"/>
      <c r="L307" s="67"/>
      <c r="M307" s="67"/>
      <c r="N307" s="67"/>
      <c r="O307" s="67"/>
      <c r="AA307" s="66"/>
      <c r="AB307" s="66"/>
      <c r="AP307" s="66"/>
      <c r="AQ307" s="66"/>
      <c r="BA307" s="66"/>
      <c r="BB307" s="66"/>
      <c r="BH307" s="66"/>
      <c r="BI307" s="66"/>
      <c r="BS307" s="66"/>
      <c r="BT307" s="66"/>
      <c r="CA307" s="67"/>
      <c r="CH307" s="66"/>
      <c r="CI307" s="66"/>
      <c r="CM307" s="67"/>
      <c r="CN307" s="66"/>
      <c r="CO307" s="66"/>
      <c r="CP307" s="66"/>
      <c r="CQ307" s="66"/>
      <c r="CX307" s="67"/>
      <c r="CY307" s="66"/>
    </row>
    <row r="308">
      <c r="F308" s="66"/>
      <c r="G308" s="66"/>
      <c r="H308" s="66"/>
      <c r="I308" s="15"/>
      <c r="J308" s="66"/>
      <c r="K308" s="66"/>
      <c r="L308" s="67"/>
      <c r="M308" s="67"/>
      <c r="N308" s="67"/>
      <c r="O308" s="67"/>
      <c r="AA308" s="66"/>
      <c r="AB308" s="66"/>
      <c r="AP308" s="66"/>
      <c r="AQ308" s="66"/>
      <c r="BA308" s="66"/>
      <c r="BB308" s="66"/>
      <c r="BH308" s="66"/>
      <c r="BI308" s="66"/>
      <c r="BS308" s="66"/>
      <c r="BT308" s="66"/>
      <c r="CA308" s="67"/>
      <c r="CH308" s="66"/>
      <c r="CI308" s="66"/>
      <c r="CM308" s="67"/>
      <c r="CN308" s="66"/>
      <c r="CO308" s="66"/>
      <c r="CP308" s="66"/>
      <c r="CQ308" s="66"/>
      <c r="CX308" s="67"/>
      <c r="CY308" s="66"/>
    </row>
    <row r="309">
      <c r="F309" s="66"/>
      <c r="G309" s="66"/>
      <c r="H309" s="66"/>
      <c r="I309" s="15"/>
      <c r="J309" s="66"/>
      <c r="K309" s="66"/>
      <c r="L309" s="67"/>
      <c r="M309" s="67"/>
      <c r="N309" s="67"/>
      <c r="O309" s="67"/>
      <c r="AA309" s="66"/>
      <c r="AB309" s="66"/>
      <c r="AP309" s="66"/>
      <c r="AQ309" s="66"/>
      <c r="BA309" s="66"/>
      <c r="BB309" s="66"/>
      <c r="BH309" s="66"/>
      <c r="BI309" s="66"/>
      <c r="BS309" s="66"/>
      <c r="BT309" s="66"/>
      <c r="CA309" s="67"/>
      <c r="CH309" s="66"/>
      <c r="CI309" s="66"/>
      <c r="CM309" s="67"/>
      <c r="CN309" s="66"/>
      <c r="CO309" s="66"/>
      <c r="CP309" s="66"/>
      <c r="CQ309" s="66"/>
      <c r="CX309" s="67"/>
      <c r="CY309" s="66"/>
    </row>
    <row r="310">
      <c r="F310" s="66"/>
      <c r="G310" s="66"/>
      <c r="H310" s="66"/>
      <c r="I310" s="15"/>
      <c r="J310" s="66"/>
      <c r="K310" s="66"/>
      <c r="L310" s="67"/>
      <c r="M310" s="67"/>
      <c r="N310" s="67"/>
      <c r="O310" s="67"/>
      <c r="AA310" s="66"/>
      <c r="AB310" s="66"/>
      <c r="AP310" s="66"/>
      <c r="AQ310" s="66"/>
      <c r="BA310" s="66"/>
      <c r="BB310" s="66"/>
      <c r="BH310" s="66"/>
      <c r="BI310" s="66"/>
      <c r="BS310" s="66"/>
      <c r="BT310" s="66"/>
      <c r="CA310" s="67"/>
      <c r="CH310" s="66"/>
      <c r="CI310" s="66"/>
      <c r="CM310" s="67"/>
      <c r="CN310" s="66"/>
      <c r="CO310" s="66"/>
      <c r="CP310" s="66"/>
      <c r="CQ310" s="66"/>
      <c r="CX310" s="67"/>
      <c r="CY310" s="66"/>
    </row>
    <row r="311">
      <c r="F311" s="66"/>
      <c r="G311" s="66"/>
      <c r="H311" s="66"/>
      <c r="I311" s="15"/>
      <c r="J311" s="66"/>
      <c r="K311" s="66"/>
      <c r="L311" s="67"/>
      <c r="M311" s="67"/>
      <c r="N311" s="67"/>
      <c r="O311" s="67"/>
      <c r="AA311" s="66"/>
      <c r="AB311" s="66"/>
      <c r="AP311" s="66"/>
      <c r="AQ311" s="66"/>
      <c r="BA311" s="66"/>
      <c r="BB311" s="66"/>
      <c r="BH311" s="66"/>
      <c r="BI311" s="66"/>
      <c r="BS311" s="66"/>
      <c r="BT311" s="66"/>
      <c r="CA311" s="67"/>
      <c r="CH311" s="66"/>
      <c r="CI311" s="66"/>
      <c r="CM311" s="67"/>
      <c r="CN311" s="66"/>
      <c r="CO311" s="66"/>
      <c r="CP311" s="66"/>
      <c r="CQ311" s="66"/>
      <c r="CX311" s="67"/>
      <c r="CY311" s="66"/>
    </row>
    <row r="312">
      <c r="F312" s="66"/>
      <c r="G312" s="66"/>
      <c r="H312" s="66"/>
      <c r="I312" s="15"/>
      <c r="J312" s="66"/>
      <c r="K312" s="66"/>
      <c r="L312" s="67"/>
      <c r="M312" s="67"/>
      <c r="N312" s="67"/>
      <c r="O312" s="67"/>
      <c r="AA312" s="66"/>
      <c r="AB312" s="66"/>
      <c r="AP312" s="66"/>
      <c r="AQ312" s="66"/>
      <c r="BA312" s="66"/>
      <c r="BB312" s="66"/>
      <c r="BH312" s="66"/>
      <c r="BI312" s="66"/>
      <c r="BS312" s="66"/>
      <c r="BT312" s="66"/>
      <c r="CA312" s="67"/>
      <c r="CH312" s="66"/>
      <c r="CI312" s="66"/>
      <c r="CM312" s="67"/>
      <c r="CN312" s="66"/>
      <c r="CO312" s="66"/>
      <c r="CP312" s="66"/>
      <c r="CQ312" s="66"/>
      <c r="CX312" s="67"/>
      <c r="CY312" s="66"/>
    </row>
    <row r="313">
      <c r="F313" s="66"/>
      <c r="G313" s="66"/>
      <c r="H313" s="66"/>
      <c r="I313" s="15"/>
      <c r="J313" s="66"/>
      <c r="K313" s="66"/>
      <c r="L313" s="67"/>
      <c r="M313" s="67"/>
      <c r="N313" s="67"/>
      <c r="O313" s="67"/>
      <c r="AA313" s="66"/>
      <c r="AB313" s="66"/>
      <c r="AP313" s="66"/>
      <c r="AQ313" s="66"/>
      <c r="BA313" s="66"/>
      <c r="BB313" s="66"/>
      <c r="BH313" s="66"/>
      <c r="BI313" s="66"/>
      <c r="BS313" s="66"/>
      <c r="BT313" s="66"/>
      <c r="CA313" s="67"/>
      <c r="CH313" s="66"/>
      <c r="CI313" s="66"/>
      <c r="CM313" s="67"/>
      <c r="CN313" s="66"/>
      <c r="CO313" s="66"/>
      <c r="CP313" s="66"/>
      <c r="CQ313" s="66"/>
      <c r="CX313" s="67"/>
      <c r="CY313" s="66"/>
    </row>
    <row r="314">
      <c r="F314" s="66"/>
      <c r="G314" s="66"/>
      <c r="H314" s="66"/>
      <c r="I314" s="15"/>
      <c r="J314" s="66"/>
      <c r="K314" s="66"/>
      <c r="L314" s="67"/>
      <c r="M314" s="67"/>
      <c r="N314" s="67"/>
      <c r="O314" s="67"/>
      <c r="AA314" s="66"/>
      <c r="AB314" s="66"/>
      <c r="AP314" s="66"/>
      <c r="AQ314" s="66"/>
      <c r="BA314" s="66"/>
      <c r="BB314" s="66"/>
      <c r="BH314" s="66"/>
      <c r="BI314" s="66"/>
      <c r="BS314" s="66"/>
      <c r="BT314" s="66"/>
      <c r="CA314" s="67"/>
      <c r="CH314" s="66"/>
      <c r="CI314" s="66"/>
      <c r="CM314" s="67"/>
      <c r="CN314" s="66"/>
      <c r="CO314" s="66"/>
      <c r="CP314" s="66"/>
      <c r="CQ314" s="66"/>
      <c r="CX314" s="67"/>
      <c r="CY314" s="66"/>
    </row>
    <row r="315">
      <c r="F315" s="66"/>
      <c r="G315" s="66"/>
      <c r="H315" s="66"/>
      <c r="I315" s="15"/>
      <c r="J315" s="66"/>
      <c r="K315" s="66"/>
      <c r="L315" s="67"/>
      <c r="M315" s="67"/>
      <c r="N315" s="67"/>
      <c r="O315" s="67"/>
      <c r="AA315" s="66"/>
      <c r="AB315" s="66"/>
      <c r="AP315" s="66"/>
      <c r="AQ315" s="66"/>
      <c r="BA315" s="66"/>
      <c r="BB315" s="66"/>
      <c r="BH315" s="66"/>
      <c r="BI315" s="66"/>
      <c r="BS315" s="66"/>
      <c r="BT315" s="66"/>
      <c r="CA315" s="67"/>
      <c r="CH315" s="66"/>
      <c r="CI315" s="66"/>
      <c r="CM315" s="67"/>
      <c r="CN315" s="66"/>
      <c r="CO315" s="66"/>
      <c r="CP315" s="66"/>
      <c r="CQ315" s="66"/>
      <c r="CX315" s="67"/>
      <c r="CY315" s="66"/>
    </row>
    <row r="316">
      <c r="F316" s="66"/>
      <c r="G316" s="66"/>
      <c r="H316" s="66"/>
      <c r="I316" s="15"/>
      <c r="J316" s="66"/>
      <c r="K316" s="66"/>
      <c r="L316" s="67"/>
      <c r="M316" s="67"/>
      <c r="N316" s="67"/>
      <c r="O316" s="67"/>
      <c r="AA316" s="66"/>
      <c r="AB316" s="66"/>
      <c r="AP316" s="66"/>
      <c r="AQ316" s="66"/>
      <c r="BA316" s="66"/>
      <c r="BB316" s="66"/>
      <c r="BH316" s="66"/>
      <c r="BI316" s="66"/>
      <c r="BS316" s="66"/>
      <c r="BT316" s="66"/>
      <c r="CA316" s="67"/>
      <c r="CH316" s="66"/>
      <c r="CI316" s="66"/>
      <c r="CM316" s="67"/>
      <c r="CN316" s="66"/>
      <c r="CO316" s="66"/>
      <c r="CP316" s="66"/>
      <c r="CQ316" s="66"/>
      <c r="CX316" s="67"/>
      <c r="CY316" s="66"/>
    </row>
    <row r="317">
      <c r="F317" s="66"/>
      <c r="G317" s="66"/>
      <c r="H317" s="66"/>
      <c r="I317" s="15"/>
      <c r="J317" s="66"/>
      <c r="K317" s="66"/>
      <c r="L317" s="67"/>
      <c r="M317" s="67"/>
      <c r="N317" s="67"/>
      <c r="O317" s="67"/>
      <c r="AA317" s="66"/>
      <c r="AB317" s="66"/>
      <c r="AP317" s="66"/>
      <c r="AQ317" s="66"/>
      <c r="BA317" s="66"/>
      <c r="BB317" s="66"/>
      <c r="BH317" s="66"/>
      <c r="BI317" s="66"/>
      <c r="BS317" s="66"/>
      <c r="BT317" s="66"/>
      <c r="CA317" s="67"/>
      <c r="CH317" s="66"/>
      <c r="CI317" s="66"/>
      <c r="CM317" s="67"/>
      <c r="CN317" s="66"/>
      <c r="CO317" s="66"/>
      <c r="CP317" s="66"/>
      <c r="CQ317" s="66"/>
      <c r="CX317" s="67"/>
      <c r="CY317" s="66"/>
    </row>
    <row r="318">
      <c r="F318" s="66"/>
      <c r="G318" s="66"/>
      <c r="H318" s="66"/>
      <c r="I318" s="15"/>
      <c r="J318" s="66"/>
      <c r="K318" s="66"/>
      <c r="L318" s="67"/>
      <c r="M318" s="67"/>
      <c r="N318" s="67"/>
      <c r="O318" s="67"/>
      <c r="AA318" s="66"/>
      <c r="AB318" s="66"/>
      <c r="AP318" s="66"/>
      <c r="AQ318" s="66"/>
      <c r="BA318" s="66"/>
      <c r="BB318" s="66"/>
      <c r="BH318" s="66"/>
      <c r="BI318" s="66"/>
      <c r="BS318" s="66"/>
      <c r="BT318" s="66"/>
      <c r="CA318" s="67"/>
      <c r="CH318" s="66"/>
      <c r="CI318" s="66"/>
      <c r="CM318" s="67"/>
      <c r="CN318" s="66"/>
      <c r="CO318" s="66"/>
      <c r="CP318" s="66"/>
      <c r="CQ318" s="66"/>
      <c r="CX318" s="67"/>
      <c r="CY318" s="66"/>
    </row>
    <row r="319">
      <c r="F319" s="66"/>
      <c r="G319" s="66"/>
      <c r="H319" s="66"/>
      <c r="I319" s="15"/>
      <c r="J319" s="66"/>
      <c r="K319" s="66"/>
      <c r="L319" s="67"/>
      <c r="M319" s="67"/>
      <c r="N319" s="67"/>
      <c r="O319" s="67"/>
      <c r="AA319" s="66"/>
      <c r="AB319" s="66"/>
      <c r="AP319" s="66"/>
      <c r="AQ319" s="66"/>
      <c r="BA319" s="66"/>
      <c r="BB319" s="66"/>
      <c r="BH319" s="66"/>
      <c r="BI319" s="66"/>
      <c r="BS319" s="66"/>
      <c r="BT319" s="66"/>
      <c r="CA319" s="67"/>
      <c r="CH319" s="66"/>
      <c r="CI319" s="66"/>
      <c r="CM319" s="67"/>
      <c r="CN319" s="66"/>
      <c r="CO319" s="66"/>
      <c r="CP319" s="66"/>
      <c r="CQ319" s="66"/>
      <c r="CX319" s="67"/>
      <c r="CY319" s="66"/>
    </row>
    <row r="320">
      <c r="F320" s="66"/>
      <c r="G320" s="66"/>
      <c r="H320" s="66"/>
      <c r="I320" s="15"/>
      <c r="J320" s="66"/>
      <c r="K320" s="66"/>
      <c r="L320" s="67"/>
      <c r="M320" s="67"/>
      <c r="N320" s="67"/>
      <c r="O320" s="67"/>
      <c r="AA320" s="66"/>
      <c r="AB320" s="66"/>
      <c r="AP320" s="66"/>
      <c r="AQ320" s="66"/>
      <c r="BA320" s="66"/>
      <c r="BB320" s="66"/>
      <c r="BH320" s="66"/>
      <c r="BI320" s="66"/>
      <c r="BS320" s="66"/>
      <c r="BT320" s="66"/>
      <c r="CA320" s="67"/>
      <c r="CH320" s="66"/>
      <c r="CI320" s="66"/>
      <c r="CM320" s="67"/>
      <c r="CN320" s="66"/>
      <c r="CO320" s="66"/>
      <c r="CP320" s="66"/>
      <c r="CQ320" s="66"/>
      <c r="CX320" s="67"/>
      <c r="CY320" s="66"/>
    </row>
    <row r="321">
      <c r="F321" s="66"/>
      <c r="G321" s="66"/>
      <c r="H321" s="66"/>
      <c r="I321" s="15"/>
      <c r="J321" s="66"/>
      <c r="K321" s="66"/>
      <c r="L321" s="67"/>
      <c r="M321" s="67"/>
      <c r="N321" s="67"/>
      <c r="O321" s="67"/>
      <c r="AA321" s="66"/>
      <c r="AB321" s="66"/>
      <c r="AP321" s="66"/>
      <c r="AQ321" s="66"/>
      <c r="BA321" s="66"/>
      <c r="BB321" s="66"/>
      <c r="BH321" s="66"/>
      <c r="BI321" s="66"/>
      <c r="BS321" s="66"/>
      <c r="BT321" s="66"/>
      <c r="CA321" s="67"/>
      <c r="CH321" s="66"/>
      <c r="CI321" s="66"/>
      <c r="CM321" s="67"/>
      <c r="CN321" s="66"/>
      <c r="CO321" s="66"/>
      <c r="CP321" s="66"/>
      <c r="CQ321" s="66"/>
      <c r="CX321" s="67"/>
      <c r="CY321" s="66"/>
    </row>
    <row r="322">
      <c r="F322" s="66"/>
      <c r="G322" s="66"/>
      <c r="H322" s="66"/>
      <c r="I322" s="15"/>
      <c r="J322" s="66"/>
      <c r="K322" s="66"/>
      <c r="L322" s="67"/>
      <c r="M322" s="67"/>
      <c r="N322" s="67"/>
      <c r="O322" s="67"/>
      <c r="AA322" s="66"/>
      <c r="AB322" s="66"/>
      <c r="AP322" s="66"/>
      <c r="AQ322" s="66"/>
      <c r="BA322" s="66"/>
      <c r="BB322" s="66"/>
      <c r="BH322" s="66"/>
      <c r="BI322" s="66"/>
      <c r="BS322" s="66"/>
      <c r="BT322" s="66"/>
      <c r="CA322" s="67"/>
      <c r="CH322" s="66"/>
      <c r="CI322" s="66"/>
      <c r="CM322" s="67"/>
      <c r="CN322" s="66"/>
      <c r="CO322" s="66"/>
      <c r="CP322" s="66"/>
      <c r="CQ322" s="66"/>
      <c r="CX322" s="67"/>
      <c r="CY322" s="66"/>
    </row>
    <row r="323">
      <c r="F323" s="66"/>
      <c r="G323" s="66"/>
      <c r="H323" s="66"/>
      <c r="I323" s="15"/>
      <c r="J323" s="66"/>
      <c r="K323" s="66"/>
      <c r="L323" s="67"/>
      <c r="M323" s="67"/>
      <c r="N323" s="67"/>
      <c r="O323" s="67"/>
      <c r="AA323" s="66"/>
      <c r="AB323" s="66"/>
      <c r="AP323" s="66"/>
      <c r="AQ323" s="66"/>
      <c r="BA323" s="66"/>
      <c r="BB323" s="66"/>
      <c r="BH323" s="66"/>
      <c r="BI323" s="66"/>
      <c r="BS323" s="66"/>
      <c r="BT323" s="66"/>
      <c r="CA323" s="67"/>
      <c r="CH323" s="66"/>
      <c r="CI323" s="66"/>
      <c r="CM323" s="67"/>
      <c r="CN323" s="66"/>
      <c r="CO323" s="66"/>
      <c r="CP323" s="66"/>
      <c r="CQ323" s="66"/>
      <c r="CX323" s="67"/>
      <c r="CY323" s="66"/>
    </row>
    <row r="324">
      <c r="F324" s="66"/>
      <c r="G324" s="66"/>
      <c r="H324" s="66"/>
      <c r="I324" s="15"/>
      <c r="J324" s="66"/>
      <c r="K324" s="66"/>
      <c r="L324" s="67"/>
      <c r="M324" s="67"/>
      <c r="N324" s="67"/>
      <c r="O324" s="67"/>
      <c r="AA324" s="66"/>
      <c r="AB324" s="66"/>
      <c r="AP324" s="66"/>
      <c r="AQ324" s="66"/>
      <c r="BA324" s="66"/>
      <c r="BB324" s="66"/>
      <c r="BH324" s="66"/>
      <c r="BI324" s="66"/>
      <c r="BS324" s="66"/>
      <c r="BT324" s="66"/>
      <c r="CA324" s="67"/>
      <c r="CH324" s="66"/>
      <c r="CI324" s="66"/>
      <c r="CM324" s="67"/>
      <c r="CN324" s="66"/>
      <c r="CO324" s="66"/>
      <c r="CP324" s="66"/>
      <c r="CQ324" s="66"/>
      <c r="CX324" s="67"/>
      <c r="CY324" s="66"/>
    </row>
    <row r="325">
      <c r="F325" s="66"/>
      <c r="G325" s="66"/>
      <c r="H325" s="66"/>
      <c r="I325" s="15"/>
      <c r="J325" s="66"/>
      <c r="K325" s="66"/>
      <c r="L325" s="67"/>
      <c r="M325" s="67"/>
      <c r="N325" s="67"/>
      <c r="O325" s="67"/>
      <c r="AA325" s="66"/>
      <c r="AB325" s="66"/>
      <c r="AP325" s="66"/>
      <c r="AQ325" s="66"/>
      <c r="BA325" s="66"/>
      <c r="BB325" s="66"/>
      <c r="BH325" s="66"/>
      <c r="BI325" s="66"/>
      <c r="BS325" s="66"/>
      <c r="BT325" s="66"/>
      <c r="CA325" s="67"/>
      <c r="CH325" s="66"/>
      <c r="CI325" s="66"/>
      <c r="CM325" s="67"/>
      <c r="CN325" s="66"/>
      <c r="CO325" s="66"/>
      <c r="CP325" s="66"/>
      <c r="CQ325" s="66"/>
      <c r="CX325" s="67"/>
      <c r="CY325" s="66"/>
    </row>
    <row r="326">
      <c r="F326" s="66"/>
      <c r="G326" s="66"/>
      <c r="H326" s="66"/>
      <c r="I326" s="15"/>
      <c r="J326" s="66"/>
      <c r="K326" s="66"/>
      <c r="L326" s="67"/>
      <c r="M326" s="67"/>
      <c r="N326" s="67"/>
      <c r="O326" s="67"/>
      <c r="AA326" s="66"/>
      <c r="AB326" s="66"/>
      <c r="AP326" s="66"/>
      <c r="AQ326" s="66"/>
      <c r="BA326" s="66"/>
      <c r="BB326" s="66"/>
      <c r="BH326" s="66"/>
      <c r="BI326" s="66"/>
      <c r="BS326" s="66"/>
      <c r="BT326" s="66"/>
      <c r="CA326" s="67"/>
      <c r="CH326" s="66"/>
      <c r="CI326" s="66"/>
      <c r="CM326" s="67"/>
      <c r="CN326" s="66"/>
      <c r="CO326" s="66"/>
      <c r="CP326" s="66"/>
      <c r="CQ326" s="66"/>
      <c r="CX326" s="67"/>
      <c r="CY326" s="66"/>
    </row>
    <row r="327">
      <c r="F327" s="66"/>
      <c r="G327" s="66"/>
      <c r="H327" s="66"/>
      <c r="I327" s="15"/>
      <c r="J327" s="66"/>
      <c r="K327" s="66"/>
      <c r="L327" s="67"/>
      <c r="M327" s="67"/>
      <c r="N327" s="67"/>
      <c r="O327" s="67"/>
      <c r="AA327" s="66"/>
      <c r="AB327" s="66"/>
      <c r="AP327" s="66"/>
      <c r="AQ327" s="66"/>
      <c r="BA327" s="66"/>
      <c r="BB327" s="66"/>
      <c r="BH327" s="66"/>
      <c r="BI327" s="66"/>
      <c r="BS327" s="66"/>
      <c r="BT327" s="66"/>
      <c r="CA327" s="67"/>
      <c r="CH327" s="66"/>
      <c r="CI327" s="66"/>
      <c r="CM327" s="67"/>
      <c r="CN327" s="66"/>
      <c r="CO327" s="66"/>
      <c r="CP327" s="66"/>
      <c r="CQ327" s="66"/>
      <c r="CX327" s="67"/>
      <c r="CY327" s="66"/>
    </row>
    <row r="328">
      <c r="F328" s="66"/>
      <c r="G328" s="66"/>
      <c r="H328" s="66"/>
      <c r="I328" s="15"/>
      <c r="J328" s="66"/>
      <c r="K328" s="66"/>
      <c r="L328" s="67"/>
      <c r="M328" s="67"/>
      <c r="N328" s="67"/>
      <c r="O328" s="67"/>
      <c r="AA328" s="66"/>
      <c r="AB328" s="66"/>
      <c r="AP328" s="66"/>
      <c r="AQ328" s="66"/>
      <c r="BA328" s="66"/>
      <c r="BB328" s="66"/>
      <c r="BH328" s="66"/>
      <c r="BI328" s="66"/>
      <c r="BS328" s="66"/>
      <c r="BT328" s="66"/>
      <c r="CA328" s="67"/>
      <c r="CH328" s="66"/>
      <c r="CI328" s="66"/>
      <c r="CM328" s="67"/>
      <c r="CN328" s="66"/>
      <c r="CO328" s="66"/>
      <c r="CP328" s="66"/>
      <c r="CQ328" s="66"/>
      <c r="CX328" s="67"/>
      <c r="CY328" s="66"/>
    </row>
    <row r="329">
      <c r="F329" s="66"/>
      <c r="G329" s="66"/>
      <c r="H329" s="66"/>
      <c r="I329" s="15"/>
      <c r="J329" s="66"/>
      <c r="K329" s="66"/>
      <c r="L329" s="67"/>
      <c r="M329" s="67"/>
      <c r="N329" s="67"/>
      <c r="O329" s="67"/>
      <c r="AA329" s="66"/>
      <c r="AB329" s="66"/>
      <c r="AP329" s="66"/>
      <c r="AQ329" s="66"/>
      <c r="BA329" s="66"/>
      <c r="BB329" s="66"/>
      <c r="BH329" s="66"/>
      <c r="BI329" s="66"/>
      <c r="BS329" s="66"/>
      <c r="BT329" s="66"/>
      <c r="CA329" s="67"/>
      <c r="CH329" s="66"/>
      <c r="CI329" s="66"/>
      <c r="CM329" s="67"/>
      <c r="CN329" s="66"/>
      <c r="CO329" s="66"/>
      <c r="CP329" s="66"/>
      <c r="CQ329" s="66"/>
      <c r="CX329" s="67"/>
      <c r="CY329" s="66"/>
    </row>
    <row r="330">
      <c r="F330" s="66"/>
      <c r="G330" s="66"/>
      <c r="H330" s="66"/>
      <c r="I330" s="15"/>
      <c r="J330" s="66"/>
      <c r="K330" s="66"/>
      <c r="L330" s="67"/>
      <c r="M330" s="67"/>
      <c r="N330" s="67"/>
      <c r="O330" s="67"/>
      <c r="AA330" s="66"/>
      <c r="AB330" s="66"/>
      <c r="AP330" s="66"/>
      <c r="AQ330" s="66"/>
      <c r="BA330" s="66"/>
      <c r="BB330" s="66"/>
      <c r="BH330" s="66"/>
      <c r="BI330" s="66"/>
      <c r="BS330" s="66"/>
      <c r="BT330" s="66"/>
      <c r="CA330" s="67"/>
      <c r="CH330" s="66"/>
      <c r="CI330" s="66"/>
      <c r="CM330" s="67"/>
      <c r="CN330" s="66"/>
      <c r="CO330" s="66"/>
      <c r="CP330" s="66"/>
      <c r="CQ330" s="66"/>
      <c r="CX330" s="67"/>
      <c r="CY330" s="66"/>
    </row>
    <row r="331">
      <c r="F331" s="66"/>
      <c r="G331" s="66"/>
      <c r="H331" s="66"/>
      <c r="I331" s="15"/>
      <c r="J331" s="66"/>
      <c r="K331" s="66"/>
      <c r="L331" s="67"/>
      <c r="M331" s="67"/>
      <c r="N331" s="67"/>
      <c r="O331" s="67"/>
      <c r="AA331" s="66"/>
      <c r="AB331" s="66"/>
      <c r="AP331" s="66"/>
      <c r="AQ331" s="66"/>
      <c r="BA331" s="66"/>
      <c r="BB331" s="66"/>
      <c r="BH331" s="66"/>
      <c r="BI331" s="66"/>
      <c r="BS331" s="66"/>
      <c r="BT331" s="66"/>
      <c r="CA331" s="67"/>
      <c r="CH331" s="66"/>
      <c r="CI331" s="66"/>
      <c r="CM331" s="67"/>
      <c r="CN331" s="66"/>
      <c r="CO331" s="66"/>
      <c r="CP331" s="66"/>
      <c r="CQ331" s="66"/>
      <c r="CX331" s="67"/>
      <c r="CY331" s="66"/>
    </row>
    <row r="332">
      <c r="F332" s="66"/>
      <c r="G332" s="66"/>
      <c r="H332" s="66"/>
      <c r="I332" s="15"/>
      <c r="J332" s="66"/>
      <c r="K332" s="66"/>
      <c r="L332" s="67"/>
      <c r="M332" s="67"/>
      <c r="N332" s="67"/>
      <c r="O332" s="67"/>
      <c r="AA332" s="66"/>
      <c r="AB332" s="66"/>
      <c r="AP332" s="66"/>
      <c r="AQ332" s="66"/>
      <c r="BA332" s="66"/>
      <c r="BB332" s="66"/>
      <c r="BH332" s="66"/>
      <c r="BI332" s="66"/>
      <c r="BS332" s="66"/>
      <c r="BT332" s="66"/>
      <c r="CA332" s="67"/>
      <c r="CH332" s="66"/>
      <c r="CI332" s="66"/>
      <c r="CM332" s="67"/>
      <c r="CN332" s="66"/>
      <c r="CO332" s="66"/>
      <c r="CP332" s="66"/>
      <c r="CQ332" s="66"/>
      <c r="CX332" s="67"/>
      <c r="CY332" s="66"/>
    </row>
    <row r="333">
      <c r="F333" s="66"/>
      <c r="G333" s="66"/>
      <c r="H333" s="66"/>
      <c r="I333" s="15"/>
      <c r="J333" s="66"/>
      <c r="K333" s="66"/>
      <c r="L333" s="67"/>
      <c r="M333" s="67"/>
      <c r="N333" s="67"/>
      <c r="O333" s="67"/>
      <c r="AA333" s="66"/>
      <c r="AB333" s="66"/>
      <c r="AP333" s="66"/>
      <c r="AQ333" s="66"/>
      <c r="BA333" s="66"/>
      <c r="BB333" s="66"/>
      <c r="BH333" s="66"/>
      <c r="BI333" s="66"/>
      <c r="BS333" s="66"/>
      <c r="BT333" s="66"/>
      <c r="CA333" s="67"/>
      <c r="CH333" s="66"/>
      <c r="CI333" s="66"/>
      <c r="CM333" s="67"/>
      <c r="CN333" s="66"/>
      <c r="CO333" s="66"/>
      <c r="CP333" s="66"/>
      <c r="CQ333" s="66"/>
      <c r="CX333" s="67"/>
      <c r="CY333" s="66"/>
    </row>
    <row r="334">
      <c r="F334" s="66"/>
      <c r="G334" s="66"/>
      <c r="H334" s="66"/>
      <c r="I334" s="15"/>
      <c r="J334" s="66"/>
      <c r="K334" s="66"/>
      <c r="L334" s="67"/>
      <c r="M334" s="67"/>
      <c r="N334" s="67"/>
      <c r="O334" s="67"/>
      <c r="AA334" s="66"/>
      <c r="AB334" s="66"/>
      <c r="AP334" s="66"/>
      <c r="AQ334" s="66"/>
      <c r="BA334" s="66"/>
      <c r="BB334" s="66"/>
      <c r="BH334" s="66"/>
      <c r="BI334" s="66"/>
      <c r="BS334" s="66"/>
      <c r="BT334" s="66"/>
      <c r="CA334" s="67"/>
      <c r="CH334" s="66"/>
      <c r="CI334" s="66"/>
      <c r="CM334" s="67"/>
      <c r="CN334" s="66"/>
      <c r="CO334" s="66"/>
      <c r="CP334" s="66"/>
      <c r="CQ334" s="66"/>
      <c r="CX334" s="67"/>
      <c r="CY334" s="66"/>
    </row>
    <row r="335">
      <c r="F335" s="66"/>
      <c r="G335" s="66"/>
      <c r="H335" s="66"/>
      <c r="I335" s="15"/>
      <c r="J335" s="66"/>
      <c r="K335" s="66"/>
      <c r="L335" s="67"/>
      <c r="M335" s="67"/>
      <c r="N335" s="67"/>
      <c r="O335" s="67"/>
      <c r="AA335" s="66"/>
      <c r="AB335" s="66"/>
      <c r="AP335" s="66"/>
      <c r="AQ335" s="66"/>
      <c r="BA335" s="66"/>
      <c r="BB335" s="66"/>
      <c r="BH335" s="66"/>
      <c r="BI335" s="66"/>
      <c r="BS335" s="66"/>
      <c r="BT335" s="66"/>
      <c r="CA335" s="67"/>
      <c r="CH335" s="66"/>
      <c r="CI335" s="66"/>
      <c r="CM335" s="67"/>
      <c r="CN335" s="66"/>
      <c r="CO335" s="66"/>
      <c r="CP335" s="66"/>
      <c r="CQ335" s="66"/>
      <c r="CX335" s="67"/>
      <c r="CY335" s="66"/>
    </row>
    <row r="336">
      <c r="F336" s="66"/>
      <c r="G336" s="66"/>
      <c r="H336" s="66"/>
      <c r="I336" s="15"/>
      <c r="J336" s="66"/>
      <c r="K336" s="66"/>
      <c r="L336" s="67"/>
      <c r="M336" s="67"/>
      <c r="N336" s="67"/>
      <c r="O336" s="67"/>
      <c r="AA336" s="66"/>
      <c r="AB336" s="66"/>
      <c r="AP336" s="66"/>
      <c r="AQ336" s="66"/>
      <c r="BA336" s="66"/>
      <c r="BB336" s="66"/>
      <c r="BH336" s="66"/>
      <c r="BI336" s="66"/>
      <c r="BS336" s="66"/>
      <c r="BT336" s="66"/>
      <c r="CA336" s="67"/>
      <c r="CH336" s="66"/>
      <c r="CI336" s="66"/>
      <c r="CM336" s="67"/>
      <c r="CN336" s="66"/>
      <c r="CO336" s="66"/>
      <c r="CP336" s="66"/>
      <c r="CQ336" s="66"/>
      <c r="CX336" s="67"/>
      <c r="CY336" s="66"/>
    </row>
    <row r="337">
      <c r="F337" s="66"/>
      <c r="G337" s="66"/>
      <c r="H337" s="66"/>
      <c r="I337" s="15"/>
      <c r="J337" s="66"/>
      <c r="K337" s="66"/>
      <c r="L337" s="67"/>
      <c r="M337" s="67"/>
      <c r="N337" s="67"/>
      <c r="O337" s="67"/>
      <c r="AA337" s="66"/>
      <c r="AB337" s="66"/>
      <c r="AP337" s="66"/>
      <c r="AQ337" s="66"/>
      <c r="BA337" s="66"/>
      <c r="BB337" s="66"/>
      <c r="BH337" s="66"/>
      <c r="BI337" s="66"/>
      <c r="BS337" s="66"/>
      <c r="BT337" s="66"/>
      <c r="CA337" s="67"/>
      <c r="CH337" s="66"/>
      <c r="CI337" s="66"/>
      <c r="CM337" s="67"/>
      <c r="CN337" s="66"/>
      <c r="CO337" s="66"/>
      <c r="CP337" s="66"/>
      <c r="CQ337" s="66"/>
      <c r="CX337" s="67"/>
      <c r="CY337" s="66"/>
    </row>
    <row r="338">
      <c r="F338" s="66"/>
      <c r="G338" s="66"/>
      <c r="H338" s="66"/>
      <c r="I338" s="15"/>
      <c r="J338" s="66"/>
      <c r="K338" s="66"/>
      <c r="L338" s="67"/>
      <c r="M338" s="67"/>
      <c r="N338" s="67"/>
      <c r="O338" s="67"/>
      <c r="AA338" s="66"/>
      <c r="AB338" s="66"/>
      <c r="AP338" s="66"/>
      <c r="AQ338" s="66"/>
      <c r="BA338" s="66"/>
      <c r="BB338" s="66"/>
      <c r="BH338" s="66"/>
      <c r="BI338" s="66"/>
      <c r="BS338" s="66"/>
      <c r="BT338" s="66"/>
      <c r="CA338" s="67"/>
      <c r="CH338" s="66"/>
      <c r="CI338" s="66"/>
      <c r="CM338" s="67"/>
      <c r="CN338" s="66"/>
      <c r="CO338" s="66"/>
      <c r="CP338" s="66"/>
      <c r="CQ338" s="66"/>
      <c r="CX338" s="67"/>
      <c r="CY338" s="66"/>
    </row>
    <row r="339">
      <c r="F339" s="66"/>
      <c r="G339" s="66"/>
      <c r="H339" s="66"/>
      <c r="I339" s="15"/>
      <c r="J339" s="66"/>
      <c r="K339" s="66"/>
      <c r="L339" s="67"/>
      <c r="M339" s="67"/>
      <c r="N339" s="67"/>
      <c r="O339" s="67"/>
      <c r="AA339" s="66"/>
      <c r="AB339" s="66"/>
      <c r="AP339" s="66"/>
      <c r="AQ339" s="66"/>
      <c r="BA339" s="66"/>
      <c r="BB339" s="66"/>
      <c r="BH339" s="66"/>
      <c r="BI339" s="66"/>
      <c r="BS339" s="66"/>
      <c r="BT339" s="66"/>
      <c r="CA339" s="67"/>
      <c r="CH339" s="66"/>
      <c r="CI339" s="66"/>
      <c r="CM339" s="67"/>
      <c r="CN339" s="66"/>
      <c r="CO339" s="66"/>
      <c r="CP339" s="66"/>
      <c r="CQ339" s="66"/>
      <c r="CX339" s="67"/>
      <c r="CY339" s="66"/>
    </row>
    <row r="340">
      <c r="F340" s="66"/>
      <c r="G340" s="66"/>
      <c r="H340" s="66"/>
      <c r="I340" s="15"/>
      <c r="J340" s="66"/>
      <c r="K340" s="66"/>
      <c r="L340" s="67"/>
      <c r="M340" s="67"/>
      <c r="N340" s="67"/>
      <c r="O340" s="67"/>
      <c r="AA340" s="66"/>
      <c r="AB340" s="66"/>
      <c r="AP340" s="66"/>
      <c r="AQ340" s="66"/>
      <c r="BA340" s="66"/>
      <c r="BB340" s="66"/>
      <c r="BH340" s="66"/>
      <c r="BI340" s="66"/>
      <c r="BS340" s="66"/>
      <c r="BT340" s="66"/>
      <c r="CA340" s="67"/>
      <c r="CH340" s="66"/>
      <c r="CI340" s="66"/>
      <c r="CM340" s="67"/>
      <c r="CN340" s="66"/>
      <c r="CO340" s="66"/>
      <c r="CP340" s="66"/>
      <c r="CQ340" s="66"/>
      <c r="CX340" s="67"/>
      <c r="CY340" s="66"/>
    </row>
    <row r="341">
      <c r="F341" s="66"/>
      <c r="G341" s="66"/>
      <c r="H341" s="66"/>
      <c r="I341" s="15"/>
      <c r="J341" s="66"/>
      <c r="K341" s="66"/>
      <c r="L341" s="67"/>
      <c r="M341" s="67"/>
      <c r="N341" s="67"/>
      <c r="O341" s="67"/>
      <c r="AA341" s="66"/>
      <c r="AB341" s="66"/>
      <c r="AP341" s="66"/>
      <c r="AQ341" s="66"/>
      <c r="BA341" s="66"/>
      <c r="BB341" s="66"/>
      <c r="BH341" s="66"/>
      <c r="BI341" s="66"/>
      <c r="BS341" s="66"/>
      <c r="BT341" s="66"/>
      <c r="CA341" s="67"/>
      <c r="CH341" s="66"/>
      <c r="CI341" s="66"/>
      <c r="CM341" s="67"/>
      <c r="CN341" s="66"/>
      <c r="CO341" s="66"/>
      <c r="CP341" s="66"/>
      <c r="CQ341" s="66"/>
      <c r="CX341" s="67"/>
      <c r="CY341" s="66"/>
    </row>
    <row r="342">
      <c r="F342" s="66"/>
      <c r="G342" s="66"/>
      <c r="H342" s="66"/>
      <c r="I342" s="15"/>
      <c r="J342" s="66"/>
      <c r="K342" s="66"/>
      <c r="L342" s="67"/>
      <c r="M342" s="67"/>
      <c r="N342" s="67"/>
      <c r="O342" s="67"/>
      <c r="AA342" s="66"/>
      <c r="AB342" s="66"/>
      <c r="AP342" s="66"/>
      <c r="AQ342" s="66"/>
      <c r="BA342" s="66"/>
      <c r="BB342" s="66"/>
      <c r="BH342" s="66"/>
      <c r="BI342" s="66"/>
      <c r="BS342" s="66"/>
      <c r="BT342" s="66"/>
      <c r="CA342" s="67"/>
      <c r="CH342" s="66"/>
      <c r="CI342" s="66"/>
      <c r="CM342" s="67"/>
      <c r="CN342" s="66"/>
      <c r="CO342" s="66"/>
      <c r="CP342" s="66"/>
      <c r="CQ342" s="66"/>
      <c r="CX342" s="67"/>
      <c r="CY342" s="66"/>
    </row>
    <row r="343">
      <c r="F343" s="66"/>
      <c r="G343" s="66"/>
      <c r="H343" s="66"/>
      <c r="I343" s="15"/>
      <c r="J343" s="66"/>
      <c r="K343" s="66"/>
      <c r="L343" s="67"/>
      <c r="M343" s="67"/>
      <c r="N343" s="67"/>
      <c r="O343" s="67"/>
      <c r="AA343" s="66"/>
      <c r="AB343" s="66"/>
      <c r="AP343" s="66"/>
      <c r="AQ343" s="66"/>
      <c r="BA343" s="66"/>
      <c r="BB343" s="66"/>
      <c r="BH343" s="66"/>
      <c r="BI343" s="66"/>
      <c r="BS343" s="66"/>
      <c r="BT343" s="66"/>
      <c r="CA343" s="67"/>
      <c r="CH343" s="66"/>
      <c r="CI343" s="66"/>
      <c r="CM343" s="67"/>
      <c r="CN343" s="66"/>
      <c r="CO343" s="66"/>
      <c r="CP343" s="66"/>
      <c r="CQ343" s="66"/>
      <c r="CX343" s="67"/>
      <c r="CY343" s="66"/>
    </row>
    <row r="344">
      <c r="F344" s="66"/>
      <c r="G344" s="66"/>
      <c r="H344" s="66"/>
      <c r="I344" s="15"/>
      <c r="J344" s="66"/>
      <c r="K344" s="66"/>
      <c r="L344" s="67"/>
      <c r="M344" s="67"/>
      <c r="N344" s="67"/>
      <c r="O344" s="67"/>
      <c r="AA344" s="66"/>
      <c r="AB344" s="66"/>
      <c r="AP344" s="66"/>
      <c r="AQ344" s="66"/>
      <c r="BA344" s="66"/>
      <c r="BB344" s="66"/>
      <c r="BH344" s="66"/>
      <c r="BI344" s="66"/>
      <c r="BS344" s="66"/>
      <c r="BT344" s="66"/>
      <c r="CA344" s="67"/>
      <c r="CH344" s="66"/>
      <c r="CI344" s="66"/>
      <c r="CM344" s="67"/>
      <c r="CN344" s="66"/>
      <c r="CO344" s="66"/>
      <c r="CP344" s="66"/>
      <c r="CQ344" s="66"/>
      <c r="CX344" s="67"/>
      <c r="CY344" s="66"/>
    </row>
    <row r="345">
      <c r="F345" s="66"/>
      <c r="G345" s="66"/>
      <c r="H345" s="66"/>
      <c r="I345" s="15"/>
      <c r="J345" s="66"/>
      <c r="K345" s="66"/>
      <c r="L345" s="67"/>
      <c r="M345" s="67"/>
      <c r="N345" s="67"/>
      <c r="O345" s="67"/>
      <c r="AA345" s="66"/>
      <c r="AB345" s="66"/>
      <c r="AP345" s="66"/>
      <c r="AQ345" s="66"/>
      <c r="BA345" s="66"/>
      <c r="BB345" s="66"/>
      <c r="BH345" s="66"/>
      <c r="BI345" s="66"/>
      <c r="BS345" s="66"/>
      <c r="BT345" s="66"/>
      <c r="CA345" s="67"/>
      <c r="CH345" s="66"/>
      <c r="CI345" s="66"/>
      <c r="CM345" s="67"/>
      <c r="CN345" s="66"/>
      <c r="CO345" s="66"/>
      <c r="CP345" s="66"/>
      <c r="CQ345" s="66"/>
      <c r="CX345" s="67"/>
      <c r="CY345" s="66"/>
    </row>
    <row r="346">
      <c r="F346" s="66"/>
      <c r="G346" s="66"/>
      <c r="H346" s="66"/>
      <c r="I346" s="15"/>
      <c r="J346" s="66"/>
      <c r="K346" s="66"/>
      <c r="L346" s="67"/>
      <c r="M346" s="67"/>
      <c r="N346" s="67"/>
      <c r="O346" s="67"/>
      <c r="AA346" s="66"/>
      <c r="AB346" s="66"/>
      <c r="AP346" s="66"/>
      <c r="AQ346" s="66"/>
      <c r="BA346" s="66"/>
      <c r="BB346" s="66"/>
      <c r="BH346" s="66"/>
      <c r="BI346" s="66"/>
      <c r="BS346" s="66"/>
      <c r="BT346" s="66"/>
      <c r="CA346" s="67"/>
      <c r="CH346" s="66"/>
      <c r="CI346" s="66"/>
      <c r="CM346" s="67"/>
      <c r="CN346" s="66"/>
      <c r="CO346" s="66"/>
      <c r="CP346" s="66"/>
      <c r="CQ346" s="66"/>
      <c r="CX346" s="67"/>
      <c r="CY346" s="66"/>
    </row>
    <row r="347">
      <c r="F347" s="66"/>
      <c r="G347" s="66"/>
      <c r="H347" s="66"/>
      <c r="I347" s="15"/>
      <c r="J347" s="66"/>
      <c r="K347" s="66"/>
      <c r="L347" s="67"/>
      <c r="M347" s="67"/>
      <c r="N347" s="67"/>
      <c r="O347" s="67"/>
      <c r="AA347" s="66"/>
      <c r="AB347" s="66"/>
      <c r="AP347" s="66"/>
      <c r="AQ347" s="66"/>
      <c r="BA347" s="66"/>
      <c r="BB347" s="66"/>
      <c r="BH347" s="66"/>
      <c r="BI347" s="66"/>
      <c r="BS347" s="66"/>
      <c r="BT347" s="66"/>
      <c r="CA347" s="67"/>
      <c r="CH347" s="66"/>
      <c r="CI347" s="66"/>
      <c r="CM347" s="67"/>
      <c r="CN347" s="66"/>
      <c r="CO347" s="66"/>
      <c r="CP347" s="66"/>
      <c r="CQ347" s="66"/>
      <c r="CX347" s="67"/>
      <c r="CY347" s="66"/>
    </row>
    <row r="348">
      <c r="F348" s="66"/>
      <c r="G348" s="66"/>
      <c r="H348" s="66"/>
      <c r="I348" s="15"/>
      <c r="J348" s="66"/>
      <c r="K348" s="66"/>
      <c r="L348" s="67"/>
      <c r="M348" s="67"/>
      <c r="N348" s="67"/>
      <c r="O348" s="67"/>
      <c r="AA348" s="66"/>
      <c r="AB348" s="66"/>
      <c r="AP348" s="66"/>
      <c r="AQ348" s="66"/>
      <c r="BA348" s="66"/>
      <c r="BB348" s="66"/>
      <c r="BH348" s="66"/>
      <c r="BI348" s="66"/>
      <c r="BS348" s="66"/>
      <c r="BT348" s="66"/>
      <c r="CA348" s="67"/>
      <c r="CH348" s="66"/>
      <c r="CI348" s="66"/>
      <c r="CM348" s="67"/>
      <c r="CN348" s="66"/>
      <c r="CO348" s="66"/>
      <c r="CP348" s="66"/>
      <c r="CQ348" s="66"/>
      <c r="CX348" s="67"/>
      <c r="CY348" s="66"/>
    </row>
    <row r="349">
      <c r="F349" s="66"/>
      <c r="G349" s="66"/>
      <c r="H349" s="66"/>
      <c r="I349" s="15"/>
      <c r="J349" s="66"/>
      <c r="K349" s="66"/>
      <c r="L349" s="67"/>
      <c r="M349" s="67"/>
      <c r="N349" s="67"/>
      <c r="O349" s="67"/>
      <c r="AA349" s="66"/>
      <c r="AB349" s="66"/>
      <c r="AP349" s="66"/>
      <c r="AQ349" s="66"/>
      <c r="BA349" s="66"/>
      <c r="BB349" s="66"/>
      <c r="BH349" s="66"/>
      <c r="BI349" s="66"/>
      <c r="BS349" s="66"/>
      <c r="BT349" s="66"/>
      <c r="CA349" s="67"/>
      <c r="CH349" s="66"/>
      <c r="CI349" s="66"/>
      <c r="CM349" s="67"/>
      <c r="CN349" s="66"/>
      <c r="CO349" s="66"/>
      <c r="CP349" s="66"/>
      <c r="CQ349" s="66"/>
      <c r="CX349" s="67"/>
      <c r="CY349" s="66"/>
    </row>
    <row r="350">
      <c r="F350" s="66"/>
      <c r="G350" s="66"/>
      <c r="H350" s="66"/>
      <c r="I350" s="15"/>
      <c r="J350" s="66"/>
      <c r="K350" s="66"/>
      <c r="L350" s="67"/>
      <c r="M350" s="67"/>
      <c r="N350" s="67"/>
      <c r="O350" s="67"/>
      <c r="AA350" s="66"/>
      <c r="AB350" s="66"/>
      <c r="AP350" s="66"/>
      <c r="AQ350" s="66"/>
      <c r="BA350" s="66"/>
      <c r="BB350" s="66"/>
      <c r="BH350" s="66"/>
      <c r="BI350" s="66"/>
      <c r="BS350" s="66"/>
      <c r="BT350" s="66"/>
      <c r="CA350" s="67"/>
      <c r="CH350" s="66"/>
      <c r="CI350" s="66"/>
      <c r="CM350" s="67"/>
      <c r="CN350" s="66"/>
      <c r="CO350" s="66"/>
      <c r="CP350" s="66"/>
      <c r="CQ350" s="66"/>
      <c r="CX350" s="67"/>
      <c r="CY350" s="66"/>
    </row>
    <row r="351">
      <c r="F351" s="66"/>
      <c r="G351" s="66"/>
      <c r="H351" s="66"/>
      <c r="I351" s="15"/>
      <c r="J351" s="66"/>
      <c r="K351" s="66"/>
      <c r="L351" s="67"/>
      <c r="M351" s="67"/>
      <c r="N351" s="67"/>
      <c r="O351" s="67"/>
      <c r="AA351" s="66"/>
      <c r="AB351" s="66"/>
      <c r="AP351" s="66"/>
      <c r="AQ351" s="66"/>
      <c r="BA351" s="66"/>
      <c r="BB351" s="66"/>
      <c r="BH351" s="66"/>
      <c r="BI351" s="66"/>
      <c r="BS351" s="66"/>
      <c r="BT351" s="66"/>
      <c r="CA351" s="67"/>
      <c r="CH351" s="66"/>
      <c r="CI351" s="66"/>
      <c r="CM351" s="67"/>
      <c r="CN351" s="66"/>
      <c r="CO351" s="66"/>
      <c r="CP351" s="66"/>
      <c r="CQ351" s="66"/>
      <c r="CX351" s="67"/>
      <c r="CY351" s="66"/>
    </row>
    <row r="352">
      <c r="F352" s="66"/>
      <c r="G352" s="66"/>
      <c r="H352" s="66"/>
      <c r="I352" s="15"/>
      <c r="J352" s="66"/>
      <c r="K352" s="66"/>
      <c r="L352" s="67"/>
      <c r="M352" s="67"/>
      <c r="N352" s="67"/>
      <c r="O352" s="67"/>
      <c r="AA352" s="66"/>
      <c r="AB352" s="66"/>
      <c r="AP352" s="66"/>
      <c r="AQ352" s="66"/>
      <c r="BA352" s="66"/>
      <c r="BB352" s="66"/>
      <c r="BH352" s="66"/>
      <c r="BI352" s="66"/>
      <c r="BS352" s="66"/>
      <c r="BT352" s="66"/>
      <c r="CA352" s="67"/>
      <c r="CH352" s="66"/>
      <c r="CI352" s="66"/>
      <c r="CM352" s="67"/>
      <c r="CN352" s="66"/>
      <c r="CO352" s="66"/>
      <c r="CP352" s="66"/>
      <c r="CQ352" s="66"/>
      <c r="CX352" s="67"/>
      <c r="CY352" s="66"/>
    </row>
    <row r="353">
      <c r="F353" s="66"/>
      <c r="G353" s="66"/>
      <c r="H353" s="66"/>
      <c r="I353" s="15"/>
      <c r="J353" s="66"/>
      <c r="K353" s="66"/>
      <c r="L353" s="67"/>
      <c r="M353" s="67"/>
      <c r="N353" s="67"/>
      <c r="O353" s="67"/>
      <c r="AA353" s="66"/>
      <c r="AB353" s="66"/>
      <c r="AP353" s="66"/>
      <c r="AQ353" s="66"/>
      <c r="BA353" s="66"/>
      <c r="BB353" s="66"/>
      <c r="BH353" s="66"/>
      <c r="BI353" s="66"/>
      <c r="BS353" s="66"/>
      <c r="BT353" s="66"/>
      <c r="CA353" s="67"/>
      <c r="CH353" s="66"/>
      <c r="CI353" s="66"/>
      <c r="CM353" s="67"/>
      <c r="CN353" s="66"/>
      <c r="CO353" s="66"/>
      <c r="CP353" s="66"/>
      <c r="CQ353" s="66"/>
      <c r="CX353" s="67"/>
      <c r="CY353" s="66"/>
    </row>
    <row r="354">
      <c r="F354" s="66"/>
      <c r="G354" s="66"/>
      <c r="H354" s="66"/>
      <c r="I354" s="15"/>
      <c r="J354" s="66"/>
      <c r="K354" s="66"/>
      <c r="L354" s="67"/>
      <c r="M354" s="67"/>
      <c r="N354" s="67"/>
      <c r="O354" s="67"/>
      <c r="AA354" s="66"/>
      <c r="AB354" s="66"/>
      <c r="AP354" s="66"/>
      <c r="AQ354" s="66"/>
      <c r="BA354" s="66"/>
      <c r="BB354" s="66"/>
      <c r="BH354" s="66"/>
      <c r="BI354" s="66"/>
      <c r="BS354" s="66"/>
      <c r="BT354" s="66"/>
      <c r="CA354" s="67"/>
      <c r="CH354" s="66"/>
      <c r="CI354" s="66"/>
      <c r="CM354" s="67"/>
      <c r="CN354" s="66"/>
      <c r="CO354" s="66"/>
      <c r="CP354" s="66"/>
      <c r="CQ354" s="66"/>
      <c r="CX354" s="67"/>
      <c r="CY354" s="66"/>
    </row>
    <row r="355">
      <c r="F355" s="66"/>
      <c r="G355" s="66"/>
      <c r="H355" s="66"/>
      <c r="I355" s="15"/>
      <c r="J355" s="66"/>
      <c r="K355" s="66"/>
      <c r="L355" s="67"/>
      <c r="M355" s="67"/>
      <c r="N355" s="67"/>
      <c r="O355" s="67"/>
      <c r="AA355" s="66"/>
      <c r="AB355" s="66"/>
      <c r="AP355" s="66"/>
      <c r="AQ355" s="66"/>
      <c r="BA355" s="66"/>
      <c r="BB355" s="66"/>
      <c r="BH355" s="66"/>
      <c r="BI355" s="66"/>
      <c r="BS355" s="66"/>
      <c r="BT355" s="66"/>
      <c r="CA355" s="67"/>
      <c r="CH355" s="66"/>
      <c r="CI355" s="66"/>
      <c r="CM355" s="67"/>
      <c r="CN355" s="66"/>
      <c r="CO355" s="66"/>
      <c r="CP355" s="66"/>
      <c r="CQ355" s="66"/>
      <c r="CX355" s="67"/>
      <c r="CY355" s="66"/>
    </row>
    <row r="356">
      <c r="F356" s="66"/>
      <c r="G356" s="66"/>
      <c r="H356" s="66"/>
      <c r="I356" s="15"/>
      <c r="J356" s="66"/>
      <c r="K356" s="66"/>
      <c r="L356" s="67"/>
      <c r="M356" s="67"/>
      <c r="N356" s="67"/>
      <c r="O356" s="67"/>
      <c r="AA356" s="66"/>
      <c r="AB356" s="66"/>
      <c r="AP356" s="66"/>
      <c r="AQ356" s="66"/>
      <c r="BA356" s="66"/>
      <c r="BB356" s="66"/>
      <c r="BH356" s="66"/>
      <c r="BI356" s="66"/>
      <c r="BS356" s="66"/>
      <c r="BT356" s="66"/>
      <c r="CA356" s="67"/>
      <c r="CH356" s="66"/>
      <c r="CI356" s="66"/>
      <c r="CM356" s="67"/>
      <c r="CN356" s="66"/>
      <c r="CO356" s="66"/>
      <c r="CP356" s="66"/>
      <c r="CQ356" s="66"/>
      <c r="CX356" s="67"/>
      <c r="CY356" s="66"/>
    </row>
    <row r="357">
      <c r="F357" s="66"/>
      <c r="G357" s="66"/>
      <c r="H357" s="66"/>
      <c r="I357" s="15"/>
      <c r="J357" s="66"/>
      <c r="K357" s="66"/>
      <c r="L357" s="67"/>
      <c r="M357" s="67"/>
      <c r="N357" s="67"/>
      <c r="O357" s="67"/>
      <c r="AA357" s="66"/>
      <c r="AB357" s="66"/>
      <c r="AP357" s="66"/>
      <c r="AQ357" s="66"/>
      <c r="BA357" s="66"/>
      <c r="BB357" s="66"/>
      <c r="BH357" s="66"/>
      <c r="BI357" s="66"/>
      <c r="BS357" s="66"/>
      <c r="BT357" s="66"/>
      <c r="CA357" s="67"/>
      <c r="CH357" s="66"/>
      <c r="CI357" s="66"/>
      <c r="CM357" s="67"/>
      <c r="CN357" s="66"/>
      <c r="CO357" s="66"/>
      <c r="CP357" s="66"/>
      <c r="CQ357" s="66"/>
      <c r="CX357" s="67"/>
      <c r="CY357" s="66"/>
    </row>
    <row r="358">
      <c r="F358" s="66"/>
      <c r="G358" s="66"/>
      <c r="H358" s="66"/>
      <c r="I358" s="15"/>
      <c r="J358" s="66"/>
      <c r="K358" s="66"/>
      <c r="L358" s="67"/>
      <c r="M358" s="67"/>
      <c r="N358" s="67"/>
      <c r="O358" s="67"/>
      <c r="AA358" s="66"/>
      <c r="AB358" s="66"/>
      <c r="AP358" s="66"/>
      <c r="AQ358" s="66"/>
      <c r="BA358" s="66"/>
      <c r="BB358" s="66"/>
      <c r="BH358" s="66"/>
      <c r="BI358" s="66"/>
      <c r="BS358" s="66"/>
      <c r="BT358" s="66"/>
      <c r="CA358" s="67"/>
      <c r="CH358" s="66"/>
      <c r="CI358" s="66"/>
      <c r="CM358" s="67"/>
      <c r="CN358" s="66"/>
      <c r="CO358" s="66"/>
      <c r="CP358" s="66"/>
      <c r="CQ358" s="66"/>
      <c r="CX358" s="67"/>
      <c r="CY358" s="66"/>
    </row>
    <row r="359">
      <c r="F359" s="66"/>
      <c r="G359" s="66"/>
      <c r="H359" s="66"/>
      <c r="I359" s="15"/>
      <c r="J359" s="66"/>
      <c r="K359" s="66"/>
      <c r="L359" s="67"/>
      <c r="M359" s="67"/>
      <c r="N359" s="67"/>
      <c r="O359" s="67"/>
      <c r="AA359" s="66"/>
      <c r="AB359" s="66"/>
      <c r="AP359" s="66"/>
      <c r="AQ359" s="66"/>
      <c r="BA359" s="66"/>
      <c r="BB359" s="66"/>
      <c r="BH359" s="66"/>
      <c r="BI359" s="66"/>
      <c r="BS359" s="66"/>
      <c r="BT359" s="66"/>
      <c r="CA359" s="67"/>
      <c r="CH359" s="66"/>
      <c r="CI359" s="66"/>
      <c r="CM359" s="67"/>
      <c r="CN359" s="66"/>
      <c r="CO359" s="66"/>
      <c r="CP359" s="66"/>
      <c r="CQ359" s="66"/>
      <c r="CX359" s="67"/>
      <c r="CY359" s="66"/>
    </row>
    <row r="360">
      <c r="F360" s="66"/>
      <c r="G360" s="66"/>
      <c r="H360" s="66"/>
      <c r="I360" s="15"/>
      <c r="J360" s="66"/>
      <c r="K360" s="66"/>
      <c r="L360" s="67"/>
      <c r="M360" s="67"/>
      <c r="N360" s="67"/>
      <c r="O360" s="67"/>
      <c r="AA360" s="66"/>
      <c r="AB360" s="66"/>
      <c r="AP360" s="66"/>
      <c r="AQ360" s="66"/>
      <c r="BA360" s="66"/>
      <c r="BB360" s="66"/>
      <c r="BH360" s="66"/>
      <c r="BI360" s="66"/>
      <c r="BS360" s="66"/>
      <c r="BT360" s="66"/>
      <c r="CA360" s="67"/>
      <c r="CH360" s="66"/>
      <c r="CI360" s="66"/>
      <c r="CM360" s="67"/>
      <c r="CN360" s="66"/>
      <c r="CO360" s="66"/>
      <c r="CP360" s="66"/>
      <c r="CQ360" s="66"/>
      <c r="CX360" s="67"/>
      <c r="CY360" s="66"/>
    </row>
    <row r="361">
      <c r="F361" s="66"/>
      <c r="G361" s="66"/>
      <c r="H361" s="66"/>
      <c r="I361" s="15"/>
      <c r="J361" s="66"/>
      <c r="K361" s="66"/>
      <c r="L361" s="67"/>
      <c r="M361" s="67"/>
      <c r="N361" s="67"/>
      <c r="O361" s="67"/>
      <c r="AA361" s="66"/>
      <c r="AB361" s="66"/>
      <c r="AP361" s="66"/>
      <c r="AQ361" s="66"/>
      <c r="BA361" s="66"/>
      <c r="BB361" s="66"/>
      <c r="BH361" s="66"/>
      <c r="BI361" s="66"/>
      <c r="BS361" s="66"/>
      <c r="BT361" s="66"/>
      <c r="CA361" s="67"/>
      <c r="CH361" s="66"/>
      <c r="CI361" s="66"/>
      <c r="CM361" s="67"/>
      <c r="CN361" s="66"/>
      <c r="CO361" s="66"/>
      <c r="CP361" s="66"/>
      <c r="CQ361" s="66"/>
      <c r="CX361" s="67"/>
      <c r="CY361" s="66"/>
    </row>
    <row r="362">
      <c r="F362" s="66"/>
      <c r="G362" s="66"/>
      <c r="H362" s="66"/>
      <c r="I362" s="15"/>
      <c r="J362" s="66"/>
      <c r="K362" s="66"/>
      <c r="L362" s="67"/>
      <c r="M362" s="67"/>
      <c r="N362" s="67"/>
      <c r="O362" s="67"/>
      <c r="AA362" s="66"/>
      <c r="AB362" s="66"/>
      <c r="AP362" s="66"/>
      <c r="AQ362" s="66"/>
      <c r="BA362" s="66"/>
      <c r="BB362" s="66"/>
      <c r="BH362" s="66"/>
      <c r="BI362" s="66"/>
      <c r="BS362" s="66"/>
      <c r="BT362" s="66"/>
      <c r="CA362" s="67"/>
      <c r="CH362" s="66"/>
      <c r="CI362" s="66"/>
      <c r="CM362" s="67"/>
      <c r="CN362" s="66"/>
      <c r="CO362" s="66"/>
      <c r="CP362" s="66"/>
      <c r="CQ362" s="66"/>
      <c r="CX362" s="67"/>
      <c r="CY362" s="66"/>
    </row>
    <row r="363">
      <c r="F363" s="66"/>
      <c r="G363" s="66"/>
      <c r="H363" s="66"/>
      <c r="I363" s="15"/>
      <c r="J363" s="66"/>
      <c r="K363" s="66"/>
      <c r="L363" s="67"/>
      <c r="M363" s="67"/>
      <c r="N363" s="67"/>
      <c r="O363" s="67"/>
      <c r="AA363" s="66"/>
      <c r="AB363" s="66"/>
      <c r="AP363" s="66"/>
      <c r="AQ363" s="66"/>
      <c r="BA363" s="66"/>
      <c r="BB363" s="66"/>
      <c r="BH363" s="66"/>
      <c r="BI363" s="66"/>
      <c r="BS363" s="66"/>
      <c r="BT363" s="66"/>
      <c r="CA363" s="67"/>
      <c r="CH363" s="66"/>
      <c r="CI363" s="66"/>
      <c r="CM363" s="67"/>
      <c r="CN363" s="66"/>
      <c r="CO363" s="66"/>
      <c r="CP363" s="66"/>
      <c r="CQ363" s="66"/>
      <c r="CX363" s="67"/>
      <c r="CY363" s="66"/>
    </row>
    <row r="364">
      <c r="F364" s="66"/>
      <c r="G364" s="66"/>
      <c r="H364" s="66"/>
      <c r="I364" s="15"/>
      <c r="J364" s="66"/>
      <c r="K364" s="66"/>
      <c r="L364" s="67"/>
      <c r="M364" s="67"/>
      <c r="N364" s="67"/>
      <c r="O364" s="67"/>
      <c r="AA364" s="66"/>
      <c r="AB364" s="66"/>
      <c r="AP364" s="66"/>
      <c r="AQ364" s="66"/>
      <c r="BA364" s="66"/>
      <c r="BB364" s="66"/>
      <c r="BH364" s="66"/>
      <c r="BI364" s="66"/>
      <c r="BS364" s="66"/>
      <c r="BT364" s="66"/>
      <c r="CA364" s="67"/>
      <c r="CH364" s="66"/>
      <c r="CI364" s="66"/>
      <c r="CM364" s="67"/>
      <c r="CN364" s="66"/>
      <c r="CO364" s="66"/>
      <c r="CP364" s="66"/>
      <c r="CQ364" s="66"/>
      <c r="CX364" s="67"/>
      <c r="CY364" s="66"/>
    </row>
    <row r="365">
      <c r="F365" s="66"/>
      <c r="G365" s="66"/>
      <c r="H365" s="66"/>
      <c r="I365" s="15"/>
      <c r="J365" s="66"/>
      <c r="K365" s="66"/>
      <c r="L365" s="67"/>
      <c r="M365" s="67"/>
      <c r="N365" s="67"/>
      <c r="O365" s="67"/>
      <c r="AA365" s="66"/>
      <c r="AB365" s="66"/>
      <c r="AP365" s="66"/>
      <c r="AQ365" s="66"/>
      <c r="BA365" s="66"/>
      <c r="BB365" s="66"/>
      <c r="BH365" s="66"/>
      <c r="BI365" s="66"/>
      <c r="BS365" s="66"/>
      <c r="BT365" s="66"/>
      <c r="CA365" s="67"/>
      <c r="CH365" s="66"/>
      <c r="CI365" s="66"/>
      <c r="CM365" s="67"/>
      <c r="CN365" s="66"/>
      <c r="CO365" s="66"/>
      <c r="CP365" s="66"/>
      <c r="CQ365" s="66"/>
      <c r="CX365" s="67"/>
      <c r="CY365" s="66"/>
    </row>
    <row r="366">
      <c r="F366" s="66"/>
      <c r="G366" s="66"/>
      <c r="H366" s="66"/>
      <c r="I366" s="15"/>
      <c r="J366" s="66"/>
      <c r="K366" s="66"/>
      <c r="L366" s="67"/>
      <c r="M366" s="67"/>
      <c r="N366" s="67"/>
      <c r="O366" s="67"/>
      <c r="AA366" s="66"/>
      <c r="AB366" s="66"/>
      <c r="AP366" s="66"/>
      <c r="AQ366" s="66"/>
      <c r="BA366" s="66"/>
      <c r="BB366" s="66"/>
      <c r="BH366" s="66"/>
      <c r="BI366" s="66"/>
      <c r="BS366" s="66"/>
      <c r="BT366" s="66"/>
      <c r="CA366" s="67"/>
      <c r="CH366" s="66"/>
      <c r="CI366" s="66"/>
      <c r="CM366" s="67"/>
      <c r="CN366" s="66"/>
      <c r="CO366" s="66"/>
      <c r="CP366" s="66"/>
      <c r="CQ366" s="66"/>
      <c r="CX366" s="67"/>
      <c r="CY366" s="66"/>
    </row>
    <row r="367">
      <c r="F367" s="66"/>
      <c r="G367" s="66"/>
      <c r="H367" s="66"/>
      <c r="I367" s="15"/>
      <c r="J367" s="66"/>
      <c r="K367" s="66"/>
      <c r="L367" s="67"/>
      <c r="M367" s="67"/>
      <c r="N367" s="67"/>
      <c r="O367" s="67"/>
      <c r="AA367" s="66"/>
      <c r="AB367" s="66"/>
      <c r="AP367" s="66"/>
      <c r="AQ367" s="66"/>
      <c r="BA367" s="66"/>
      <c r="BB367" s="66"/>
      <c r="BH367" s="66"/>
      <c r="BI367" s="66"/>
      <c r="BS367" s="66"/>
      <c r="BT367" s="66"/>
      <c r="CA367" s="67"/>
      <c r="CH367" s="66"/>
      <c r="CI367" s="66"/>
      <c r="CM367" s="67"/>
      <c r="CN367" s="66"/>
      <c r="CO367" s="66"/>
      <c r="CP367" s="66"/>
      <c r="CQ367" s="66"/>
      <c r="CX367" s="67"/>
      <c r="CY367" s="66"/>
    </row>
    <row r="368">
      <c r="F368" s="66"/>
      <c r="G368" s="66"/>
      <c r="H368" s="66"/>
      <c r="I368" s="15"/>
      <c r="J368" s="66"/>
      <c r="K368" s="66"/>
      <c r="L368" s="67"/>
      <c r="M368" s="67"/>
      <c r="N368" s="67"/>
      <c r="O368" s="67"/>
      <c r="AA368" s="66"/>
      <c r="AB368" s="66"/>
      <c r="AP368" s="66"/>
      <c r="AQ368" s="66"/>
      <c r="BA368" s="66"/>
      <c r="BB368" s="66"/>
      <c r="BH368" s="66"/>
      <c r="BI368" s="66"/>
      <c r="BS368" s="66"/>
      <c r="BT368" s="66"/>
      <c r="CA368" s="67"/>
      <c r="CH368" s="66"/>
      <c r="CI368" s="66"/>
      <c r="CM368" s="67"/>
      <c r="CN368" s="66"/>
      <c r="CO368" s="66"/>
      <c r="CP368" s="66"/>
      <c r="CQ368" s="66"/>
      <c r="CX368" s="67"/>
      <c r="CY368" s="66"/>
    </row>
    <row r="369">
      <c r="F369" s="66"/>
      <c r="G369" s="66"/>
      <c r="H369" s="66"/>
      <c r="I369" s="15"/>
      <c r="J369" s="66"/>
      <c r="K369" s="66"/>
      <c r="L369" s="67"/>
      <c r="M369" s="67"/>
      <c r="N369" s="67"/>
      <c r="O369" s="67"/>
      <c r="AA369" s="66"/>
      <c r="AB369" s="66"/>
      <c r="AP369" s="66"/>
      <c r="AQ369" s="66"/>
      <c r="BA369" s="66"/>
      <c r="BB369" s="66"/>
      <c r="BH369" s="66"/>
      <c r="BI369" s="66"/>
      <c r="BS369" s="66"/>
      <c r="BT369" s="66"/>
      <c r="CA369" s="67"/>
      <c r="CH369" s="66"/>
      <c r="CI369" s="66"/>
      <c r="CM369" s="67"/>
      <c r="CN369" s="66"/>
      <c r="CO369" s="66"/>
      <c r="CP369" s="66"/>
      <c r="CQ369" s="66"/>
      <c r="CX369" s="67"/>
      <c r="CY369" s="66"/>
    </row>
    <row r="370">
      <c r="F370" s="66"/>
      <c r="G370" s="66"/>
      <c r="H370" s="66"/>
      <c r="I370" s="15"/>
      <c r="J370" s="66"/>
      <c r="K370" s="66"/>
      <c r="L370" s="67"/>
      <c r="M370" s="67"/>
      <c r="N370" s="67"/>
      <c r="O370" s="67"/>
      <c r="AA370" s="66"/>
      <c r="AB370" s="66"/>
      <c r="AP370" s="66"/>
      <c r="AQ370" s="66"/>
      <c r="BA370" s="66"/>
      <c r="BB370" s="66"/>
      <c r="BH370" s="66"/>
      <c r="BI370" s="66"/>
      <c r="BS370" s="66"/>
      <c r="BT370" s="66"/>
      <c r="CA370" s="67"/>
      <c r="CH370" s="66"/>
      <c r="CI370" s="66"/>
      <c r="CM370" s="67"/>
      <c r="CN370" s="66"/>
      <c r="CO370" s="66"/>
      <c r="CP370" s="66"/>
      <c r="CQ370" s="66"/>
      <c r="CX370" s="67"/>
      <c r="CY370" s="66"/>
    </row>
    <row r="371">
      <c r="F371" s="66"/>
      <c r="G371" s="66"/>
      <c r="H371" s="66"/>
      <c r="I371" s="15"/>
      <c r="J371" s="66"/>
      <c r="K371" s="66"/>
      <c r="L371" s="67"/>
      <c r="M371" s="67"/>
      <c r="N371" s="67"/>
      <c r="O371" s="67"/>
      <c r="AA371" s="66"/>
      <c r="AB371" s="66"/>
      <c r="AP371" s="66"/>
      <c r="AQ371" s="66"/>
      <c r="BA371" s="66"/>
      <c r="BB371" s="66"/>
      <c r="BH371" s="66"/>
      <c r="BI371" s="66"/>
      <c r="BS371" s="66"/>
      <c r="BT371" s="66"/>
      <c r="CA371" s="67"/>
      <c r="CH371" s="66"/>
      <c r="CI371" s="66"/>
      <c r="CM371" s="67"/>
      <c r="CN371" s="66"/>
      <c r="CO371" s="66"/>
      <c r="CP371" s="66"/>
      <c r="CQ371" s="66"/>
      <c r="CX371" s="67"/>
      <c r="CY371" s="66"/>
    </row>
    <row r="372">
      <c r="F372" s="66"/>
      <c r="G372" s="66"/>
      <c r="H372" s="66"/>
      <c r="I372" s="15"/>
      <c r="J372" s="66"/>
      <c r="K372" s="66"/>
      <c r="L372" s="67"/>
      <c r="M372" s="67"/>
      <c r="N372" s="67"/>
      <c r="O372" s="67"/>
      <c r="AA372" s="66"/>
      <c r="AB372" s="66"/>
      <c r="AP372" s="66"/>
      <c r="AQ372" s="66"/>
      <c r="BA372" s="66"/>
      <c r="BB372" s="66"/>
      <c r="BH372" s="66"/>
      <c r="BI372" s="66"/>
      <c r="BS372" s="66"/>
      <c r="BT372" s="66"/>
      <c r="CA372" s="67"/>
      <c r="CH372" s="66"/>
      <c r="CI372" s="66"/>
      <c r="CM372" s="67"/>
      <c r="CN372" s="66"/>
      <c r="CO372" s="66"/>
      <c r="CP372" s="66"/>
      <c r="CQ372" s="66"/>
      <c r="CX372" s="67"/>
      <c r="CY372" s="66"/>
    </row>
    <row r="373">
      <c r="F373" s="66"/>
      <c r="G373" s="66"/>
      <c r="H373" s="66"/>
      <c r="I373" s="15"/>
      <c r="J373" s="66"/>
      <c r="K373" s="66"/>
      <c r="L373" s="67"/>
      <c r="M373" s="67"/>
      <c r="N373" s="67"/>
      <c r="O373" s="67"/>
      <c r="AA373" s="66"/>
      <c r="AB373" s="66"/>
      <c r="AP373" s="66"/>
      <c r="AQ373" s="66"/>
      <c r="BA373" s="66"/>
      <c r="BB373" s="66"/>
      <c r="BH373" s="66"/>
      <c r="BI373" s="66"/>
      <c r="BS373" s="66"/>
      <c r="BT373" s="66"/>
      <c r="CA373" s="67"/>
      <c r="CH373" s="66"/>
      <c r="CI373" s="66"/>
      <c r="CM373" s="67"/>
      <c r="CN373" s="66"/>
      <c r="CO373" s="66"/>
      <c r="CP373" s="66"/>
      <c r="CQ373" s="66"/>
      <c r="CX373" s="67"/>
      <c r="CY373" s="66"/>
    </row>
    <row r="374">
      <c r="F374" s="66"/>
      <c r="G374" s="66"/>
      <c r="H374" s="66"/>
      <c r="I374" s="15"/>
      <c r="J374" s="66"/>
      <c r="K374" s="66"/>
      <c r="L374" s="67"/>
      <c r="M374" s="67"/>
      <c r="N374" s="67"/>
      <c r="O374" s="67"/>
      <c r="AA374" s="66"/>
      <c r="AB374" s="66"/>
      <c r="AP374" s="66"/>
      <c r="AQ374" s="66"/>
      <c r="BA374" s="66"/>
      <c r="BB374" s="66"/>
      <c r="BH374" s="66"/>
      <c r="BI374" s="66"/>
      <c r="BS374" s="66"/>
      <c r="BT374" s="66"/>
      <c r="CA374" s="67"/>
      <c r="CH374" s="66"/>
      <c r="CI374" s="66"/>
      <c r="CM374" s="67"/>
      <c r="CN374" s="66"/>
      <c r="CO374" s="66"/>
      <c r="CP374" s="66"/>
      <c r="CQ374" s="66"/>
      <c r="CX374" s="67"/>
      <c r="CY374" s="66"/>
    </row>
    <row r="375">
      <c r="F375" s="66"/>
      <c r="G375" s="66"/>
      <c r="H375" s="66"/>
      <c r="I375" s="15"/>
      <c r="J375" s="66"/>
      <c r="K375" s="66"/>
      <c r="L375" s="67"/>
      <c r="M375" s="67"/>
      <c r="N375" s="67"/>
      <c r="O375" s="67"/>
      <c r="AA375" s="66"/>
      <c r="AB375" s="66"/>
      <c r="AP375" s="66"/>
      <c r="AQ375" s="66"/>
      <c r="BA375" s="66"/>
      <c r="BB375" s="66"/>
      <c r="BH375" s="66"/>
      <c r="BI375" s="66"/>
      <c r="BS375" s="66"/>
      <c r="BT375" s="66"/>
      <c r="CA375" s="67"/>
      <c r="CH375" s="66"/>
      <c r="CI375" s="66"/>
      <c r="CM375" s="67"/>
      <c r="CN375" s="66"/>
      <c r="CO375" s="66"/>
      <c r="CP375" s="66"/>
      <c r="CQ375" s="66"/>
      <c r="CX375" s="67"/>
      <c r="CY375" s="66"/>
    </row>
    <row r="376">
      <c r="F376" s="66"/>
      <c r="G376" s="66"/>
      <c r="H376" s="66"/>
      <c r="I376" s="15"/>
      <c r="J376" s="66"/>
      <c r="K376" s="66"/>
      <c r="L376" s="67"/>
      <c r="M376" s="67"/>
      <c r="N376" s="67"/>
      <c r="O376" s="67"/>
      <c r="AA376" s="66"/>
      <c r="AB376" s="66"/>
      <c r="AP376" s="66"/>
      <c r="AQ376" s="66"/>
      <c r="BA376" s="66"/>
      <c r="BB376" s="66"/>
      <c r="BH376" s="66"/>
      <c r="BI376" s="66"/>
      <c r="BS376" s="66"/>
      <c r="BT376" s="66"/>
      <c r="CA376" s="67"/>
      <c r="CH376" s="66"/>
      <c r="CI376" s="66"/>
      <c r="CM376" s="67"/>
      <c r="CN376" s="66"/>
      <c r="CO376" s="66"/>
      <c r="CP376" s="66"/>
      <c r="CQ376" s="66"/>
      <c r="CX376" s="67"/>
      <c r="CY376" s="66"/>
    </row>
    <row r="377">
      <c r="F377" s="66"/>
      <c r="G377" s="66"/>
      <c r="H377" s="66"/>
      <c r="I377" s="15"/>
      <c r="J377" s="66"/>
      <c r="K377" s="66"/>
      <c r="L377" s="67"/>
      <c r="M377" s="67"/>
      <c r="N377" s="67"/>
      <c r="O377" s="67"/>
      <c r="AA377" s="66"/>
      <c r="AB377" s="66"/>
      <c r="AP377" s="66"/>
      <c r="AQ377" s="66"/>
      <c r="BA377" s="66"/>
      <c r="BB377" s="66"/>
      <c r="BH377" s="66"/>
      <c r="BI377" s="66"/>
      <c r="BS377" s="66"/>
      <c r="BT377" s="66"/>
      <c r="CA377" s="67"/>
      <c r="CH377" s="66"/>
      <c r="CI377" s="66"/>
      <c r="CM377" s="67"/>
      <c r="CN377" s="66"/>
      <c r="CO377" s="66"/>
      <c r="CP377" s="66"/>
      <c r="CQ377" s="66"/>
      <c r="CX377" s="67"/>
      <c r="CY377" s="66"/>
    </row>
    <row r="378">
      <c r="F378" s="66"/>
      <c r="G378" s="66"/>
      <c r="H378" s="66"/>
      <c r="I378" s="15"/>
      <c r="J378" s="66"/>
      <c r="K378" s="66"/>
      <c r="L378" s="67"/>
      <c r="M378" s="67"/>
      <c r="N378" s="67"/>
      <c r="O378" s="67"/>
      <c r="AA378" s="66"/>
      <c r="AB378" s="66"/>
      <c r="AP378" s="66"/>
      <c r="AQ378" s="66"/>
      <c r="BA378" s="66"/>
      <c r="BB378" s="66"/>
      <c r="BH378" s="66"/>
      <c r="BI378" s="66"/>
      <c r="BS378" s="66"/>
      <c r="BT378" s="66"/>
      <c r="CA378" s="67"/>
      <c r="CH378" s="66"/>
      <c r="CI378" s="66"/>
      <c r="CM378" s="67"/>
      <c r="CN378" s="66"/>
      <c r="CO378" s="66"/>
      <c r="CP378" s="66"/>
      <c r="CQ378" s="66"/>
      <c r="CX378" s="67"/>
      <c r="CY378" s="66"/>
    </row>
    <row r="379">
      <c r="F379" s="66"/>
      <c r="G379" s="66"/>
      <c r="H379" s="66"/>
      <c r="I379" s="15"/>
      <c r="J379" s="66"/>
      <c r="K379" s="66"/>
      <c r="L379" s="67"/>
      <c r="M379" s="67"/>
      <c r="N379" s="67"/>
      <c r="O379" s="67"/>
      <c r="AA379" s="66"/>
      <c r="AB379" s="66"/>
      <c r="AP379" s="66"/>
      <c r="AQ379" s="66"/>
      <c r="BA379" s="66"/>
      <c r="BB379" s="66"/>
      <c r="BH379" s="66"/>
      <c r="BI379" s="66"/>
      <c r="BS379" s="66"/>
      <c r="BT379" s="66"/>
      <c r="CA379" s="67"/>
      <c r="CH379" s="66"/>
      <c r="CI379" s="66"/>
      <c r="CM379" s="67"/>
      <c r="CN379" s="66"/>
      <c r="CO379" s="66"/>
      <c r="CP379" s="66"/>
      <c r="CQ379" s="66"/>
      <c r="CX379" s="67"/>
      <c r="CY379" s="66"/>
    </row>
    <row r="380">
      <c r="F380" s="66"/>
      <c r="G380" s="66"/>
      <c r="H380" s="66"/>
      <c r="I380" s="15"/>
      <c r="J380" s="66"/>
      <c r="K380" s="66"/>
      <c r="L380" s="67"/>
      <c r="M380" s="67"/>
      <c r="N380" s="67"/>
      <c r="O380" s="67"/>
      <c r="AA380" s="66"/>
      <c r="AB380" s="66"/>
      <c r="AP380" s="66"/>
      <c r="AQ380" s="66"/>
      <c r="BA380" s="66"/>
      <c r="BB380" s="66"/>
      <c r="BH380" s="66"/>
      <c r="BI380" s="66"/>
      <c r="BS380" s="66"/>
      <c r="BT380" s="66"/>
      <c r="CA380" s="67"/>
      <c r="CH380" s="66"/>
      <c r="CI380" s="66"/>
      <c r="CM380" s="67"/>
      <c r="CN380" s="66"/>
      <c r="CO380" s="66"/>
      <c r="CP380" s="66"/>
      <c r="CQ380" s="66"/>
      <c r="CX380" s="67"/>
      <c r="CY380" s="66"/>
    </row>
    <row r="381">
      <c r="F381" s="66"/>
      <c r="G381" s="66"/>
      <c r="H381" s="66"/>
      <c r="I381" s="15"/>
      <c r="J381" s="66"/>
      <c r="K381" s="66"/>
      <c r="L381" s="67"/>
      <c r="M381" s="67"/>
      <c r="N381" s="67"/>
      <c r="O381" s="67"/>
      <c r="AA381" s="66"/>
      <c r="AB381" s="66"/>
      <c r="AP381" s="66"/>
      <c r="AQ381" s="66"/>
      <c r="BA381" s="66"/>
      <c r="BB381" s="66"/>
      <c r="BH381" s="66"/>
      <c r="BI381" s="66"/>
      <c r="BS381" s="66"/>
      <c r="BT381" s="66"/>
      <c r="CA381" s="67"/>
      <c r="CH381" s="66"/>
      <c r="CI381" s="66"/>
      <c r="CM381" s="67"/>
      <c r="CN381" s="66"/>
      <c r="CO381" s="66"/>
      <c r="CP381" s="66"/>
      <c r="CQ381" s="66"/>
      <c r="CX381" s="67"/>
      <c r="CY381" s="66"/>
    </row>
    <row r="382">
      <c r="F382" s="66"/>
      <c r="G382" s="66"/>
      <c r="H382" s="66"/>
      <c r="I382" s="15"/>
      <c r="J382" s="66"/>
      <c r="K382" s="66"/>
      <c r="L382" s="67"/>
      <c r="M382" s="67"/>
      <c r="N382" s="67"/>
      <c r="O382" s="67"/>
      <c r="AA382" s="66"/>
      <c r="AB382" s="66"/>
      <c r="AP382" s="66"/>
      <c r="AQ382" s="66"/>
      <c r="BA382" s="66"/>
      <c r="BB382" s="66"/>
      <c r="BH382" s="66"/>
      <c r="BI382" s="66"/>
      <c r="BS382" s="66"/>
      <c r="BT382" s="66"/>
      <c r="CA382" s="67"/>
      <c r="CH382" s="66"/>
      <c r="CI382" s="66"/>
      <c r="CM382" s="67"/>
      <c r="CN382" s="66"/>
      <c r="CO382" s="66"/>
      <c r="CP382" s="66"/>
      <c r="CQ382" s="66"/>
      <c r="CX382" s="67"/>
      <c r="CY382" s="66"/>
    </row>
    <row r="383">
      <c r="F383" s="66"/>
      <c r="G383" s="66"/>
      <c r="H383" s="66"/>
      <c r="I383" s="15"/>
      <c r="J383" s="66"/>
      <c r="K383" s="66"/>
      <c r="L383" s="67"/>
      <c r="M383" s="67"/>
      <c r="N383" s="67"/>
      <c r="O383" s="67"/>
      <c r="AA383" s="66"/>
      <c r="AB383" s="66"/>
      <c r="AP383" s="66"/>
      <c r="AQ383" s="66"/>
      <c r="BA383" s="66"/>
      <c r="BB383" s="66"/>
      <c r="BH383" s="66"/>
      <c r="BI383" s="66"/>
      <c r="BS383" s="66"/>
      <c r="BT383" s="66"/>
      <c r="CA383" s="67"/>
      <c r="CH383" s="66"/>
      <c r="CI383" s="66"/>
      <c r="CM383" s="67"/>
      <c r="CN383" s="66"/>
      <c r="CO383" s="66"/>
      <c r="CP383" s="66"/>
      <c r="CQ383" s="66"/>
      <c r="CX383" s="67"/>
      <c r="CY383" s="66"/>
    </row>
    <row r="384">
      <c r="F384" s="66"/>
      <c r="G384" s="66"/>
      <c r="H384" s="66"/>
      <c r="I384" s="15"/>
      <c r="J384" s="66"/>
      <c r="K384" s="66"/>
      <c r="L384" s="67"/>
      <c r="M384" s="67"/>
      <c r="N384" s="67"/>
      <c r="O384" s="67"/>
      <c r="AA384" s="66"/>
      <c r="AB384" s="66"/>
      <c r="AP384" s="66"/>
      <c r="AQ384" s="66"/>
      <c r="BA384" s="66"/>
      <c r="BB384" s="66"/>
      <c r="BH384" s="66"/>
      <c r="BI384" s="66"/>
      <c r="BS384" s="66"/>
      <c r="BT384" s="66"/>
      <c r="CA384" s="67"/>
      <c r="CH384" s="66"/>
      <c r="CI384" s="66"/>
      <c r="CM384" s="67"/>
      <c r="CN384" s="66"/>
      <c r="CO384" s="66"/>
      <c r="CP384" s="66"/>
      <c r="CQ384" s="66"/>
      <c r="CX384" s="67"/>
      <c r="CY384" s="66"/>
    </row>
    <row r="385">
      <c r="F385" s="66"/>
      <c r="G385" s="66"/>
      <c r="H385" s="66"/>
      <c r="I385" s="15"/>
      <c r="J385" s="66"/>
      <c r="K385" s="66"/>
      <c r="L385" s="67"/>
      <c r="M385" s="67"/>
      <c r="N385" s="67"/>
      <c r="O385" s="67"/>
      <c r="AA385" s="66"/>
      <c r="AB385" s="66"/>
      <c r="AP385" s="66"/>
      <c r="AQ385" s="66"/>
      <c r="BA385" s="66"/>
      <c r="BB385" s="66"/>
      <c r="BH385" s="66"/>
      <c r="BI385" s="66"/>
      <c r="BS385" s="66"/>
      <c r="BT385" s="66"/>
      <c r="CA385" s="67"/>
      <c r="CH385" s="66"/>
      <c r="CI385" s="66"/>
      <c r="CM385" s="67"/>
      <c r="CN385" s="66"/>
      <c r="CO385" s="66"/>
      <c r="CP385" s="66"/>
      <c r="CQ385" s="66"/>
      <c r="CX385" s="67"/>
      <c r="CY385" s="66"/>
    </row>
    <row r="386">
      <c r="F386" s="66"/>
      <c r="G386" s="66"/>
      <c r="H386" s="66"/>
      <c r="I386" s="15"/>
      <c r="J386" s="66"/>
      <c r="K386" s="66"/>
      <c r="L386" s="67"/>
      <c r="M386" s="67"/>
      <c r="N386" s="67"/>
      <c r="O386" s="67"/>
      <c r="AA386" s="66"/>
      <c r="AB386" s="66"/>
      <c r="AP386" s="66"/>
      <c r="AQ386" s="66"/>
      <c r="BA386" s="66"/>
      <c r="BB386" s="66"/>
      <c r="BH386" s="66"/>
      <c r="BI386" s="66"/>
      <c r="BS386" s="66"/>
      <c r="BT386" s="66"/>
      <c r="CA386" s="67"/>
      <c r="CH386" s="66"/>
      <c r="CI386" s="66"/>
      <c r="CM386" s="67"/>
      <c r="CN386" s="66"/>
      <c r="CO386" s="66"/>
      <c r="CP386" s="66"/>
      <c r="CQ386" s="66"/>
      <c r="CX386" s="67"/>
      <c r="CY386" s="66"/>
    </row>
    <row r="387">
      <c r="F387" s="66"/>
      <c r="G387" s="66"/>
      <c r="H387" s="66"/>
      <c r="I387" s="15"/>
      <c r="J387" s="66"/>
      <c r="K387" s="66"/>
      <c r="L387" s="67"/>
      <c r="M387" s="67"/>
      <c r="N387" s="67"/>
      <c r="O387" s="67"/>
      <c r="AA387" s="66"/>
      <c r="AB387" s="66"/>
      <c r="AP387" s="66"/>
      <c r="AQ387" s="66"/>
      <c r="BA387" s="66"/>
      <c r="BB387" s="66"/>
      <c r="BH387" s="66"/>
      <c r="BI387" s="66"/>
      <c r="BS387" s="66"/>
      <c r="BT387" s="66"/>
      <c r="CA387" s="67"/>
      <c r="CH387" s="66"/>
      <c r="CI387" s="66"/>
      <c r="CM387" s="67"/>
      <c r="CN387" s="66"/>
      <c r="CO387" s="66"/>
      <c r="CP387" s="66"/>
      <c r="CQ387" s="66"/>
      <c r="CX387" s="67"/>
      <c r="CY387" s="66"/>
    </row>
    <row r="388">
      <c r="F388" s="66"/>
      <c r="G388" s="66"/>
      <c r="H388" s="66"/>
      <c r="I388" s="15"/>
      <c r="J388" s="66"/>
      <c r="K388" s="66"/>
      <c r="L388" s="67"/>
      <c r="M388" s="67"/>
      <c r="N388" s="67"/>
      <c r="O388" s="67"/>
      <c r="AA388" s="66"/>
      <c r="AB388" s="66"/>
      <c r="AP388" s="66"/>
      <c r="AQ388" s="66"/>
      <c r="BA388" s="66"/>
      <c r="BB388" s="66"/>
      <c r="BH388" s="66"/>
      <c r="BI388" s="66"/>
      <c r="BS388" s="66"/>
      <c r="BT388" s="66"/>
      <c r="CA388" s="67"/>
      <c r="CH388" s="66"/>
      <c r="CI388" s="66"/>
      <c r="CM388" s="67"/>
      <c r="CN388" s="66"/>
      <c r="CO388" s="66"/>
      <c r="CP388" s="66"/>
      <c r="CQ388" s="66"/>
      <c r="CX388" s="67"/>
      <c r="CY388" s="66"/>
    </row>
    <row r="389">
      <c r="F389" s="66"/>
      <c r="G389" s="66"/>
      <c r="H389" s="66"/>
      <c r="I389" s="15"/>
      <c r="J389" s="66"/>
      <c r="K389" s="66"/>
      <c r="L389" s="67"/>
      <c r="M389" s="67"/>
      <c r="N389" s="67"/>
      <c r="O389" s="67"/>
      <c r="AA389" s="66"/>
      <c r="AB389" s="66"/>
      <c r="AP389" s="66"/>
      <c r="AQ389" s="66"/>
      <c r="BA389" s="66"/>
      <c r="BB389" s="66"/>
      <c r="BH389" s="66"/>
      <c r="BI389" s="66"/>
      <c r="BS389" s="66"/>
      <c r="BT389" s="66"/>
      <c r="CA389" s="67"/>
      <c r="CH389" s="66"/>
      <c r="CI389" s="66"/>
      <c r="CM389" s="67"/>
      <c r="CN389" s="66"/>
      <c r="CO389" s="66"/>
      <c r="CP389" s="66"/>
      <c r="CQ389" s="66"/>
      <c r="CX389" s="67"/>
      <c r="CY389" s="66"/>
    </row>
    <row r="390">
      <c r="F390" s="66"/>
      <c r="G390" s="66"/>
      <c r="H390" s="66"/>
      <c r="I390" s="15"/>
      <c r="J390" s="66"/>
      <c r="K390" s="66"/>
      <c r="L390" s="67"/>
      <c r="M390" s="67"/>
      <c r="N390" s="67"/>
      <c r="O390" s="67"/>
      <c r="AA390" s="66"/>
      <c r="AB390" s="66"/>
      <c r="AP390" s="66"/>
      <c r="AQ390" s="66"/>
      <c r="BA390" s="66"/>
      <c r="BB390" s="66"/>
      <c r="BH390" s="66"/>
      <c r="BI390" s="66"/>
      <c r="BS390" s="66"/>
      <c r="BT390" s="66"/>
      <c r="CA390" s="67"/>
      <c r="CH390" s="66"/>
      <c r="CI390" s="66"/>
      <c r="CM390" s="67"/>
      <c r="CN390" s="66"/>
      <c r="CO390" s="66"/>
      <c r="CP390" s="66"/>
      <c r="CQ390" s="66"/>
      <c r="CX390" s="67"/>
      <c r="CY390" s="66"/>
    </row>
    <row r="391">
      <c r="F391" s="66"/>
      <c r="G391" s="66"/>
      <c r="H391" s="66"/>
      <c r="I391" s="15"/>
      <c r="J391" s="66"/>
      <c r="K391" s="66"/>
      <c r="L391" s="67"/>
      <c r="M391" s="67"/>
      <c r="N391" s="67"/>
      <c r="O391" s="67"/>
      <c r="AA391" s="66"/>
      <c r="AB391" s="66"/>
      <c r="AP391" s="66"/>
      <c r="AQ391" s="66"/>
      <c r="BA391" s="66"/>
      <c r="BB391" s="66"/>
      <c r="BH391" s="66"/>
      <c r="BI391" s="66"/>
      <c r="BS391" s="66"/>
      <c r="BT391" s="66"/>
      <c r="CA391" s="67"/>
      <c r="CH391" s="66"/>
      <c r="CI391" s="66"/>
      <c r="CM391" s="67"/>
      <c r="CN391" s="66"/>
      <c r="CO391" s="66"/>
      <c r="CP391" s="66"/>
      <c r="CQ391" s="66"/>
      <c r="CX391" s="67"/>
      <c r="CY391" s="66"/>
    </row>
    <row r="392">
      <c r="F392" s="66"/>
      <c r="G392" s="66"/>
      <c r="H392" s="66"/>
      <c r="I392" s="15"/>
      <c r="J392" s="66"/>
      <c r="K392" s="66"/>
      <c r="L392" s="67"/>
      <c r="M392" s="67"/>
      <c r="N392" s="67"/>
      <c r="O392" s="67"/>
      <c r="AA392" s="66"/>
      <c r="AB392" s="66"/>
      <c r="AP392" s="66"/>
      <c r="AQ392" s="66"/>
      <c r="BA392" s="66"/>
      <c r="BB392" s="66"/>
      <c r="BH392" s="66"/>
      <c r="BI392" s="66"/>
      <c r="BS392" s="66"/>
      <c r="BT392" s="66"/>
      <c r="CA392" s="67"/>
      <c r="CH392" s="66"/>
      <c r="CI392" s="66"/>
      <c r="CM392" s="67"/>
      <c r="CN392" s="66"/>
      <c r="CO392" s="66"/>
      <c r="CP392" s="66"/>
      <c r="CQ392" s="66"/>
      <c r="CX392" s="67"/>
      <c r="CY392" s="66"/>
    </row>
    <row r="393">
      <c r="F393" s="66"/>
      <c r="G393" s="66"/>
      <c r="H393" s="66"/>
      <c r="I393" s="15"/>
      <c r="J393" s="66"/>
      <c r="K393" s="66"/>
      <c r="L393" s="67"/>
      <c r="M393" s="67"/>
      <c r="N393" s="67"/>
      <c r="O393" s="67"/>
      <c r="AA393" s="66"/>
      <c r="AB393" s="66"/>
      <c r="AP393" s="66"/>
      <c r="AQ393" s="66"/>
      <c r="BA393" s="66"/>
      <c r="BB393" s="66"/>
      <c r="BH393" s="66"/>
      <c r="BI393" s="66"/>
      <c r="BS393" s="66"/>
      <c r="BT393" s="66"/>
      <c r="CA393" s="67"/>
      <c r="CH393" s="66"/>
      <c r="CI393" s="66"/>
      <c r="CM393" s="67"/>
      <c r="CN393" s="66"/>
      <c r="CO393" s="66"/>
      <c r="CP393" s="66"/>
      <c r="CQ393" s="66"/>
      <c r="CX393" s="67"/>
      <c r="CY393" s="66"/>
    </row>
    <row r="394">
      <c r="F394" s="66"/>
      <c r="G394" s="66"/>
      <c r="H394" s="66"/>
      <c r="I394" s="15"/>
      <c r="J394" s="66"/>
      <c r="K394" s="66"/>
      <c r="L394" s="67"/>
      <c r="M394" s="67"/>
      <c r="N394" s="67"/>
      <c r="O394" s="67"/>
      <c r="AA394" s="66"/>
      <c r="AB394" s="66"/>
      <c r="AP394" s="66"/>
      <c r="AQ394" s="66"/>
      <c r="BA394" s="66"/>
      <c r="BB394" s="66"/>
      <c r="BH394" s="66"/>
      <c r="BI394" s="66"/>
      <c r="BS394" s="66"/>
      <c r="BT394" s="66"/>
      <c r="CA394" s="67"/>
      <c r="CH394" s="66"/>
      <c r="CI394" s="66"/>
      <c r="CM394" s="67"/>
      <c r="CN394" s="66"/>
      <c r="CO394" s="66"/>
      <c r="CP394" s="66"/>
      <c r="CQ394" s="66"/>
      <c r="CX394" s="67"/>
      <c r="CY394" s="66"/>
    </row>
    <row r="395">
      <c r="F395" s="66"/>
      <c r="G395" s="66"/>
      <c r="H395" s="66"/>
      <c r="I395" s="15"/>
      <c r="J395" s="66"/>
      <c r="K395" s="66"/>
      <c r="L395" s="67"/>
      <c r="M395" s="67"/>
      <c r="N395" s="67"/>
      <c r="O395" s="67"/>
      <c r="AA395" s="66"/>
      <c r="AB395" s="66"/>
      <c r="AP395" s="66"/>
      <c r="AQ395" s="66"/>
      <c r="BA395" s="66"/>
      <c r="BB395" s="66"/>
      <c r="BH395" s="66"/>
      <c r="BI395" s="66"/>
      <c r="BS395" s="66"/>
      <c r="BT395" s="66"/>
      <c r="CA395" s="67"/>
      <c r="CH395" s="66"/>
      <c r="CI395" s="66"/>
      <c r="CM395" s="67"/>
      <c r="CN395" s="66"/>
      <c r="CO395" s="66"/>
      <c r="CP395" s="66"/>
      <c r="CQ395" s="66"/>
      <c r="CX395" s="67"/>
      <c r="CY395" s="66"/>
    </row>
    <row r="396">
      <c r="F396" s="66"/>
      <c r="G396" s="66"/>
      <c r="H396" s="66"/>
      <c r="I396" s="15"/>
      <c r="J396" s="66"/>
      <c r="K396" s="66"/>
      <c r="L396" s="67"/>
      <c r="M396" s="67"/>
      <c r="N396" s="67"/>
      <c r="O396" s="67"/>
      <c r="AA396" s="66"/>
      <c r="AB396" s="66"/>
      <c r="AP396" s="66"/>
      <c r="AQ396" s="66"/>
      <c r="BA396" s="66"/>
      <c r="BB396" s="66"/>
      <c r="BH396" s="66"/>
      <c r="BI396" s="66"/>
      <c r="BS396" s="66"/>
      <c r="BT396" s="66"/>
      <c r="CA396" s="67"/>
      <c r="CH396" s="66"/>
      <c r="CI396" s="66"/>
      <c r="CM396" s="67"/>
      <c r="CN396" s="66"/>
      <c r="CO396" s="66"/>
      <c r="CP396" s="66"/>
      <c r="CQ396" s="66"/>
      <c r="CX396" s="67"/>
      <c r="CY396" s="66"/>
    </row>
    <row r="397">
      <c r="F397" s="66"/>
      <c r="G397" s="66"/>
      <c r="H397" s="66"/>
      <c r="I397" s="15"/>
      <c r="J397" s="66"/>
      <c r="K397" s="66"/>
      <c r="L397" s="67"/>
      <c r="M397" s="67"/>
      <c r="N397" s="67"/>
      <c r="O397" s="67"/>
      <c r="AA397" s="66"/>
      <c r="AB397" s="66"/>
      <c r="AP397" s="66"/>
      <c r="AQ397" s="66"/>
      <c r="BA397" s="66"/>
      <c r="BB397" s="66"/>
      <c r="BH397" s="66"/>
      <c r="BI397" s="66"/>
      <c r="BS397" s="66"/>
      <c r="BT397" s="66"/>
      <c r="CA397" s="67"/>
      <c r="CH397" s="66"/>
      <c r="CI397" s="66"/>
      <c r="CM397" s="67"/>
      <c r="CN397" s="66"/>
      <c r="CO397" s="66"/>
      <c r="CP397" s="66"/>
      <c r="CQ397" s="66"/>
      <c r="CX397" s="67"/>
      <c r="CY397" s="66"/>
    </row>
    <row r="398">
      <c r="F398" s="66"/>
      <c r="G398" s="66"/>
      <c r="H398" s="66"/>
      <c r="I398" s="15"/>
      <c r="J398" s="66"/>
      <c r="K398" s="66"/>
      <c r="L398" s="67"/>
      <c r="M398" s="67"/>
      <c r="N398" s="67"/>
      <c r="O398" s="67"/>
      <c r="AA398" s="66"/>
      <c r="AB398" s="66"/>
      <c r="AP398" s="66"/>
      <c r="AQ398" s="66"/>
      <c r="BA398" s="66"/>
      <c r="BB398" s="66"/>
      <c r="BH398" s="66"/>
      <c r="BI398" s="66"/>
      <c r="BS398" s="66"/>
      <c r="BT398" s="66"/>
      <c r="CA398" s="67"/>
      <c r="CH398" s="66"/>
      <c r="CI398" s="66"/>
      <c r="CM398" s="67"/>
      <c r="CN398" s="66"/>
      <c r="CO398" s="66"/>
      <c r="CP398" s="66"/>
      <c r="CQ398" s="66"/>
      <c r="CX398" s="67"/>
      <c r="CY398" s="66"/>
    </row>
    <row r="399">
      <c r="F399" s="66"/>
      <c r="G399" s="66"/>
      <c r="H399" s="66"/>
      <c r="I399" s="15"/>
      <c r="J399" s="66"/>
      <c r="K399" s="66"/>
      <c r="L399" s="67"/>
      <c r="M399" s="67"/>
      <c r="N399" s="67"/>
      <c r="O399" s="67"/>
      <c r="AA399" s="66"/>
      <c r="AB399" s="66"/>
      <c r="AP399" s="66"/>
      <c r="AQ399" s="66"/>
      <c r="BA399" s="66"/>
      <c r="BB399" s="66"/>
      <c r="BH399" s="66"/>
      <c r="BI399" s="66"/>
      <c r="BS399" s="66"/>
      <c r="BT399" s="66"/>
      <c r="CA399" s="67"/>
      <c r="CH399" s="66"/>
      <c r="CI399" s="66"/>
      <c r="CM399" s="67"/>
      <c r="CN399" s="66"/>
      <c r="CO399" s="66"/>
      <c r="CP399" s="66"/>
      <c r="CQ399" s="66"/>
      <c r="CX399" s="67"/>
      <c r="CY399" s="66"/>
    </row>
    <row r="400">
      <c r="F400" s="66"/>
      <c r="G400" s="66"/>
      <c r="H400" s="66"/>
      <c r="I400" s="15"/>
      <c r="J400" s="66"/>
      <c r="K400" s="66"/>
      <c r="L400" s="67"/>
      <c r="M400" s="67"/>
      <c r="N400" s="67"/>
      <c r="O400" s="67"/>
      <c r="AA400" s="66"/>
      <c r="AB400" s="66"/>
      <c r="AP400" s="66"/>
      <c r="AQ400" s="66"/>
      <c r="BA400" s="66"/>
      <c r="BB400" s="66"/>
      <c r="BH400" s="66"/>
      <c r="BI400" s="66"/>
      <c r="BS400" s="66"/>
      <c r="BT400" s="66"/>
      <c r="CA400" s="67"/>
      <c r="CH400" s="66"/>
      <c r="CI400" s="66"/>
      <c r="CM400" s="67"/>
      <c r="CN400" s="66"/>
      <c r="CO400" s="66"/>
      <c r="CP400" s="66"/>
      <c r="CQ400" s="66"/>
      <c r="CX400" s="67"/>
      <c r="CY400" s="66"/>
    </row>
    <row r="401">
      <c r="F401" s="66"/>
      <c r="G401" s="66"/>
      <c r="H401" s="66"/>
      <c r="I401" s="15"/>
      <c r="J401" s="66"/>
      <c r="K401" s="66"/>
      <c r="L401" s="67"/>
      <c r="M401" s="67"/>
      <c r="N401" s="67"/>
      <c r="O401" s="67"/>
      <c r="AA401" s="66"/>
      <c r="AB401" s="66"/>
      <c r="AP401" s="66"/>
      <c r="AQ401" s="66"/>
      <c r="BA401" s="66"/>
      <c r="BB401" s="66"/>
      <c r="BH401" s="66"/>
      <c r="BI401" s="66"/>
      <c r="BS401" s="66"/>
      <c r="BT401" s="66"/>
      <c r="CA401" s="67"/>
      <c r="CH401" s="66"/>
      <c r="CI401" s="66"/>
      <c r="CM401" s="67"/>
      <c r="CN401" s="66"/>
      <c r="CO401" s="66"/>
      <c r="CP401" s="66"/>
      <c r="CQ401" s="66"/>
      <c r="CX401" s="67"/>
      <c r="CY401" s="66"/>
    </row>
    <row r="402">
      <c r="F402" s="66"/>
      <c r="G402" s="66"/>
      <c r="H402" s="66"/>
      <c r="I402" s="15"/>
      <c r="J402" s="66"/>
      <c r="K402" s="66"/>
      <c r="L402" s="67"/>
      <c r="M402" s="67"/>
      <c r="N402" s="67"/>
      <c r="O402" s="67"/>
      <c r="AA402" s="66"/>
      <c r="AB402" s="66"/>
      <c r="AP402" s="66"/>
      <c r="AQ402" s="66"/>
      <c r="BA402" s="66"/>
      <c r="BB402" s="66"/>
      <c r="BH402" s="66"/>
      <c r="BI402" s="66"/>
      <c r="BS402" s="66"/>
      <c r="BT402" s="66"/>
      <c r="CA402" s="67"/>
      <c r="CH402" s="66"/>
      <c r="CI402" s="66"/>
      <c r="CM402" s="67"/>
      <c r="CN402" s="66"/>
      <c r="CO402" s="66"/>
      <c r="CP402" s="66"/>
      <c r="CQ402" s="66"/>
      <c r="CX402" s="67"/>
      <c r="CY402" s="66"/>
    </row>
    <row r="403">
      <c r="F403" s="66"/>
      <c r="G403" s="66"/>
      <c r="H403" s="66"/>
      <c r="I403" s="15"/>
      <c r="J403" s="66"/>
      <c r="K403" s="66"/>
      <c r="L403" s="67"/>
      <c r="M403" s="67"/>
      <c r="N403" s="67"/>
      <c r="O403" s="67"/>
      <c r="AA403" s="66"/>
      <c r="AB403" s="66"/>
      <c r="AP403" s="66"/>
      <c r="AQ403" s="66"/>
      <c r="BA403" s="66"/>
      <c r="BB403" s="66"/>
      <c r="BH403" s="66"/>
      <c r="BI403" s="66"/>
      <c r="BS403" s="66"/>
      <c r="BT403" s="66"/>
      <c r="CA403" s="67"/>
      <c r="CH403" s="66"/>
      <c r="CI403" s="66"/>
      <c r="CM403" s="67"/>
      <c r="CN403" s="66"/>
      <c r="CO403" s="66"/>
      <c r="CP403" s="66"/>
      <c r="CQ403" s="66"/>
      <c r="CX403" s="67"/>
      <c r="CY403" s="66"/>
    </row>
    <row r="404">
      <c r="F404" s="66"/>
      <c r="G404" s="66"/>
      <c r="H404" s="66"/>
      <c r="I404" s="15"/>
      <c r="J404" s="66"/>
      <c r="K404" s="66"/>
      <c r="L404" s="67"/>
      <c r="M404" s="67"/>
      <c r="N404" s="67"/>
      <c r="O404" s="67"/>
      <c r="AA404" s="66"/>
      <c r="AB404" s="66"/>
      <c r="AP404" s="66"/>
      <c r="AQ404" s="66"/>
      <c r="BA404" s="66"/>
      <c r="BB404" s="66"/>
      <c r="BH404" s="66"/>
      <c r="BI404" s="66"/>
      <c r="BS404" s="66"/>
      <c r="BT404" s="66"/>
      <c r="CA404" s="67"/>
      <c r="CH404" s="66"/>
      <c r="CI404" s="66"/>
      <c r="CM404" s="67"/>
      <c r="CN404" s="66"/>
      <c r="CO404" s="66"/>
      <c r="CP404" s="66"/>
      <c r="CQ404" s="66"/>
      <c r="CX404" s="67"/>
      <c r="CY404" s="66"/>
    </row>
    <row r="405">
      <c r="F405" s="66"/>
      <c r="G405" s="66"/>
      <c r="H405" s="66"/>
      <c r="I405" s="15"/>
      <c r="J405" s="66"/>
      <c r="K405" s="66"/>
      <c r="L405" s="67"/>
      <c r="M405" s="67"/>
      <c r="N405" s="67"/>
      <c r="O405" s="67"/>
      <c r="AA405" s="66"/>
      <c r="AB405" s="66"/>
      <c r="AP405" s="66"/>
      <c r="AQ405" s="66"/>
      <c r="BA405" s="66"/>
      <c r="BB405" s="66"/>
      <c r="BH405" s="66"/>
      <c r="BI405" s="66"/>
      <c r="BS405" s="66"/>
      <c r="BT405" s="66"/>
      <c r="CA405" s="67"/>
      <c r="CH405" s="66"/>
      <c r="CI405" s="66"/>
      <c r="CM405" s="67"/>
      <c r="CN405" s="66"/>
      <c r="CO405" s="66"/>
      <c r="CP405" s="66"/>
      <c r="CQ405" s="66"/>
      <c r="CX405" s="67"/>
      <c r="CY405" s="66"/>
    </row>
    <row r="406">
      <c r="F406" s="66"/>
      <c r="G406" s="66"/>
      <c r="H406" s="66"/>
      <c r="I406" s="15"/>
      <c r="J406" s="66"/>
      <c r="K406" s="66"/>
      <c r="L406" s="67"/>
      <c r="M406" s="67"/>
      <c r="N406" s="67"/>
      <c r="O406" s="67"/>
      <c r="AA406" s="66"/>
      <c r="AB406" s="66"/>
      <c r="AP406" s="66"/>
      <c r="AQ406" s="66"/>
      <c r="BA406" s="66"/>
      <c r="BB406" s="66"/>
      <c r="BH406" s="66"/>
      <c r="BI406" s="66"/>
      <c r="BS406" s="66"/>
      <c r="BT406" s="66"/>
      <c r="CA406" s="67"/>
      <c r="CH406" s="66"/>
      <c r="CI406" s="66"/>
      <c r="CM406" s="67"/>
      <c r="CN406" s="66"/>
      <c r="CO406" s="66"/>
      <c r="CP406" s="66"/>
      <c r="CQ406" s="66"/>
      <c r="CX406" s="67"/>
      <c r="CY406" s="66"/>
    </row>
    <row r="407">
      <c r="F407" s="66"/>
      <c r="G407" s="66"/>
      <c r="H407" s="66"/>
      <c r="I407" s="15"/>
      <c r="J407" s="66"/>
      <c r="K407" s="66"/>
      <c r="L407" s="67"/>
      <c r="M407" s="67"/>
      <c r="N407" s="67"/>
      <c r="O407" s="67"/>
      <c r="AA407" s="66"/>
      <c r="AB407" s="66"/>
      <c r="AP407" s="66"/>
      <c r="AQ407" s="66"/>
      <c r="BA407" s="66"/>
      <c r="BB407" s="66"/>
      <c r="BH407" s="66"/>
      <c r="BI407" s="66"/>
      <c r="BS407" s="66"/>
      <c r="BT407" s="66"/>
      <c r="CA407" s="67"/>
      <c r="CH407" s="66"/>
      <c r="CI407" s="66"/>
      <c r="CM407" s="67"/>
      <c r="CN407" s="66"/>
      <c r="CO407" s="66"/>
      <c r="CP407" s="66"/>
      <c r="CQ407" s="66"/>
      <c r="CX407" s="67"/>
      <c r="CY407" s="66"/>
    </row>
    <row r="408">
      <c r="F408" s="66"/>
      <c r="G408" s="66"/>
      <c r="H408" s="66"/>
      <c r="I408" s="15"/>
      <c r="J408" s="66"/>
      <c r="K408" s="66"/>
      <c r="L408" s="67"/>
      <c r="M408" s="67"/>
      <c r="N408" s="67"/>
      <c r="O408" s="67"/>
      <c r="AA408" s="66"/>
      <c r="AB408" s="66"/>
      <c r="AP408" s="66"/>
      <c r="AQ408" s="66"/>
      <c r="BA408" s="66"/>
      <c r="BB408" s="66"/>
      <c r="BH408" s="66"/>
      <c r="BI408" s="66"/>
      <c r="BS408" s="66"/>
      <c r="BT408" s="66"/>
      <c r="CA408" s="67"/>
      <c r="CH408" s="66"/>
      <c r="CI408" s="66"/>
      <c r="CM408" s="67"/>
      <c r="CN408" s="66"/>
      <c r="CO408" s="66"/>
      <c r="CP408" s="66"/>
      <c r="CQ408" s="66"/>
      <c r="CX408" s="67"/>
      <c r="CY408" s="66"/>
    </row>
    <row r="409">
      <c r="F409" s="66"/>
      <c r="G409" s="66"/>
      <c r="H409" s="66"/>
      <c r="I409" s="15"/>
      <c r="J409" s="66"/>
      <c r="K409" s="66"/>
      <c r="L409" s="67"/>
      <c r="M409" s="67"/>
      <c r="N409" s="67"/>
      <c r="O409" s="67"/>
      <c r="AA409" s="66"/>
      <c r="AB409" s="66"/>
      <c r="AP409" s="66"/>
      <c r="AQ409" s="66"/>
      <c r="BA409" s="66"/>
      <c r="BB409" s="66"/>
      <c r="BH409" s="66"/>
      <c r="BI409" s="66"/>
      <c r="BS409" s="66"/>
      <c r="BT409" s="66"/>
      <c r="CA409" s="67"/>
      <c r="CH409" s="66"/>
      <c r="CI409" s="66"/>
      <c r="CM409" s="67"/>
      <c r="CN409" s="66"/>
      <c r="CO409" s="66"/>
      <c r="CP409" s="66"/>
      <c r="CQ409" s="66"/>
      <c r="CX409" s="67"/>
      <c r="CY409" s="66"/>
    </row>
    <row r="410">
      <c r="F410" s="66"/>
      <c r="G410" s="66"/>
      <c r="H410" s="66"/>
      <c r="I410" s="15"/>
      <c r="J410" s="66"/>
      <c r="K410" s="66"/>
      <c r="L410" s="67"/>
      <c r="M410" s="67"/>
      <c r="N410" s="67"/>
      <c r="O410" s="67"/>
      <c r="AA410" s="66"/>
      <c r="AB410" s="66"/>
      <c r="AP410" s="66"/>
      <c r="AQ410" s="66"/>
      <c r="BA410" s="66"/>
      <c r="BB410" s="66"/>
      <c r="BH410" s="66"/>
      <c r="BI410" s="66"/>
      <c r="BS410" s="66"/>
      <c r="BT410" s="66"/>
      <c r="CA410" s="67"/>
      <c r="CH410" s="66"/>
      <c r="CI410" s="66"/>
      <c r="CM410" s="67"/>
      <c r="CN410" s="66"/>
      <c r="CO410" s="66"/>
      <c r="CP410" s="66"/>
      <c r="CQ410" s="66"/>
      <c r="CX410" s="67"/>
      <c r="CY410" s="66"/>
    </row>
    <row r="411">
      <c r="F411" s="66"/>
      <c r="G411" s="66"/>
      <c r="H411" s="66"/>
      <c r="I411" s="15"/>
      <c r="J411" s="66"/>
      <c r="K411" s="66"/>
      <c r="L411" s="67"/>
      <c r="M411" s="67"/>
      <c r="N411" s="67"/>
      <c r="O411" s="67"/>
      <c r="AA411" s="66"/>
      <c r="AB411" s="66"/>
      <c r="AP411" s="66"/>
      <c r="AQ411" s="66"/>
      <c r="BA411" s="66"/>
      <c r="BB411" s="66"/>
      <c r="BH411" s="66"/>
      <c r="BI411" s="66"/>
      <c r="BS411" s="66"/>
      <c r="BT411" s="66"/>
      <c r="CA411" s="67"/>
      <c r="CH411" s="66"/>
      <c r="CI411" s="66"/>
      <c r="CM411" s="67"/>
      <c r="CN411" s="66"/>
      <c r="CO411" s="66"/>
      <c r="CP411" s="66"/>
      <c r="CQ411" s="66"/>
      <c r="CX411" s="67"/>
      <c r="CY411" s="66"/>
    </row>
    <row r="412">
      <c r="F412" s="66"/>
      <c r="G412" s="66"/>
      <c r="H412" s="66"/>
      <c r="I412" s="15"/>
      <c r="J412" s="66"/>
      <c r="K412" s="66"/>
      <c r="L412" s="67"/>
      <c r="M412" s="67"/>
      <c r="N412" s="67"/>
      <c r="O412" s="67"/>
      <c r="AA412" s="66"/>
      <c r="AB412" s="66"/>
      <c r="AP412" s="66"/>
      <c r="AQ412" s="66"/>
      <c r="BA412" s="66"/>
      <c r="BB412" s="66"/>
      <c r="BH412" s="66"/>
      <c r="BI412" s="66"/>
      <c r="BS412" s="66"/>
      <c r="BT412" s="66"/>
      <c r="CA412" s="67"/>
      <c r="CH412" s="66"/>
      <c r="CI412" s="66"/>
      <c r="CM412" s="67"/>
      <c r="CN412" s="66"/>
      <c r="CO412" s="66"/>
      <c r="CP412" s="66"/>
      <c r="CQ412" s="66"/>
      <c r="CX412" s="67"/>
      <c r="CY412" s="66"/>
    </row>
    <row r="413">
      <c r="F413" s="66"/>
      <c r="G413" s="66"/>
      <c r="H413" s="66"/>
      <c r="I413" s="15"/>
      <c r="J413" s="66"/>
      <c r="K413" s="66"/>
      <c r="L413" s="67"/>
      <c r="M413" s="67"/>
      <c r="N413" s="67"/>
      <c r="O413" s="67"/>
      <c r="AA413" s="66"/>
      <c r="AB413" s="66"/>
      <c r="AP413" s="66"/>
      <c r="AQ413" s="66"/>
      <c r="BA413" s="66"/>
      <c r="BB413" s="66"/>
      <c r="BH413" s="66"/>
      <c r="BI413" s="66"/>
      <c r="BS413" s="66"/>
      <c r="BT413" s="66"/>
      <c r="CA413" s="67"/>
      <c r="CH413" s="66"/>
      <c r="CI413" s="66"/>
      <c r="CM413" s="67"/>
      <c r="CN413" s="66"/>
      <c r="CO413" s="66"/>
      <c r="CP413" s="66"/>
      <c r="CQ413" s="66"/>
      <c r="CX413" s="67"/>
      <c r="CY413" s="66"/>
    </row>
    <row r="414">
      <c r="F414" s="66"/>
      <c r="G414" s="66"/>
      <c r="H414" s="66"/>
      <c r="I414" s="15"/>
      <c r="J414" s="66"/>
      <c r="K414" s="66"/>
      <c r="L414" s="67"/>
      <c r="M414" s="67"/>
      <c r="N414" s="67"/>
      <c r="O414" s="67"/>
      <c r="AA414" s="66"/>
      <c r="AB414" s="66"/>
      <c r="AP414" s="66"/>
      <c r="AQ414" s="66"/>
      <c r="BA414" s="66"/>
      <c r="BB414" s="66"/>
      <c r="BH414" s="66"/>
      <c r="BI414" s="66"/>
      <c r="BS414" s="66"/>
      <c r="BT414" s="66"/>
      <c r="CA414" s="67"/>
      <c r="CH414" s="66"/>
      <c r="CI414" s="66"/>
      <c r="CM414" s="67"/>
      <c r="CN414" s="66"/>
      <c r="CO414" s="66"/>
      <c r="CP414" s="66"/>
      <c r="CQ414" s="66"/>
      <c r="CX414" s="67"/>
      <c r="CY414" s="66"/>
    </row>
    <row r="415">
      <c r="F415" s="66"/>
      <c r="G415" s="66"/>
      <c r="H415" s="66"/>
      <c r="I415" s="15"/>
      <c r="J415" s="66"/>
      <c r="K415" s="66"/>
      <c r="L415" s="67"/>
      <c r="M415" s="67"/>
      <c r="N415" s="67"/>
      <c r="O415" s="67"/>
      <c r="AA415" s="66"/>
      <c r="AB415" s="66"/>
      <c r="AP415" s="66"/>
      <c r="AQ415" s="66"/>
      <c r="BA415" s="66"/>
      <c r="BB415" s="66"/>
      <c r="BH415" s="66"/>
      <c r="BI415" s="66"/>
      <c r="BS415" s="66"/>
      <c r="BT415" s="66"/>
      <c r="CA415" s="67"/>
      <c r="CH415" s="66"/>
      <c r="CI415" s="66"/>
      <c r="CM415" s="67"/>
      <c r="CN415" s="66"/>
      <c r="CO415" s="66"/>
      <c r="CP415" s="66"/>
      <c r="CQ415" s="66"/>
      <c r="CX415" s="67"/>
      <c r="CY415" s="66"/>
    </row>
    <row r="416">
      <c r="F416" s="66"/>
      <c r="G416" s="66"/>
      <c r="H416" s="66"/>
      <c r="I416" s="15"/>
      <c r="J416" s="66"/>
      <c r="K416" s="66"/>
      <c r="L416" s="67"/>
      <c r="M416" s="67"/>
      <c r="N416" s="67"/>
      <c r="O416" s="67"/>
      <c r="AA416" s="66"/>
      <c r="AB416" s="66"/>
      <c r="AP416" s="66"/>
      <c r="AQ416" s="66"/>
      <c r="BA416" s="66"/>
      <c r="BB416" s="66"/>
      <c r="BH416" s="66"/>
      <c r="BI416" s="66"/>
      <c r="BS416" s="66"/>
      <c r="BT416" s="66"/>
      <c r="CA416" s="67"/>
      <c r="CH416" s="66"/>
      <c r="CI416" s="66"/>
      <c r="CM416" s="67"/>
      <c r="CN416" s="66"/>
      <c r="CO416" s="66"/>
      <c r="CP416" s="66"/>
      <c r="CQ416" s="66"/>
      <c r="CX416" s="67"/>
      <c r="CY416" s="66"/>
    </row>
    <row r="417">
      <c r="F417" s="66"/>
      <c r="G417" s="66"/>
      <c r="H417" s="66"/>
      <c r="I417" s="15"/>
      <c r="J417" s="66"/>
      <c r="K417" s="66"/>
      <c r="L417" s="67"/>
      <c r="M417" s="67"/>
      <c r="N417" s="67"/>
      <c r="O417" s="67"/>
      <c r="AA417" s="66"/>
      <c r="AB417" s="66"/>
      <c r="AP417" s="66"/>
      <c r="AQ417" s="66"/>
      <c r="BA417" s="66"/>
      <c r="BB417" s="66"/>
      <c r="BH417" s="66"/>
      <c r="BI417" s="66"/>
      <c r="BS417" s="66"/>
      <c r="BT417" s="66"/>
      <c r="CA417" s="67"/>
      <c r="CH417" s="66"/>
      <c r="CI417" s="66"/>
      <c r="CM417" s="67"/>
      <c r="CN417" s="66"/>
      <c r="CO417" s="66"/>
      <c r="CP417" s="66"/>
      <c r="CQ417" s="66"/>
      <c r="CX417" s="67"/>
      <c r="CY417" s="66"/>
    </row>
    <row r="418">
      <c r="F418" s="66"/>
      <c r="G418" s="66"/>
      <c r="H418" s="66"/>
      <c r="I418" s="15"/>
      <c r="J418" s="66"/>
      <c r="K418" s="66"/>
      <c r="L418" s="67"/>
      <c r="M418" s="67"/>
      <c r="N418" s="67"/>
      <c r="O418" s="67"/>
      <c r="AA418" s="66"/>
      <c r="AB418" s="66"/>
      <c r="AP418" s="66"/>
      <c r="AQ418" s="66"/>
      <c r="BA418" s="66"/>
      <c r="BB418" s="66"/>
      <c r="BH418" s="66"/>
      <c r="BI418" s="66"/>
      <c r="BS418" s="66"/>
      <c r="BT418" s="66"/>
      <c r="CA418" s="67"/>
      <c r="CH418" s="66"/>
      <c r="CI418" s="66"/>
      <c r="CM418" s="67"/>
      <c r="CN418" s="66"/>
      <c r="CO418" s="66"/>
      <c r="CP418" s="66"/>
      <c r="CQ418" s="66"/>
      <c r="CX418" s="67"/>
      <c r="CY418" s="66"/>
    </row>
    <row r="419">
      <c r="F419" s="66"/>
      <c r="G419" s="66"/>
      <c r="H419" s="66"/>
      <c r="I419" s="15"/>
      <c r="J419" s="66"/>
      <c r="K419" s="66"/>
      <c r="L419" s="67"/>
      <c r="M419" s="67"/>
      <c r="N419" s="67"/>
      <c r="O419" s="67"/>
      <c r="AA419" s="66"/>
      <c r="AB419" s="66"/>
      <c r="AP419" s="66"/>
      <c r="AQ419" s="66"/>
      <c r="BA419" s="66"/>
      <c r="BB419" s="66"/>
      <c r="BH419" s="66"/>
      <c r="BI419" s="66"/>
      <c r="BS419" s="66"/>
      <c r="BT419" s="66"/>
      <c r="CA419" s="67"/>
      <c r="CH419" s="66"/>
      <c r="CI419" s="66"/>
      <c r="CM419" s="67"/>
      <c r="CN419" s="66"/>
      <c r="CO419" s="66"/>
      <c r="CP419" s="66"/>
      <c r="CQ419" s="66"/>
      <c r="CX419" s="67"/>
      <c r="CY419" s="66"/>
    </row>
    <row r="420">
      <c r="F420" s="66"/>
      <c r="G420" s="66"/>
      <c r="H420" s="66"/>
      <c r="I420" s="15"/>
      <c r="J420" s="66"/>
      <c r="K420" s="66"/>
      <c r="L420" s="67"/>
      <c r="M420" s="67"/>
      <c r="N420" s="67"/>
      <c r="O420" s="67"/>
      <c r="AA420" s="66"/>
      <c r="AB420" s="66"/>
      <c r="AP420" s="66"/>
      <c r="AQ420" s="66"/>
      <c r="BA420" s="66"/>
      <c r="BB420" s="66"/>
      <c r="BH420" s="66"/>
      <c r="BI420" s="66"/>
      <c r="BS420" s="66"/>
      <c r="BT420" s="66"/>
      <c r="CA420" s="67"/>
      <c r="CH420" s="66"/>
      <c r="CI420" s="66"/>
      <c r="CM420" s="67"/>
      <c r="CN420" s="66"/>
      <c r="CO420" s="66"/>
      <c r="CP420" s="66"/>
      <c r="CQ420" s="66"/>
      <c r="CX420" s="67"/>
      <c r="CY420" s="66"/>
    </row>
    <row r="421">
      <c r="F421" s="66"/>
      <c r="G421" s="66"/>
      <c r="H421" s="66"/>
      <c r="I421" s="15"/>
      <c r="J421" s="66"/>
      <c r="K421" s="66"/>
      <c r="L421" s="67"/>
      <c r="M421" s="67"/>
      <c r="N421" s="67"/>
      <c r="O421" s="67"/>
      <c r="AA421" s="66"/>
      <c r="AB421" s="66"/>
      <c r="AP421" s="66"/>
      <c r="AQ421" s="66"/>
      <c r="BA421" s="66"/>
      <c r="BB421" s="66"/>
      <c r="BH421" s="66"/>
      <c r="BI421" s="66"/>
      <c r="BS421" s="66"/>
      <c r="BT421" s="66"/>
      <c r="CA421" s="67"/>
      <c r="CH421" s="66"/>
      <c r="CI421" s="66"/>
      <c r="CM421" s="67"/>
      <c r="CN421" s="66"/>
      <c r="CO421" s="66"/>
      <c r="CP421" s="66"/>
      <c r="CQ421" s="66"/>
      <c r="CX421" s="67"/>
      <c r="CY421" s="66"/>
    </row>
    <row r="422">
      <c r="F422" s="66"/>
      <c r="G422" s="66"/>
      <c r="H422" s="66"/>
      <c r="I422" s="15"/>
      <c r="J422" s="66"/>
      <c r="K422" s="66"/>
      <c r="L422" s="67"/>
      <c r="M422" s="67"/>
      <c r="N422" s="67"/>
      <c r="O422" s="67"/>
      <c r="AA422" s="66"/>
      <c r="AB422" s="66"/>
      <c r="AP422" s="66"/>
      <c r="AQ422" s="66"/>
      <c r="BA422" s="66"/>
      <c r="BB422" s="66"/>
      <c r="BH422" s="66"/>
      <c r="BI422" s="66"/>
      <c r="BS422" s="66"/>
      <c r="BT422" s="66"/>
      <c r="CA422" s="67"/>
      <c r="CH422" s="66"/>
      <c r="CI422" s="66"/>
      <c r="CM422" s="67"/>
      <c r="CN422" s="66"/>
      <c r="CO422" s="66"/>
      <c r="CP422" s="66"/>
      <c r="CQ422" s="66"/>
      <c r="CX422" s="67"/>
      <c r="CY422" s="66"/>
    </row>
    <row r="423">
      <c r="F423" s="66"/>
      <c r="G423" s="66"/>
      <c r="H423" s="66"/>
      <c r="I423" s="15"/>
      <c r="J423" s="66"/>
      <c r="K423" s="66"/>
      <c r="L423" s="67"/>
      <c r="M423" s="67"/>
      <c r="N423" s="67"/>
      <c r="O423" s="67"/>
      <c r="AA423" s="66"/>
      <c r="AB423" s="66"/>
      <c r="AP423" s="66"/>
      <c r="AQ423" s="66"/>
      <c r="BA423" s="66"/>
      <c r="BB423" s="66"/>
      <c r="BH423" s="66"/>
      <c r="BI423" s="66"/>
      <c r="BS423" s="66"/>
      <c r="BT423" s="66"/>
      <c r="CA423" s="67"/>
      <c r="CH423" s="66"/>
      <c r="CI423" s="66"/>
      <c r="CM423" s="67"/>
      <c r="CN423" s="66"/>
      <c r="CO423" s="66"/>
      <c r="CP423" s="66"/>
      <c r="CQ423" s="66"/>
      <c r="CX423" s="67"/>
      <c r="CY423" s="66"/>
    </row>
    <row r="424">
      <c r="F424" s="66"/>
      <c r="G424" s="66"/>
      <c r="H424" s="66"/>
      <c r="I424" s="15"/>
      <c r="J424" s="66"/>
      <c r="K424" s="66"/>
      <c r="L424" s="67"/>
      <c r="M424" s="67"/>
      <c r="N424" s="67"/>
      <c r="O424" s="67"/>
      <c r="AA424" s="66"/>
      <c r="AB424" s="66"/>
      <c r="AP424" s="66"/>
      <c r="AQ424" s="66"/>
      <c r="BA424" s="66"/>
      <c r="BB424" s="66"/>
      <c r="BH424" s="66"/>
      <c r="BI424" s="66"/>
      <c r="BS424" s="66"/>
      <c r="BT424" s="66"/>
      <c r="CA424" s="67"/>
      <c r="CH424" s="66"/>
      <c r="CI424" s="66"/>
      <c r="CM424" s="67"/>
      <c r="CN424" s="66"/>
      <c r="CO424" s="66"/>
      <c r="CP424" s="66"/>
      <c r="CQ424" s="66"/>
      <c r="CX424" s="67"/>
      <c r="CY424" s="66"/>
    </row>
  </sheetData>
  <conditionalFormatting sqref="O225:Y225">
    <cfRule type="expression" dxfId="0" priority="1">
      <formula>$K225="Prohibited"</formula>
    </cfRule>
  </conditionalFormatting>
  <conditionalFormatting sqref="CM225:CV225">
    <cfRule type="expression" dxfId="0" priority="2">
      <formula>$CL225="Prohibited"</formula>
    </cfRule>
  </conditionalFormatting>
  <conditionalFormatting sqref="CA225:CK225">
    <cfRule type="expression" dxfId="0" priority="3">
      <formula>$BZ225="Prohibited"</formula>
    </cfRule>
  </conditionalFormatting>
  <conditionalFormatting sqref="P5:Z735 AE75:AG75 AT75:AV75 BL75:BN75 AC79 AE79:AG79 AR79 AT79:AV79 BL79:BN79 CZ80 CD82:CD89 AC94 AE94:AG94 AR94 AT94:AV94 BC94 BJ94 AA225:AN225">
    <cfRule type="expression" dxfId="0" priority="4">
      <formula>$L5="Prohibited"</formula>
    </cfRule>
  </conditionalFormatting>
  <conditionalFormatting sqref="AA5:AO735 AS78:AV78 BC78:BD78 BF78 BK78:BN78 BU78:BV78 BX78 AS91 AT91:AV93 BK91 BL91:BN93 AP225:BF225">
    <cfRule type="expression" dxfId="0" priority="5">
      <formula>$M5="Prohibited"</formula>
    </cfRule>
  </conditionalFormatting>
  <conditionalFormatting sqref="AP5:BG735 BH73:BH75 BS73:BS75 BK78:BN78 BS78:BS79 BU78:BV78 BS81 BS91:BS94 BJ94 BS104:BS106 BH225:BY225">
    <cfRule type="expression" dxfId="0" priority="6">
      <formula>$N5="Prohibited"</formula>
    </cfRule>
  </conditionalFormatting>
  <conditionalFormatting sqref="BH5:BZ735">
    <cfRule type="expression" dxfId="0" priority="7">
      <formula>$O5="Prohibited"</formula>
    </cfRule>
  </conditionalFormatting>
  <conditionalFormatting sqref="CN5:CW735">
    <cfRule type="expression" dxfId="0" priority="8">
      <formula>$CM5="Prohibited"</formula>
    </cfRule>
  </conditionalFormatting>
  <conditionalFormatting sqref="CB3:CL735">
    <cfRule type="expression" dxfId="0" priority="9">
      <formula>$CA3="Prohibited"</formula>
    </cfRule>
  </conditionalFormatting>
  <dataValidations>
    <dataValidation type="list" allowBlank="1" sqref="I3:I224 H225 I226:I424">
      <formula1>"Primarily Residential,Mixed with Residential,Nonresidential"</formula1>
    </dataValidation>
    <dataValidation type="list" allowBlank="1" sqref="L3:O224 CM3:CM224 K225:N225 CL225 L226:O424 CM226:CM424">
      <formula1>"Allowed/Conditional,Public Hearing,Prohibited,Overlay"</formula1>
    </dataValidation>
    <dataValidation type="list" allowBlank="1" sqref="F3:H224 J3:K224 AA3:AB224 AP3:AQ224 BA3:BB224 BH3:BI224 BS3:BT224 CH3:CI224 CN3:CQ224 CY3:CY224 E225:G225 I225:J225 Z225:AA225 AO225:AP225 AZ225:BA225 BG225:BH225 BR225:BS225 CG225:CH225 CM225:CP225 CX225 F226:H424 J226:K424 AA226:AB424 AP226:AQ424 BA226:BB424 BH226:BI424 BS226:BT424 CH226:CI424 CN226:CQ424 CY226:CY424">
      <formula1>"Yes,No"</formula1>
    </dataValidation>
    <dataValidation type="list" allowBlank="1" sqref="CA3:CA224 CX3:CX224 BZ225 CW225 CA226:CA424 CX226:CX424">
      <formula1>"Allowed/Conditional,Public Hearing,Prohibited,Not Mentioned"</formula1>
    </dataValidation>
  </dataValidations>
  <hyperlinks>
    <hyperlink r:id="rId1" ref="DC6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38"/>
    <col customWidth="1" min="3" max="3" width="10.75"/>
    <col customWidth="1" min="4" max="4" width="19.88"/>
    <col customWidth="1" min="78" max="78" width="13.38"/>
  </cols>
  <sheetData>
    <row r="1">
      <c r="A1" s="49" t="s">
        <v>1</v>
      </c>
      <c r="B1" s="2" t="s">
        <v>1</v>
      </c>
      <c r="C1" s="50" t="s">
        <v>325</v>
      </c>
      <c r="D1" s="50" t="s">
        <v>325</v>
      </c>
      <c r="E1" s="50" t="s">
        <v>326</v>
      </c>
      <c r="F1" s="50" t="s">
        <v>326</v>
      </c>
      <c r="G1" s="50" t="s">
        <v>326</v>
      </c>
      <c r="H1" s="51" t="s">
        <v>327</v>
      </c>
      <c r="I1" s="51" t="s">
        <v>328</v>
      </c>
      <c r="J1" s="51" t="s">
        <v>329</v>
      </c>
      <c r="K1" s="52" t="s">
        <v>330</v>
      </c>
      <c r="L1" s="52" t="s">
        <v>331</v>
      </c>
      <c r="M1" s="52" t="s">
        <v>332</v>
      </c>
      <c r="N1" s="52" t="s">
        <v>333</v>
      </c>
      <c r="O1" s="53" t="s">
        <v>334</v>
      </c>
      <c r="P1" s="53" t="s">
        <v>335</v>
      </c>
      <c r="Q1" s="53" t="s">
        <v>335</v>
      </c>
      <c r="R1" s="53" t="s">
        <v>335</v>
      </c>
      <c r="S1" s="53" t="s">
        <v>336</v>
      </c>
      <c r="T1" s="53" t="s">
        <v>336</v>
      </c>
      <c r="U1" s="53" t="s">
        <v>337</v>
      </c>
      <c r="V1" s="54" t="s">
        <v>338</v>
      </c>
      <c r="W1" s="54" t="s">
        <v>338</v>
      </c>
      <c r="X1" s="54" t="s">
        <v>339</v>
      </c>
      <c r="Y1" s="54" t="s">
        <v>340</v>
      </c>
      <c r="Z1" s="52" t="s">
        <v>331</v>
      </c>
      <c r="AA1" s="52" t="s">
        <v>331</v>
      </c>
      <c r="AB1" s="53" t="s">
        <v>334</v>
      </c>
      <c r="AC1" s="53" t="s">
        <v>341</v>
      </c>
      <c r="AD1" s="53" t="s">
        <v>335</v>
      </c>
      <c r="AE1" s="53" t="s">
        <v>335</v>
      </c>
      <c r="AF1" s="53" t="s">
        <v>335</v>
      </c>
      <c r="AG1" s="53" t="s">
        <v>336</v>
      </c>
      <c r="AH1" s="53" t="s">
        <v>336</v>
      </c>
      <c r="AI1" s="53" t="s">
        <v>337</v>
      </c>
      <c r="AJ1" s="53" t="s">
        <v>337</v>
      </c>
      <c r="AK1" s="54" t="s">
        <v>338</v>
      </c>
      <c r="AL1" s="54" t="s">
        <v>338</v>
      </c>
      <c r="AM1" s="54" t="s">
        <v>339</v>
      </c>
      <c r="AN1" s="54" t="s">
        <v>340</v>
      </c>
      <c r="AO1" s="52" t="s">
        <v>332</v>
      </c>
      <c r="AP1" s="52" t="s">
        <v>332</v>
      </c>
      <c r="AQ1" s="53" t="s">
        <v>334</v>
      </c>
      <c r="AR1" s="53" t="s">
        <v>341</v>
      </c>
      <c r="AS1" s="53" t="s">
        <v>335</v>
      </c>
      <c r="AT1" s="53" t="s">
        <v>335</v>
      </c>
      <c r="AU1" s="53" t="s">
        <v>335</v>
      </c>
      <c r="AV1" s="53" t="s">
        <v>336</v>
      </c>
      <c r="AW1" s="53" t="s">
        <v>336</v>
      </c>
      <c r="AX1" s="53" t="s">
        <v>337</v>
      </c>
      <c r="AY1" s="53" t="s">
        <v>337</v>
      </c>
      <c r="AZ1" s="53" t="s">
        <v>342</v>
      </c>
      <c r="BA1" s="53" t="s">
        <v>342</v>
      </c>
      <c r="BB1" s="54" t="s">
        <v>338</v>
      </c>
      <c r="BC1" s="54" t="s">
        <v>338</v>
      </c>
      <c r="BD1" s="54" t="s">
        <v>339</v>
      </c>
      <c r="BE1" s="54" t="s">
        <v>340</v>
      </c>
      <c r="BF1" s="54" t="s">
        <v>343</v>
      </c>
      <c r="BG1" s="52" t="s">
        <v>333</v>
      </c>
      <c r="BH1" s="52" t="s">
        <v>333</v>
      </c>
      <c r="BI1" s="53" t="s">
        <v>334</v>
      </c>
      <c r="BJ1" s="53" t="s">
        <v>341</v>
      </c>
      <c r="BK1" s="53" t="s">
        <v>335</v>
      </c>
      <c r="BL1" s="53" t="s">
        <v>335</v>
      </c>
      <c r="BM1" s="53" t="s">
        <v>335</v>
      </c>
      <c r="BN1" s="53" t="s">
        <v>336</v>
      </c>
      <c r="BO1" s="53" t="s">
        <v>336</v>
      </c>
      <c r="BP1" s="53" t="s">
        <v>337</v>
      </c>
      <c r="BQ1" s="53" t="s">
        <v>337</v>
      </c>
      <c r="BR1" s="53" t="s">
        <v>342</v>
      </c>
      <c r="BS1" s="53" t="s">
        <v>342</v>
      </c>
      <c r="BT1" s="54" t="s">
        <v>338</v>
      </c>
      <c r="BU1" s="54" t="s">
        <v>338</v>
      </c>
      <c r="BV1" s="54" t="s">
        <v>339</v>
      </c>
      <c r="BW1" s="54" t="s">
        <v>340</v>
      </c>
      <c r="BX1" s="54" t="s">
        <v>343</v>
      </c>
      <c r="BY1" s="54" t="s">
        <v>344</v>
      </c>
      <c r="BZ1" s="52" t="s">
        <v>345</v>
      </c>
      <c r="CA1" s="52" t="s">
        <v>345</v>
      </c>
      <c r="CB1" s="53"/>
      <c r="CC1" s="53" t="s">
        <v>334</v>
      </c>
      <c r="CD1" s="53" t="s">
        <v>341</v>
      </c>
      <c r="CE1" s="53" t="s">
        <v>337</v>
      </c>
      <c r="CF1" s="53" t="s">
        <v>337</v>
      </c>
      <c r="CG1" s="53" t="s">
        <v>342</v>
      </c>
      <c r="CH1" s="53" t="s">
        <v>342</v>
      </c>
      <c r="CI1" s="54" t="s">
        <v>340</v>
      </c>
      <c r="CJ1" s="54" t="s">
        <v>343</v>
      </c>
      <c r="CK1" s="54" t="s">
        <v>344</v>
      </c>
      <c r="CL1" s="52" t="s">
        <v>346</v>
      </c>
      <c r="CM1" s="52" t="s">
        <v>346</v>
      </c>
      <c r="CN1" s="52" t="s">
        <v>346</v>
      </c>
      <c r="CO1" s="52" t="s">
        <v>346</v>
      </c>
      <c r="CP1" s="52" t="s">
        <v>346</v>
      </c>
      <c r="CQ1" s="53" t="s">
        <v>334</v>
      </c>
      <c r="CR1" s="53" t="s">
        <v>337</v>
      </c>
      <c r="CS1" s="53" t="s">
        <v>342</v>
      </c>
      <c r="CT1" s="54" t="s">
        <v>340</v>
      </c>
      <c r="CU1" s="54" t="s">
        <v>340</v>
      </c>
      <c r="CV1" s="54" t="s">
        <v>343</v>
      </c>
      <c r="CW1" s="52" t="s">
        <v>347</v>
      </c>
      <c r="CX1" s="52" t="s">
        <v>347</v>
      </c>
      <c r="CY1" s="53" t="s">
        <v>334</v>
      </c>
      <c r="CZ1" s="53" t="s">
        <v>341</v>
      </c>
      <c r="DA1" s="54" t="s">
        <v>344</v>
      </c>
      <c r="DB1" s="55" t="s">
        <v>348</v>
      </c>
      <c r="DC1" s="56" t="s">
        <v>349</v>
      </c>
      <c r="DD1" s="60" t="s">
        <v>1998</v>
      </c>
      <c r="DE1" s="60" t="s">
        <v>1999</v>
      </c>
    </row>
    <row r="2">
      <c r="A2" s="5" t="s">
        <v>350</v>
      </c>
      <c r="B2" s="6" t="s">
        <v>3</v>
      </c>
      <c r="C2" s="6" t="s">
        <v>351</v>
      </c>
      <c r="D2" s="6" t="s">
        <v>2000</v>
      </c>
      <c r="E2" s="6" t="s">
        <v>353</v>
      </c>
      <c r="F2" s="6" t="s">
        <v>354</v>
      </c>
      <c r="G2" s="6" t="s">
        <v>355</v>
      </c>
      <c r="H2" s="6" t="s">
        <v>356</v>
      </c>
      <c r="I2" s="5" t="s">
        <v>357</v>
      </c>
      <c r="J2" s="5" t="s">
        <v>358</v>
      </c>
      <c r="K2" s="6" t="s">
        <v>359</v>
      </c>
      <c r="L2" s="6" t="s">
        <v>360</v>
      </c>
      <c r="M2" s="6" t="s">
        <v>361</v>
      </c>
      <c r="N2" s="6" t="s">
        <v>362</v>
      </c>
      <c r="O2" s="57" t="s">
        <v>363</v>
      </c>
      <c r="P2" s="58" t="s">
        <v>364</v>
      </c>
      <c r="Q2" s="58" t="s">
        <v>365</v>
      </c>
      <c r="R2" s="58" t="s">
        <v>366</v>
      </c>
      <c r="S2" s="59" t="s">
        <v>367</v>
      </c>
      <c r="T2" s="59" t="s">
        <v>368</v>
      </c>
      <c r="U2" s="57" t="s">
        <v>369</v>
      </c>
      <c r="V2" s="57" t="s">
        <v>2001</v>
      </c>
      <c r="W2" s="57" t="s">
        <v>371</v>
      </c>
      <c r="X2" s="57" t="s">
        <v>372</v>
      </c>
      <c r="Y2" s="57" t="s">
        <v>373</v>
      </c>
      <c r="Z2" s="57" t="s">
        <v>374</v>
      </c>
      <c r="AA2" s="57" t="s">
        <v>375</v>
      </c>
      <c r="AB2" s="57" t="s">
        <v>376</v>
      </c>
      <c r="AC2" s="57" t="s">
        <v>377</v>
      </c>
      <c r="AD2" s="58" t="s">
        <v>378</v>
      </c>
      <c r="AE2" s="58" t="s">
        <v>379</v>
      </c>
      <c r="AF2" s="58" t="s">
        <v>380</v>
      </c>
      <c r="AG2" s="57" t="s">
        <v>381</v>
      </c>
      <c r="AH2" s="57" t="s">
        <v>382</v>
      </c>
      <c r="AI2" s="57" t="s">
        <v>383</v>
      </c>
      <c r="AJ2" s="57" t="s">
        <v>384</v>
      </c>
      <c r="AK2" s="57" t="s">
        <v>385</v>
      </c>
      <c r="AL2" s="57" t="s">
        <v>386</v>
      </c>
      <c r="AM2" s="57" t="s">
        <v>387</v>
      </c>
      <c r="AN2" s="57" t="s">
        <v>388</v>
      </c>
      <c r="AO2" s="57" t="s">
        <v>389</v>
      </c>
      <c r="AP2" s="57" t="s">
        <v>390</v>
      </c>
      <c r="AQ2" s="57" t="s">
        <v>391</v>
      </c>
      <c r="AR2" s="57" t="s">
        <v>392</v>
      </c>
      <c r="AS2" s="58" t="s">
        <v>393</v>
      </c>
      <c r="AT2" s="58" t="s">
        <v>394</v>
      </c>
      <c r="AU2" s="58" t="s">
        <v>395</v>
      </c>
      <c r="AV2" s="59" t="s">
        <v>396</v>
      </c>
      <c r="AW2" s="59" t="s">
        <v>397</v>
      </c>
      <c r="AX2" s="57" t="s">
        <v>398</v>
      </c>
      <c r="AY2" s="57" t="s">
        <v>399</v>
      </c>
      <c r="AZ2" s="57" t="s">
        <v>400</v>
      </c>
      <c r="BA2" s="57" t="s">
        <v>401</v>
      </c>
      <c r="BB2" s="57" t="s">
        <v>402</v>
      </c>
      <c r="BC2" s="57" t="s">
        <v>403</v>
      </c>
      <c r="BD2" s="57" t="s">
        <v>404</v>
      </c>
      <c r="BE2" s="57" t="s">
        <v>405</v>
      </c>
      <c r="BF2" s="57" t="s">
        <v>406</v>
      </c>
      <c r="BG2" s="57" t="s">
        <v>407</v>
      </c>
      <c r="BH2" s="57" t="s">
        <v>408</v>
      </c>
      <c r="BI2" s="57" t="s">
        <v>409</v>
      </c>
      <c r="BJ2" s="57" t="s">
        <v>410</v>
      </c>
      <c r="BK2" s="58" t="s">
        <v>411</v>
      </c>
      <c r="BL2" s="58" t="s">
        <v>412</v>
      </c>
      <c r="BM2" s="58" t="s">
        <v>413</v>
      </c>
      <c r="BN2" s="59" t="s">
        <v>414</v>
      </c>
      <c r="BO2" s="59" t="s">
        <v>415</v>
      </c>
      <c r="BP2" s="57" t="s">
        <v>416</v>
      </c>
      <c r="BQ2" s="57" t="s">
        <v>417</v>
      </c>
      <c r="BR2" s="57" t="s">
        <v>418</v>
      </c>
      <c r="BS2" s="57" t="s">
        <v>419</v>
      </c>
      <c r="BT2" s="57" t="s">
        <v>420</v>
      </c>
      <c r="BU2" s="57" t="s">
        <v>421</v>
      </c>
      <c r="BV2" s="57" t="s">
        <v>422</v>
      </c>
      <c r="BW2" s="57" t="s">
        <v>423</v>
      </c>
      <c r="BX2" s="57" t="s">
        <v>424</v>
      </c>
      <c r="BY2" s="57" t="s">
        <v>425</v>
      </c>
      <c r="BZ2" s="6" t="s">
        <v>426</v>
      </c>
      <c r="CA2" s="57" t="s">
        <v>427</v>
      </c>
      <c r="CB2" s="60" t="s">
        <v>428</v>
      </c>
      <c r="CC2" s="57" t="s">
        <v>429</v>
      </c>
      <c r="CD2" s="57" t="s">
        <v>430</v>
      </c>
      <c r="CE2" s="57" t="s">
        <v>431</v>
      </c>
      <c r="CF2" s="57" t="s">
        <v>432</v>
      </c>
      <c r="CG2" s="57" t="s">
        <v>433</v>
      </c>
      <c r="CH2" s="57" t="s">
        <v>434</v>
      </c>
      <c r="CI2" s="57" t="s">
        <v>435</v>
      </c>
      <c r="CJ2" s="57" t="s">
        <v>436</v>
      </c>
      <c r="CK2" s="57" t="s">
        <v>437</v>
      </c>
      <c r="CL2" s="6" t="s">
        <v>438</v>
      </c>
      <c r="CM2" s="57" t="s">
        <v>439</v>
      </c>
      <c r="CN2" s="57" t="s">
        <v>440</v>
      </c>
      <c r="CO2" s="57" t="s">
        <v>441</v>
      </c>
      <c r="CP2" s="57" t="s">
        <v>442</v>
      </c>
      <c r="CQ2" s="57" t="s">
        <v>443</v>
      </c>
      <c r="CR2" s="57" t="s">
        <v>444</v>
      </c>
      <c r="CS2" s="57" t="s">
        <v>445</v>
      </c>
      <c r="CT2" s="57" t="s">
        <v>446</v>
      </c>
      <c r="CU2" s="57" t="s">
        <v>447</v>
      </c>
      <c r="CV2" s="57" t="s">
        <v>448</v>
      </c>
      <c r="CW2" s="57" t="s">
        <v>449</v>
      </c>
      <c r="CX2" s="57" t="s">
        <v>450</v>
      </c>
      <c r="CY2" s="57" t="s">
        <v>451</v>
      </c>
      <c r="CZ2" s="57" t="s">
        <v>452</v>
      </c>
      <c r="DA2" s="57" t="s">
        <v>453</v>
      </c>
      <c r="DB2" s="57" t="s">
        <v>454</v>
      </c>
      <c r="DC2" s="57" t="s">
        <v>455</v>
      </c>
    </row>
    <row r="3">
      <c r="E3" s="66"/>
      <c r="F3" s="66"/>
      <c r="G3" s="66"/>
      <c r="H3" s="15"/>
      <c r="I3" s="66"/>
      <c r="J3" s="66"/>
      <c r="K3" s="67"/>
      <c r="L3" s="67"/>
      <c r="M3" s="67"/>
      <c r="N3" s="67"/>
      <c r="Z3" s="66"/>
      <c r="AA3" s="66"/>
      <c r="AO3" s="66"/>
      <c r="AP3" s="66"/>
      <c r="AZ3" s="66"/>
      <c r="BA3" s="66"/>
      <c r="BG3" s="66"/>
      <c r="BH3" s="66"/>
      <c r="BR3" s="66"/>
      <c r="BS3" s="66"/>
      <c r="BZ3" s="67"/>
      <c r="CG3" s="66"/>
      <c r="CH3" s="66"/>
      <c r="CL3" s="67"/>
      <c r="CM3" s="66"/>
      <c r="CN3" s="66"/>
      <c r="CO3" s="66"/>
      <c r="CP3" s="66"/>
      <c r="CW3" s="67"/>
      <c r="CX3" s="66"/>
    </row>
    <row r="4">
      <c r="E4" s="66"/>
      <c r="F4" s="66"/>
      <c r="G4" s="66"/>
      <c r="H4" s="15"/>
      <c r="I4" s="66"/>
      <c r="J4" s="66"/>
      <c r="K4" s="67"/>
      <c r="L4" s="67"/>
      <c r="M4" s="67"/>
      <c r="N4" s="67"/>
      <c r="Z4" s="66"/>
      <c r="AA4" s="66"/>
      <c r="AO4" s="66"/>
      <c r="AP4" s="66"/>
      <c r="AZ4" s="66"/>
      <c r="BA4" s="66"/>
      <c r="BG4" s="66"/>
      <c r="BH4" s="66"/>
      <c r="BR4" s="66"/>
      <c r="BS4" s="66"/>
      <c r="BZ4" s="67"/>
      <c r="CG4" s="66"/>
      <c r="CH4" s="66"/>
      <c r="CL4" s="67"/>
      <c r="CM4" s="66"/>
      <c r="CN4" s="66"/>
      <c r="CO4" s="66"/>
      <c r="CP4" s="66"/>
      <c r="CW4" s="67"/>
      <c r="CX4" s="66"/>
    </row>
    <row r="5">
      <c r="E5" s="66"/>
      <c r="F5" s="66"/>
      <c r="G5" s="66"/>
      <c r="H5" s="15"/>
      <c r="I5" s="66"/>
      <c r="J5" s="66"/>
      <c r="K5" s="67"/>
      <c r="L5" s="67"/>
      <c r="M5" s="67"/>
      <c r="N5" s="67"/>
      <c r="Z5" s="66"/>
      <c r="AA5" s="66"/>
      <c r="AO5" s="66"/>
      <c r="AP5" s="66"/>
      <c r="AZ5" s="66"/>
      <c r="BA5" s="66"/>
      <c r="BG5" s="66"/>
      <c r="BH5" s="66"/>
      <c r="BR5" s="66"/>
      <c r="BS5" s="66"/>
      <c r="BZ5" s="67"/>
      <c r="CG5" s="66"/>
      <c r="CH5" s="66"/>
      <c r="CL5" s="67"/>
      <c r="CM5" s="66"/>
      <c r="CN5" s="66"/>
      <c r="CO5" s="66"/>
      <c r="CP5" s="66"/>
      <c r="CW5" s="67"/>
      <c r="CX5" s="66"/>
    </row>
    <row r="6">
      <c r="E6" s="66"/>
      <c r="F6" s="66"/>
      <c r="G6" s="66"/>
      <c r="H6" s="15"/>
      <c r="I6" s="66"/>
      <c r="J6" s="66"/>
      <c r="K6" s="67"/>
      <c r="L6" s="67"/>
      <c r="M6" s="67"/>
      <c r="N6" s="67"/>
      <c r="Z6" s="66"/>
      <c r="AA6" s="66"/>
      <c r="AO6" s="66"/>
      <c r="AP6" s="66"/>
      <c r="AZ6" s="66"/>
      <c r="BA6" s="66"/>
      <c r="BG6" s="66"/>
      <c r="BH6" s="66"/>
      <c r="BR6" s="66"/>
      <c r="BS6" s="66"/>
      <c r="BZ6" s="67"/>
      <c r="CG6" s="66"/>
      <c r="CH6" s="66"/>
      <c r="CL6" s="67"/>
      <c r="CM6" s="66"/>
      <c r="CN6" s="66"/>
      <c r="CO6" s="66"/>
      <c r="CP6" s="66"/>
      <c r="CW6" s="67"/>
      <c r="CX6" s="66"/>
    </row>
    <row r="7">
      <c r="E7" s="66"/>
      <c r="F7" s="66"/>
      <c r="G7" s="66"/>
      <c r="H7" s="15"/>
      <c r="I7" s="66"/>
      <c r="J7" s="66"/>
      <c r="K7" s="67"/>
      <c r="L7" s="67"/>
      <c r="M7" s="67"/>
      <c r="N7" s="67"/>
      <c r="Z7" s="66"/>
      <c r="AA7" s="66"/>
      <c r="AO7" s="66"/>
      <c r="AP7" s="66"/>
      <c r="AZ7" s="66"/>
      <c r="BA7" s="66"/>
      <c r="BG7" s="66"/>
      <c r="BH7" s="66"/>
      <c r="BR7" s="66"/>
      <c r="BS7" s="66"/>
      <c r="BZ7" s="67"/>
      <c r="CG7" s="66"/>
      <c r="CH7" s="66"/>
      <c r="CL7" s="67"/>
      <c r="CM7" s="66"/>
      <c r="CN7" s="66"/>
      <c r="CO7" s="66"/>
      <c r="CP7" s="66"/>
      <c r="CW7" s="67"/>
      <c r="CX7" s="66"/>
    </row>
    <row r="8">
      <c r="E8" s="66"/>
      <c r="F8" s="66"/>
      <c r="G8" s="66"/>
      <c r="H8" s="15"/>
      <c r="I8" s="66"/>
      <c r="J8" s="66"/>
      <c r="K8" s="67"/>
      <c r="L8" s="67"/>
      <c r="M8" s="67"/>
      <c r="N8" s="67"/>
      <c r="Z8" s="66"/>
      <c r="AA8" s="66"/>
      <c r="AO8" s="66"/>
      <c r="AP8" s="66"/>
      <c r="AZ8" s="66"/>
      <c r="BA8" s="66"/>
      <c r="BG8" s="66"/>
      <c r="BH8" s="66"/>
      <c r="BR8" s="66"/>
      <c r="BS8" s="66"/>
      <c r="BZ8" s="67"/>
      <c r="CG8" s="66"/>
      <c r="CH8" s="66"/>
      <c r="CL8" s="67"/>
      <c r="CM8" s="66"/>
      <c r="CN8" s="66"/>
      <c r="CO8" s="66"/>
      <c r="CP8" s="66"/>
      <c r="CW8" s="67"/>
      <c r="CX8" s="66"/>
    </row>
    <row r="9">
      <c r="E9" s="66"/>
      <c r="F9" s="66"/>
      <c r="G9" s="66"/>
      <c r="H9" s="15"/>
      <c r="I9" s="66"/>
      <c r="J9" s="66"/>
      <c r="K9" s="67"/>
      <c r="L9" s="67"/>
      <c r="M9" s="67"/>
      <c r="N9" s="67"/>
      <c r="Z9" s="66"/>
      <c r="AA9" s="66"/>
      <c r="AO9" s="66"/>
      <c r="AP9" s="66"/>
      <c r="AZ9" s="66"/>
      <c r="BA9" s="66"/>
      <c r="BG9" s="66"/>
      <c r="BH9" s="66"/>
      <c r="BR9" s="66"/>
      <c r="BS9" s="66"/>
      <c r="BZ9" s="67"/>
      <c r="CG9" s="66"/>
      <c r="CH9" s="66"/>
      <c r="CL9" s="67"/>
      <c r="CM9" s="66"/>
      <c r="CN9" s="66"/>
      <c r="CO9" s="66"/>
      <c r="CP9" s="66"/>
      <c r="CW9" s="67"/>
      <c r="CX9" s="66"/>
    </row>
    <row r="10">
      <c r="E10" s="66"/>
      <c r="F10" s="66"/>
      <c r="G10" s="66"/>
      <c r="H10" s="15"/>
      <c r="I10" s="66"/>
      <c r="J10" s="66"/>
      <c r="K10" s="67"/>
      <c r="L10" s="67"/>
      <c r="M10" s="67"/>
      <c r="N10" s="67"/>
      <c r="Z10" s="66"/>
      <c r="AA10" s="66"/>
      <c r="AO10" s="66"/>
      <c r="AP10" s="66"/>
      <c r="AZ10" s="66"/>
      <c r="BA10" s="66"/>
      <c r="BG10" s="66"/>
      <c r="BH10" s="66"/>
      <c r="BR10" s="66"/>
      <c r="BS10" s="66"/>
      <c r="BZ10" s="67"/>
      <c r="CG10" s="66"/>
      <c r="CH10" s="66"/>
      <c r="CL10" s="67"/>
      <c r="CM10" s="66"/>
      <c r="CN10" s="66"/>
      <c r="CO10" s="66"/>
      <c r="CP10" s="66"/>
      <c r="CW10" s="67"/>
      <c r="CX10" s="66"/>
    </row>
    <row r="11">
      <c r="E11" s="66"/>
      <c r="F11" s="66"/>
      <c r="G11" s="66"/>
      <c r="H11" s="15"/>
      <c r="I11" s="66"/>
      <c r="J11" s="66"/>
      <c r="K11" s="67"/>
      <c r="L11" s="67"/>
      <c r="M11" s="67"/>
      <c r="N11" s="67"/>
      <c r="Z11" s="66"/>
      <c r="AA11" s="66"/>
      <c r="AO11" s="66"/>
      <c r="AP11" s="66"/>
      <c r="AZ11" s="66"/>
      <c r="BA11" s="66"/>
      <c r="BG11" s="66"/>
      <c r="BH11" s="66"/>
      <c r="BR11" s="66"/>
      <c r="BS11" s="66"/>
      <c r="BZ11" s="67"/>
      <c r="CG11" s="66"/>
      <c r="CH11" s="66"/>
      <c r="CL11" s="67"/>
      <c r="CM11" s="66"/>
      <c r="CN11" s="66"/>
      <c r="CO11" s="66"/>
      <c r="CP11" s="66"/>
      <c r="CW11" s="67"/>
      <c r="CX11" s="66"/>
    </row>
    <row r="12">
      <c r="E12" s="66"/>
      <c r="F12" s="66"/>
      <c r="G12" s="66"/>
      <c r="H12" s="15"/>
      <c r="I12" s="66"/>
      <c r="J12" s="66"/>
      <c r="K12" s="67"/>
      <c r="L12" s="67"/>
      <c r="M12" s="67"/>
      <c r="N12" s="67"/>
      <c r="Z12" s="66"/>
      <c r="AA12" s="66"/>
      <c r="AO12" s="66"/>
      <c r="AP12" s="66"/>
      <c r="AZ12" s="66"/>
      <c r="BA12" s="66"/>
      <c r="BG12" s="66"/>
      <c r="BH12" s="66"/>
      <c r="BR12" s="66"/>
      <c r="BS12" s="66"/>
      <c r="BZ12" s="67"/>
      <c r="CG12" s="66"/>
      <c r="CH12" s="66"/>
      <c r="CL12" s="67"/>
      <c r="CM12" s="66"/>
      <c r="CN12" s="66"/>
      <c r="CO12" s="66"/>
      <c r="CP12" s="66"/>
      <c r="CW12" s="67"/>
      <c r="CX12" s="66"/>
    </row>
    <row r="13">
      <c r="E13" s="66"/>
      <c r="F13" s="66"/>
      <c r="G13" s="66"/>
      <c r="H13" s="15"/>
      <c r="I13" s="66"/>
      <c r="J13" s="66"/>
      <c r="K13" s="67"/>
      <c r="L13" s="67"/>
      <c r="M13" s="67"/>
      <c r="N13" s="67"/>
      <c r="Z13" s="66"/>
      <c r="AA13" s="66"/>
      <c r="AO13" s="66"/>
      <c r="AP13" s="66"/>
      <c r="AZ13" s="66"/>
      <c r="BA13" s="66"/>
      <c r="BG13" s="66"/>
      <c r="BH13" s="66"/>
      <c r="BR13" s="66"/>
      <c r="BS13" s="66"/>
      <c r="BZ13" s="67"/>
      <c r="CG13" s="66"/>
      <c r="CH13" s="66"/>
      <c r="CL13" s="67"/>
      <c r="CM13" s="66"/>
      <c r="CN13" s="66"/>
      <c r="CO13" s="66"/>
      <c r="CP13" s="66"/>
      <c r="CW13" s="67"/>
      <c r="CX13" s="66"/>
    </row>
    <row r="14">
      <c r="E14" s="66"/>
      <c r="F14" s="66"/>
      <c r="G14" s="66"/>
      <c r="H14" s="15"/>
      <c r="I14" s="66"/>
      <c r="J14" s="66"/>
      <c r="K14" s="67"/>
      <c r="L14" s="67"/>
      <c r="M14" s="67"/>
      <c r="N14" s="67"/>
      <c r="Z14" s="66"/>
      <c r="AA14" s="66"/>
      <c r="AO14" s="66"/>
      <c r="AP14" s="66"/>
      <c r="AZ14" s="66"/>
      <c r="BA14" s="66"/>
      <c r="BG14" s="66"/>
      <c r="BH14" s="66"/>
      <c r="BR14" s="66"/>
      <c r="BS14" s="66"/>
      <c r="BZ14" s="67"/>
      <c r="CG14" s="66"/>
      <c r="CH14" s="66"/>
      <c r="CL14" s="67"/>
      <c r="CM14" s="66"/>
      <c r="CN14" s="66"/>
      <c r="CO14" s="66"/>
      <c r="CP14" s="66"/>
      <c r="CW14" s="67"/>
      <c r="CX14" s="66"/>
    </row>
    <row r="15">
      <c r="E15" s="66"/>
      <c r="F15" s="66"/>
      <c r="G15" s="66"/>
      <c r="H15" s="15"/>
      <c r="I15" s="66"/>
      <c r="J15" s="66"/>
      <c r="K15" s="67"/>
      <c r="L15" s="67"/>
      <c r="M15" s="67"/>
      <c r="N15" s="67"/>
      <c r="Z15" s="66"/>
      <c r="AA15" s="66"/>
      <c r="AO15" s="66"/>
      <c r="AP15" s="66"/>
      <c r="AZ15" s="66"/>
      <c r="BA15" s="66"/>
      <c r="BG15" s="66"/>
      <c r="BH15" s="66"/>
      <c r="BR15" s="66"/>
      <c r="BS15" s="66"/>
      <c r="BZ15" s="67"/>
      <c r="CG15" s="66"/>
      <c r="CH15" s="66"/>
      <c r="CL15" s="67"/>
      <c r="CM15" s="66"/>
      <c r="CN15" s="66"/>
      <c r="CO15" s="66"/>
      <c r="CP15" s="66"/>
      <c r="CW15" s="67"/>
      <c r="CX15" s="66"/>
    </row>
    <row r="16">
      <c r="E16" s="66"/>
      <c r="F16" s="66"/>
      <c r="G16" s="66"/>
      <c r="H16" s="15"/>
      <c r="I16" s="66"/>
      <c r="J16" s="66"/>
      <c r="K16" s="67"/>
      <c r="L16" s="67"/>
      <c r="M16" s="67"/>
      <c r="N16" s="67"/>
      <c r="Z16" s="66"/>
      <c r="AA16" s="66"/>
      <c r="AO16" s="66"/>
      <c r="AP16" s="66"/>
      <c r="AZ16" s="66"/>
      <c r="BA16" s="66"/>
      <c r="BG16" s="66"/>
      <c r="BH16" s="66"/>
      <c r="BR16" s="66"/>
      <c r="BS16" s="66"/>
      <c r="BZ16" s="67"/>
      <c r="CG16" s="66"/>
      <c r="CH16" s="66"/>
      <c r="CL16" s="67"/>
      <c r="CM16" s="66"/>
      <c r="CN16" s="66"/>
      <c r="CO16" s="66"/>
      <c r="CP16" s="66"/>
      <c r="CW16" s="67"/>
      <c r="CX16" s="66"/>
    </row>
    <row r="17">
      <c r="E17" s="66"/>
      <c r="F17" s="66"/>
      <c r="G17" s="66"/>
      <c r="H17" s="15"/>
      <c r="I17" s="66"/>
      <c r="J17" s="66"/>
      <c r="K17" s="67"/>
      <c r="L17" s="67"/>
      <c r="M17" s="67"/>
      <c r="N17" s="67"/>
      <c r="Z17" s="66"/>
      <c r="AA17" s="66"/>
      <c r="AO17" s="66"/>
      <c r="AP17" s="66"/>
      <c r="AZ17" s="66"/>
      <c r="BA17" s="66"/>
      <c r="BG17" s="66"/>
      <c r="BH17" s="66"/>
      <c r="BR17" s="66"/>
      <c r="BS17" s="66"/>
      <c r="BZ17" s="67"/>
      <c r="CG17" s="66"/>
      <c r="CH17" s="66"/>
      <c r="CL17" s="67"/>
      <c r="CM17" s="66"/>
      <c r="CN17" s="66"/>
      <c r="CO17" s="66"/>
      <c r="CP17" s="66"/>
      <c r="CW17" s="67"/>
      <c r="CX17" s="66"/>
    </row>
    <row r="18">
      <c r="E18" s="66"/>
      <c r="F18" s="66"/>
      <c r="G18" s="66"/>
      <c r="H18" s="15"/>
      <c r="I18" s="66"/>
      <c r="J18" s="66"/>
      <c r="K18" s="67"/>
      <c r="L18" s="67"/>
      <c r="M18" s="67"/>
      <c r="N18" s="67"/>
      <c r="Z18" s="66"/>
      <c r="AA18" s="66"/>
      <c r="AO18" s="66"/>
      <c r="AP18" s="66"/>
      <c r="AZ18" s="66"/>
      <c r="BA18" s="66"/>
      <c r="BG18" s="66"/>
      <c r="BH18" s="66"/>
      <c r="BR18" s="66"/>
      <c r="BS18" s="66"/>
      <c r="BZ18" s="67"/>
      <c r="CG18" s="66"/>
      <c r="CH18" s="66"/>
      <c r="CL18" s="67"/>
      <c r="CM18" s="66"/>
      <c r="CN18" s="66"/>
      <c r="CO18" s="66"/>
      <c r="CP18" s="66"/>
      <c r="CW18" s="67"/>
      <c r="CX18" s="66"/>
    </row>
    <row r="19">
      <c r="E19" s="66"/>
      <c r="F19" s="66"/>
      <c r="G19" s="66"/>
      <c r="H19" s="15"/>
      <c r="I19" s="66"/>
      <c r="J19" s="66"/>
      <c r="K19" s="67"/>
      <c r="L19" s="67"/>
      <c r="M19" s="67"/>
      <c r="N19" s="67"/>
      <c r="Z19" s="66"/>
      <c r="AA19" s="66"/>
      <c r="AO19" s="66"/>
      <c r="AP19" s="66"/>
      <c r="AZ19" s="66"/>
      <c r="BA19" s="66"/>
      <c r="BG19" s="66"/>
      <c r="BH19" s="66"/>
      <c r="BR19" s="66"/>
      <c r="BS19" s="66"/>
      <c r="BZ19" s="67"/>
      <c r="CG19" s="66"/>
      <c r="CH19" s="66"/>
      <c r="CL19" s="67"/>
      <c r="CM19" s="66"/>
      <c r="CN19" s="66"/>
      <c r="CO19" s="66"/>
      <c r="CP19" s="66"/>
      <c r="CW19" s="67"/>
      <c r="CX19" s="66"/>
    </row>
    <row r="20">
      <c r="E20" s="66"/>
      <c r="F20" s="66"/>
      <c r="G20" s="66"/>
      <c r="H20" s="15"/>
      <c r="I20" s="66"/>
      <c r="J20" s="66"/>
      <c r="K20" s="67"/>
      <c r="L20" s="67"/>
      <c r="M20" s="67"/>
      <c r="N20" s="67"/>
      <c r="Z20" s="66"/>
      <c r="AA20" s="66"/>
      <c r="AO20" s="66"/>
      <c r="AP20" s="66"/>
      <c r="AZ20" s="66"/>
      <c r="BA20" s="66"/>
      <c r="BG20" s="66"/>
      <c r="BH20" s="66"/>
      <c r="BR20" s="66"/>
      <c r="BS20" s="66"/>
      <c r="BZ20" s="67"/>
      <c r="CG20" s="66"/>
      <c r="CH20" s="66"/>
      <c r="CL20" s="67"/>
      <c r="CM20" s="66"/>
      <c r="CN20" s="66"/>
      <c r="CO20" s="66"/>
      <c r="CP20" s="66"/>
      <c r="CW20" s="67"/>
      <c r="CX20" s="66"/>
    </row>
    <row r="21">
      <c r="E21" s="66"/>
      <c r="F21" s="66"/>
      <c r="G21" s="66"/>
      <c r="H21" s="15"/>
      <c r="I21" s="66"/>
      <c r="J21" s="66"/>
      <c r="K21" s="67"/>
      <c r="L21" s="67"/>
      <c r="M21" s="67"/>
      <c r="N21" s="67"/>
      <c r="Z21" s="66"/>
      <c r="AA21" s="66"/>
      <c r="AO21" s="66"/>
      <c r="AP21" s="66"/>
      <c r="AZ21" s="66"/>
      <c r="BA21" s="66"/>
      <c r="BG21" s="66"/>
      <c r="BH21" s="66"/>
      <c r="BR21" s="66"/>
      <c r="BS21" s="66"/>
      <c r="BZ21" s="67"/>
      <c r="CG21" s="66"/>
      <c r="CH21" s="66"/>
      <c r="CL21" s="67"/>
      <c r="CM21" s="66"/>
      <c r="CN21" s="66"/>
      <c r="CO21" s="66"/>
      <c r="CP21" s="66"/>
      <c r="CW21" s="67"/>
      <c r="CX21" s="66"/>
    </row>
    <row r="22">
      <c r="E22" s="66"/>
      <c r="F22" s="66"/>
      <c r="G22" s="66"/>
      <c r="H22" s="15"/>
      <c r="I22" s="66"/>
      <c r="J22" s="66"/>
      <c r="K22" s="67"/>
      <c r="L22" s="67"/>
      <c r="M22" s="67"/>
      <c r="N22" s="67"/>
      <c r="Z22" s="66"/>
      <c r="AA22" s="66"/>
      <c r="AO22" s="66"/>
      <c r="AP22" s="66"/>
      <c r="AZ22" s="66"/>
      <c r="BA22" s="66"/>
      <c r="BG22" s="66"/>
      <c r="BH22" s="66"/>
      <c r="BR22" s="66"/>
      <c r="BS22" s="66"/>
      <c r="BZ22" s="67"/>
      <c r="CG22" s="66"/>
      <c r="CH22" s="66"/>
      <c r="CL22" s="67"/>
      <c r="CM22" s="66"/>
      <c r="CN22" s="66"/>
      <c r="CO22" s="66"/>
      <c r="CP22" s="66"/>
      <c r="CW22" s="67"/>
      <c r="CX22" s="66"/>
    </row>
    <row r="23">
      <c r="E23" s="66"/>
      <c r="F23" s="66"/>
      <c r="G23" s="66"/>
      <c r="H23" s="15"/>
      <c r="I23" s="66"/>
      <c r="J23" s="66"/>
      <c r="K23" s="67"/>
      <c r="L23" s="67"/>
      <c r="M23" s="67"/>
      <c r="N23" s="67"/>
      <c r="Z23" s="66"/>
      <c r="AA23" s="66"/>
      <c r="AO23" s="66"/>
      <c r="AP23" s="66"/>
      <c r="AZ23" s="66"/>
      <c r="BA23" s="66"/>
      <c r="BG23" s="66"/>
      <c r="BH23" s="66"/>
      <c r="BR23" s="66"/>
      <c r="BS23" s="66"/>
      <c r="BZ23" s="67"/>
      <c r="CG23" s="66"/>
      <c r="CH23" s="66"/>
      <c r="CL23" s="67"/>
      <c r="CM23" s="66"/>
      <c r="CN23" s="66"/>
      <c r="CO23" s="66"/>
      <c r="CP23" s="66"/>
      <c r="CW23" s="67"/>
      <c r="CX23" s="66"/>
    </row>
    <row r="24">
      <c r="E24" s="66"/>
      <c r="F24" s="66"/>
      <c r="G24" s="66"/>
      <c r="H24" s="15"/>
      <c r="I24" s="66"/>
      <c r="J24" s="66"/>
      <c r="K24" s="67"/>
      <c r="L24" s="67"/>
      <c r="M24" s="67"/>
      <c r="N24" s="67"/>
      <c r="Z24" s="66"/>
      <c r="AA24" s="66"/>
      <c r="AO24" s="66"/>
      <c r="AP24" s="66"/>
      <c r="AZ24" s="66"/>
      <c r="BA24" s="66"/>
      <c r="BG24" s="66"/>
      <c r="BH24" s="66"/>
      <c r="BR24" s="66"/>
      <c r="BS24" s="66"/>
      <c r="BZ24" s="67"/>
      <c r="CG24" s="66"/>
      <c r="CH24" s="66"/>
      <c r="CL24" s="67"/>
      <c r="CM24" s="66"/>
      <c r="CN24" s="66"/>
      <c r="CO24" s="66"/>
      <c r="CP24" s="66"/>
      <c r="CW24" s="67"/>
      <c r="CX24" s="66"/>
    </row>
    <row r="25">
      <c r="E25" s="66"/>
      <c r="F25" s="66"/>
      <c r="G25" s="66"/>
      <c r="H25" s="15"/>
      <c r="I25" s="66"/>
      <c r="J25" s="66"/>
      <c r="K25" s="67"/>
      <c r="L25" s="67"/>
      <c r="M25" s="67"/>
      <c r="N25" s="67"/>
      <c r="Z25" s="66"/>
      <c r="AA25" s="66"/>
      <c r="AO25" s="66"/>
      <c r="AP25" s="66"/>
      <c r="AZ25" s="66"/>
      <c r="BA25" s="66"/>
      <c r="BG25" s="66"/>
      <c r="BH25" s="66"/>
      <c r="BR25" s="66"/>
      <c r="BS25" s="66"/>
      <c r="BZ25" s="67"/>
      <c r="CG25" s="66"/>
      <c r="CH25" s="66"/>
      <c r="CL25" s="67"/>
      <c r="CM25" s="66"/>
      <c r="CN25" s="66"/>
      <c r="CO25" s="66"/>
      <c r="CP25" s="66"/>
      <c r="CW25" s="67"/>
      <c r="CX25" s="66"/>
    </row>
    <row r="26">
      <c r="E26" s="66"/>
      <c r="F26" s="66"/>
      <c r="G26" s="66"/>
      <c r="H26" s="15"/>
      <c r="I26" s="66"/>
      <c r="J26" s="66"/>
      <c r="K26" s="67"/>
      <c r="L26" s="67"/>
      <c r="M26" s="67"/>
      <c r="N26" s="67"/>
      <c r="Z26" s="66"/>
      <c r="AA26" s="66"/>
      <c r="AO26" s="66"/>
      <c r="AP26" s="66"/>
      <c r="AZ26" s="66"/>
      <c r="BA26" s="66"/>
      <c r="BG26" s="66"/>
      <c r="BH26" s="66"/>
      <c r="BR26" s="66"/>
      <c r="BS26" s="66"/>
      <c r="BZ26" s="67"/>
      <c r="CG26" s="66"/>
      <c r="CH26" s="66"/>
      <c r="CL26" s="67"/>
      <c r="CM26" s="66"/>
      <c r="CN26" s="66"/>
      <c r="CO26" s="66"/>
      <c r="CP26" s="66"/>
      <c r="CW26" s="67"/>
      <c r="CX26" s="66"/>
    </row>
    <row r="27">
      <c r="E27" s="66"/>
      <c r="F27" s="66"/>
      <c r="G27" s="66"/>
      <c r="H27" s="15"/>
      <c r="I27" s="66"/>
      <c r="J27" s="66"/>
      <c r="K27" s="67"/>
      <c r="L27" s="67"/>
      <c r="M27" s="67"/>
      <c r="N27" s="67"/>
      <c r="Z27" s="66"/>
      <c r="AA27" s="66"/>
      <c r="AO27" s="66"/>
      <c r="AP27" s="66"/>
      <c r="AZ27" s="66"/>
      <c r="BA27" s="66"/>
      <c r="BG27" s="66"/>
      <c r="BH27" s="66"/>
      <c r="BR27" s="66"/>
      <c r="BS27" s="66"/>
      <c r="BZ27" s="67"/>
      <c r="CG27" s="66"/>
      <c r="CH27" s="66"/>
      <c r="CL27" s="67"/>
      <c r="CM27" s="66"/>
      <c r="CN27" s="66"/>
      <c r="CO27" s="66"/>
      <c r="CP27" s="66"/>
      <c r="CW27" s="67"/>
      <c r="CX27" s="66"/>
    </row>
    <row r="28">
      <c r="E28" s="66"/>
      <c r="F28" s="66"/>
      <c r="G28" s="66"/>
      <c r="H28" s="15"/>
      <c r="I28" s="66"/>
      <c r="J28" s="66"/>
      <c r="K28" s="67"/>
      <c r="L28" s="67"/>
      <c r="M28" s="67"/>
      <c r="N28" s="67"/>
      <c r="Z28" s="66"/>
      <c r="AA28" s="66"/>
      <c r="AO28" s="66"/>
      <c r="AP28" s="66"/>
      <c r="AZ28" s="66"/>
      <c r="BA28" s="66"/>
      <c r="BG28" s="66"/>
      <c r="BH28" s="66"/>
      <c r="BR28" s="66"/>
      <c r="BS28" s="66"/>
      <c r="BZ28" s="67"/>
      <c r="CG28" s="66"/>
      <c r="CH28" s="66"/>
      <c r="CL28" s="67"/>
      <c r="CM28" s="66"/>
      <c r="CN28" s="66"/>
      <c r="CO28" s="66"/>
      <c r="CP28" s="66"/>
      <c r="CW28" s="67"/>
      <c r="CX28" s="66"/>
    </row>
    <row r="29">
      <c r="E29" s="66"/>
      <c r="F29" s="66"/>
      <c r="G29" s="66"/>
      <c r="H29" s="15"/>
      <c r="I29" s="66"/>
      <c r="J29" s="66"/>
      <c r="K29" s="67"/>
      <c r="L29" s="67"/>
      <c r="M29" s="67"/>
      <c r="N29" s="67"/>
      <c r="Z29" s="66"/>
      <c r="AA29" s="66"/>
      <c r="AO29" s="66"/>
      <c r="AP29" s="66"/>
      <c r="AZ29" s="66"/>
      <c r="BA29" s="66"/>
      <c r="BG29" s="66"/>
      <c r="BH29" s="66"/>
      <c r="BR29" s="66"/>
      <c r="BS29" s="66"/>
      <c r="BZ29" s="67"/>
      <c r="CG29" s="66"/>
      <c r="CH29" s="66"/>
      <c r="CL29" s="67"/>
      <c r="CM29" s="66"/>
      <c r="CN29" s="66"/>
      <c r="CO29" s="66"/>
      <c r="CP29" s="66"/>
      <c r="CW29" s="67"/>
      <c r="CX29" s="66"/>
    </row>
    <row r="30">
      <c r="E30" s="66"/>
      <c r="F30" s="66"/>
      <c r="G30" s="66"/>
      <c r="H30" s="15"/>
      <c r="I30" s="66"/>
      <c r="J30" s="66"/>
      <c r="K30" s="67"/>
      <c r="L30" s="67"/>
      <c r="M30" s="67"/>
      <c r="N30" s="67"/>
      <c r="Z30" s="66"/>
      <c r="AA30" s="66"/>
      <c r="AO30" s="66"/>
      <c r="AP30" s="66"/>
      <c r="AZ30" s="66"/>
      <c r="BA30" s="66"/>
      <c r="BG30" s="66"/>
      <c r="BH30" s="66"/>
      <c r="BR30" s="66"/>
      <c r="BS30" s="66"/>
      <c r="BZ30" s="67"/>
      <c r="CG30" s="66"/>
      <c r="CH30" s="66"/>
      <c r="CL30" s="67"/>
      <c r="CM30" s="66"/>
      <c r="CN30" s="66"/>
      <c r="CO30" s="66"/>
      <c r="CP30" s="66"/>
      <c r="CW30" s="67"/>
      <c r="CX30" s="66"/>
    </row>
    <row r="31">
      <c r="E31" s="66"/>
      <c r="F31" s="66"/>
      <c r="G31" s="66"/>
      <c r="H31" s="15"/>
      <c r="I31" s="66"/>
      <c r="J31" s="66"/>
      <c r="K31" s="67"/>
      <c r="L31" s="67"/>
      <c r="M31" s="67"/>
      <c r="N31" s="67"/>
      <c r="Z31" s="66"/>
      <c r="AA31" s="66"/>
      <c r="AO31" s="66"/>
      <c r="AP31" s="66"/>
      <c r="AZ31" s="66"/>
      <c r="BA31" s="66"/>
      <c r="BG31" s="66"/>
      <c r="BH31" s="66"/>
      <c r="BR31" s="66"/>
      <c r="BS31" s="66"/>
      <c r="BZ31" s="67"/>
      <c r="CG31" s="66"/>
      <c r="CH31" s="66"/>
      <c r="CL31" s="67"/>
      <c r="CM31" s="66"/>
      <c r="CN31" s="66"/>
      <c r="CO31" s="66"/>
      <c r="CP31" s="66"/>
      <c r="CW31" s="67"/>
      <c r="CX31" s="66"/>
    </row>
    <row r="32">
      <c r="E32" s="66"/>
      <c r="F32" s="66"/>
      <c r="G32" s="66"/>
      <c r="H32" s="15"/>
      <c r="I32" s="66"/>
      <c r="J32" s="66"/>
      <c r="K32" s="67"/>
      <c r="L32" s="67"/>
      <c r="M32" s="67"/>
      <c r="N32" s="67"/>
      <c r="Z32" s="66"/>
      <c r="AA32" s="66"/>
      <c r="AO32" s="66"/>
      <c r="AP32" s="66"/>
      <c r="AZ32" s="66"/>
      <c r="BA32" s="66"/>
      <c r="BG32" s="66"/>
      <c r="BH32" s="66"/>
      <c r="BR32" s="66"/>
      <c r="BS32" s="66"/>
      <c r="BZ32" s="67"/>
      <c r="CG32" s="66"/>
      <c r="CH32" s="66"/>
      <c r="CL32" s="67"/>
      <c r="CM32" s="66"/>
      <c r="CN32" s="66"/>
      <c r="CO32" s="66"/>
      <c r="CP32" s="66"/>
      <c r="CW32" s="67"/>
      <c r="CX32" s="66"/>
    </row>
    <row r="33">
      <c r="E33" s="66"/>
      <c r="F33" s="66"/>
      <c r="G33" s="66"/>
      <c r="H33" s="15"/>
      <c r="I33" s="66"/>
      <c r="J33" s="66"/>
      <c r="K33" s="67"/>
      <c r="L33" s="67"/>
      <c r="M33" s="67"/>
      <c r="N33" s="67"/>
      <c r="Z33" s="66"/>
      <c r="AA33" s="66"/>
      <c r="AO33" s="66"/>
      <c r="AP33" s="66"/>
      <c r="AZ33" s="66"/>
      <c r="BA33" s="66"/>
      <c r="BG33" s="66"/>
      <c r="BH33" s="66"/>
      <c r="BR33" s="66"/>
      <c r="BS33" s="66"/>
      <c r="BZ33" s="67"/>
      <c r="CG33" s="66"/>
      <c r="CH33" s="66"/>
      <c r="CL33" s="67"/>
      <c r="CM33" s="66"/>
      <c r="CN33" s="66"/>
      <c r="CO33" s="66"/>
      <c r="CP33" s="66"/>
      <c r="CW33" s="67"/>
      <c r="CX33" s="66"/>
    </row>
    <row r="34">
      <c r="E34" s="66"/>
      <c r="F34" s="66"/>
      <c r="G34" s="66"/>
      <c r="H34" s="15"/>
      <c r="I34" s="66"/>
      <c r="J34" s="66"/>
      <c r="K34" s="67"/>
      <c r="L34" s="67"/>
      <c r="M34" s="67"/>
      <c r="N34" s="67"/>
      <c r="Z34" s="66"/>
      <c r="AA34" s="66"/>
      <c r="AO34" s="66"/>
      <c r="AP34" s="66"/>
      <c r="AZ34" s="66"/>
      <c r="BA34" s="66"/>
      <c r="BG34" s="66"/>
      <c r="BH34" s="66"/>
      <c r="BR34" s="66"/>
      <c r="BS34" s="66"/>
      <c r="BZ34" s="67"/>
      <c r="CG34" s="66"/>
      <c r="CH34" s="66"/>
      <c r="CL34" s="67"/>
      <c r="CM34" s="66"/>
      <c r="CN34" s="66"/>
      <c r="CO34" s="66"/>
      <c r="CP34" s="66"/>
      <c r="CW34" s="67"/>
      <c r="CX34" s="66"/>
    </row>
    <row r="35">
      <c r="E35" s="66"/>
      <c r="F35" s="66"/>
      <c r="G35" s="66"/>
      <c r="H35" s="15"/>
      <c r="I35" s="66"/>
      <c r="J35" s="66"/>
      <c r="K35" s="67"/>
      <c r="L35" s="67"/>
      <c r="M35" s="67"/>
      <c r="N35" s="67"/>
      <c r="Z35" s="66"/>
      <c r="AA35" s="66"/>
      <c r="AO35" s="66"/>
      <c r="AP35" s="66"/>
      <c r="AZ35" s="66"/>
      <c r="BA35" s="66"/>
      <c r="BG35" s="66"/>
      <c r="BH35" s="66"/>
      <c r="BR35" s="66"/>
      <c r="BS35" s="66"/>
      <c r="BZ35" s="67"/>
      <c r="CG35" s="66"/>
      <c r="CH35" s="66"/>
      <c r="CL35" s="67"/>
      <c r="CM35" s="66"/>
      <c r="CN35" s="66"/>
      <c r="CO35" s="66"/>
      <c r="CP35" s="66"/>
      <c r="CW35" s="67"/>
      <c r="CX35" s="66"/>
    </row>
    <row r="36">
      <c r="E36" s="66"/>
      <c r="F36" s="66"/>
      <c r="G36" s="66"/>
      <c r="H36" s="15"/>
      <c r="I36" s="66"/>
      <c r="J36" s="66"/>
      <c r="K36" s="67"/>
      <c r="L36" s="67"/>
      <c r="M36" s="67"/>
      <c r="N36" s="67"/>
      <c r="Z36" s="66"/>
      <c r="AA36" s="66"/>
      <c r="AO36" s="66"/>
      <c r="AP36" s="66"/>
      <c r="AZ36" s="66"/>
      <c r="BA36" s="66"/>
      <c r="BG36" s="66"/>
      <c r="BH36" s="66"/>
      <c r="BR36" s="66"/>
      <c r="BS36" s="66"/>
      <c r="BZ36" s="67"/>
      <c r="CG36" s="66"/>
      <c r="CH36" s="66"/>
      <c r="CL36" s="67"/>
      <c r="CM36" s="66"/>
      <c r="CN36" s="66"/>
      <c r="CO36" s="66"/>
      <c r="CP36" s="66"/>
      <c r="CW36" s="67"/>
      <c r="CX36" s="66"/>
    </row>
    <row r="37">
      <c r="E37" s="66"/>
      <c r="F37" s="66"/>
      <c r="G37" s="66"/>
      <c r="H37" s="15"/>
      <c r="I37" s="66"/>
      <c r="J37" s="66"/>
      <c r="K37" s="67"/>
      <c r="L37" s="67"/>
      <c r="M37" s="67"/>
      <c r="N37" s="67"/>
      <c r="Z37" s="66"/>
      <c r="AA37" s="66"/>
      <c r="AO37" s="66"/>
      <c r="AP37" s="66"/>
      <c r="AZ37" s="66"/>
      <c r="BA37" s="66"/>
      <c r="BG37" s="66"/>
      <c r="BH37" s="66"/>
      <c r="BR37" s="66"/>
      <c r="BS37" s="66"/>
      <c r="BZ37" s="67"/>
      <c r="CG37" s="66"/>
      <c r="CH37" s="66"/>
      <c r="CL37" s="67"/>
      <c r="CM37" s="66"/>
      <c r="CN37" s="66"/>
      <c r="CO37" s="66"/>
      <c r="CP37" s="66"/>
      <c r="CW37" s="67"/>
      <c r="CX37" s="66"/>
    </row>
    <row r="38">
      <c r="E38" s="66"/>
      <c r="F38" s="66"/>
      <c r="G38" s="66"/>
      <c r="H38" s="15"/>
      <c r="I38" s="66"/>
      <c r="J38" s="66"/>
      <c r="K38" s="67"/>
      <c r="L38" s="67"/>
      <c r="M38" s="67"/>
      <c r="N38" s="67"/>
      <c r="Z38" s="66"/>
      <c r="AA38" s="66"/>
      <c r="AO38" s="66"/>
      <c r="AP38" s="66"/>
      <c r="AZ38" s="66"/>
      <c r="BA38" s="66"/>
      <c r="BG38" s="66"/>
      <c r="BH38" s="66"/>
      <c r="BR38" s="66"/>
      <c r="BS38" s="66"/>
      <c r="BZ38" s="67"/>
      <c r="CG38" s="66"/>
      <c r="CH38" s="66"/>
      <c r="CL38" s="67"/>
      <c r="CM38" s="66"/>
      <c r="CN38" s="66"/>
      <c r="CO38" s="66"/>
      <c r="CP38" s="66"/>
      <c r="CW38" s="67"/>
      <c r="CX38" s="66"/>
    </row>
    <row r="39">
      <c r="E39" s="66"/>
      <c r="F39" s="66"/>
      <c r="G39" s="66"/>
      <c r="H39" s="15"/>
      <c r="I39" s="66"/>
      <c r="J39" s="66"/>
      <c r="K39" s="67"/>
      <c r="L39" s="67"/>
      <c r="M39" s="67"/>
      <c r="N39" s="67"/>
      <c r="Z39" s="66"/>
      <c r="AA39" s="66"/>
      <c r="AO39" s="66"/>
      <c r="AP39" s="66"/>
      <c r="AZ39" s="66"/>
      <c r="BA39" s="66"/>
      <c r="BG39" s="66"/>
      <c r="BH39" s="66"/>
      <c r="BR39" s="66"/>
      <c r="BS39" s="66"/>
      <c r="BZ39" s="67"/>
      <c r="CG39" s="66"/>
      <c r="CH39" s="66"/>
      <c r="CL39" s="67"/>
      <c r="CM39" s="66"/>
      <c r="CN39" s="66"/>
      <c r="CO39" s="66"/>
      <c r="CP39" s="66"/>
      <c r="CW39" s="67"/>
      <c r="CX39" s="66"/>
    </row>
    <row r="40">
      <c r="E40" s="66"/>
      <c r="F40" s="66"/>
      <c r="G40" s="66"/>
      <c r="H40" s="15"/>
      <c r="I40" s="66"/>
      <c r="J40" s="66"/>
      <c r="K40" s="67"/>
      <c r="L40" s="67"/>
      <c r="M40" s="67"/>
      <c r="N40" s="67"/>
      <c r="Z40" s="66"/>
      <c r="AA40" s="66"/>
      <c r="AO40" s="66"/>
      <c r="AP40" s="66"/>
      <c r="AZ40" s="66"/>
      <c r="BA40" s="66"/>
      <c r="BG40" s="66"/>
      <c r="BH40" s="66"/>
      <c r="BR40" s="66"/>
      <c r="BS40" s="66"/>
      <c r="BZ40" s="67"/>
      <c r="CG40" s="66"/>
      <c r="CH40" s="66"/>
      <c r="CL40" s="67"/>
      <c r="CM40" s="66"/>
      <c r="CN40" s="66"/>
      <c r="CO40" s="66"/>
      <c r="CP40" s="66"/>
      <c r="CW40" s="67"/>
      <c r="CX40" s="66"/>
    </row>
    <row r="41">
      <c r="E41" s="66"/>
      <c r="F41" s="66"/>
      <c r="G41" s="66"/>
      <c r="H41" s="15"/>
      <c r="I41" s="66"/>
      <c r="J41" s="66"/>
      <c r="K41" s="67"/>
      <c r="L41" s="67"/>
      <c r="M41" s="67"/>
      <c r="N41" s="67"/>
      <c r="Z41" s="66"/>
      <c r="AA41" s="66"/>
      <c r="AO41" s="66"/>
      <c r="AP41" s="66"/>
      <c r="AZ41" s="66"/>
      <c r="BA41" s="66"/>
      <c r="BG41" s="66"/>
      <c r="BH41" s="66"/>
      <c r="BR41" s="66"/>
      <c r="BS41" s="66"/>
      <c r="BZ41" s="67"/>
      <c r="CG41" s="66"/>
      <c r="CH41" s="66"/>
      <c r="CL41" s="67"/>
      <c r="CM41" s="66"/>
      <c r="CN41" s="66"/>
      <c r="CO41" s="66"/>
      <c r="CP41" s="66"/>
      <c r="CW41" s="67"/>
      <c r="CX41" s="66"/>
    </row>
    <row r="42">
      <c r="E42" s="66"/>
      <c r="F42" s="66"/>
      <c r="G42" s="66"/>
      <c r="H42" s="15"/>
      <c r="I42" s="66"/>
      <c r="J42" s="66"/>
      <c r="K42" s="67"/>
      <c r="L42" s="67"/>
      <c r="M42" s="67"/>
      <c r="N42" s="67"/>
      <c r="Z42" s="66"/>
      <c r="AA42" s="66"/>
      <c r="AO42" s="66"/>
      <c r="AP42" s="66"/>
      <c r="AZ42" s="66"/>
      <c r="BA42" s="66"/>
      <c r="BG42" s="66"/>
      <c r="BH42" s="66"/>
      <c r="BR42" s="66"/>
      <c r="BS42" s="66"/>
      <c r="BZ42" s="67"/>
      <c r="CG42" s="66"/>
      <c r="CH42" s="66"/>
      <c r="CL42" s="67"/>
      <c r="CM42" s="66"/>
      <c r="CN42" s="66"/>
      <c r="CO42" s="66"/>
      <c r="CP42" s="66"/>
      <c r="CW42" s="67"/>
      <c r="CX42" s="66"/>
    </row>
    <row r="43">
      <c r="E43" s="66"/>
      <c r="F43" s="66"/>
      <c r="G43" s="66"/>
      <c r="H43" s="15"/>
      <c r="I43" s="66"/>
      <c r="J43" s="66"/>
      <c r="K43" s="67"/>
      <c r="L43" s="67"/>
      <c r="M43" s="67"/>
      <c r="N43" s="67"/>
      <c r="Z43" s="66"/>
      <c r="AA43" s="66"/>
      <c r="AO43" s="66"/>
      <c r="AP43" s="66"/>
      <c r="AZ43" s="66"/>
      <c r="BA43" s="66"/>
      <c r="BG43" s="66"/>
      <c r="BH43" s="66"/>
      <c r="BR43" s="66"/>
      <c r="BS43" s="66"/>
      <c r="BZ43" s="67"/>
      <c r="CG43" s="66"/>
      <c r="CH43" s="66"/>
      <c r="CL43" s="67"/>
      <c r="CM43" s="66"/>
      <c r="CN43" s="66"/>
      <c r="CO43" s="66"/>
      <c r="CP43" s="66"/>
      <c r="CW43" s="67"/>
      <c r="CX43" s="66"/>
    </row>
    <row r="44">
      <c r="E44" s="66"/>
      <c r="F44" s="66"/>
      <c r="G44" s="66"/>
      <c r="H44" s="15"/>
      <c r="I44" s="66"/>
      <c r="J44" s="66"/>
      <c r="K44" s="67"/>
      <c r="L44" s="67"/>
      <c r="M44" s="67"/>
      <c r="N44" s="67"/>
      <c r="Z44" s="66"/>
      <c r="AA44" s="66"/>
      <c r="AO44" s="66"/>
      <c r="AP44" s="66"/>
      <c r="AZ44" s="66"/>
      <c r="BA44" s="66"/>
      <c r="BG44" s="66"/>
      <c r="BH44" s="66"/>
      <c r="BR44" s="66"/>
      <c r="BS44" s="66"/>
      <c r="BZ44" s="67"/>
      <c r="CG44" s="66"/>
      <c r="CH44" s="66"/>
      <c r="CL44" s="67"/>
      <c r="CM44" s="66"/>
      <c r="CN44" s="66"/>
      <c r="CO44" s="66"/>
      <c r="CP44" s="66"/>
      <c r="CW44" s="67"/>
      <c r="CX44" s="66"/>
    </row>
    <row r="45">
      <c r="E45" s="66"/>
      <c r="F45" s="66"/>
      <c r="G45" s="66"/>
      <c r="H45" s="15"/>
      <c r="I45" s="66"/>
      <c r="J45" s="66"/>
      <c r="K45" s="67"/>
      <c r="L45" s="67"/>
      <c r="M45" s="67"/>
      <c r="N45" s="67"/>
      <c r="Z45" s="66"/>
      <c r="AA45" s="66"/>
      <c r="AO45" s="66"/>
      <c r="AP45" s="66"/>
      <c r="AZ45" s="66"/>
      <c r="BA45" s="66"/>
      <c r="BG45" s="66"/>
      <c r="BH45" s="66"/>
      <c r="BR45" s="66"/>
      <c r="BS45" s="66"/>
      <c r="BZ45" s="67"/>
      <c r="CG45" s="66"/>
      <c r="CH45" s="66"/>
      <c r="CL45" s="67"/>
      <c r="CM45" s="66"/>
      <c r="CN45" s="66"/>
      <c r="CO45" s="66"/>
      <c r="CP45" s="66"/>
      <c r="CW45" s="67"/>
      <c r="CX45" s="66"/>
    </row>
    <row r="46">
      <c r="E46" s="66"/>
      <c r="F46" s="66"/>
      <c r="G46" s="66"/>
      <c r="H46" s="15"/>
      <c r="I46" s="66"/>
      <c r="J46" s="66"/>
      <c r="K46" s="67"/>
      <c r="L46" s="67"/>
      <c r="M46" s="67"/>
      <c r="N46" s="67"/>
      <c r="Z46" s="66"/>
      <c r="AA46" s="66"/>
      <c r="AO46" s="66"/>
      <c r="AP46" s="66"/>
      <c r="AZ46" s="66"/>
      <c r="BA46" s="66"/>
      <c r="BG46" s="66"/>
      <c r="BH46" s="66"/>
      <c r="BR46" s="66"/>
      <c r="BS46" s="66"/>
      <c r="BZ46" s="67"/>
      <c r="CG46" s="66"/>
      <c r="CH46" s="66"/>
      <c r="CL46" s="67"/>
      <c r="CM46" s="66"/>
      <c r="CN46" s="66"/>
      <c r="CO46" s="66"/>
      <c r="CP46" s="66"/>
      <c r="CW46" s="67"/>
      <c r="CX46" s="66"/>
    </row>
    <row r="47">
      <c r="E47" s="66"/>
      <c r="F47" s="66"/>
      <c r="G47" s="66"/>
      <c r="H47" s="15"/>
      <c r="I47" s="66"/>
      <c r="J47" s="66"/>
      <c r="K47" s="67"/>
      <c r="L47" s="67"/>
      <c r="M47" s="67"/>
      <c r="N47" s="67"/>
      <c r="Z47" s="66"/>
      <c r="AA47" s="66"/>
      <c r="AO47" s="66"/>
      <c r="AP47" s="66"/>
      <c r="AZ47" s="66"/>
      <c r="BA47" s="66"/>
      <c r="BG47" s="66"/>
      <c r="BH47" s="66"/>
      <c r="BR47" s="66"/>
      <c r="BS47" s="66"/>
      <c r="BZ47" s="67"/>
      <c r="CG47" s="66"/>
      <c r="CH47" s="66"/>
      <c r="CL47" s="67"/>
      <c r="CM47" s="66"/>
      <c r="CN47" s="66"/>
      <c r="CO47" s="66"/>
      <c r="CP47" s="66"/>
      <c r="CW47" s="67"/>
      <c r="CX47" s="66"/>
    </row>
    <row r="48">
      <c r="E48" s="66"/>
      <c r="F48" s="66"/>
      <c r="G48" s="66"/>
      <c r="H48" s="15"/>
      <c r="I48" s="66"/>
      <c r="J48" s="66"/>
      <c r="K48" s="67"/>
      <c r="L48" s="67"/>
      <c r="M48" s="67"/>
      <c r="N48" s="67"/>
      <c r="Z48" s="66"/>
      <c r="AA48" s="66"/>
      <c r="AO48" s="66"/>
      <c r="AP48" s="66"/>
      <c r="AZ48" s="66"/>
      <c r="BA48" s="66"/>
      <c r="BG48" s="66"/>
      <c r="BH48" s="66"/>
      <c r="BR48" s="66"/>
      <c r="BS48" s="66"/>
      <c r="BZ48" s="67"/>
      <c r="CG48" s="66"/>
      <c r="CH48" s="66"/>
      <c r="CL48" s="67"/>
      <c r="CM48" s="66"/>
      <c r="CN48" s="66"/>
      <c r="CO48" s="66"/>
      <c r="CP48" s="66"/>
      <c r="CW48" s="67"/>
      <c r="CX48" s="66"/>
    </row>
    <row r="49">
      <c r="E49" s="66"/>
      <c r="F49" s="66"/>
      <c r="G49" s="66"/>
      <c r="H49" s="15"/>
      <c r="I49" s="66"/>
      <c r="J49" s="66"/>
      <c r="K49" s="67"/>
      <c r="L49" s="67"/>
      <c r="M49" s="67"/>
      <c r="N49" s="67"/>
      <c r="Z49" s="66"/>
      <c r="AA49" s="66"/>
      <c r="AO49" s="66"/>
      <c r="AP49" s="66"/>
      <c r="AZ49" s="66"/>
      <c r="BA49" s="66"/>
      <c r="BG49" s="66"/>
      <c r="BH49" s="66"/>
      <c r="BR49" s="66"/>
      <c r="BS49" s="66"/>
      <c r="BZ49" s="67"/>
      <c r="CG49" s="66"/>
      <c r="CH49" s="66"/>
      <c r="CL49" s="67"/>
      <c r="CM49" s="66"/>
      <c r="CN49" s="66"/>
      <c r="CO49" s="66"/>
      <c r="CP49" s="66"/>
      <c r="CW49" s="67"/>
      <c r="CX49" s="66"/>
    </row>
    <row r="50">
      <c r="E50" s="66"/>
      <c r="F50" s="66"/>
      <c r="G50" s="66"/>
      <c r="H50" s="15"/>
      <c r="I50" s="66"/>
      <c r="J50" s="66"/>
      <c r="K50" s="67"/>
      <c r="L50" s="67"/>
      <c r="M50" s="67"/>
      <c r="N50" s="67"/>
      <c r="Z50" s="66"/>
      <c r="AA50" s="66"/>
      <c r="AO50" s="66"/>
      <c r="AP50" s="66"/>
      <c r="AZ50" s="66"/>
      <c r="BA50" s="66"/>
      <c r="BG50" s="66"/>
      <c r="BH50" s="66"/>
      <c r="BR50" s="66"/>
      <c r="BS50" s="66"/>
      <c r="BZ50" s="67"/>
      <c r="CG50" s="66"/>
      <c r="CH50" s="66"/>
      <c r="CL50" s="67"/>
      <c r="CM50" s="66"/>
      <c r="CN50" s="66"/>
      <c r="CO50" s="66"/>
      <c r="CP50" s="66"/>
      <c r="CW50" s="67"/>
      <c r="CX50" s="66"/>
    </row>
    <row r="51">
      <c r="E51" s="66"/>
      <c r="F51" s="66"/>
      <c r="G51" s="66"/>
      <c r="H51" s="15"/>
      <c r="I51" s="66"/>
      <c r="J51" s="66"/>
      <c r="K51" s="67"/>
      <c r="L51" s="67"/>
      <c r="M51" s="67"/>
      <c r="N51" s="67"/>
      <c r="Z51" s="66"/>
      <c r="AA51" s="66"/>
      <c r="AO51" s="66"/>
      <c r="AP51" s="66"/>
      <c r="AZ51" s="66"/>
      <c r="BA51" s="66"/>
      <c r="BG51" s="66"/>
      <c r="BH51" s="66"/>
      <c r="BR51" s="66"/>
      <c r="BS51" s="66"/>
      <c r="BZ51" s="67"/>
      <c r="CG51" s="66"/>
      <c r="CH51" s="66"/>
      <c r="CL51" s="67"/>
      <c r="CM51" s="66"/>
      <c r="CN51" s="66"/>
      <c r="CO51" s="66"/>
      <c r="CP51" s="66"/>
      <c r="CW51" s="67"/>
      <c r="CX51" s="66"/>
    </row>
    <row r="52">
      <c r="E52" s="66"/>
      <c r="F52" s="66"/>
      <c r="G52" s="66"/>
      <c r="H52" s="15"/>
      <c r="I52" s="66"/>
      <c r="J52" s="66"/>
      <c r="K52" s="67"/>
      <c r="L52" s="67"/>
      <c r="M52" s="67"/>
      <c r="N52" s="67"/>
      <c r="Z52" s="66"/>
      <c r="AA52" s="66"/>
      <c r="AO52" s="66"/>
      <c r="AP52" s="66"/>
      <c r="AZ52" s="66"/>
      <c r="BA52" s="66"/>
      <c r="BG52" s="66"/>
      <c r="BH52" s="66"/>
      <c r="BR52" s="66"/>
      <c r="BS52" s="66"/>
      <c r="BZ52" s="67"/>
      <c r="CG52" s="66"/>
      <c r="CH52" s="66"/>
      <c r="CL52" s="67"/>
      <c r="CM52" s="66"/>
      <c r="CN52" s="66"/>
      <c r="CO52" s="66"/>
      <c r="CP52" s="66"/>
      <c r="CW52" s="67"/>
      <c r="CX52" s="66"/>
    </row>
    <row r="53">
      <c r="E53" s="66"/>
      <c r="F53" s="66"/>
      <c r="G53" s="66"/>
      <c r="H53" s="15"/>
      <c r="I53" s="66"/>
      <c r="J53" s="66"/>
      <c r="K53" s="67"/>
      <c r="L53" s="67"/>
      <c r="M53" s="67"/>
      <c r="N53" s="67"/>
      <c r="Z53" s="66"/>
      <c r="AA53" s="66"/>
      <c r="AO53" s="66"/>
      <c r="AP53" s="66"/>
      <c r="AZ53" s="66"/>
      <c r="BA53" s="66"/>
      <c r="BG53" s="66"/>
      <c r="BH53" s="66"/>
      <c r="BR53" s="66"/>
      <c r="BS53" s="66"/>
      <c r="BZ53" s="67"/>
      <c r="CG53" s="66"/>
      <c r="CH53" s="66"/>
      <c r="CL53" s="67"/>
      <c r="CM53" s="66"/>
      <c r="CN53" s="66"/>
      <c r="CO53" s="66"/>
      <c r="CP53" s="66"/>
      <c r="CW53" s="67"/>
      <c r="CX53" s="66"/>
    </row>
    <row r="54">
      <c r="E54" s="66"/>
      <c r="F54" s="66"/>
      <c r="G54" s="66"/>
      <c r="H54" s="15"/>
      <c r="I54" s="66"/>
      <c r="J54" s="66"/>
      <c r="K54" s="67"/>
      <c r="L54" s="67"/>
      <c r="M54" s="67"/>
      <c r="N54" s="67"/>
      <c r="Z54" s="66"/>
      <c r="AA54" s="66"/>
      <c r="AO54" s="66"/>
      <c r="AP54" s="66"/>
      <c r="AZ54" s="66"/>
      <c r="BA54" s="66"/>
      <c r="BG54" s="66"/>
      <c r="BH54" s="66"/>
      <c r="BR54" s="66"/>
      <c r="BS54" s="66"/>
      <c r="BZ54" s="67"/>
      <c r="CG54" s="66"/>
      <c r="CH54" s="66"/>
      <c r="CL54" s="67"/>
      <c r="CM54" s="66"/>
      <c r="CN54" s="66"/>
      <c r="CO54" s="66"/>
      <c r="CP54" s="66"/>
      <c r="CW54" s="67"/>
      <c r="CX54" s="66"/>
    </row>
    <row r="55">
      <c r="E55" s="66"/>
      <c r="F55" s="66"/>
      <c r="G55" s="66"/>
      <c r="H55" s="15"/>
      <c r="I55" s="66"/>
      <c r="J55" s="66"/>
      <c r="K55" s="67"/>
      <c r="L55" s="67"/>
      <c r="M55" s="67"/>
      <c r="N55" s="67"/>
      <c r="Z55" s="66"/>
      <c r="AA55" s="66"/>
      <c r="AO55" s="66"/>
      <c r="AP55" s="66"/>
      <c r="AZ55" s="66"/>
      <c r="BA55" s="66"/>
      <c r="BG55" s="66"/>
      <c r="BH55" s="66"/>
      <c r="BR55" s="66"/>
      <c r="BS55" s="66"/>
      <c r="BZ55" s="67"/>
      <c r="CG55" s="66"/>
      <c r="CH55" s="66"/>
      <c r="CL55" s="67"/>
      <c r="CM55" s="66"/>
      <c r="CN55" s="66"/>
      <c r="CO55" s="66"/>
      <c r="CP55" s="66"/>
      <c r="CW55" s="67"/>
      <c r="CX55" s="66"/>
    </row>
    <row r="56">
      <c r="E56" s="66"/>
      <c r="F56" s="66"/>
      <c r="G56" s="66"/>
      <c r="H56" s="15"/>
      <c r="I56" s="66"/>
      <c r="J56" s="66"/>
      <c r="K56" s="67"/>
      <c r="L56" s="67"/>
      <c r="M56" s="67"/>
      <c r="N56" s="67"/>
      <c r="Z56" s="66"/>
      <c r="AA56" s="66"/>
      <c r="AO56" s="66"/>
      <c r="AP56" s="66"/>
      <c r="AZ56" s="66"/>
      <c r="BA56" s="66"/>
      <c r="BG56" s="66"/>
      <c r="BH56" s="66"/>
      <c r="BR56" s="66"/>
      <c r="BS56" s="66"/>
      <c r="BZ56" s="67"/>
      <c r="CG56" s="66"/>
      <c r="CH56" s="66"/>
      <c r="CL56" s="67"/>
      <c r="CM56" s="66"/>
      <c r="CN56" s="66"/>
      <c r="CO56" s="66"/>
      <c r="CP56" s="66"/>
      <c r="CW56" s="67"/>
      <c r="CX56" s="66"/>
    </row>
    <row r="57">
      <c r="E57" s="66"/>
      <c r="F57" s="66"/>
      <c r="G57" s="66"/>
      <c r="H57" s="15"/>
      <c r="I57" s="66"/>
      <c r="J57" s="66"/>
      <c r="K57" s="67"/>
      <c r="L57" s="67"/>
      <c r="M57" s="67"/>
      <c r="N57" s="67"/>
      <c r="Z57" s="66"/>
      <c r="AA57" s="66"/>
      <c r="AO57" s="66"/>
      <c r="AP57" s="66"/>
      <c r="AZ57" s="66"/>
      <c r="BA57" s="66"/>
      <c r="BG57" s="66"/>
      <c r="BH57" s="66"/>
      <c r="BR57" s="66"/>
      <c r="BS57" s="66"/>
      <c r="BZ57" s="67"/>
      <c r="CG57" s="66"/>
      <c r="CH57" s="66"/>
      <c r="CL57" s="67"/>
      <c r="CM57" s="66"/>
      <c r="CN57" s="66"/>
      <c r="CO57" s="66"/>
      <c r="CP57" s="66"/>
      <c r="CW57" s="67"/>
      <c r="CX57" s="66"/>
    </row>
    <row r="58">
      <c r="E58" s="66"/>
      <c r="F58" s="66"/>
      <c r="G58" s="66"/>
      <c r="H58" s="15"/>
      <c r="I58" s="66"/>
      <c r="J58" s="66"/>
      <c r="K58" s="67"/>
      <c r="L58" s="67"/>
      <c r="M58" s="67"/>
      <c r="N58" s="67"/>
      <c r="Z58" s="66"/>
      <c r="AA58" s="66"/>
      <c r="AO58" s="66"/>
      <c r="AP58" s="66"/>
      <c r="AZ58" s="66"/>
      <c r="BA58" s="66"/>
      <c r="BG58" s="66"/>
      <c r="BH58" s="66"/>
      <c r="BR58" s="66"/>
      <c r="BS58" s="66"/>
      <c r="BZ58" s="67"/>
      <c r="CG58" s="66"/>
      <c r="CH58" s="66"/>
      <c r="CL58" s="67"/>
      <c r="CM58" s="66"/>
      <c r="CN58" s="66"/>
      <c r="CO58" s="66"/>
      <c r="CP58" s="66"/>
      <c r="CW58" s="67"/>
      <c r="CX58" s="66"/>
    </row>
    <row r="59">
      <c r="E59" s="66"/>
      <c r="F59" s="66"/>
      <c r="G59" s="66"/>
      <c r="H59" s="15"/>
      <c r="I59" s="66"/>
      <c r="J59" s="66"/>
      <c r="K59" s="67"/>
      <c r="L59" s="67"/>
      <c r="M59" s="67"/>
      <c r="N59" s="67"/>
      <c r="Z59" s="66"/>
      <c r="AA59" s="66"/>
      <c r="AO59" s="66"/>
      <c r="AP59" s="66"/>
      <c r="AZ59" s="66"/>
      <c r="BA59" s="66"/>
      <c r="BG59" s="66"/>
      <c r="BH59" s="66"/>
      <c r="BR59" s="66"/>
      <c r="BS59" s="66"/>
      <c r="BZ59" s="67"/>
      <c r="CG59" s="66"/>
      <c r="CH59" s="66"/>
      <c r="CL59" s="67"/>
      <c r="CM59" s="66"/>
      <c r="CN59" s="66"/>
      <c r="CO59" s="66"/>
      <c r="CP59" s="66"/>
      <c r="CW59" s="67"/>
      <c r="CX59" s="66"/>
    </row>
    <row r="60">
      <c r="E60" s="66"/>
      <c r="F60" s="66"/>
      <c r="G60" s="66"/>
      <c r="H60" s="15"/>
      <c r="I60" s="66"/>
      <c r="J60" s="66"/>
      <c r="K60" s="67"/>
      <c r="L60" s="67"/>
      <c r="M60" s="67"/>
      <c r="N60" s="67"/>
      <c r="Z60" s="66"/>
      <c r="AA60" s="66"/>
      <c r="AO60" s="66"/>
      <c r="AP60" s="66"/>
      <c r="AZ60" s="66"/>
      <c r="BA60" s="66"/>
      <c r="BG60" s="66"/>
      <c r="BH60" s="66"/>
      <c r="BR60" s="66"/>
      <c r="BS60" s="66"/>
      <c r="BZ60" s="67"/>
      <c r="CG60" s="66"/>
      <c r="CH60" s="66"/>
      <c r="CL60" s="67"/>
      <c r="CM60" s="66"/>
      <c r="CN60" s="66"/>
      <c r="CO60" s="66"/>
      <c r="CP60" s="66"/>
      <c r="CW60" s="67"/>
      <c r="CX60" s="66"/>
    </row>
    <row r="61">
      <c r="E61" s="66"/>
      <c r="F61" s="66"/>
      <c r="G61" s="66"/>
      <c r="H61" s="15"/>
      <c r="I61" s="66"/>
      <c r="J61" s="66"/>
      <c r="K61" s="67"/>
      <c r="L61" s="67"/>
      <c r="M61" s="67"/>
      <c r="N61" s="67"/>
      <c r="Z61" s="66"/>
      <c r="AA61" s="66"/>
      <c r="AO61" s="66"/>
      <c r="AP61" s="66"/>
      <c r="AZ61" s="66"/>
      <c r="BA61" s="66"/>
      <c r="BG61" s="66"/>
      <c r="BH61" s="66"/>
      <c r="BR61" s="66"/>
      <c r="BS61" s="66"/>
      <c r="BZ61" s="67"/>
      <c r="CG61" s="66"/>
      <c r="CH61" s="66"/>
      <c r="CL61" s="67"/>
      <c r="CM61" s="66"/>
      <c r="CN61" s="66"/>
      <c r="CO61" s="66"/>
      <c r="CP61" s="66"/>
      <c r="CW61" s="67"/>
      <c r="CX61" s="66"/>
    </row>
    <row r="62">
      <c r="E62" s="66"/>
      <c r="F62" s="66"/>
      <c r="G62" s="66"/>
      <c r="H62" s="15"/>
      <c r="I62" s="66"/>
      <c r="J62" s="66"/>
      <c r="K62" s="67"/>
      <c r="L62" s="67"/>
      <c r="M62" s="67"/>
      <c r="N62" s="67"/>
      <c r="Z62" s="66"/>
      <c r="AA62" s="66"/>
      <c r="AO62" s="66"/>
      <c r="AP62" s="66"/>
      <c r="AZ62" s="66"/>
      <c r="BA62" s="66"/>
      <c r="BG62" s="66"/>
      <c r="BH62" s="66"/>
      <c r="BR62" s="66"/>
      <c r="BS62" s="66"/>
      <c r="BZ62" s="67"/>
      <c r="CG62" s="66"/>
      <c r="CH62" s="66"/>
      <c r="CL62" s="67"/>
      <c r="CM62" s="66"/>
      <c r="CN62" s="66"/>
      <c r="CO62" s="66"/>
      <c r="CP62" s="66"/>
      <c r="CW62" s="67"/>
      <c r="CX62" s="66"/>
    </row>
    <row r="63">
      <c r="E63" s="66"/>
      <c r="F63" s="66"/>
      <c r="G63" s="66"/>
      <c r="H63" s="15"/>
      <c r="I63" s="66"/>
      <c r="J63" s="66"/>
      <c r="K63" s="67"/>
      <c r="L63" s="67"/>
      <c r="M63" s="67"/>
      <c r="N63" s="67"/>
      <c r="Z63" s="66"/>
      <c r="AA63" s="66"/>
      <c r="AO63" s="66"/>
      <c r="AP63" s="66"/>
      <c r="AZ63" s="66"/>
      <c r="BA63" s="66"/>
      <c r="BG63" s="66"/>
      <c r="BH63" s="66"/>
      <c r="BR63" s="66"/>
      <c r="BS63" s="66"/>
      <c r="BZ63" s="67"/>
      <c r="CG63" s="66"/>
      <c r="CH63" s="66"/>
      <c r="CL63" s="67"/>
      <c r="CM63" s="66"/>
      <c r="CN63" s="66"/>
      <c r="CO63" s="66"/>
      <c r="CP63" s="66"/>
      <c r="CW63" s="67"/>
      <c r="CX63" s="66"/>
    </row>
    <row r="64">
      <c r="E64" s="66"/>
      <c r="F64" s="66"/>
      <c r="G64" s="66"/>
      <c r="H64" s="15"/>
      <c r="I64" s="66"/>
      <c r="J64" s="66"/>
      <c r="K64" s="67"/>
      <c r="L64" s="67"/>
      <c r="M64" s="67"/>
      <c r="N64" s="67"/>
      <c r="Z64" s="66"/>
      <c r="AA64" s="66"/>
      <c r="AO64" s="66"/>
      <c r="AP64" s="66"/>
      <c r="AZ64" s="66"/>
      <c r="BA64" s="66"/>
      <c r="BG64" s="66"/>
      <c r="BH64" s="66"/>
      <c r="BR64" s="66"/>
      <c r="BS64" s="66"/>
      <c r="BZ64" s="67"/>
      <c r="CG64" s="66"/>
      <c r="CH64" s="66"/>
      <c r="CL64" s="67"/>
      <c r="CM64" s="66"/>
      <c r="CN64" s="66"/>
      <c r="CO64" s="66"/>
      <c r="CP64" s="66"/>
      <c r="CW64" s="67"/>
      <c r="CX64" s="66"/>
    </row>
    <row r="65">
      <c r="E65" s="66"/>
      <c r="F65" s="66"/>
      <c r="G65" s="66"/>
      <c r="H65" s="15"/>
      <c r="I65" s="66"/>
      <c r="J65" s="66"/>
      <c r="K65" s="67"/>
      <c r="L65" s="67"/>
      <c r="M65" s="67"/>
      <c r="N65" s="67"/>
      <c r="Z65" s="66"/>
      <c r="AA65" s="66"/>
      <c r="AO65" s="66"/>
      <c r="AP65" s="66"/>
      <c r="AZ65" s="66"/>
      <c r="BA65" s="66"/>
      <c r="BG65" s="66"/>
      <c r="BH65" s="66"/>
      <c r="BR65" s="66"/>
      <c r="BS65" s="66"/>
      <c r="BZ65" s="67"/>
      <c r="CG65" s="66"/>
      <c r="CH65" s="66"/>
      <c r="CL65" s="67"/>
      <c r="CM65" s="66"/>
      <c r="CN65" s="66"/>
      <c r="CO65" s="66"/>
      <c r="CP65" s="66"/>
      <c r="CW65" s="67"/>
      <c r="CX65" s="66"/>
    </row>
    <row r="66">
      <c r="E66" s="66"/>
      <c r="F66" s="66"/>
      <c r="G66" s="66"/>
      <c r="H66" s="15"/>
      <c r="I66" s="66"/>
      <c r="J66" s="66"/>
      <c r="K66" s="67"/>
      <c r="L66" s="67"/>
      <c r="M66" s="67"/>
      <c r="N66" s="67"/>
      <c r="Z66" s="66"/>
      <c r="AA66" s="66"/>
      <c r="AO66" s="66"/>
      <c r="AP66" s="66"/>
      <c r="AZ66" s="66"/>
      <c r="BA66" s="66"/>
      <c r="BG66" s="66"/>
      <c r="BH66" s="66"/>
      <c r="BR66" s="66"/>
      <c r="BS66" s="66"/>
      <c r="BZ66" s="67"/>
      <c r="CG66" s="66"/>
      <c r="CH66" s="66"/>
      <c r="CL66" s="67"/>
      <c r="CM66" s="66"/>
      <c r="CN66" s="66"/>
      <c r="CO66" s="66"/>
      <c r="CP66" s="66"/>
      <c r="CW66" s="67"/>
      <c r="CX66" s="66"/>
    </row>
    <row r="67">
      <c r="E67" s="66"/>
      <c r="F67" s="66"/>
      <c r="G67" s="66"/>
      <c r="H67" s="15"/>
      <c r="I67" s="66"/>
      <c r="J67" s="66"/>
      <c r="K67" s="67"/>
      <c r="L67" s="67"/>
      <c r="M67" s="67"/>
      <c r="N67" s="67"/>
      <c r="Z67" s="66"/>
      <c r="AA67" s="66"/>
      <c r="AO67" s="66"/>
      <c r="AP67" s="66"/>
      <c r="AZ67" s="66"/>
      <c r="BA67" s="66"/>
      <c r="BG67" s="66"/>
      <c r="BH67" s="66"/>
      <c r="BR67" s="66"/>
      <c r="BS67" s="66"/>
      <c r="BZ67" s="67"/>
      <c r="CG67" s="66"/>
      <c r="CH67" s="66"/>
      <c r="CL67" s="67"/>
      <c r="CM67" s="66"/>
      <c r="CN67" s="66"/>
      <c r="CO67" s="66"/>
      <c r="CP67" s="66"/>
      <c r="CW67" s="67"/>
      <c r="CX67" s="66"/>
    </row>
    <row r="68">
      <c r="E68" s="66"/>
      <c r="F68" s="66"/>
      <c r="G68" s="66"/>
      <c r="H68" s="15"/>
      <c r="I68" s="66"/>
      <c r="J68" s="66"/>
      <c r="K68" s="67"/>
      <c r="L68" s="67"/>
      <c r="M68" s="67"/>
      <c r="N68" s="67"/>
      <c r="Z68" s="66"/>
      <c r="AA68" s="66"/>
      <c r="AO68" s="66"/>
      <c r="AP68" s="66"/>
      <c r="AZ68" s="66"/>
      <c r="BA68" s="66"/>
      <c r="BG68" s="66"/>
      <c r="BH68" s="66"/>
      <c r="BR68" s="66"/>
      <c r="BS68" s="66"/>
      <c r="BZ68" s="67"/>
      <c r="CG68" s="66"/>
      <c r="CH68" s="66"/>
      <c r="CL68" s="67"/>
      <c r="CM68" s="66"/>
      <c r="CN68" s="66"/>
      <c r="CO68" s="66"/>
      <c r="CP68" s="66"/>
      <c r="CW68" s="67"/>
      <c r="CX68" s="66"/>
    </row>
    <row r="69">
      <c r="E69" s="66"/>
      <c r="F69" s="66"/>
      <c r="G69" s="66"/>
      <c r="H69" s="15"/>
      <c r="I69" s="66"/>
      <c r="J69" s="66"/>
      <c r="K69" s="67"/>
      <c r="L69" s="67"/>
      <c r="M69" s="67"/>
      <c r="N69" s="67"/>
      <c r="Z69" s="66"/>
      <c r="AA69" s="66"/>
      <c r="AO69" s="66"/>
      <c r="AP69" s="66"/>
      <c r="AZ69" s="66"/>
      <c r="BA69" s="66"/>
      <c r="BG69" s="66"/>
      <c r="BH69" s="66"/>
      <c r="BR69" s="66"/>
      <c r="BS69" s="66"/>
      <c r="BZ69" s="67"/>
      <c r="CG69" s="66"/>
      <c r="CH69" s="66"/>
      <c r="CL69" s="67"/>
      <c r="CM69" s="66"/>
      <c r="CN69" s="66"/>
      <c r="CO69" s="66"/>
      <c r="CP69" s="66"/>
      <c r="CW69" s="67"/>
      <c r="CX69" s="66"/>
    </row>
    <row r="70">
      <c r="E70" s="66"/>
      <c r="F70" s="66"/>
      <c r="G70" s="66"/>
      <c r="H70" s="15"/>
      <c r="I70" s="66"/>
      <c r="J70" s="66"/>
      <c r="K70" s="67"/>
      <c r="L70" s="67"/>
      <c r="M70" s="67"/>
      <c r="N70" s="67"/>
      <c r="Z70" s="66"/>
      <c r="AA70" s="66"/>
      <c r="AO70" s="66"/>
      <c r="AP70" s="66"/>
      <c r="AZ70" s="66"/>
      <c r="BA70" s="66"/>
      <c r="BG70" s="66"/>
      <c r="BH70" s="66"/>
      <c r="BR70" s="66"/>
      <c r="BS70" s="66"/>
      <c r="BZ70" s="67"/>
      <c r="CG70" s="66"/>
      <c r="CH70" s="66"/>
      <c r="CL70" s="67"/>
      <c r="CM70" s="66"/>
      <c r="CN70" s="66"/>
      <c r="CO70" s="66"/>
      <c r="CP70" s="66"/>
      <c r="CW70" s="67"/>
      <c r="CX70" s="66"/>
    </row>
    <row r="71">
      <c r="E71" s="66"/>
      <c r="F71" s="66"/>
      <c r="G71" s="66"/>
      <c r="H71" s="15"/>
      <c r="I71" s="66"/>
      <c r="J71" s="66"/>
      <c r="K71" s="67"/>
      <c r="L71" s="67"/>
      <c r="M71" s="67"/>
      <c r="N71" s="67"/>
      <c r="Z71" s="66"/>
      <c r="AA71" s="66"/>
      <c r="AO71" s="66"/>
      <c r="AP71" s="66"/>
      <c r="AZ71" s="66"/>
      <c r="BA71" s="66"/>
      <c r="BG71" s="66"/>
      <c r="BH71" s="66"/>
      <c r="BR71" s="66"/>
      <c r="BS71" s="66"/>
      <c r="BZ71" s="67"/>
      <c r="CG71" s="66"/>
      <c r="CH71" s="66"/>
      <c r="CL71" s="67"/>
      <c r="CM71" s="66"/>
      <c r="CN71" s="66"/>
      <c r="CO71" s="66"/>
      <c r="CP71" s="66"/>
      <c r="CW71" s="67"/>
      <c r="CX71" s="66"/>
    </row>
    <row r="72">
      <c r="E72" s="66"/>
      <c r="F72" s="66"/>
      <c r="G72" s="66"/>
      <c r="H72" s="15"/>
      <c r="I72" s="66"/>
      <c r="J72" s="66"/>
      <c r="K72" s="67"/>
      <c r="L72" s="67"/>
      <c r="M72" s="67"/>
      <c r="N72" s="67"/>
      <c r="Z72" s="66"/>
      <c r="AA72" s="66"/>
      <c r="AO72" s="66"/>
      <c r="AP72" s="66"/>
      <c r="AZ72" s="66"/>
      <c r="BA72" s="66"/>
      <c r="BG72" s="66"/>
      <c r="BH72" s="66"/>
      <c r="BR72" s="66"/>
      <c r="BS72" s="66"/>
      <c r="BZ72" s="67"/>
      <c r="CG72" s="66"/>
      <c r="CH72" s="66"/>
      <c r="CL72" s="67"/>
      <c r="CM72" s="66"/>
      <c r="CN72" s="66"/>
      <c r="CO72" s="66"/>
      <c r="CP72" s="66"/>
      <c r="CW72" s="67"/>
      <c r="CX72" s="66"/>
    </row>
    <row r="73">
      <c r="E73" s="66"/>
      <c r="F73" s="66"/>
      <c r="G73" s="66"/>
      <c r="H73" s="15"/>
      <c r="I73" s="66"/>
      <c r="J73" s="66"/>
      <c r="K73" s="67"/>
      <c r="L73" s="67"/>
      <c r="M73" s="67"/>
      <c r="N73" s="67"/>
      <c r="Z73" s="66"/>
      <c r="AA73" s="66"/>
      <c r="AO73" s="66"/>
      <c r="AP73" s="66"/>
      <c r="AZ73" s="66"/>
      <c r="BA73" s="66"/>
      <c r="BG73" s="66"/>
      <c r="BH73" s="66"/>
      <c r="BR73" s="66"/>
      <c r="BS73" s="66"/>
      <c r="BZ73" s="67"/>
      <c r="CG73" s="66"/>
      <c r="CH73" s="66"/>
      <c r="CL73" s="67"/>
      <c r="CM73" s="66"/>
      <c r="CN73" s="66"/>
      <c r="CO73" s="66"/>
      <c r="CP73" s="66"/>
      <c r="CW73" s="67"/>
      <c r="CX73" s="66"/>
    </row>
    <row r="74">
      <c r="E74" s="66"/>
      <c r="F74" s="66"/>
      <c r="G74" s="66"/>
      <c r="H74" s="15"/>
      <c r="I74" s="66"/>
      <c r="J74" s="66"/>
      <c r="K74" s="67"/>
      <c r="L74" s="67"/>
      <c r="M74" s="67"/>
      <c r="N74" s="67"/>
      <c r="Z74" s="66"/>
      <c r="AA74" s="66"/>
      <c r="AO74" s="66"/>
      <c r="AP74" s="66"/>
      <c r="AZ74" s="66"/>
      <c r="BA74" s="66"/>
      <c r="BG74" s="66"/>
      <c r="BH74" s="66"/>
      <c r="BR74" s="66"/>
      <c r="BS74" s="66"/>
      <c r="BZ74" s="67"/>
      <c r="CG74" s="66"/>
      <c r="CH74" s="66"/>
      <c r="CL74" s="67"/>
      <c r="CM74" s="66"/>
      <c r="CN74" s="66"/>
      <c r="CO74" s="66"/>
      <c r="CP74" s="66"/>
      <c r="CW74" s="67"/>
      <c r="CX74" s="66"/>
    </row>
    <row r="75">
      <c r="E75" s="66"/>
      <c r="F75" s="66"/>
      <c r="G75" s="66"/>
      <c r="H75" s="15"/>
      <c r="I75" s="66"/>
      <c r="J75" s="66"/>
      <c r="K75" s="67"/>
      <c r="L75" s="67"/>
      <c r="M75" s="67"/>
      <c r="N75" s="67"/>
      <c r="Z75" s="66"/>
      <c r="AA75" s="66"/>
      <c r="AO75" s="66"/>
      <c r="AP75" s="66"/>
      <c r="AZ75" s="66"/>
      <c r="BA75" s="66"/>
      <c r="BG75" s="66"/>
      <c r="BH75" s="66"/>
      <c r="BR75" s="66"/>
      <c r="BS75" s="66"/>
      <c r="BZ75" s="67"/>
      <c r="CG75" s="66"/>
      <c r="CH75" s="66"/>
      <c r="CL75" s="67"/>
      <c r="CM75" s="66"/>
      <c r="CN75" s="66"/>
      <c r="CO75" s="66"/>
      <c r="CP75" s="66"/>
      <c r="CW75" s="67"/>
      <c r="CX75" s="66"/>
    </row>
    <row r="76">
      <c r="E76" s="66"/>
      <c r="F76" s="66"/>
      <c r="G76" s="66"/>
      <c r="H76" s="15"/>
      <c r="I76" s="66"/>
      <c r="J76" s="66"/>
      <c r="K76" s="67"/>
      <c r="L76" s="67"/>
      <c r="M76" s="67"/>
      <c r="N76" s="67"/>
      <c r="Z76" s="66"/>
      <c r="AA76" s="66"/>
      <c r="AO76" s="66"/>
      <c r="AP76" s="66"/>
      <c r="AZ76" s="66"/>
      <c r="BA76" s="66"/>
      <c r="BG76" s="66"/>
      <c r="BH76" s="66"/>
      <c r="BR76" s="66"/>
      <c r="BS76" s="66"/>
      <c r="BZ76" s="67"/>
      <c r="CG76" s="66"/>
      <c r="CH76" s="66"/>
      <c r="CL76" s="67"/>
      <c r="CM76" s="66"/>
      <c r="CN76" s="66"/>
      <c r="CO76" s="66"/>
      <c r="CP76" s="66"/>
      <c r="CW76" s="67"/>
      <c r="CX76" s="66"/>
    </row>
    <row r="77">
      <c r="E77" s="66"/>
      <c r="F77" s="66"/>
      <c r="G77" s="66"/>
      <c r="H77" s="15"/>
      <c r="I77" s="66"/>
      <c r="J77" s="66"/>
      <c r="K77" s="67"/>
      <c r="L77" s="67"/>
      <c r="M77" s="67"/>
      <c r="N77" s="67"/>
      <c r="Z77" s="66"/>
      <c r="AA77" s="66"/>
      <c r="AO77" s="66"/>
      <c r="AP77" s="66"/>
      <c r="AZ77" s="66"/>
      <c r="BA77" s="66"/>
      <c r="BG77" s="66"/>
      <c r="BH77" s="66"/>
      <c r="BR77" s="66"/>
      <c r="BS77" s="66"/>
      <c r="BZ77" s="67"/>
      <c r="CG77" s="66"/>
      <c r="CH77" s="66"/>
      <c r="CL77" s="67"/>
      <c r="CM77" s="66"/>
      <c r="CN77" s="66"/>
      <c r="CO77" s="66"/>
      <c r="CP77" s="66"/>
      <c r="CW77" s="67"/>
      <c r="CX77" s="66"/>
    </row>
    <row r="78">
      <c r="E78" s="66"/>
      <c r="F78" s="66"/>
      <c r="G78" s="66"/>
      <c r="H78" s="15"/>
      <c r="I78" s="66"/>
      <c r="J78" s="66"/>
      <c r="K78" s="67"/>
      <c r="L78" s="67"/>
      <c r="M78" s="67"/>
      <c r="N78" s="67"/>
      <c r="Z78" s="66"/>
      <c r="AA78" s="66"/>
      <c r="AO78" s="66"/>
      <c r="AP78" s="66"/>
      <c r="AZ78" s="66"/>
      <c r="BA78" s="66"/>
      <c r="BG78" s="66"/>
      <c r="BH78" s="66"/>
      <c r="BR78" s="66"/>
      <c r="BS78" s="66"/>
      <c r="BZ78" s="67"/>
      <c r="CG78" s="66"/>
      <c r="CH78" s="66"/>
      <c r="CL78" s="67"/>
      <c r="CM78" s="66"/>
      <c r="CN78" s="66"/>
      <c r="CO78" s="66"/>
      <c r="CP78" s="66"/>
      <c r="CW78" s="67"/>
      <c r="CX78" s="66"/>
    </row>
    <row r="79">
      <c r="E79" s="66"/>
      <c r="F79" s="66"/>
      <c r="G79" s="66"/>
      <c r="H79" s="15"/>
      <c r="I79" s="66"/>
      <c r="J79" s="66"/>
      <c r="K79" s="67"/>
      <c r="L79" s="67"/>
      <c r="M79" s="67"/>
      <c r="N79" s="67"/>
      <c r="Z79" s="66"/>
      <c r="AA79" s="66"/>
      <c r="AO79" s="66"/>
      <c r="AP79" s="66"/>
      <c r="AZ79" s="66"/>
      <c r="BA79" s="66"/>
      <c r="BG79" s="66"/>
      <c r="BH79" s="66"/>
      <c r="BR79" s="66"/>
      <c r="BS79" s="66"/>
      <c r="BZ79" s="67"/>
      <c r="CG79" s="66"/>
      <c r="CH79" s="66"/>
      <c r="CL79" s="67"/>
      <c r="CM79" s="66"/>
      <c r="CN79" s="66"/>
      <c r="CO79" s="66"/>
      <c r="CP79" s="66"/>
      <c r="CW79" s="67"/>
      <c r="CX79" s="66"/>
    </row>
    <row r="80">
      <c r="E80" s="66"/>
      <c r="F80" s="66"/>
      <c r="G80" s="66"/>
      <c r="H80" s="15"/>
      <c r="I80" s="66"/>
      <c r="J80" s="66"/>
      <c r="K80" s="67"/>
      <c r="L80" s="67"/>
      <c r="M80" s="67"/>
      <c r="N80" s="67"/>
      <c r="Z80" s="66"/>
      <c r="AA80" s="66"/>
      <c r="AO80" s="66"/>
      <c r="AP80" s="66"/>
      <c r="AZ80" s="66"/>
      <c r="BA80" s="66"/>
      <c r="BG80" s="66"/>
      <c r="BH80" s="66"/>
      <c r="BR80" s="66"/>
      <c r="BS80" s="66"/>
      <c r="BZ80" s="67"/>
      <c r="CG80" s="66"/>
      <c r="CH80" s="66"/>
      <c r="CL80" s="67"/>
      <c r="CM80" s="66"/>
      <c r="CN80" s="66"/>
      <c r="CO80" s="66"/>
      <c r="CP80" s="66"/>
      <c r="CW80" s="67"/>
      <c r="CX80" s="66"/>
    </row>
    <row r="81">
      <c r="E81" s="66"/>
      <c r="F81" s="66"/>
      <c r="G81" s="66"/>
      <c r="H81" s="15"/>
      <c r="I81" s="66"/>
      <c r="J81" s="66"/>
      <c r="K81" s="67"/>
      <c r="L81" s="67"/>
      <c r="M81" s="67"/>
      <c r="N81" s="67"/>
      <c r="Z81" s="66"/>
      <c r="AA81" s="66"/>
      <c r="AO81" s="66"/>
      <c r="AP81" s="66"/>
      <c r="AZ81" s="66"/>
      <c r="BA81" s="66"/>
      <c r="BG81" s="66"/>
      <c r="BH81" s="66"/>
      <c r="BR81" s="66"/>
      <c r="BS81" s="66"/>
      <c r="BZ81" s="67"/>
      <c r="CG81" s="66"/>
      <c r="CH81" s="66"/>
      <c r="CL81" s="67"/>
      <c r="CM81" s="66"/>
      <c r="CN81" s="66"/>
      <c r="CO81" s="66"/>
      <c r="CP81" s="66"/>
      <c r="CW81" s="67"/>
      <c r="CX81" s="66"/>
    </row>
    <row r="82">
      <c r="E82" s="66"/>
      <c r="F82" s="66"/>
      <c r="G82" s="66"/>
      <c r="H82" s="15"/>
      <c r="I82" s="66"/>
      <c r="J82" s="66"/>
      <c r="K82" s="67"/>
      <c r="L82" s="67"/>
      <c r="M82" s="67"/>
      <c r="N82" s="67"/>
      <c r="Z82" s="66"/>
      <c r="AA82" s="66"/>
      <c r="AO82" s="66"/>
      <c r="AP82" s="66"/>
      <c r="AZ82" s="66"/>
      <c r="BA82" s="66"/>
      <c r="BG82" s="66"/>
      <c r="BH82" s="66"/>
      <c r="BR82" s="66"/>
      <c r="BS82" s="66"/>
      <c r="BZ82" s="67"/>
      <c r="CG82" s="66"/>
      <c r="CH82" s="66"/>
      <c r="CL82" s="67"/>
      <c r="CM82" s="66"/>
      <c r="CN82" s="66"/>
      <c r="CO82" s="66"/>
      <c r="CP82" s="66"/>
      <c r="CW82" s="67"/>
      <c r="CX82" s="66"/>
    </row>
    <row r="83">
      <c r="E83" s="66"/>
      <c r="F83" s="66"/>
      <c r="G83" s="66"/>
      <c r="H83" s="15"/>
      <c r="I83" s="66"/>
      <c r="J83" s="66"/>
      <c r="K83" s="67"/>
      <c r="L83" s="67"/>
      <c r="M83" s="67"/>
      <c r="N83" s="67"/>
      <c r="Z83" s="66"/>
      <c r="AA83" s="66"/>
      <c r="AO83" s="66"/>
      <c r="AP83" s="66"/>
      <c r="AZ83" s="66"/>
      <c r="BA83" s="66"/>
      <c r="BG83" s="66"/>
      <c r="BH83" s="66"/>
      <c r="BR83" s="66"/>
      <c r="BS83" s="66"/>
      <c r="BZ83" s="67"/>
      <c r="CG83" s="66"/>
      <c r="CH83" s="66"/>
      <c r="CL83" s="67"/>
      <c r="CM83" s="66"/>
      <c r="CN83" s="66"/>
      <c r="CO83" s="66"/>
      <c r="CP83" s="66"/>
      <c r="CW83" s="67"/>
      <c r="CX83" s="66"/>
    </row>
    <row r="84">
      <c r="E84" s="66"/>
      <c r="F84" s="66"/>
      <c r="G84" s="66"/>
      <c r="H84" s="15"/>
      <c r="I84" s="66"/>
      <c r="J84" s="66"/>
      <c r="K84" s="67"/>
      <c r="L84" s="67"/>
      <c r="M84" s="67"/>
      <c r="N84" s="67"/>
      <c r="Z84" s="66"/>
      <c r="AA84" s="66"/>
      <c r="AO84" s="66"/>
      <c r="AP84" s="66"/>
      <c r="AZ84" s="66"/>
      <c r="BA84" s="66"/>
      <c r="BG84" s="66"/>
      <c r="BH84" s="66"/>
      <c r="BR84" s="66"/>
      <c r="BS84" s="66"/>
      <c r="BZ84" s="67"/>
      <c r="CG84" s="66"/>
      <c r="CH84" s="66"/>
      <c r="CL84" s="67"/>
      <c r="CM84" s="66"/>
      <c r="CN84" s="66"/>
      <c r="CO84" s="66"/>
      <c r="CP84" s="66"/>
      <c r="CW84" s="67"/>
      <c r="CX84" s="66"/>
    </row>
    <row r="85">
      <c r="E85" s="66"/>
      <c r="F85" s="66"/>
      <c r="G85" s="66"/>
      <c r="H85" s="15"/>
      <c r="I85" s="66"/>
      <c r="J85" s="66"/>
      <c r="K85" s="67"/>
      <c r="L85" s="67"/>
      <c r="M85" s="67"/>
      <c r="N85" s="67"/>
      <c r="Z85" s="66"/>
      <c r="AA85" s="66"/>
      <c r="AO85" s="66"/>
      <c r="AP85" s="66"/>
      <c r="AZ85" s="66"/>
      <c r="BA85" s="66"/>
      <c r="BG85" s="66"/>
      <c r="BH85" s="66"/>
      <c r="BR85" s="66"/>
      <c r="BS85" s="66"/>
      <c r="BZ85" s="67"/>
      <c r="CG85" s="66"/>
      <c r="CH85" s="66"/>
      <c r="CL85" s="67"/>
      <c r="CM85" s="66"/>
      <c r="CN85" s="66"/>
      <c r="CO85" s="66"/>
      <c r="CP85" s="66"/>
      <c r="CW85" s="67"/>
      <c r="CX85" s="66"/>
    </row>
    <row r="86">
      <c r="E86" s="66"/>
      <c r="F86" s="66"/>
      <c r="G86" s="66"/>
      <c r="H86" s="15"/>
      <c r="I86" s="66"/>
      <c r="J86" s="66"/>
      <c r="K86" s="67"/>
      <c r="L86" s="67"/>
      <c r="M86" s="67"/>
      <c r="N86" s="67"/>
      <c r="Z86" s="66"/>
      <c r="AA86" s="66"/>
      <c r="AO86" s="66"/>
      <c r="AP86" s="66"/>
      <c r="AZ86" s="66"/>
      <c r="BA86" s="66"/>
      <c r="BG86" s="66"/>
      <c r="BH86" s="66"/>
      <c r="BR86" s="66"/>
      <c r="BS86" s="66"/>
      <c r="BZ86" s="67"/>
      <c r="CG86" s="66"/>
      <c r="CH86" s="66"/>
      <c r="CL86" s="67"/>
      <c r="CM86" s="66"/>
      <c r="CN86" s="66"/>
      <c r="CO86" s="66"/>
      <c r="CP86" s="66"/>
      <c r="CW86" s="67"/>
      <c r="CX86" s="66"/>
    </row>
    <row r="87">
      <c r="E87" s="66"/>
      <c r="F87" s="66"/>
      <c r="G87" s="66"/>
      <c r="H87" s="15"/>
      <c r="I87" s="66"/>
      <c r="J87" s="66"/>
      <c r="K87" s="67"/>
      <c r="L87" s="67"/>
      <c r="M87" s="67"/>
      <c r="N87" s="67"/>
      <c r="Z87" s="66"/>
      <c r="AA87" s="66"/>
      <c r="AO87" s="66"/>
      <c r="AP87" s="66"/>
      <c r="AZ87" s="66"/>
      <c r="BA87" s="66"/>
      <c r="BG87" s="66"/>
      <c r="BH87" s="66"/>
      <c r="BR87" s="66"/>
      <c r="BS87" s="66"/>
      <c r="BZ87" s="67"/>
      <c r="CG87" s="66"/>
      <c r="CH87" s="66"/>
      <c r="CL87" s="67"/>
      <c r="CM87" s="66"/>
      <c r="CN87" s="66"/>
      <c r="CO87" s="66"/>
      <c r="CP87" s="66"/>
      <c r="CW87" s="67"/>
      <c r="CX87" s="66"/>
    </row>
    <row r="88">
      <c r="E88" s="66"/>
      <c r="F88" s="66"/>
      <c r="G88" s="66"/>
      <c r="H88" s="15"/>
      <c r="I88" s="66"/>
      <c r="J88" s="66"/>
      <c r="K88" s="67"/>
      <c r="L88" s="67"/>
      <c r="M88" s="67"/>
      <c r="N88" s="67"/>
      <c r="Z88" s="66"/>
      <c r="AA88" s="66"/>
      <c r="AO88" s="66"/>
      <c r="AP88" s="66"/>
      <c r="AZ88" s="66"/>
      <c r="BA88" s="66"/>
      <c r="BG88" s="66"/>
      <c r="BH88" s="66"/>
      <c r="BR88" s="66"/>
      <c r="BS88" s="66"/>
      <c r="BZ88" s="67"/>
      <c r="CG88" s="66"/>
      <c r="CH88" s="66"/>
      <c r="CL88" s="67"/>
      <c r="CM88" s="66"/>
      <c r="CN88" s="66"/>
      <c r="CO88" s="66"/>
      <c r="CP88" s="66"/>
      <c r="CW88" s="67"/>
      <c r="CX88" s="66"/>
    </row>
    <row r="89">
      <c r="E89" s="66"/>
      <c r="F89" s="66"/>
      <c r="G89" s="66"/>
      <c r="H89" s="15"/>
      <c r="I89" s="66"/>
      <c r="J89" s="66"/>
      <c r="K89" s="67"/>
      <c r="L89" s="67"/>
      <c r="M89" s="67"/>
      <c r="N89" s="67"/>
      <c r="Z89" s="66"/>
      <c r="AA89" s="66"/>
      <c r="AO89" s="66"/>
      <c r="AP89" s="66"/>
      <c r="AZ89" s="66"/>
      <c r="BA89" s="66"/>
      <c r="BG89" s="66"/>
      <c r="BH89" s="66"/>
      <c r="BR89" s="66"/>
      <c r="BS89" s="66"/>
      <c r="BZ89" s="67"/>
      <c r="CG89" s="66"/>
      <c r="CH89" s="66"/>
      <c r="CL89" s="67"/>
      <c r="CM89" s="66"/>
      <c r="CN89" s="66"/>
      <c r="CO89" s="66"/>
      <c r="CP89" s="66"/>
      <c r="CW89" s="67"/>
      <c r="CX89" s="66"/>
    </row>
    <row r="90">
      <c r="E90" s="66"/>
      <c r="F90" s="66"/>
      <c r="G90" s="66"/>
      <c r="H90" s="15"/>
      <c r="I90" s="66"/>
      <c r="J90" s="66"/>
      <c r="K90" s="67"/>
      <c r="L90" s="67"/>
      <c r="M90" s="67"/>
      <c r="N90" s="67"/>
      <c r="Z90" s="66"/>
      <c r="AA90" s="66"/>
      <c r="AO90" s="66"/>
      <c r="AP90" s="66"/>
      <c r="AZ90" s="66"/>
      <c r="BA90" s="66"/>
      <c r="BG90" s="66"/>
      <c r="BH90" s="66"/>
      <c r="BR90" s="66"/>
      <c r="BS90" s="66"/>
      <c r="BZ90" s="67"/>
      <c r="CG90" s="66"/>
      <c r="CH90" s="66"/>
      <c r="CL90" s="67"/>
      <c r="CM90" s="66"/>
      <c r="CN90" s="66"/>
      <c r="CO90" s="66"/>
      <c r="CP90" s="66"/>
      <c r="CW90" s="67"/>
      <c r="CX90" s="66"/>
    </row>
    <row r="91">
      <c r="E91" s="66"/>
      <c r="F91" s="66"/>
      <c r="G91" s="66"/>
      <c r="H91" s="15"/>
      <c r="I91" s="66"/>
      <c r="J91" s="66"/>
      <c r="K91" s="67"/>
      <c r="L91" s="67"/>
      <c r="M91" s="67"/>
      <c r="N91" s="67"/>
      <c r="Z91" s="66"/>
      <c r="AA91" s="66"/>
      <c r="AO91" s="66"/>
      <c r="AP91" s="66"/>
      <c r="AZ91" s="66"/>
      <c r="BA91" s="66"/>
      <c r="BG91" s="66"/>
      <c r="BH91" s="66"/>
      <c r="BR91" s="66"/>
      <c r="BS91" s="66"/>
      <c r="BZ91" s="67"/>
      <c r="CG91" s="66"/>
      <c r="CH91" s="66"/>
      <c r="CL91" s="67"/>
      <c r="CM91" s="66"/>
      <c r="CN91" s="66"/>
      <c r="CO91" s="66"/>
      <c r="CP91" s="66"/>
      <c r="CW91" s="67"/>
      <c r="CX91" s="66"/>
    </row>
    <row r="92">
      <c r="E92" s="66"/>
      <c r="F92" s="66"/>
      <c r="G92" s="66"/>
      <c r="H92" s="15"/>
      <c r="I92" s="66"/>
      <c r="J92" s="66"/>
      <c r="K92" s="67"/>
      <c r="L92" s="67"/>
      <c r="M92" s="67"/>
      <c r="N92" s="67"/>
      <c r="Z92" s="66"/>
      <c r="AA92" s="66"/>
      <c r="AO92" s="66"/>
      <c r="AP92" s="66"/>
      <c r="AZ92" s="66"/>
      <c r="BA92" s="66"/>
      <c r="BG92" s="66"/>
      <c r="BH92" s="66"/>
      <c r="BR92" s="66"/>
      <c r="BS92" s="66"/>
      <c r="BZ92" s="67"/>
      <c r="CG92" s="66"/>
      <c r="CH92" s="66"/>
      <c r="CL92" s="67"/>
      <c r="CM92" s="66"/>
      <c r="CN92" s="66"/>
      <c r="CO92" s="66"/>
      <c r="CP92" s="66"/>
      <c r="CW92" s="67"/>
      <c r="CX92" s="66"/>
    </row>
    <row r="93">
      <c r="E93" s="66"/>
      <c r="F93" s="66"/>
      <c r="G93" s="66"/>
      <c r="H93" s="15"/>
      <c r="I93" s="66"/>
      <c r="J93" s="66"/>
      <c r="K93" s="67"/>
      <c r="L93" s="67"/>
      <c r="M93" s="67"/>
      <c r="N93" s="67"/>
      <c r="Z93" s="66"/>
      <c r="AA93" s="66"/>
      <c r="AO93" s="66"/>
      <c r="AP93" s="66"/>
      <c r="AZ93" s="66"/>
      <c r="BA93" s="66"/>
      <c r="BG93" s="66"/>
      <c r="BH93" s="66"/>
      <c r="BR93" s="66"/>
      <c r="BS93" s="66"/>
      <c r="BZ93" s="67"/>
      <c r="CG93" s="66"/>
      <c r="CH93" s="66"/>
      <c r="CL93" s="67"/>
      <c r="CM93" s="66"/>
      <c r="CN93" s="66"/>
      <c r="CO93" s="66"/>
      <c r="CP93" s="66"/>
      <c r="CW93" s="67"/>
      <c r="CX93" s="66"/>
    </row>
    <row r="94">
      <c r="E94" s="66"/>
      <c r="F94" s="66"/>
      <c r="G94" s="66"/>
      <c r="H94" s="15"/>
      <c r="I94" s="66"/>
      <c r="J94" s="66"/>
      <c r="K94" s="67"/>
      <c r="L94" s="67"/>
      <c r="M94" s="67"/>
      <c r="N94" s="67"/>
      <c r="Z94" s="66"/>
      <c r="AA94" s="66"/>
      <c r="AO94" s="66"/>
      <c r="AP94" s="66"/>
      <c r="AZ94" s="66"/>
      <c r="BA94" s="66"/>
      <c r="BG94" s="66"/>
      <c r="BH94" s="66"/>
      <c r="BR94" s="66"/>
      <c r="BS94" s="66"/>
      <c r="BZ94" s="67"/>
      <c r="CG94" s="66"/>
      <c r="CH94" s="66"/>
      <c r="CL94" s="67"/>
      <c r="CM94" s="66"/>
      <c r="CN94" s="66"/>
      <c r="CO94" s="66"/>
      <c r="CP94" s="66"/>
      <c r="CW94" s="67"/>
      <c r="CX94" s="66"/>
    </row>
    <row r="95">
      <c r="E95" s="66"/>
      <c r="F95" s="66"/>
      <c r="G95" s="66"/>
      <c r="H95" s="15"/>
      <c r="I95" s="66"/>
      <c r="J95" s="66"/>
      <c r="K95" s="67"/>
      <c r="L95" s="67"/>
      <c r="M95" s="67"/>
      <c r="N95" s="67"/>
      <c r="Z95" s="66"/>
      <c r="AA95" s="66"/>
      <c r="AO95" s="66"/>
      <c r="AP95" s="66"/>
      <c r="AZ95" s="66"/>
      <c r="BA95" s="66"/>
      <c r="BG95" s="66"/>
      <c r="BH95" s="66"/>
      <c r="BR95" s="66"/>
      <c r="BS95" s="66"/>
      <c r="BZ95" s="67"/>
      <c r="CG95" s="66"/>
      <c r="CH95" s="66"/>
      <c r="CL95" s="67"/>
      <c r="CM95" s="66"/>
      <c r="CN95" s="66"/>
      <c r="CO95" s="66"/>
      <c r="CP95" s="66"/>
      <c r="CW95" s="67"/>
      <c r="CX95" s="66"/>
    </row>
    <row r="96">
      <c r="E96" s="66"/>
      <c r="F96" s="66"/>
      <c r="G96" s="66"/>
      <c r="H96" s="15"/>
      <c r="I96" s="66"/>
      <c r="J96" s="66"/>
      <c r="K96" s="67"/>
      <c r="L96" s="67"/>
      <c r="M96" s="67"/>
      <c r="N96" s="67"/>
      <c r="Z96" s="66"/>
      <c r="AA96" s="66"/>
      <c r="AO96" s="66"/>
      <c r="AP96" s="66"/>
      <c r="AZ96" s="66"/>
      <c r="BA96" s="66"/>
      <c r="BG96" s="66"/>
      <c r="BH96" s="66"/>
      <c r="BR96" s="66"/>
      <c r="BS96" s="66"/>
      <c r="BZ96" s="67"/>
      <c r="CG96" s="66"/>
      <c r="CH96" s="66"/>
      <c r="CL96" s="67"/>
      <c r="CM96" s="66"/>
      <c r="CN96" s="66"/>
      <c r="CO96" s="66"/>
      <c r="CP96" s="66"/>
      <c r="CW96" s="67"/>
      <c r="CX96" s="66"/>
    </row>
    <row r="97">
      <c r="E97" s="66"/>
      <c r="F97" s="66"/>
      <c r="G97" s="66"/>
      <c r="H97" s="15"/>
      <c r="I97" s="66"/>
      <c r="J97" s="66"/>
      <c r="K97" s="67"/>
      <c r="L97" s="67"/>
      <c r="M97" s="67"/>
      <c r="N97" s="67"/>
      <c r="Z97" s="66"/>
      <c r="AA97" s="66"/>
      <c r="AO97" s="66"/>
      <c r="AP97" s="66"/>
      <c r="AZ97" s="66"/>
      <c r="BA97" s="66"/>
      <c r="BG97" s="66"/>
      <c r="BH97" s="66"/>
      <c r="BR97" s="66"/>
      <c r="BS97" s="66"/>
      <c r="BZ97" s="67"/>
      <c r="CG97" s="66"/>
      <c r="CH97" s="66"/>
      <c r="CL97" s="67"/>
      <c r="CM97" s="66"/>
      <c r="CN97" s="66"/>
      <c r="CO97" s="66"/>
      <c r="CP97" s="66"/>
      <c r="CW97" s="67"/>
      <c r="CX97" s="66"/>
    </row>
    <row r="98">
      <c r="E98" s="66"/>
      <c r="F98" s="66"/>
      <c r="G98" s="66"/>
      <c r="H98" s="15"/>
      <c r="I98" s="66"/>
      <c r="J98" s="66"/>
      <c r="K98" s="67"/>
      <c r="L98" s="67"/>
      <c r="M98" s="67"/>
      <c r="N98" s="67"/>
      <c r="Z98" s="66"/>
      <c r="AA98" s="66"/>
      <c r="AO98" s="66"/>
      <c r="AP98" s="66"/>
      <c r="AZ98" s="66"/>
      <c r="BA98" s="66"/>
      <c r="BG98" s="66"/>
      <c r="BH98" s="66"/>
      <c r="BR98" s="66"/>
      <c r="BS98" s="66"/>
      <c r="BZ98" s="67"/>
      <c r="CG98" s="66"/>
      <c r="CH98" s="66"/>
      <c r="CL98" s="67"/>
      <c r="CM98" s="66"/>
      <c r="CN98" s="66"/>
      <c r="CO98" s="66"/>
      <c r="CP98" s="66"/>
      <c r="CW98" s="67"/>
      <c r="CX98" s="66"/>
    </row>
    <row r="99">
      <c r="E99" s="66"/>
      <c r="F99" s="66"/>
      <c r="G99" s="66"/>
      <c r="H99" s="15"/>
      <c r="I99" s="66"/>
      <c r="J99" s="66"/>
      <c r="K99" s="67"/>
      <c r="L99" s="67"/>
      <c r="M99" s="67"/>
      <c r="N99" s="67"/>
      <c r="Z99" s="66"/>
      <c r="AA99" s="66"/>
      <c r="AO99" s="66"/>
      <c r="AP99" s="66"/>
      <c r="AZ99" s="66"/>
      <c r="BA99" s="66"/>
      <c r="BG99" s="66"/>
      <c r="BH99" s="66"/>
      <c r="BR99" s="66"/>
      <c r="BS99" s="66"/>
      <c r="BZ99" s="67"/>
      <c r="CG99" s="66"/>
      <c r="CH99" s="66"/>
      <c r="CL99" s="67"/>
      <c r="CM99" s="66"/>
      <c r="CN99" s="66"/>
      <c r="CO99" s="66"/>
      <c r="CP99" s="66"/>
      <c r="CW99" s="67"/>
      <c r="CX99" s="66"/>
    </row>
    <row r="100">
      <c r="E100" s="66"/>
      <c r="F100" s="66"/>
      <c r="G100" s="66"/>
      <c r="H100" s="15"/>
      <c r="I100" s="66"/>
      <c r="J100" s="66"/>
      <c r="K100" s="67"/>
      <c r="L100" s="67"/>
      <c r="M100" s="67"/>
      <c r="N100" s="67"/>
      <c r="Z100" s="66"/>
      <c r="AA100" s="66"/>
      <c r="AO100" s="66"/>
      <c r="AP100" s="66"/>
      <c r="AZ100" s="66"/>
      <c r="BA100" s="66"/>
      <c r="BG100" s="66"/>
      <c r="BH100" s="66"/>
      <c r="BR100" s="66"/>
      <c r="BS100" s="66"/>
      <c r="BZ100" s="67"/>
      <c r="CG100" s="66"/>
      <c r="CH100" s="66"/>
      <c r="CL100" s="67"/>
      <c r="CM100" s="66"/>
      <c r="CN100" s="66"/>
      <c r="CO100" s="66"/>
      <c r="CP100" s="66"/>
      <c r="CW100" s="67"/>
      <c r="CX100" s="66"/>
    </row>
    <row r="101">
      <c r="E101" s="66"/>
      <c r="F101" s="66"/>
      <c r="G101" s="66"/>
      <c r="H101" s="15"/>
      <c r="I101" s="66"/>
      <c r="J101" s="66"/>
      <c r="K101" s="67"/>
      <c r="L101" s="67"/>
      <c r="M101" s="67"/>
      <c r="N101" s="67"/>
      <c r="Z101" s="66"/>
      <c r="AA101" s="66"/>
      <c r="AO101" s="66"/>
      <c r="AP101" s="66"/>
      <c r="AZ101" s="66"/>
      <c r="BA101" s="66"/>
      <c r="BG101" s="66"/>
      <c r="BH101" s="66"/>
      <c r="BR101" s="66"/>
      <c r="BS101" s="66"/>
      <c r="BZ101" s="67"/>
      <c r="CG101" s="66"/>
      <c r="CH101" s="66"/>
      <c r="CL101" s="67"/>
      <c r="CM101" s="66"/>
      <c r="CN101" s="66"/>
      <c r="CO101" s="66"/>
      <c r="CP101" s="66"/>
      <c r="CW101" s="67"/>
      <c r="CX101" s="66"/>
    </row>
    <row r="102">
      <c r="E102" s="66"/>
      <c r="F102" s="66"/>
      <c r="G102" s="66"/>
      <c r="H102" s="15"/>
      <c r="I102" s="66"/>
      <c r="J102" s="66"/>
      <c r="K102" s="67"/>
      <c r="L102" s="67"/>
      <c r="M102" s="67"/>
      <c r="N102" s="67"/>
      <c r="Z102" s="66"/>
      <c r="AA102" s="66"/>
      <c r="AO102" s="66"/>
      <c r="AP102" s="66"/>
      <c r="AZ102" s="66"/>
      <c r="BA102" s="66"/>
      <c r="BG102" s="66"/>
      <c r="BH102" s="66"/>
      <c r="BR102" s="66"/>
      <c r="BS102" s="66"/>
      <c r="BZ102" s="67"/>
      <c r="CG102" s="66"/>
      <c r="CH102" s="66"/>
      <c r="CL102" s="67"/>
      <c r="CM102" s="66"/>
      <c r="CN102" s="66"/>
      <c r="CO102" s="66"/>
      <c r="CP102" s="66"/>
      <c r="CW102" s="67"/>
      <c r="CX102" s="66"/>
    </row>
    <row r="103">
      <c r="E103" s="66"/>
      <c r="F103" s="66"/>
      <c r="G103" s="66"/>
      <c r="H103" s="15"/>
      <c r="I103" s="66"/>
      <c r="J103" s="66"/>
      <c r="K103" s="67"/>
      <c r="L103" s="67"/>
      <c r="M103" s="67"/>
      <c r="N103" s="67"/>
      <c r="Z103" s="66"/>
      <c r="AA103" s="66"/>
      <c r="AO103" s="66"/>
      <c r="AP103" s="66"/>
      <c r="AZ103" s="66"/>
      <c r="BA103" s="66"/>
      <c r="BG103" s="66"/>
      <c r="BH103" s="66"/>
      <c r="BR103" s="66"/>
      <c r="BS103" s="66"/>
      <c r="BZ103" s="67"/>
      <c r="CG103" s="66"/>
      <c r="CH103" s="66"/>
      <c r="CL103" s="67"/>
      <c r="CM103" s="66"/>
      <c r="CN103" s="66"/>
      <c r="CO103" s="66"/>
      <c r="CP103" s="66"/>
      <c r="CW103" s="67"/>
      <c r="CX103" s="66"/>
    </row>
    <row r="104">
      <c r="E104" s="66"/>
      <c r="F104" s="66"/>
      <c r="G104" s="66"/>
      <c r="H104" s="15"/>
      <c r="I104" s="66"/>
      <c r="J104" s="66"/>
      <c r="K104" s="67"/>
      <c r="L104" s="67"/>
      <c r="M104" s="67"/>
      <c r="N104" s="67"/>
      <c r="Z104" s="66"/>
      <c r="AA104" s="66"/>
      <c r="AO104" s="66"/>
      <c r="AP104" s="66"/>
      <c r="AZ104" s="66"/>
      <c r="BA104" s="66"/>
      <c r="BG104" s="66"/>
      <c r="BH104" s="66"/>
      <c r="BR104" s="66"/>
      <c r="BS104" s="66"/>
      <c r="BZ104" s="67"/>
      <c r="CG104" s="66"/>
      <c r="CH104" s="66"/>
      <c r="CL104" s="67"/>
      <c r="CM104" s="66"/>
      <c r="CN104" s="66"/>
      <c r="CO104" s="66"/>
      <c r="CP104" s="66"/>
      <c r="CW104" s="67"/>
      <c r="CX104" s="66"/>
    </row>
    <row r="105">
      <c r="E105" s="66"/>
      <c r="F105" s="66"/>
      <c r="G105" s="66"/>
      <c r="H105" s="15"/>
      <c r="I105" s="66"/>
      <c r="J105" s="66"/>
      <c r="K105" s="67"/>
      <c r="L105" s="67"/>
      <c r="M105" s="67"/>
      <c r="N105" s="67"/>
      <c r="Z105" s="66"/>
      <c r="AA105" s="66"/>
      <c r="AO105" s="66"/>
      <c r="AP105" s="66"/>
      <c r="AZ105" s="66"/>
      <c r="BA105" s="66"/>
      <c r="BG105" s="66"/>
      <c r="BH105" s="66"/>
      <c r="BR105" s="66"/>
      <c r="BS105" s="66"/>
      <c r="BZ105" s="67"/>
      <c r="CG105" s="66"/>
      <c r="CH105" s="66"/>
      <c r="CL105" s="67"/>
      <c r="CM105" s="66"/>
      <c r="CN105" s="66"/>
      <c r="CO105" s="66"/>
      <c r="CP105" s="66"/>
      <c r="CW105" s="67"/>
      <c r="CX105" s="66"/>
    </row>
    <row r="106">
      <c r="E106" s="66"/>
      <c r="F106" s="66"/>
      <c r="G106" s="66"/>
      <c r="H106" s="15"/>
      <c r="I106" s="66"/>
      <c r="J106" s="66"/>
      <c r="K106" s="67"/>
      <c r="L106" s="67"/>
      <c r="M106" s="67"/>
      <c r="N106" s="67"/>
      <c r="Z106" s="66"/>
      <c r="AA106" s="66"/>
      <c r="AO106" s="66"/>
      <c r="AP106" s="66"/>
      <c r="AZ106" s="66"/>
      <c r="BA106" s="66"/>
      <c r="BG106" s="66"/>
      <c r="BH106" s="66"/>
      <c r="BR106" s="66"/>
      <c r="BS106" s="66"/>
      <c r="BZ106" s="67"/>
      <c r="CG106" s="66"/>
      <c r="CH106" s="66"/>
      <c r="CL106" s="67"/>
      <c r="CM106" s="66"/>
      <c r="CN106" s="66"/>
      <c r="CO106" s="66"/>
      <c r="CP106" s="66"/>
      <c r="CW106" s="67"/>
      <c r="CX106" s="66"/>
    </row>
    <row r="107">
      <c r="E107" s="66"/>
      <c r="F107" s="66"/>
      <c r="G107" s="66"/>
      <c r="H107" s="15"/>
      <c r="I107" s="66"/>
      <c r="J107" s="66"/>
      <c r="K107" s="67"/>
      <c r="L107" s="67"/>
      <c r="M107" s="67"/>
      <c r="N107" s="67"/>
      <c r="Z107" s="66"/>
      <c r="AA107" s="66"/>
      <c r="AO107" s="66"/>
      <c r="AP107" s="66"/>
      <c r="AZ107" s="66"/>
      <c r="BA107" s="66"/>
      <c r="BG107" s="66"/>
      <c r="BH107" s="66"/>
      <c r="BR107" s="66"/>
      <c r="BS107" s="66"/>
      <c r="BZ107" s="67"/>
      <c r="CG107" s="66"/>
      <c r="CH107" s="66"/>
      <c r="CL107" s="67"/>
      <c r="CM107" s="66"/>
      <c r="CN107" s="66"/>
      <c r="CO107" s="66"/>
      <c r="CP107" s="66"/>
      <c r="CW107" s="67"/>
      <c r="CX107" s="66"/>
    </row>
    <row r="108">
      <c r="E108" s="66"/>
      <c r="F108" s="66"/>
      <c r="G108" s="66"/>
      <c r="H108" s="15"/>
      <c r="I108" s="66"/>
      <c r="J108" s="66"/>
      <c r="K108" s="67"/>
      <c r="L108" s="67"/>
      <c r="M108" s="67"/>
      <c r="N108" s="67"/>
      <c r="Z108" s="66"/>
      <c r="AA108" s="66"/>
      <c r="AO108" s="66"/>
      <c r="AP108" s="66"/>
      <c r="AZ108" s="66"/>
      <c r="BA108" s="66"/>
      <c r="BG108" s="66"/>
      <c r="BH108" s="66"/>
      <c r="BR108" s="66"/>
      <c r="BS108" s="66"/>
      <c r="BZ108" s="67"/>
      <c r="CG108" s="66"/>
      <c r="CH108" s="66"/>
      <c r="CL108" s="67"/>
      <c r="CM108" s="66"/>
      <c r="CN108" s="66"/>
      <c r="CO108" s="66"/>
      <c r="CP108" s="66"/>
      <c r="CW108" s="67"/>
      <c r="CX108" s="66"/>
    </row>
    <row r="109">
      <c r="E109" s="66"/>
      <c r="F109" s="66"/>
      <c r="G109" s="66"/>
      <c r="H109" s="15"/>
      <c r="I109" s="66"/>
      <c r="J109" s="66"/>
      <c r="K109" s="67"/>
      <c r="L109" s="67"/>
      <c r="M109" s="67"/>
      <c r="N109" s="67"/>
      <c r="Z109" s="66"/>
      <c r="AA109" s="66"/>
      <c r="AO109" s="66"/>
      <c r="AP109" s="66"/>
      <c r="AZ109" s="66"/>
      <c r="BA109" s="66"/>
      <c r="BG109" s="66"/>
      <c r="BH109" s="66"/>
      <c r="BR109" s="66"/>
      <c r="BS109" s="66"/>
      <c r="BZ109" s="67"/>
      <c r="CG109" s="66"/>
      <c r="CH109" s="66"/>
      <c r="CL109" s="67"/>
      <c r="CM109" s="66"/>
      <c r="CN109" s="66"/>
      <c r="CO109" s="66"/>
      <c r="CP109" s="66"/>
      <c r="CW109" s="67"/>
      <c r="CX109" s="66"/>
    </row>
    <row r="110">
      <c r="E110" s="66"/>
      <c r="F110" s="66"/>
      <c r="G110" s="66"/>
      <c r="H110" s="15"/>
      <c r="I110" s="66"/>
      <c r="J110" s="66"/>
      <c r="K110" s="67"/>
      <c r="L110" s="67"/>
      <c r="M110" s="67"/>
      <c r="N110" s="67"/>
      <c r="Z110" s="66"/>
      <c r="AA110" s="66"/>
      <c r="AO110" s="66"/>
      <c r="AP110" s="66"/>
      <c r="AZ110" s="66"/>
      <c r="BA110" s="66"/>
      <c r="BG110" s="66"/>
      <c r="BH110" s="66"/>
      <c r="BR110" s="66"/>
      <c r="BS110" s="66"/>
      <c r="BZ110" s="67"/>
      <c r="CG110" s="66"/>
      <c r="CH110" s="66"/>
      <c r="CL110" s="67"/>
      <c r="CM110" s="66"/>
      <c r="CN110" s="66"/>
      <c r="CO110" s="66"/>
      <c r="CP110" s="66"/>
      <c r="CW110" s="67"/>
      <c r="CX110" s="66"/>
    </row>
    <row r="111">
      <c r="E111" s="66"/>
      <c r="F111" s="66"/>
      <c r="G111" s="66"/>
      <c r="H111" s="15"/>
      <c r="I111" s="66"/>
      <c r="J111" s="66"/>
      <c r="K111" s="67"/>
      <c r="L111" s="67"/>
      <c r="M111" s="67"/>
      <c r="N111" s="67"/>
      <c r="Z111" s="66"/>
      <c r="AA111" s="66"/>
      <c r="AO111" s="66"/>
      <c r="AP111" s="66"/>
      <c r="AZ111" s="66"/>
      <c r="BA111" s="66"/>
      <c r="BG111" s="66"/>
      <c r="BH111" s="66"/>
      <c r="BR111" s="66"/>
      <c r="BS111" s="66"/>
      <c r="BZ111" s="67"/>
      <c r="CG111" s="66"/>
      <c r="CH111" s="66"/>
      <c r="CL111" s="67"/>
      <c r="CM111" s="66"/>
      <c r="CN111" s="66"/>
      <c r="CO111" s="66"/>
      <c r="CP111" s="66"/>
      <c r="CW111" s="67"/>
      <c r="CX111" s="66"/>
    </row>
    <row r="112">
      <c r="E112" s="66"/>
      <c r="F112" s="66"/>
      <c r="G112" s="66"/>
      <c r="H112" s="15"/>
      <c r="I112" s="66"/>
      <c r="J112" s="66"/>
      <c r="K112" s="67"/>
      <c r="L112" s="67"/>
      <c r="M112" s="67"/>
      <c r="N112" s="67"/>
      <c r="Z112" s="66"/>
      <c r="AA112" s="66"/>
      <c r="AO112" s="66"/>
      <c r="AP112" s="66"/>
      <c r="AZ112" s="66"/>
      <c r="BA112" s="66"/>
      <c r="BG112" s="66"/>
      <c r="BH112" s="66"/>
      <c r="BR112" s="66"/>
      <c r="BS112" s="66"/>
      <c r="BZ112" s="67"/>
      <c r="CG112" s="66"/>
      <c r="CH112" s="66"/>
      <c r="CL112" s="67"/>
      <c r="CM112" s="66"/>
      <c r="CN112" s="66"/>
      <c r="CO112" s="66"/>
      <c r="CP112" s="66"/>
      <c r="CW112" s="67"/>
      <c r="CX112" s="66"/>
    </row>
    <row r="113">
      <c r="E113" s="66"/>
      <c r="F113" s="66"/>
      <c r="G113" s="66"/>
      <c r="H113" s="15"/>
      <c r="I113" s="66"/>
      <c r="J113" s="66"/>
      <c r="K113" s="67"/>
      <c r="L113" s="67"/>
      <c r="M113" s="67"/>
      <c r="N113" s="67"/>
      <c r="Z113" s="66"/>
      <c r="AA113" s="66"/>
      <c r="AO113" s="66"/>
      <c r="AP113" s="66"/>
      <c r="AZ113" s="66"/>
      <c r="BA113" s="66"/>
      <c r="BG113" s="66"/>
      <c r="BH113" s="66"/>
      <c r="BR113" s="66"/>
      <c r="BS113" s="66"/>
      <c r="BZ113" s="67"/>
      <c r="CG113" s="66"/>
      <c r="CH113" s="66"/>
      <c r="CL113" s="67"/>
      <c r="CM113" s="66"/>
      <c r="CN113" s="66"/>
      <c r="CO113" s="66"/>
      <c r="CP113" s="66"/>
      <c r="CW113" s="67"/>
      <c r="CX113" s="66"/>
    </row>
    <row r="114">
      <c r="E114" s="66"/>
      <c r="F114" s="66"/>
      <c r="G114" s="66"/>
      <c r="H114" s="15"/>
      <c r="I114" s="66"/>
      <c r="J114" s="66"/>
      <c r="K114" s="67"/>
      <c r="L114" s="67"/>
      <c r="M114" s="67"/>
      <c r="N114" s="67"/>
      <c r="Z114" s="66"/>
      <c r="AA114" s="66"/>
      <c r="AO114" s="66"/>
      <c r="AP114" s="66"/>
      <c r="AZ114" s="66"/>
      <c r="BA114" s="66"/>
      <c r="BG114" s="66"/>
      <c r="BH114" s="66"/>
      <c r="BR114" s="66"/>
      <c r="BS114" s="66"/>
      <c r="BZ114" s="67"/>
      <c r="CG114" s="66"/>
      <c r="CH114" s="66"/>
      <c r="CL114" s="67"/>
      <c r="CM114" s="66"/>
      <c r="CN114" s="66"/>
      <c r="CO114" s="66"/>
      <c r="CP114" s="66"/>
      <c r="CW114" s="67"/>
      <c r="CX114" s="66"/>
    </row>
    <row r="115">
      <c r="E115" s="66"/>
      <c r="F115" s="66"/>
      <c r="G115" s="66"/>
      <c r="H115" s="15"/>
      <c r="I115" s="66"/>
      <c r="J115" s="66"/>
      <c r="K115" s="67"/>
      <c r="L115" s="67"/>
      <c r="M115" s="67"/>
      <c r="N115" s="67"/>
      <c r="Z115" s="66"/>
      <c r="AA115" s="66"/>
      <c r="AO115" s="66"/>
      <c r="AP115" s="66"/>
      <c r="AZ115" s="66"/>
      <c r="BA115" s="66"/>
      <c r="BG115" s="66"/>
      <c r="BH115" s="66"/>
      <c r="BR115" s="66"/>
      <c r="BS115" s="66"/>
      <c r="BZ115" s="67"/>
      <c r="CG115" s="66"/>
      <c r="CH115" s="66"/>
      <c r="CL115" s="67"/>
      <c r="CM115" s="66"/>
      <c r="CN115" s="66"/>
      <c r="CO115" s="66"/>
      <c r="CP115" s="66"/>
      <c r="CW115" s="67"/>
      <c r="CX115" s="66"/>
    </row>
    <row r="116">
      <c r="E116" s="66"/>
      <c r="F116" s="66"/>
      <c r="G116" s="66"/>
      <c r="H116" s="15"/>
      <c r="I116" s="66"/>
      <c r="J116" s="66"/>
      <c r="K116" s="67"/>
      <c r="L116" s="67"/>
      <c r="M116" s="67"/>
      <c r="N116" s="67"/>
      <c r="Z116" s="66"/>
      <c r="AA116" s="66"/>
      <c r="AO116" s="66"/>
      <c r="AP116" s="66"/>
      <c r="AZ116" s="66"/>
      <c r="BA116" s="66"/>
      <c r="BG116" s="66"/>
      <c r="BH116" s="66"/>
      <c r="BR116" s="66"/>
      <c r="BS116" s="66"/>
      <c r="BZ116" s="67"/>
      <c r="CG116" s="66"/>
      <c r="CH116" s="66"/>
      <c r="CL116" s="67"/>
      <c r="CM116" s="66"/>
      <c r="CN116" s="66"/>
      <c r="CO116" s="66"/>
      <c r="CP116" s="66"/>
      <c r="CW116" s="67"/>
      <c r="CX116" s="66"/>
    </row>
    <row r="117">
      <c r="E117" s="66"/>
      <c r="F117" s="66"/>
      <c r="G117" s="66"/>
      <c r="H117" s="15"/>
      <c r="I117" s="66"/>
      <c r="J117" s="66"/>
      <c r="K117" s="67"/>
      <c r="L117" s="67"/>
      <c r="M117" s="67"/>
      <c r="N117" s="67"/>
      <c r="Z117" s="66"/>
      <c r="AA117" s="66"/>
      <c r="AO117" s="66"/>
      <c r="AP117" s="66"/>
      <c r="AZ117" s="66"/>
      <c r="BA117" s="66"/>
      <c r="BG117" s="66"/>
      <c r="BH117" s="66"/>
      <c r="BR117" s="66"/>
      <c r="BS117" s="66"/>
      <c r="BZ117" s="67"/>
      <c r="CG117" s="66"/>
      <c r="CH117" s="66"/>
      <c r="CL117" s="67"/>
      <c r="CM117" s="66"/>
      <c r="CN117" s="66"/>
      <c r="CO117" s="66"/>
      <c r="CP117" s="66"/>
      <c r="CW117" s="67"/>
      <c r="CX117" s="66"/>
    </row>
    <row r="118">
      <c r="E118" s="66"/>
      <c r="F118" s="66"/>
      <c r="G118" s="66"/>
      <c r="H118" s="15"/>
      <c r="I118" s="66"/>
      <c r="J118" s="66"/>
      <c r="K118" s="67"/>
      <c r="L118" s="67"/>
      <c r="M118" s="67"/>
      <c r="N118" s="67"/>
      <c r="Z118" s="66"/>
      <c r="AA118" s="66"/>
      <c r="AO118" s="66"/>
      <c r="AP118" s="66"/>
      <c r="AZ118" s="66"/>
      <c r="BA118" s="66"/>
      <c r="BG118" s="66"/>
      <c r="BH118" s="66"/>
      <c r="BR118" s="66"/>
      <c r="BS118" s="66"/>
      <c r="BZ118" s="67"/>
      <c r="CG118" s="66"/>
      <c r="CH118" s="66"/>
      <c r="CL118" s="67"/>
      <c r="CM118" s="66"/>
      <c r="CN118" s="66"/>
      <c r="CO118" s="66"/>
      <c r="CP118" s="66"/>
      <c r="CW118" s="67"/>
      <c r="CX118" s="66"/>
    </row>
    <row r="119">
      <c r="E119" s="66"/>
      <c r="F119" s="66"/>
      <c r="G119" s="66"/>
      <c r="H119" s="15"/>
      <c r="I119" s="66"/>
      <c r="J119" s="66"/>
      <c r="K119" s="67"/>
      <c r="L119" s="67"/>
      <c r="M119" s="67"/>
      <c r="N119" s="67"/>
      <c r="Z119" s="66"/>
      <c r="AA119" s="66"/>
      <c r="AO119" s="66"/>
      <c r="AP119" s="66"/>
      <c r="AZ119" s="66"/>
      <c r="BA119" s="66"/>
      <c r="BG119" s="66"/>
      <c r="BH119" s="66"/>
      <c r="BR119" s="66"/>
      <c r="BS119" s="66"/>
      <c r="BZ119" s="67"/>
      <c r="CG119" s="66"/>
      <c r="CH119" s="66"/>
      <c r="CL119" s="67"/>
      <c r="CM119" s="66"/>
      <c r="CN119" s="66"/>
      <c r="CO119" s="66"/>
      <c r="CP119" s="66"/>
      <c r="CW119" s="67"/>
      <c r="CX119" s="66"/>
    </row>
    <row r="120">
      <c r="E120" s="66"/>
      <c r="F120" s="66"/>
      <c r="G120" s="66"/>
      <c r="H120" s="15"/>
      <c r="I120" s="66"/>
      <c r="J120" s="66"/>
      <c r="K120" s="67"/>
      <c r="L120" s="67"/>
      <c r="M120" s="67"/>
      <c r="N120" s="67"/>
      <c r="Z120" s="66"/>
      <c r="AA120" s="66"/>
      <c r="AO120" s="66"/>
      <c r="AP120" s="66"/>
      <c r="AZ120" s="66"/>
      <c r="BA120" s="66"/>
      <c r="BG120" s="66"/>
      <c r="BH120" s="66"/>
      <c r="BR120" s="66"/>
      <c r="BS120" s="66"/>
      <c r="BZ120" s="67"/>
      <c r="CG120" s="66"/>
      <c r="CH120" s="66"/>
      <c r="CL120" s="67"/>
      <c r="CM120" s="66"/>
      <c r="CN120" s="66"/>
      <c r="CO120" s="66"/>
      <c r="CP120" s="66"/>
      <c r="CW120" s="67"/>
      <c r="CX120" s="66"/>
    </row>
    <row r="121">
      <c r="E121" s="66"/>
      <c r="F121" s="66"/>
      <c r="G121" s="66"/>
      <c r="H121" s="15"/>
      <c r="I121" s="66"/>
      <c r="J121" s="66"/>
      <c r="K121" s="67"/>
      <c r="L121" s="67"/>
      <c r="M121" s="67"/>
      <c r="N121" s="67"/>
      <c r="Z121" s="66"/>
      <c r="AA121" s="66"/>
      <c r="AO121" s="66"/>
      <c r="AP121" s="66"/>
      <c r="AZ121" s="66"/>
      <c r="BA121" s="66"/>
      <c r="BG121" s="66"/>
      <c r="BH121" s="66"/>
      <c r="BR121" s="66"/>
      <c r="BS121" s="66"/>
      <c r="BZ121" s="67"/>
      <c r="CG121" s="66"/>
      <c r="CH121" s="66"/>
      <c r="CL121" s="67"/>
      <c r="CM121" s="66"/>
      <c r="CN121" s="66"/>
      <c r="CO121" s="66"/>
      <c r="CP121" s="66"/>
      <c r="CW121" s="67"/>
      <c r="CX121" s="66"/>
    </row>
    <row r="122">
      <c r="E122" s="66"/>
      <c r="F122" s="66"/>
      <c r="G122" s="66"/>
      <c r="H122" s="15"/>
      <c r="I122" s="66"/>
      <c r="J122" s="66"/>
      <c r="K122" s="67"/>
      <c r="L122" s="67"/>
      <c r="M122" s="67"/>
      <c r="N122" s="67"/>
      <c r="Z122" s="66"/>
      <c r="AA122" s="66"/>
      <c r="AO122" s="66"/>
      <c r="AP122" s="66"/>
      <c r="AZ122" s="66"/>
      <c r="BA122" s="66"/>
      <c r="BG122" s="66"/>
      <c r="BH122" s="66"/>
      <c r="BR122" s="66"/>
      <c r="BS122" s="66"/>
      <c r="BZ122" s="67"/>
      <c r="CG122" s="66"/>
      <c r="CH122" s="66"/>
      <c r="CL122" s="67"/>
      <c r="CM122" s="66"/>
      <c r="CN122" s="66"/>
      <c r="CO122" s="66"/>
      <c r="CP122" s="66"/>
      <c r="CW122" s="67"/>
      <c r="CX122" s="66"/>
    </row>
    <row r="123">
      <c r="E123" s="66"/>
      <c r="F123" s="66"/>
      <c r="G123" s="66"/>
      <c r="H123" s="15"/>
      <c r="I123" s="66"/>
      <c r="J123" s="66"/>
      <c r="K123" s="67"/>
      <c r="L123" s="67"/>
      <c r="M123" s="67"/>
      <c r="N123" s="67"/>
      <c r="Z123" s="66"/>
      <c r="AA123" s="66"/>
      <c r="AO123" s="66"/>
      <c r="AP123" s="66"/>
      <c r="AZ123" s="66"/>
      <c r="BA123" s="66"/>
      <c r="BG123" s="66"/>
      <c r="BH123" s="66"/>
      <c r="BR123" s="66"/>
      <c r="BS123" s="66"/>
      <c r="BZ123" s="67"/>
      <c r="CG123" s="66"/>
      <c r="CH123" s="66"/>
      <c r="CL123" s="67"/>
      <c r="CM123" s="66"/>
      <c r="CN123" s="66"/>
      <c r="CO123" s="66"/>
      <c r="CP123" s="66"/>
      <c r="CW123" s="67"/>
      <c r="CX123" s="66"/>
    </row>
    <row r="124">
      <c r="E124" s="66"/>
      <c r="F124" s="66"/>
      <c r="G124" s="66"/>
      <c r="H124" s="15"/>
      <c r="I124" s="66"/>
      <c r="J124" s="66"/>
      <c r="K124" s="67"/>
      <c r="L124" s="67"/>
      <c r="M124" s="67"/>
      <c r="N124" s="67"/>
      <c r="Z124" s="66"/>
      <c r="AA124" s="66"/>
      <c r="AO124" s="66"/>
      <c r="AP124" s="66"/>
      <c r="AZ124" s="66"/>
      <c r="BA124" s="66"/>
      <c r="BG124" s="66"/>
      <c r="BH124" s="66"/>
      <c r="BR124" s="66"/>
      <c r="BS124" s="66"/>
      <c r="BZ124" s="67"/>
      <c r="CG124" s="66"/>
      <c r="CH124" s="66"/>
      <c r="CL124" s="67"/>
      <c r="CM124" s="66"/>
      <c r="CN124" s="66"/>
      <c r="CO124" s="66"/>
      <c r="CP124" s="66"/>
      <c r="CW124" s="67"/>
      <c r="CX124" s="66"/>
    </row>
    <row r="125">
      <c r="E125" s="66"/>
      <c r="F125" s="66"/>
      <c r="G125" s="66"/>
      <c r="H125" s="15"/>
      <c r="I125" s="66"/>
      <c r="J125" s="66"/>
      <c r="K125" s="67"/>
      <c r="L125" s="67"/>
      <c r="M125" s="67"/>
      <c r="N125" s="67"/>
      <c r="Z125" s="66"/>
      <c r="AA125" s="66"/>
      <c r="AO125" s="66"/>
      <c r="AP125" s="66"/>
      <c r="AZ125" s="66"/>
      <c r="BA125" s="66"/>
      <c r="BG125" s="66"/>
      <c r="BH125" s="66"/>
      <c r="BR125" s="66"/>
      <c r="BS125" s="66"/>
      <c r="BZ125" s="67"/>
      <c r="CG125" s="66"/>
      <c r="CH125" s="66"/>
      <c r="CL125" s="67"/>
      <c r="CM125" s="66"/>
      <c r="CN125" s="66"/>
      <c r="CO125" s="66"/>
      <c r="CP125" s="66"/>
      <c r="CW125" s="67"/>
      <c r="CX125" s="66"/>
    </row>
    <row r="126">
      <c r="E126" s="66"/>
      <c r="F126" s="66"/>
      <c r="G126" s="66"/>
      <c r="H126" s="15"/>
      <c r="I126" s="66"/>
      <c r="J126" s="66"/>
      <c r="K126" s="67"/>
      <c r="L126" s="67"/>
      <c r="M126" s="67"/>
      <c r="N126" s="67"/>
      <c r="Z126" s="66"/>
      <c r="AA126" s="66"/>
      <c r="AO126" s="66"/>
      <c r="AP126" s="66"/>
      <c r="AZ126" s="66"/>
      <c r="BA126" s="66"/>
      <c r="BG126" s="66"/>
      <c r="BH126" s="66"/>
      <c r="BR126" s="66"/>
      <c r="BS126" s="66"/>
      <c r="BZ126" s="67"/>
      <c r="CG126" s="66"/>
      <c r="CH126" s="66"/>
      <c r="CL126" s="67"/>
      <c r="CM126" s="66"/>
      <c r="CN126" s="66"/>
      <c r="CO126" s="66"/>
      <c r="CP126" s="66"/>
      <c r="CW126" s="67"/>
      <c r="CX126" s="66"/>
    </row>
    <row r="127">
      <c r="E127" s="66"/>
      <c r="F127" s="66"/>
      <c r="G127" s="66"/>
      <c r="H127" s="15"/>
      <c r="I127" s="66"/>
      <c r="J127" s="66"/>
      <c r="K127" s="67"/>
      <c r="L127" s="67"/>
      <c r="M127" s="67"/>
      <c r="N127" s="67"/>
      <c r="Z127" s="66"/>
      <c r="AA127" s="66"/>
      <c r="AO127" s="66"/>
      <c r="AP127" s="66"/>
      <c r="AZ127" s="66"/>
      <c r="BA127" s="66"/>
      <c r="BG127" s="66"/>
      <c r="BH127" s="66"/>
      <c r="BR127" s="66"/>
      <c r="BS127" s="66"/>
      <c r="BZ127" s="67"/>
      <c r="CG127" s="66"/>
      <c r="CH127" s="66"/>
      <c r="CL127" s="67"/>
      <c r="CM127" s="66"/>
      <c r="CN127" s="66"/>
      <c r="CO127" s="66"/>
      <c r="CP127" s="66"/>
      <c r="CW127" s="67"/>
      <c r="CX127" s="66"/>
    </row>
    <row r="128">
      <c r="E128" s="66"/>
      <c r="F128" s="66"/>
      <c r="G128" s="66"/>
      <c r="H128" s="15"/>
      <c r="I128" s="66"/>
      <c r="J128" s="66"/>
      <c r="K128" s="67"/>
      <c r="L128" s="67"/>
      <c r="M128" s="67"/>
      <c r="N128" s="67"/>
      <c r="Z128" s="66"/>
      <c r="AA128" s="66"/>
      <c r="AO128" s="66"/>
      <c r="AP128" s="66"/>
      <c r="AZ128" s="66"/>
      <c r="BA128" s="66"/>
      <c r="BG128" s="66"/>
      <c r="BH128" s="66"/>
      <c r="BR128" s="66"/>
      <c r="BS128" s="66"/>
      <c r="BZ128" s="67"/>
      <c r="CG128" s="66"/>
      <c r="CH128" s="66"/>
      <c r="CL128" s="67"/>
      <c r="CM128" s="66"/>
      <c r="CN128" s="66"/>
      <c r="CO128" s="66"/>
      <c r="CP128" s="66"/>
      <c r="CW128" s="67"/>
      <c r="CX128" s="66"/>
    </row>
    <row r="129">
      <c r="E129" s="66"/>
      <c r="F129" s="66"/>
      <c r="G129" s="66"/>
      <c r="H129" s="15"/>
      <c r="I129" s="66"/>
      <c r="J129" s="66"/>
      <c r="K129" s="67"/>
      <c r="L129" s="67"/>
      <c r="M129" s="67"/>
      <c r="N129" s="67"/>
      <c r="Z129" s="66"/>
      <c r="AA129" s="66"/>
      <c r="AO129" s="66"/>
      <c r="AP129" s="66"/>
      <c r="AZ129" s="66"/>
      <c r="BA129" s="66"/>
      <c r="BG129" s="66"/>
      <c r="BH129" s="66"/>
      <c r="BR129" s="66"/>
      <c r="BS129" s="66"/>
      <c r="BZ129" s="67"/>
      <c r="CG129" s="66"/>
      <c r="CH129" s="66"/>
      <c r="CL129" s="67"/>
      <c r="CM129" s="66"/>
      <c r="CN129" s="66"/>
      <c r="CO129" s="66"/>
      <c r="CP129" s="66"/>
      <c r="CW129" s="67"/>
      <c r="CX129" s="66"/>
    </row>
    <row r="130">
      <c r="E130" s="66"/>
      <c r="F130" s="66"/>
      <c r="G130" s="66"/>
      <c r="H130" s="15"/>
      <c r="I130" s="66"/>
      <c r="J130" s="66"/>
      <c r="K130" s="67"/>
      <c r="L130" s="67"/>
      <c r="M130" s="67"/>
      <c r="N130" s="67"/>
      <c r="Z130" s="66"/>
      <c r="AA130" s="66"/>
      <c r="AO130" s="66"/>
      <c r="AP130" s="66"/>
      <c r="AZ130" s="66"/>
      <c r="BA130" s="66"/>
      <c r="BG130" s="66"/>
      <c r="BH130" s="66"/>
      <c r="BR130" s="66"/>
      <c r="BS130" s="66"/>
      <c r="BZ130" s="67"/>
      <c r="CG130" s="66"/>
      <c r="CH130" s="66"/>
      <c r="CL130" s="67"/>
      <c r="CM130" s="66"/>
      <c r="CN130" s="66"/>
      <c r="CO130" s="66"/>
      <c r="CP130" s="66"/>
      <c r="CW130" s="67"/>
      <c r="CX130" s="66"/>
    </row>
    <row r="131">
      <c r="E131" s="66"/>
      <c r="F131" s="66"/>
      <c r="G131" s="66"/>
      <c r="H131" s="15"/>
      <c r="I131" s="66"/>
      <c r="J131" s="66"/>
      <c r="K131" s="67"/>
      <c r="L131" s="67"/>
      <c r="M131" s="67"/>
      <c r="N131" s="67"/>
      <c r="Z131" s="66"/>
      <c r="AA131" s="66"/>
      <c r="AO131" s="66"/>
      <c r="AP131" s="66"/>
      <c r="AZ131" s="66"/>
      <c r="BA131" s="66"/>
      <c r="BG131" s="66"/>
      <c r="BH131" s="66"/>
      <c r="BR131" s="66"/>
      <c r="BS131" s="66"/>
      <c r="BZ131" s="67"/>
      <c r="CG131" s="66"/>
      <c r="CH131" s="66"/>
      <c r="CL131" s="67"/>
      <c r="CM131" s="66"/>
      <c r="CN131" s="66"/>
      <c r="CO131" s="66"/>
      <c r="CP131" s="66"/>
      <c r="CW131" s="67"/>
      <c r="CX131" s="66"/>
    </row>
    <row r="132">
      <c r="E132" s="66"/>
      <c r="F132" s="66"/>
      <c r="G132" s="66"/>
      <c r="H132" s="15"/>
      <c r="I132" s="66"/>
      <c r="J132" s="66"/>
      <c r="K132" s="67"/>
      <c r="L132" s="67"/>
      <c r="M132" s="67"/>
      <c r="N132" s="67"/>
      <c r="Z132" s="66"/>
      <c r="AA132" s="66"/>
      <c r="AO132" s="66"/>
      <c r="AP132" s="66"/>
      <c r="AZ132" s="66"/>
      <c r="BA132" s="66"/>
      <c r="BG132" s="66"/>
      <c r="BH132" s="66"/>
      <c r="BR132" s="66"/>
      <c r="BS132" s="66"/>
      <c r="BZ132" s="67"/>
      <c r="CG132" s="66"/>
      <c r="CH132" s="66"/>
      <c r="CL132" s="67"/>
      <c r="CM132" s="66"/>
      <c r="CN132" s="66"/>
      <c r="CO132" s="66"/>
      <c r="CP132" s="66"/>
      <c r="CW132" s="67"/>
      <c r="CX132" s="66"/>
    </row>
    <row r="133">
      <c r="E133" s="66"/>
      <c r="F133" s="66"/>
      <c r="G133" s="66"/>
      <c r="H133" s="15"/>
      <c r="I133" s="66"/>
      <c r="J133" s="66"/>
      <c r="K133" s="67"/>
      <c r="L133" s="67"/>
      <c r="M133" s="67"/>
      <c r="N133" s="67"/>
      <c r="Z133" s="66"/>
      <c r="AA133" s="66"/>
      <c r="AO133" s="66"/>
      <c r="AP133" s="66"/>
      <c r="AZ133" s="66"/>
      <c r="BA133" s="66"/>
      <c r="BG133" s="66"/>
      <c r="BH133" s="66"/>
      <c r="BR133" s="66"/>
      <c r="BS133" s="66"/>
      <c r="BZ133" s="67"/>
      <c r="CG133" s="66"/>
      <c r="CH133" s="66"/>
      <c r="CL133" s="67"/>
      <c r="CM133" s="66"/>
      <c r="CN133" s="66"/>
      <c r="CO133" s="66"/>
      <c r="CP133" s="66"/>
      <c r="CW133" s="67"/>
      <c r="CX133" s="66"/>
    </row>
    <row r="134">
      <c r="E134" s="66"/>
      <c r="F134" s="66"/>
      <c r="G134" s="66"/>
      <c r="H134" s="15"/>
      <c r="I134" s="66"/>
      <c r="J134" s="66"/>
      <c r="K134" s="67"/>
      <c r="L134" s="67"/>
      <c r="M134" s="67"/>
      <c r="N134" s="67"/>
      <c r="Z134" s="66"/>
      <c r="AA134" s="66"/>
      <c r="AO134" s="66"/>
      <c r="AP134" s="66"/>
      <c r="AZ134" s="66"/>
      <c r="BA134" s="66"/>
      <c r="BG134" s="66"/>
      <c r="BH134" s="66"/>
      <c r="BR134" s="66"/>
      <c r="BS134" s="66"/>
      <c r="BZ134" s="67"/>
      <c r="CG134" s="66"/>
      <c r="CH134" s="66"/>
      <c r="CL134" s="67"/>
      <c r="CM134" s="66"/>
      <c r="CN134" s="66"/>
      <c r="CO134" s="66"/>
      <c r="CP134" s="66"/>
      <c r="CW134" s="67"/>
      <c r="CX134" s="66"/>
    </row>
    <row r="135">
      <c r="E135" s="66"/>
      <c r="F135" s="66"/>
      <c r="G135" s="66"/>
      <c r="H135" s="15"/>
      <c r="I135" s="66"/>
      <c r="J135" s="66"/>
      <c r="K135" s="67"/>
      <c r="L135" s="67"/>
      <c r="M135" s="67"/>
      <c r="N135" s="67"/>
      <c r="Z135" s="66"/>
      <c r="AA135" s="66"/>
      <c r="AO135" s="66"/>
      <c r="AP135" s="66"/>
      <c r="AZ135" s="66"/>
      <c r="BA135" s="66"/>
      <c r="BG135" s="66"/>
      <c r="BH135" s="66"/>
      <c r="BR135" s="66"/>
      <c r="BS135" s="66"/>
      <c r="BZ135" s="67"/>
      <c r="CG135" s="66"/>
      <c r="CH135" s="66"/>
      <c r="CL135" s="67"/>
      <c r="CM135" s="66"/>
      <c r="CN135" s="66"/>
      <c r="CO135" s="66"/>
      <c r="CP135" s="66"/>
      <c r="CW135" s="67"/>
      <c r="CX135" s="66"/>
    </row>
    <row r="136">
      <c r="E136" s="66"/>
      <c r="F136" s="66"/>
      <c r="G136" s="66"/>
      <c r="H136" s="15"/>
      <c r="I136" s="66"/>
      <c r="J136" s="66"/>
      <c r="K136" s="67"/>
      <c r="L136" s="67"/>
      <c r="M136" s="67"/>
      <c r="N136" s="67"/>
      <c r="Z136" s="66"/>
      <c r="AA136" s="66"/>
      <c r="AO136" s="66"/>
      <c r="AP136" s="66"/>
      <c r="AZ136" s="66"/>
      <c r="BA136" s="66"/>
      <c r="BG136" s="66"/>
      <c r="BH136" s="66"/>
      <c r="BR136" s="66"/>
      <c r="BS136" s="66"/>
      <c r="BZ136" s="67"/>
      <c r="CG136" s="66"/>
      <c r="CH136" s="66"/>
      <c r="CL136" s="67"/>
      <c r="CM136" s="66"/>
      <c r="CN136" s="66"/>
      <c r="CO136" s="66"/>
      <c r="CP136" s="66"/>
      <c r="CW136" s="67"/>
      <c r="CX136" s="66"/>
    </row>
    <row r="137">
      <c r="E137" s="66"/>
      <c r="F137" s="66"/>
      <c r="G137" s="66"/>
      <c r="H137" s="15"/>
      <c r="I137" s="66"/>
      <c r="J137" s="66"/>
      <c r="K137" s="67"/>
      <c r="L137" s="67"/>
      <c r="M137" s="67"/>
      <c r="N137" s="67"/>
      <c r="Z137" s="66"/>
      <c r="AA137" s="66"/>
      <c r="AO137" s="66"/>
      <c r="AP137" s="66"/>
      <c r="AZ137" s="66"/>
      <c r="BA137" s="66"/>
      <c r="BG137" s="66"/>
      <c r="BH137" s="66"/>
      <c r="BR137" s="66"/>
      <c r="BS137" s="66"/>
      <c r="BZ137" s="67"/>
      <c r="CG137" s="66"/>
      <c r="CH137" s="66"/>
      <c r="CL137" s="67"/>
      <c r="CM137" s="66"/>
      <c r="CN137" s="66"/>
      <c r="CO137" s="66"/>
      <c r="CP137" s="66"/>
      <c r="CW137" s="67"/>
      <c r="CX137" s="66"/>
    </row>
    <row r="138">
      <c r="E138" s="66"/>
      <c r="F138" s="66"/>
      <c r="G138" s="66"/>
      <c r="H138" s="15"/>
      <c r="I138" s="66"/>
      <c r="J138" s="66"/>
      <c r="K138" s="67"/>
      <c r="L138" s="67"/>
      <c r="M138" s="67"/>
      <c r="N138" s="67"/>
      <c r="Z138" s="66"/>
      <c r="AA138" s="66"/>
      <c r="AO138" s="66"/>
      <c r="AP138" s="66"/>
      <c r="AZ138" s="66"/>
      <c r="BA138" s="66"/>
      <c r="BG138" s="66"/>
      <c r="BH138" s="66"/>
      <c r="BR138" s="66"/>
      <c r="BS138" s="66"/>
      <c r="BZ138" s="67"/>
      <c r="CG138" s="66"/>
      <c r="CH138" s="66"/>
      <c r="CL138" s="67"/>
      <c r="CM138" s="66"/>
      <c r="CN138" s="66"/>
      <c r="CO138" s="66"/>
      <c r="CP138" s="66"/>
      <c r="CW138" s="67"/>
      <c r="CX138" s="66"/>
    </row>
    <row r="139">
      <c r="E139" s="66"/>
      <c r="F139" s="66"/>
      <c r="G139" s="66"/>
      <c r="H139" s="15"/>
      <c r="I139" s="66"/>
      <c r="J139" s="66"/>
      <c r="K139" s="67"/>
      <c r="L139" s="67"/>
      <c r="M139" s="67"/>
      <c r="N139" s="67"/>
      <c r="Z139" s="66"/>
      <c r="AA139" s="66"/>
      <c r="AO139" s="66"/>
      <c r="AP139" s="66"/>
      <c r="AZ139" s="66"/>
      <c r="BA139" s="66"/>
      <c r="BG139" s="66"/>
      <c r="BH139" s="66"/>
      <c r="BR139" s="66"/>
      <c r="BS139" s="66"/>
      <c r="BZ139" s="67"/>
      <c r="CG139" s="66"/>
      <c r="CH139" s="66"/>
      <c r="CL139" s="67"/>
      <c r="CM139" s="66"/>
      <c r="CN139" s="66"/>
      <c r="CO139" s="66"/>
      <c r="CP139" s="66"/>
      <c r="CW139" s="67"/>
      <c r="CX139" s="66"/>
    </row>
    <row r="140">
      <c r="E140" s="66"/>
      <c r="F140" s="66"/>
      <c r="G140" s="66"/>
      <c r="H140" s="15"/>
      <c r="I140" s="66"/>
      <c r="J140" s="66"/>
      <c r="K140" s="67"/>
      <c r="L140" s="67"/>
      <c r="M140" s="67"/>
      <c r="N140" s="67"/>
      <c r="Z140" s="66"/>
      <c r="AA140" s="66"/>
      <c r="AO140" s="66"/>
      <c r="AP140" s="66"/>
      <c r="AZ140" s="66"/>
      <c r="BA140" s="66"/>
      <c r="BG140" s="66"/>
      <c r="BH140" s="66"/>
      <c r="BR140" s="66"/>
      <c r="BS140" s="66"/>
      <c r="BZ140" s="67"/>
      <c r="CG140" s="66"/>
      <c r="CH140" s="66"/>
      <c r="CL140" s="67"/>
      <c r="CM140" s="66"/>
      <c r="CN140" s="66"/>
      <c r="CO140" s="66"/>
      <c r="CP140" s="66"/>
      <c r="CW140" s="67"/>
      <c r="CX140" s="66"/>
    </row>
    <row r="141">
      <c r="E141" s="66"/>
      <c r="F141" s="66"/>
      <c r="G141" s="66"/>
      <c r="H141" s="15"/>
      <c r="I141" s="66"/>
      <c r="J141" s="66"/>
      <c r="K141" s="67"/>
      <c r="L141" s="67"/>
      <c r="M141" s="67"/>
      <c r="N141" s="67"/>
      <c r="Z141" s="66"/>
      <c r="AA141" s="66"/>
      <c r="AO141" s="66"/>
      <c r="AP141" s="66"/>
      <c r="AZ141" s="66"/>
      <c r="BA141" s="66"/>
      <c r="BG141" s="66"/>
      <c r="BH141" s="66"/>
      <c r="BR141" s="66"/>
      <c r="BS141" s="66"/>
      <c r="BZ141" s="67"/>
      <c r="CG141" s="66"/>
      <c r="CH141" s="66"/>
      <c r="CL141" s="67"/>
      <c r="CM141" s="66"/>
      <c r="CN141" s="66"/>
      <c r="CO141" s="66"/>
      <c r="CP141" s="66"/>
      <c r="CW141" s="67"/>
      <c r="CX141" s="66"/>
    </row>
    <row r="142">
      <c r="E142" s="66"/>
      <c r="F142" s="66"/>
      <c r="G142" s="66"/>
      <c r="H142" s="15"/>
      <c r="I142" s="66"/>
      <c r="J142" s="66"/>
      <c r="K142" s="67"/>
      <c r="L142" s="67"/>
      <c r="M142" s="67"/>
      <c r="N142" s="67"/>
      <c r="Z142" s="66"/>
      <c r="AA142" s="66"/>
      <c r="AO142" s="66"/>
      <c r="AP142" s="66"/>
      <c r="AZ142" s="66"/>
      <c r="BA142" s="66"/>
      <c r="BG142" s="66"/>
      <c r="BH142" s="66"/>
      <c r="BR142" s="66"/>
      <c r="BS142" s="66"/>
      <c r="BZ142" s="67"/>
      <c r="CG142" s="66"/>
      <c r="CH142" s="66"/>
      <c r="CL142" s="67"/>
      <c r="CM142" s="66"/>
      <c r="CN142" s="66"/>
      <c r="CO142" s="66"/>
      <c r="CP142" s="66"/>
      <c r="CW142" s="67"/>
      <c r="CX142" s="66"/>
    </row>
    <row r="143">
      <c r="E143" s="66"/>
      <c r="F143" s="66"/>
      <c r="G143" s="66"/>
      <c r="H143" s="15"/>
      <c r="I143" s="66"/>
      <c r="J143" s="66"/>
      <c r="K143" s="67"/>
      <c r="L143" s="67"/>
      <c r="M143" s="67"/>
      <c r="N143" s="67"/>
      <c r="Z143" s="66"/>
      <c r="AA143" s="66"/>
      <c r="AO143" s="66"/>
      <c r="AP143" s="66"/>
      <c r="AZ143" s="66"/>
      <c r="BA143" s="66"/>
      <c r="BG143" s="66"/>
      <c r="BH143" s="66"/>
      <c r="BR143" s="66"/>
      <c r="BS143" s="66"/>
      <c r="BZ143" s="67"/>
      <c r="CG143" s="66"/>
      <c r="CH143" s="66"/>
      <c r="CL143" s="67"/>
      <c r="CM143" s="66"/>
      <c r="CN143" s="66"/>
      <c r="CO143" s="66"/>
      <c r="CP143" s="66"/>
      <c r="CW143" s="67"/>
      <c r="CX143" s="66"/>
    </row>
    <row r="144">
      <c r="E144" s="66"/>
      <c r="F144" s="66"/>
      <c r="G144" s="66"/>
      <c r="H144" s="15"/>
      <c r="I144" s="66"/>
      <c r="J144" s="66"/>
      <c r="K144" s="67"/>
      <c r="L144" s="67"/>
      <c r="M144" s="67"/>
      <c r="N144" s="67"/>
      <c r="Z144" s="66"/>
      <c r="AA144" s="66"/>
      <c r="AO144" s="66"/>
      <c r="AP144" s="66"/>
      <c r="AZ144" s="66"/>
      <c r="BA144" s="66"/>
      <c r="BG144" s="66"/>
      <c r="BH144" s="66"/>
      <c r="BR144" s="66"/>
      <c r="BS144" s="66"/>
      <c r="BZ144" s="67"/>
      <c r="CG144" s="66"/>
      <c r="CH144" s="66"/>
      <c r="CL144" s="67"/>
      <c r="CM144" s="66"/>
      <c r="CN144" s="66"/>
      <c r="CO144" s="66"/>
      <c r="CP144" s="66"/>
      <c r="CW144" s="67"/>
      <c r="CX144" s="66"/>
    </row>
    <row r="145">
      <c r="E145" s="66"/>
      <c r="F145" s="66"/>
      <c r="G145" s="66"/>
      <c r="H145" s="15"/>
      <c r="I145" s="66"/>
      <c r="J145" s="66"/>
      <c r="K145" s="67"/>
      <c r="L145" s="67"/>
      <c r="M145" s="67"/>
      <c r="N145" s="67"/>
      <c r="Z145" s="66"/>
      <c r="AA145" s="66"/>
      <c r="AO145" s="66"/>
      <c r="AP145" s="66"/>
      <c r="AZ145" s="66"/>
      <c r="BA145" s="66"/>
      <c r="BG145" s="66"/>
      <c r="BH145" s="66"/>
      <c r="BR145" s="66"/>
      <c r="BS145" s="66"/>
      <c r="BZ145" s="67"/>
      <c r="CG145" s="66"/>
      <c r="CH145" s="66"/>
      <c r="CL145" s="67"/>
      <c r="CM145" s="66"/>
      <c r="CN145" s="66"/>
      <c r="CO145" s="66"/>
      <c r="CP145" s="66"/>
      <c r="CW145" s="67"/>
      <c r="CX145" s="66"/>
    </row>
    <row r="146">
      <c r="E146" s="66"/>
      <c r="F146" s="66"/>
      <c r="G146" s="66"/>
      <c r="H146" s="15"/>
      <c r="I146" s="66"/>
      <c r="J146" s="66"/>
      <c r="K146" s="67"/>
      <c r="L146" s="67"/>
      <c r="M146" s="67"/>
      <c r="N146" s="67"/>
      <c r="Z146" s="66"/>
      <c r="AA146" s="66"/>
      <c r="AO146" s="66"/>
      <c r="AP146" s="66"/>
      <c r="AZ146" s="66"/>
      <c r="BA146" s="66"/>
      <c r="BG146" s="66"/>
      <c r="BH146" s="66"/>
      <c r="BR146" s="66"/>
      <c r="BS146" s="66"/>
      <c r="BZ146" s="67"/>
      <c r="CG146" s="66"/>
      <c r="CH146" s="66"/>
      <c r="CL146" s="67"/>
      <c r="CM146" s="66"/>
      <c r="CN146" s="66"/>
      <c r="CO146" s="66"/>
      <c r="CP146" s="66"/>
      <c r="CW146" s="67"/>
      <c r="CX146" s="66"/>
    </row>
    <row r="147">
      <c r="E147" s="66"/>
      <c r="F147" s="66"/>
      <c r="G147" s="66"/>
      <c r="H147" s="15"/>
      <c r="I147" s="66"/>
      <c r="J147" s="66"/>
      <c r="K147" s="67"/>
      <c r="L147" s="67"/>
      <c r="M147" s="67"/>
      <c r="N147" s="67"/>
      <c r="Z147" s="66"/>
      <c r="AA147" s="66"/>
      <c r="AO147" s="66"/>
      <c r="AP147" s="66"/>
      <c r="AZ147" s="66"/>
      <c r="BA147" s="66"/>
      <c r="BG147" s="66"/>
      <c r="BH147" s="66"/>
      <c r="BR147" s="66"/>
      <c r="BS147" s="66"/>
      <c r="BZ147" s="67"/>
      <c r="CG147" s="66"/>
      <c r="CH147" s="66"/>
      <c r="CL147" s="67"/>
      <c r="CM147" s="66"/>
      <c r="CN147" s="66"/>
      <c r="CO147" s="66"/>
      <c r="CP147" s="66"/>
      <c r="CW147" s="67"/>
      <c r="CX147" s="66"/>
    </row>
    <row r="148">
      <c r="E148" s="66"/>
      <c r="F148" s="66"/>
      <c r="G148" s="66"/>
      <c r="H148" s="15"/>
      <c r="I148" s="66"/>
      <c r="J148" s="66"/>
      <c r="K148" s="67"/>
      <c r="L148" s="67"/>
      <c r="M148" s="67"/>
      <c r="N148" s="67"/>
      <c r="Z148" s="66"/>
      <c r="AA148" s="66"/>
      <c r="AO148" s="66"/>
      <c r="AP148" s="66"/>
      <c r="AZ148" s="66"/>
      <c r="BA148" s="66"/>
      <c r="BG148" s="66"/>
      <c r="BH148" s="66"/>
      <c r="BR148" s="66"/>
      <c r="BS148" s="66"/>
      <c r="BZ148" s="67"/>
      <c r="CG148" s="66"/>
      <c r="CH148" s="66"/>
      <c r="CL148" s="67"/>
      <c r="CM148" s="66"/>
      <c r="CN148" s="66"/>
      <c r="CO148" s="66"/>
      <c r="CP148" s="66"/>
      <c r="CW148" s="67"/>
      <c r="CX148" s="66"/>
    </row>
    <row r="149">
      <c r="E149" s="66"/>
      <c r="F149" s="66"/>
      <c r="G149" s="66"/>
      <c r="H149" s="15"/>
      <c r="I149" s="66"/>
      <c r="J149" s="66"/>
      <c r="K149" s="67"/>
      <c r="L149" s="67"/>
      <c r="M149" s="67"/>
      <c r="N149" s="67"/>
      <c r="Z149" s="66"/>
      <c r="AA149" s="66"/>
      <c r="AO149" s="66"/>
      <c r="AP149" s="66"/>
      <c r="AZ149" s="66"/>
      <c r="BA149" s="66"/>
      <c r="BG149" s="66"/>
      <c r="BH149" s="66"/>
      <c r="BR149" s="66"/>
      <c r="BS149" s="66"/>
      <c r="BZ149" s="67"/>
      <c r="CG149" s="66"/>
      <c r="CH149" s="66"/>
      <c r="CL149" s="67"/>
      <c r="CM149" s="66"/>
      <c r="CN149" s="66"/>
      <c r="CO149" s="66"/>
      <c r="CP149" s="66"/>
      <c r="CW149" s="67"/>
      <c r="CX149" s="66"/>
    </row>
    <row r="150">
      <c r="E150" s="66"/>
      <c r="F150" s="66"/>
      <c r="G150" s="66"/>
      <c r="H150" s="15"/>
      <c r="I150" s="66"/>
      <c r="J150" s="66"/>
      <c r="K150" s="67"/>
      <c r="L150" s="67"/>
      <c r="M150" s="67"/>
      <c r="N150" s="67"/>
      <c r="Z150" s="66"/>
      <c r="AA150" s="66"/>
      <c r="AO150" s="66"/>
      <c r="AP150" s="66"/>
      <c r="AZ150" s="66"/>
      <c r="BA150" s="66"/>
      <c r="BG150" s="66"/>
      <c r="BH150" s="66"/>
      <c r="BR150" s="66"/>
      <c r="BS150" s="66"/>
      <c r="BZ150" s="67"/>
      <c r="CG150" s="66"/>
      <c r="CH150" s="66"/>
      <c r="CL150" s="67"/>
      <c r="CM150" s="66"/>
      <c r="CN150" s="66"/>
      <c r="CO150" s="66"/>
      <c r="CP150" s="66"/>
      <c r="CW150" s="67"/>
      <c r="CX150" s="66"/>
    </row>
    <row r="151">
      <c r="E151" s="66"/>
      <c r="F151" s="66"/>
      <c r="G151" s="66"/>
      <c r="H151" s="15"/>
      <c r="I151" s="66"/>
      <c r="J151" s="66"/>
      <c r="K151" s="67"/>
      <c r="L151" s="67"/>
      <c r="M151" s="67"/>
      <c r="N151" s="67"/>
      <c r="Z151" s="66"/>
      <c r="AA151" s="66"/>
      <c r="AO151" s="66"/>
      <c r="AP151" s="66"/>
      <c r="AZ151" s="66"/>
      <c r="BA151" s="66"/>
      <c r="BG151" s="66"/>
      <c r="BH151" s="66"/>
      <c r="BR151" s="66"/>
      <c r="BS151" s="66"/>
      <c r="BZ151" s="67"/>
      <c r="CG151" s="66"/>
      <c r="CH151" s="66"/>
      <c r="CL151" s="67"/>
      <c r="CM151" s="66"/>
      <c r="CN151" s="66"/>
      <c r="CO151" s="66"/>
      <c r="CP151" s="66"/>
      <c r="CW151" s="67"/>
      <c r="CX151" s="66"/>
    </row>
    <row r="152">
      <c r="E152" s="66"/>
      <c r="F152" s="66"/>
      <c r="G152" s="66"/>
      <c r="H152" s="15"/>
      <c r="I152" s="66"/>
      <c r="J152" s="66"/>
      <c r="K152" s="67"/>
      <c r="L152" s="67"/>
      <c r="M152" s="67"/>
      <c r="N152" s="67"/>
      <c r="Z152" s="66"/>
      <c r="AA152" s="66"/>
      <c r="AO152" s="66"/>
      <c r="AP152" s="66"/>
      <c r="AZ152" s="66"/>
      <c r="BA152" s="66"/>
      <c r="BG152" s="66"/>
      <c r="BH152" s="66"/>
      <c r="BR152" s="66"/>
      <c r="BS152" s="66"/>
      <c r="BZ152" s="67"/>
      <c r="CG152" s="66"/>
      <c r="CH152" s="66"/>
      <c r="CL152" s="67"/>
      <c r="CM152" s="66"/>
      <c r="CN152" s="66"/>
      <c r="CO152" s="66"/>
      <c r="CP152" s="66"/>
      <c r="CW152" s="67"/>
      <c r="CX152" s="66"/>
    </row>
    <row r="153">
      <c r="E153" s="66"/>
      <c r="F153" s="66"/>
      <c r="G153" s="66"/>
      <c r="H153" s="15"/>
      <c r="I153" s="66"/>
      <c r="J153" s="66"/>
      <c r="K153" s="67"/>
      <c r="L153" s="67"/>
      <c r="M153" s="67"/>
      <c r="N153" s="67"/>
      <c r="Z153" s="66"/>
      <c r="AA153" s="66"/>
      <c r="AO153" s="66"/>
      <c r="AP153" s="66"/>
      <c r="AZ153" s="66"/>
      <c r="BA153" s="66"/>
      <c r="BG153" s="66"/>
      <c r="BH153" s="66"/>
      <c r="BR153" s="66"/>
      <c r="BS153" s="66"/>
      <c r="BZ153" s="67"/>
      <c r="CG153" s="66"/>
      <c r="CH153" s="66"/>
      <c r="CL153" s="67"/>
      <c r="CM153" s="66"/>
      <c r="CN153" s="66"/>
      <c r="CO153" s="66"/>
      <c r="CP153" s="66"/>
      <c r="CW153" s="67"/>
      <c r="CX153" s="66"/>
    </row>
    <row r="154">
      <c r="E154" s="66"/>
      <c r="F154" s="66"/>
      <c r="G154" s="66"/>
      <c r="H154" s="15"/>
      <c r="I154" s="66"/>
      <c r="J154" s="66"/>
      <c r="K154" s="67"/>
      <c r="L154" s="67"/>
      <c r="M154" s="67"/>
      <c r="N154" s="67"/>
      <c r="Z154" s="66"/>
      <c r="AA154" s="66"/>
      <c r="AO154" s="66"/>
      <c r="AP154" s="66"/>
      <c r="AZ154" s="66"/>
      <c r="BA154" s="66"/>
      <c r="BG154" s="66"/>
      <c r="BH154" s="66"/>
      <c r="BR154" s="66"/>
      <c r="BS154" s="66"/>
      <c r="BZ154" s="67"/>
      <c r="CG154" s="66"/>
      <c r="CH154" s="66"/>
      <c r="CL154" s="67"/>
      <c r="CM154" s="66"/>
      <c r="CN154" s="66"/>
      <c r="CO154" s="66"/>
      <c r="CP154" s="66"/>
      <c r="CW154" s="67"/>
      <c r="CX154" s="66"/>
    </row>
    <row r="155">
      <c r="E155" s="66"/>
      <c r="F155" s="66"/>
      <c r="G155" s="66"/>
      <c r="H155" s="15"/>
      <c r="I155" s="66"/>
      <c r="J155" s="66"/>
      <c r="K155" s="67"/>
      <c r="L155" s="67"/>
      <c r="M155" s="67"/>
      <c r="N155" s="67"/>
      <c r="Z155" s="66"/>
      <c r="AA155" s="66"/>
      <c r="AO155" s="66"/>
      <c r="AP155" s="66"/>
      <c r="AZ155" s="66"/>
      <c r="BA155" s="66"/>
      <c r="BG155" s="66"/>
      <c r="BH155" s="66"/>
      <c r="BR155" s="66"/>
      <c r="BS155" s="66"/>
      <c r="BZ155" s="67"/>
      <c r="CG155" s="66"/>
      <c r="CH155" s="66"/>
      <c r="CL155" s="67"/>
      <c r="CM155" s="66"/>
      <c r="CN155" s="66"/>
      <c r="CO155" s="66"/>
      <c r="CP155" s="66"/>
      <c r="CW155" s="67"/>
      <c r="CX155" s="66"/>
    </row>
    <row r="156">
      <c r="E156" s="66"/>
      <c r="F156" s="66"/>
      <c r="G156" s="66"/>
      <c r="H156" s="15"/>
      <c r="I156" s="66"/>
      <c r="J156" s="66"/>
      <c r="K156" s="67"/>
      <c r="L156" s="67"/>
      <c r="M156" s="67"/>
      <c r="N156" s="67"/>
      <c r="Z156" s="66"/>
      <c r="AA156" s="66"/>
      <c r="AO156" s="66"/>
      <c r="AP156" s="66"/>
      <c r="AZ156" s="66"/>
      <c r="BA156" s="66"/>
      <c r="BG156" s="66"/>
      <c r="BH156" s="66"/>
      <c r="BR156" s="66"/>
      <c r="BS156" s="66"/>
      <c r="BZ156" s="67"/>
      <c r="CG156" s="66"/>
      <c r="CH156" s="66"/>
      <c r="CL156" s="67"/>
      <c r="CM156" s="66"/>
      <c r="CN156" s="66"/>
      <c r="CO156" s="66"/>
      <c r="CP156" s="66"/>
      <c r="CW156" s="67"/>
      <c r="CX156" s="66"/>
    </row>
    <row r="157">
      <c r="E157" s="66"/>
      <c r="F157" s="66"/>
      <c r="G157" s="66"/>
      <c r="H157" s="15"/>
      <c r="I157" s="66"/>
      <c r="J157" s="66"/>
      <c r="K157" s="67"/>
      <c r="L157" s="67"/>
      <c r="M157" s="67"/>
      <c r="N157" s="67"/>
      <c r="Z157" s="66"/>
      <c r="AA157" s="66"/>
      <c r="AO157" s="66"/>
      <c r="AP157" s="66"/>
      <c r="AZ157" s="66"/>
      <c r="BA157" s="66"/>
      <c r="BG157" s="66"/>
      <c r="BH157" s="66"/>
      <c r="BR157" s="66"/>
      <c r="BS157" s="66"/>
      <c r="BZ157" s="67"/>
      <c r="CG157" s="66"/>
      <c r="CH157" s="66"/>
      <c r="CL157" s="67"/>
      <c r="CM157" s="66"/>
      <c r="CN157" s="66"/>
      <c r="CO157" s="66"/>
      <c r="CP157" s="66"/>
      <c r="CW157" s="67"/>
      <c r="CX157" s="66"/>
    </row>
    <row r="158">
      <c r="E158" s="66"/>
      <c r="F158" s="66"/>
      <c r="G158" s="66"/>
      <c r="H158" s="15"/>
      <c r="I158" s="66"/>
      <c r="J158" s="66"/>
      <c r="K158" s="67"/>
      <c r="L158" s="67"/>
      <c r="M158" s="67"/>
      <c r="N158" s="67"/>
      <c r="Z158" s="66"/>
      <c r="AA158" s="66"/>
      <c r="AO158" s="66"/>
      <c r="AP158" s="66"/>
      <c r="AZ158" s="66"/>
      <c r="BA158" s="66"/>
      <c r="BG158" s="66"/>
      <c r="BH158" s="66"/>
      <c r="BR158" s="66"/>
      <c r="BS158" s="66"/>
      <c r="BZ158" s="67"/>
      <c r="CG158" s="66"/>
      <c r="CH158" s="66"/>
      <c r="CL158" s="67"/>
      <c r="CM158" s="66"/>
      <c r="CN158" s="66"/>
      <c r="CO158" s="66"/>
      <c r="CP158" s="66"/>
      <c r="CW158" s="67"/>
      <c r="CX158" s="66"/>
    </row>
    <row r="159">
      <c r="E159" s="66"/>
      <c r="F159" s="66"/>
      <c r="G159" s="66"/>
      <c r="H159" s="15"/>
      <c r="I159" s="66"/>
      <c r="J159" s="66"/>
      <c r="K159" s="67"/>
      <c r="L159" s="67"/>
      <c r="M159" s="67"/>
      <c r="N159" s="67"/>
      <c r="Z159" s="66"/>
      <c r="AA159" s="66"/>
      <c r="AO159" s="66"/>
      <c r="AP159" s="66"/>
      <c r="AZ159" s="66"/>
      <c r="BA159" s="66"/>
      <c r="BG159" s="66"/>
      <c r="BH159" s="66"/>
      <c r="BR159" s="66"/>
      <c r="BS159" s="66"/>
      <c r="BZ159" s="67"/>
      <c r="CG159" s="66"/>
      <c r="CH159" s="66"/>
      <c r="CL159" s="67"/>
      <c r="CM159" s="66"/>
      <c r="CN159" s="66"/>
      <c r="CO159" s="66"/>
      <c r="CP159" s="66"/>
      <c r="CW159" s="67"/>
      <c r="CX159" s="66"/>
    </row>
    <row r="160">
      <c r="E160" s="66"/>
      <c r="F160" s="66"/>
      <c r="G160" s="66"/>
      <c r="H160" s="15"/>
      <c r="I160" s="66"/>
      <c r="J160" s="66"/>
      <c r="K160" s="67"/>
      <c r="L160" s="67"/>
      <c r="M160" s="67"/>
      <c r="N160" s="67"/>
      <c r="Z160" s="66"/>
      <c r="AA160" s="66"/>
      <c r="AO160" s="66"/>
      <c r="AP160" s="66"/>
      <c r="AZ160" s="66"/>
      <c r="BA160" s="66"/>
      <c r="BG160" s="66"/>
      <c r="BH160" s="66"/>
      <c r="BR160" s="66"/>
      <c r="BS160" s="66"/>
      <c r="BZ160" s="67"/>
      <c r="CG160" s="66"/>
      <c r="CH160" s="66"/>
      <c r="CL160" s="67"/>
      <c r="CM160" s="66"/>
      <c r="CN160" s="66"/>
      <c r="CO160" s="66"/>
      <c r="CP160" s="66"/>
      <c r="CW160" s="67"/>
      <c r="CX160" s="66"/>
    </row>
    <row r="161">
      <c r="E161" s="66"/>
      <c r="F161" s="66"/>
      <c r="G161" s="66"/>
      <c r="H161" s="15"/>
      <c r="I161" s="66"/>
      <c r="J161" s="66"/>
      <c r="K161" s="67"/>
      <c r="L161" s="67"/>
      <c r="M161" s="67"/>
      <c r="N161" s="67"/>
      <c r="Z161" s="66"/>
      <c r="AA161" s="66"/>
      <c r="AO161" s="66"/>
      <c r="AP161" s="66"/>
      <c r="AZ161" s="66"/>
      <c r="BA161" s="66"/>
      <c r="BG161" s="66"/>
      <c r="BH161" s="66"/>
      <c r="BR161" s="66"/>
      <c r="BS161" s="66"/>
      <c r="BZ161" s="67"/>
      <c r="CG161" s="66"/>
      <c r="CH161" s="66"/>
      <c r="CL161" s="67"/>
      <c r="CM161" s="66"/>
      <c r="CN161" s="66"/>
      <c r="CO161" s="66"/>
      <c r="CP161" s="66"/>
      <c r="CW161" s="67"/>
      <c r="CX161" s="66"/>
    </row>
    <row r="162">
      <c r="E162" s="66"/>
      <c r="F162" s="66"/>
      <c r="G162" s="66"/>
      <c r="H162" s="15"/>
      <c r="I162" s="66"/>
      <c r="J162" s="66"/>
      <c r="K162" s="67"/>
      <c r="L162" s="67"/>
      <c r="M162" s="67"/>
      <c r="N162" s="67"/>
      <c r="Z162" s="66"/>
      <c r="AA162" s="66"/>
      <c r="AO162" s="66"/>
      <c r="AP162" s="66"/>
      <c r="AZ162" s="66"/>
      <c r="BA162" s="66"/>
      <c r="BG162" s="66"/>
      <c r="BH162" s="66"/>
      <c r="BR162" s="66"/>
      <c r="BS162" s="66"/>
      <c r="BZ162" s="67"/>
      <c r="CG162" s="66"/>
      <c r="CH162" s="66"/>
      <c r="CL162" s="67"/>
      <c r="CM162" s="66"/>
      <c r="CN162" s="66"/>
      <c r="CO162" s="66"/>
      <c r="CP162" s="66"/>
      <c r="CW162" s="67"/>
      <c r="CX162" s="66"/>
    </row>
    <row r="163">
      <c r="E163" s="66"/>
      <c r="F163" s="66"/>
      <c r="G163" s="66"/>
      <c r="H163" s="15"/>
      <c r="I163" s="66"/>
      <c r="J163" s="66"/>
      <c r="K163" s="67"/>
      <c r="L163" s="67"/>
      <c r="M163" s="67"/>
      <c r="N163" s="67"/>
      <c r="Z163" s="66"/>
      <c r="AA163" s="66"/>
      <c r="AO163" s="66"/>
      <c r="AP163" s="66"/>
      <c r="AZ163" s="66"/>
      <c r="BA163" s="66"/>
      <c r="BG163" s="66"/>
      <c r="BH163" s="66"/>
      <c r="BR163" s="66"/>
      <c r="BS163" s="66"/>
      <c r="BZ163" s="67"/>
      <c r="CG163" s="66"/>
      <c r="CH163" s="66"/>
      <c r="CL163" s="67"/>
      <c r="CM163" s="66"/>
      <c r="CN163" s="66"/>
      <c r="CO163" s="66"/>
      <c r="CP163" s="66"/>
      <c r="CW163" s="67"/>
      <c r="CX163" s="66"/>
    </row>
    <row r="164">
      <c r="E164" s="66"/>
      <c r="F164" s="66"/>
      <c r="G164" s="66"/>
      <c r="H164" s="15"/>
      <c r="I164" s="66"/>
      <c r="J164" s="66"/>
      <c r="K164" s="67"/>
      <c r="L164" s="67"/>
      <c r="M164" s="67"/>
      <c r="N164" s="67"/>
      <c r="Z164" s="66"/>
      <c r="AA164" s="66"/>
      <c r="AO164" s="66"/>
      <c r="AP164" s="66"/>
      <c r="AZ164" s="66"/>
      <c r="BA164" s="66"/>
      <c r="BG164" s="66"/>
      <c r="BH164" s="66"/>
      <c r="BR164" s="66"/>
      <c r="BS164" s="66"/>
      <c r="BZ164" s="67"/>
      <c r="CG164" s="66"/>
      <c r="CH164" s="66"/>
      <c r="CL164" s="67"/>
      <c r="CM164" s="66"/>
      <c r="CN164" s="66"/>
      <c r="CO164" s="66"/>
      <c r="CP164" s="66"/>
      <c r="CW164" s="67"/>
      <c r="CX164" s="66"/>
    </row>
    <row r="165">
      <c r="E165" s="66"/>
      <c r="F165" s="66"/>
      <c r="G165" s="66"/>
      <c r="H165" s="15"/>
      <c r="I165" s="66"/>
      <c r="J165" s="66"/>
      <c r="K165" s="67"/>
      <c r="L165" s="67"/>
      <c r="M165" s="67"/>
      <c r="N165" s="67"/>
      <c r="Z165" s="66"/>
      <c r="AA165" s="66"/>
      <c r="AO165" s="66"/>
      <c r="AP165" s="66"/>
      <c r="AZ165" s="66"/>
      <c r="BA165" s="66"/>
      <c r="BG165" s="66"/>
      <c r="BH165" s="66"/>
      <c r="BR165" s="66"/>
      <c r="BS165" s="66"/>
      <c r="BZ165" s="67"/>
      <c r="CG165" s="66"/>
      <c r="CH165" s="66"/>
      <c r="CL165" s="67"/>
      <c r="CM165" s="66"/>
      <c r="CN165" s="66"/>
      <c r="CO165" s="66"/>
      <c r="CP165" s="66"/>
      <c r="CW165" s="67"/>
      <c r="CX165" s="66"/>
    </row>
    <row r="166">
      <c r="E166" s="66"/>
      <c r="F166" s="66"/>
      <c r="G166" s="66"/>
      <c r="H166" s="15"/>
      <c r="I166" s="66"/>
      <c r="J166" s="66"/>
      <c r="K166" s="67"/>
      <c r="L166" s="67"/>
      <c r="M166" s="67"/>
      <c r="N166" s="67"/>
      <c r="Z166" s="66"/>
      <c r="AA166" s="66"/>
      <c r="AO166" s="66"/>
      <c r="AP166" s="66"/>
      <c r="AZ166" s="66"/>
      <c r="BA166" s="66"/>
      <c r="BG166" s="66"/>
      <c r="BH166" s="66"/>
      <c r="BR166" s="66"/>
      <c r="BS166" s="66"/>
      <c r="BZ166" s="67"/>
      <c r="CG166" s="66"/>
      <c r="CH166" s="66"/>
      <c r="CL166" s="67"/>
      <c r="CM166" s="66"/>
      <c r="CN166" s="66"/>
      <c r="CO166" s="66"/>
      <c r="CP166" s="66"/>
      <c r="CW166" s="67"/>
      <c r="CX166" s="66"/>
    </row>
    <row r="167">
      <c r="E167" s="66"/>
      <c r="F167" s="66"/>
      <c r="G167" s="66"/>
      <c r="H167" s="15"/>
      <c r="I167" s="66"/>
      <c r="J167" s="66"/>
      <c r="K167" s="67"/>
      <c r="L167" s="67"/>
      <c r="M167" s="67"/>
      <c r="N167" s="67"/>
      <c r="Z167" s="66"/>
      <c r="AA167" s="66"/>
      <c r="AO167" s="66"/>
      <c r="AP167" s="66"/>
      <c r="AZ167" s="66"/>
      <c r="BA167" s="66"/>
      <c r="BG167" s="66"/>
      <c r="BH167" s="66"/>
      <c r="BR167" s="66"/>
      <c r="BS167" s="66"/>
      <c r="BZ167" s="67"/>
      <c r="CG167" s="66"/>
      <c r="CH167" s="66"/>
      <c r="CL167" s="67"/>
      <c r="CM167" s="66"/>
      <c r="CN167" s="66"/>
      <c r="CO167" s="66"/>
      <c r="CP167" s="66"/>
      <c r="CW167" s="67"/>
      <c r="CX167" s="66"/>
    </row>
    <row r="168">
      <c r="E168" s="66"/>
      <c r="F168" s="66"/>
      <c r="G168" s="66"/>
      <c r="H168" s="15"/>
      <c r="I168" s="66"/>
      <c r="J168" s="66"/>
      <c r="K168" s="67"/>
      <c r="L168" s="67"/>
      <c r="M168" s="67"/>
      <c r="N168" s="67"/>
      <c r="Z168" s="66"/>
      <c r="AA168" s="66"/>
      <c r="AO168" s="66"/>
      <c r="AP168" s="66"/>
      <c r="AZ168" s="66"/>
      <c r="BA168" s="66"/>
      <c r="BG168" s="66"/>
      <c r="BH168" s="66"/>
      <c r="BR168" s="66"/>
      <c r="BS168" s="66"/>
      <c r="BZ168" s="67"/>
      <c r="CG168" s="66"/>
      <c r="CH168" s="66"/>
      <c r="CL168" s="67"/>
      <c r="CM168" s="66"/>
      <c r="CN168" s="66"/>
      <c r="CO168" s="66"/>
      <c r="CP168" s="66"/>
      <c r="CW168" s="67"/>
      <c r="CX168" s="66"/>
    </row>
    <row r="169">
      <c r="E169" s="66"/>
      <c r="F169" s="66"/>
      <c r="G169" s="66"/>
      <c r="H169" s="15"/>
      <c r="I169" s="66"/>
      <c r="J169" s="66"/>
      <c r="K169" s="67"/>
      <c r="L169" s="67"/>
      <c r="M169" s="67"/>
      <c r="N169" s="67"/>
      <c r="Z169" s="66"/>
      <c r="AA169" s="66"/>
      <c r="AO169" s="66"/>
      <c r="AP169" s="66"/>
      <c r="AZ169" s="66"/>
      <c r="BA169" s="66"/>
      <c r="BG169" s="66"/>
      <c r="BH169" s="66"/>
      <c r="BR169" s="66"/>
      <c r="BS169" s="66"/>
      <c r="BZ169" s="67"/>
      <c r="CG169" s="66"/>
      <c r="CH169" s="66"/>
      <c r="CL169" s="67"/>
      <c r="CM169" s="66"/>
      <c r="CN169" s="66"/>
      <c r="CO169" s="66"/>
      <c r="CP169" s="66"/>
      <c r="CW169" s="67"/>
      <c r="CX169" s="66"/>
    </row>
    <row r="170">
      <c r="E170" s="66"/>
      <c r="F170" s="66"/>
      <c r="G170" s="66"/>
      <c r="H170" s="15"/>
      <c r="I170" s="66"/>
      <c r="J170" s="66"/>
      <c r="K170" s="67"/>
      <c r="L170" s="67"/>
      <c r="M170" s="67"/>
      <c r="N170" s="67"/>
      <c r="Z170" s="66"/>
      <c r="AA170" s="66"/>
      <c r="AO170" s="66"/>
      <c r="AP170" s="66"/>
      <c r="AZ170" s="66"/>
      <c r="BA170" s="66"/>
      <c r="BG170" s="66"/>
      <c r="BH170" s="66"/>
      <c r="BR170" s="66"/>
      <c r="BS170" s="66"/>
      <c r="BZ170" s="67"/>
      <c r="CG170" s="66"/>
      <c r="CH170" s="66"/>
      <c r="CL170" s="67"/>
      <c r="CM170" s="66"/>
      <c r="CN170" s="66"/>
      <c r="CO170" s="66"/>
      <c r="CP170" s="66"/>
      <c r="CW170" s="67"/>
      <c r="CX170" s="66"/>
    </row>
    <row r="171">
      <c r="E171" s="66"/>
      <c r="F171" s="66"/>
      <c r="G171" s="66"/>
      <c r="H171" s="15"/>
      <c r="I171" s="66"/>
      <c r="J171" s="66"/>
      <c r="K171" s="67"/>
      <c r="L171" s="67"/>
      <c r="M171" s="67"/>
      <c r="N171" s="67"/>
      <c r="Z171" s="66"/>
      <c r="AA171" s="66"/>
      <c r="AO171" s="66"/>
      <c r="AP171" s="66"/>
      <c r="AZ171" s="66"/>
      <c r="BA171" s="66"/>
      <c r="BG171" s="66"/>
      <c r="BH171" s="66"/>
      <c r="BR171" s="66"/>
      <c r="BS171" s="66"/>
      <c r="BZ171" s="67"/>
      <c r="CG171" s="66"/>
      <c r="CH171" s="66"/>
      <c r="CL171" s="67"/>
      <c r="CM171" s="66"/>
      <c r="CN171" s="66"/>
      <c r="CO171" s="66"/>
      <c r="CP171" s="66"/>
      <c r="CW171" s="67"/>
      <c r="CX171" s="66"/>
    </row>
    <row r="172">
      <c r="E172" s="66"/>
      <c r="F172" s="66"/>
      <c r="G172" s="66"/>
      <c r="H172" s="15"/>
      <c r="I172" s="66"/>
      <c r="J172" s="66"/>
      <c r="K172" s="67"/>
      <c r="L172" s="67"/>
      <c r="M172" s="67"/>
      <c r="N172" s="67"/>
      <c r="Z172" s="66"/>
      <c r="AA172" s="66"/>
      <c r="AO172" s="66"/>
      <c r="AP172" s="66"/>
      <c r="AZ172" s="66"/>
      <c r="BA172" s="66"/>
      <c r="BG172" s="66"/>
      <c r="BH172" s="66"/>
      <c r="BR172" s="66"/>
      <c r="BS172" s="66"/>
      <c r="BZ172" s="67"/>
      <c r="CG172" s="66"/>
      <c r="CH172" s="66"/>
      <c r="CL172" s="67"/>
      <c r="CM172" s="66"/>
      <c r="CN172" s="66"/>
      <c r="CO172" s="66"/>
      <c r="CP172" s="66"/>
      <c r="CW172" s="67"/>
      <c r="CX172" s="66"/>
    </row>
    <row r="173">
      <c r="E173" s="66"/>
      <c r="F173" s="66"/>
      <c r="G173" s="66"/>
      <c r="H173" s="15"/>
      <c r="I173" s="66"/>
      <c r="J173" s="66"/>
      <c r="K173" s="67"/>
      <c r="L173" s="67"/>
      <c r="M173" s="67"/>
      <c r="N173" s="67"/>
      <c r="Z173" s="66"/>
      <c r="AA173" s="66"/>
      <c r="AO173" s="66"/>
      <c r="AP173" s="66"/>
      <c r="AZ173" s="66"/>
      <c r="BA173" s="66"/>
      <c r="BG173" s="66"/>
      <c r="BH173" s="66"/>
      <c r="BR173" s="66"/>
      <c r="BS173" s="66"/>
      <c r="BZ173" s="67"/>
      <c r="CG173" s="66"/>
      <c r="CH173" s="66"/>
      <c r="CL173" s="67"/>
      <c r="CM173" s="66"/>
      <c r="CN173" s="66"/>
      <c r="CO173" s="66"/>
      <c r="CP173" s="66"/>
      <c r="CW173" s="67"/>
      <c r="CX173" s="66"/>
    </row>
    <row r="174">
      <c r="E174" s="66"/>
      <c r="F174" s="66"/>
      <c r="G174" s="66"/>
      <c r="H174" s="15"/>
      <c r="I174" s="66"/>
      <c r="J174" s="66"/>
      <c r="K174" s="67"/>
      <c r="L174" s="67"/>
      <c r="M174" s="67"/>
      <c r="N174" s="67"/>
      <c r="Z174" s="66"/>
      <c r="AA174" s="66"/>
      <c r="AO174" s="66"/>
      <c r="AP174" s="66"/>
      <c r="AZ174" s="66"/>
      <c r="BA174" s="66"/>
      <c r="BG174" s="66"/>
      <c r="BH174" s="66"/>
      <c r="BR174" s="66"/>
      <c r="BS174" s="66"/>
      <c r="BZ174" s="67"/>
      <c r="CG174" s="66"/>
      <c r="CH174" s="66"/>
      <c r="CL174" s="67"/>
      <c r="CM174" s="66"/>
      <c r="CN174" s="66"/>
      <c r="CO174" s="66"/>
      <c r="CP174" s="66"/>
      <c r="CW174" s="67"/>
      <c r="CX174" s="66"/>
    </row>
    <row r="175">
      <c r="E175" s="66"/>
      <c r="F175" s="66"/>
      <c r="G175" s="66"/>
      <c r="H175" s="15"/>
      <c r="I175" s="66"/>
      <c r="J175" s="66"/>
      <c r="K175" s="67"/>
      <c r="L175" s="67"/>
      <c r="M175" s="67"/>
      <c r="N175" s="67"/>
      <c r="Z175" s="66"/>
      <c r="AA175" s="66"/>
      <c r="AO175" s="66"/>
      <c r="AP175" s="66"/>
      <c r="AZ175" s="66"/>
      <c r="BA175" s="66"/>
      <c r="BG175" s="66"/>
      <c r="BH175" s="66"/>
      <c r="BR175" s="66"/>
      <c r="BS175" s="66"/>
      <c r="BZ175" s="67"/>
      <c r="CG175" s="66"/>
      <c r="CH175" s="66"/>
      <c r="CL175" s="67"/>
      <c r="CM175" s="66"/>
      <c r="CN175" s="66"/>
      <c r="CO175" s="66"/>
      <c r="CP175" s="66"/>
      <c r="CW175" s="67"/>
      <c r="CX175" s="66"/>
    </row>
    <row r="176">
      <c r="E176" s="66"/>
      <c r="F176" s="66"/>
      <c r="G176" s="66"/>
      <c r="H176" s="15"/>
      <c r="I176" s="66"/>
      <c r="J176" s="66"/>
      <c r="K176" s="67"/>
      <c r="L176" s="67"/>
      <c r="M176" s="67"/>
      <c r="N176" s="67"/>
      <c r="Z176" s="66"/>
      <c r="AA176" s="66"/>
      <c r="AO176" s="66"/>
      <c r="AP176" s="66"/>
      <c r="AZ176" s="66"/>
      <c r="BA176" s="66"/>
      <c r="BG176" s="66"/>
      <c r="BH176" s="66"/>
      <c r="BR176" s="66"/>
      <c r="BS176" s="66"/>
      <c r="BZ176" s="67"/>
      <c r="CG176" s="66"/>
      <c r="CH176" s="66"/>
      <c r="CL176" s="67"/>
      <c r="CM176" s="66"/>
      <c r="CN176" s="66"/>
      <c r="CO176" s="66"/>
      <c r="CP176" s="66"/>
      <c r="CW176" s="67"/>
      <c r="CX176" s="66"/>
    </row>
    <row r="177">
      <c r="E177" s="66"/>
      <c r="F177" s="66"/>
      <c r="G177" s="66"/>
      <c r="H177" s="15"/>
      <c r="I177" s="66"/>
      <c r="J177" s="66"/>
      <c r="K177" s="67"/>
      <c r="L177" s="67"/>
      <c r="M177" s="67"/>
      <c r="N177" s="67"/>
      <c r="Z177" s="66"/>
      <c r="AA177" s="66"/>
      <c r="AO177" s="66"/>
      <c r="AP177" s="66"/>
      <c r="AZ177" s="66"/>
      <c r="BA177" s="66"/>
      <c r="BG177" s="66"/>
      <c r="BH177" s="66"/>
      <c r="BR177" s="66"/>
      <c r="BS177" s="66"/>
      <c r="BZ177" s="67"/>
      <c r="CG177" s="66"/>
      <c r="CH177" s="66"/>
      <c r="CL177" s="67"/>
      <c r="CM177" s="66"/>
      <c r="CN177" s="66"/>
      <c r="CO177" s="66"/>
      <c r="CP177" s="66"/>
      <c r="CW177" s="67"/>
      <c r="CX177" s="66"/>
    </row>
    <row r="178">
      <c r="E178" s="66"/>
      <c r="F178" s="66"/>
      <c r="G178" s="66"/>
      <c r="H178" s="15"/>
      <c r="I178" s="66"/>
      <c r="J178" s="66"/>
      <c r="K178" s="67"/>
      <c r="L178" s="67"/>
      <c r="M178" s="67"/>
      <c r="N178" s="67"/>
      <c r="Z178" s="66"/>
      <c r="AA178" s="66"/>
      <c r="AO178" s="66"/>
      <c r="AP178" s="66"/>
      <c r="AZ178" s="66"/>
      <c r="BA178" s="66"/>
      <c r="BG178" s="66"/>
      <c r="BH178" s="66"/>
      <c r="BR178" s="66"/>
      <c r="BS178" s="66"/>
      <c r="BZ178" s="67"/>
      <c r="CG178" s="66"/>
      <c r="CH178" s="66"/>
      <c r="CL178" s="67"/>
      <c r="CM178" s="66"/>
      <c r="CN178" s="66"/>
      <c r="CO178" s="66"/>
      <c r="CP178" s="66"/>
      <c r="CW178" s="67"/>
      <c r="CX178" s="66"/>
    </row>
    <row r="179">
      <c r="E179" s="66"/>
      <c r="F179" s="66"/>
      <c r="G179" s="66"/>
      <c r="H179" s="15"/>
      <c r="I179" s="66"/>
      <c r="J179" s="66"/>
      <c r="K179" s="67"/>
      <c r="L179" s="67"/>
      <c r="M179" s="67"/>
      <c r="N179" s="67"/>
      <c r="Z179" s="66"/>
      <c r="AA179" s="66"/>
      <c r="AO179" s="66"/>
      <c r="AP179" s="66"/>
      <c r="AZ179" s="66"/>
      <c r="BA179" s="66"/>
      <c r="BG179" s="66"/>
      <c r="BH179" s="66"/>
      <c r="BR179" s="66"/>
      <c r="BS179" s="66"/>
      <c r="BZ179" s="67"/>
      <c r="CG179" s="66"/>
      <c r="CH179" s="66"/>
      <c r="CL179" s="67"/>
      <c r="CM179" s="66"/>
      <c r="CN179" s="66"/>
      <c r="CO179" s="66"/>
      <c r="CP179" s="66"/>
      <c r="CW179" s="67"/>
      <c r="CX179" s="66"/>
    </row>
    <row r="180">
      <c r="E180" s="66"/>
      <c r="F180" s="66"/>
      <c r="G180" s="66"/>
      <c r="H180" s="15"/>
      <c r="I180" s="66"/>
      <c r="J180" s="66"/>
      <c r="K180" s="67"/>
      <c r="L180" s="67"/>
      <c r="M180" s="67"/>
      <c r="N180" s="67"/>
      <c r="Z180" s="66"/>
      <c r="AA180" s="66"/>
      <c r="AO180" s="66"/>
      <c r="AP180" s="66"/>
      <c r="AZ180" s="66"/>
      <c r="BA180" s="66"/>
      <c r="BG180" s="66"/>
      <c r="BH180" s="66"/>
      <c r="BR180" s="66"/>
      <c r="BS180" s="66"/>
      <c r="BZ180" s="67"/>
      <c r="CG180" s="66"/>
      <c r="CH180" s="66"/>
      <c r="CL180" s="67"/>
      <c r="CM180" s="66"/>
      <c r="CN180" s="66"/>
      <c r="CO180" s="66"/>
      <c r="CP180" s="66"/>
      <c r="CW180" s="67"/>
      <c r="CX180" s="66"/>
    </row>
    <row r="181">
      <c r="E181" s="66"/>
      <c r="F181" s="66"/>
      <c r="G181" s="66"/>
      <c r="H181" s="15"/>
      <c r="I181" s="66"/>
      <c r="J181" s="66"/>
      <c r="K181" s="67"/>
      <c r="L181" s="67"/>
      <c r="M181" s="67"/>
      <c r="N181" s="67"/>
      <c r="Z181" s="66"/>
      <c r="AA181" s="66"/>
      <c r="AO181" s="66"/>
      <c r="AP181" s="66"/>
      <c r="AZ181" s="66"/>
      <c r="BA181" s="66"/>
      <c r="BG181" s="66"/>
      <c r="BH181" s="66"/>
      <c r="BR181" s="66"/>
      <c r="BS181" s="66"/>
      <c r="BZ181" s="67"/>
      <c r="CG181" s="66"/>
      <c r="CH181" s="66"/>
      <c r="CL181" s="67"/>
      <c r="CM181" s="66"/>
      <c r="CN181" s="66"/>
      <c r="CO181" s="66"/>
      <c r="CP181" s="66"/>
      <c r="CW181" s="67"/>
      <c r="CX181" s="66"/>
    </row>
    <row r="182">
      <c r="E182" s="66"/>
      <c r="F182" s="66"/>
      <c r="G182" s="66"/>
      <c r="H182" s="15"/>
      <c r="I182" s="66"/>
      <c r="J182" s="66"/>
      <c r="K182" s="67"/>
      <c r="L182" s="67"/>
      <c r="M182" s="67"/>
      <c r="N182" s="67"/>
      <c r="Z182" s="66"/>
      <c r="AA182" s="66"/>
      <c r="AO182" s="66"/>
      <c r="AP182" s="66"/>
      <c r="AZ182" s="66"/>
      <c r="BA182" s="66"/>
      <c r="BG182" s="66"/>
      <c r="BH182" s="66"/>
      <c r="BR182" s="66"/>
      <c r="BS182" s="66"/>
      <c r="BZ182" s="67"/>
      <c r="CG182" s="66"/>
      <c r="CH182" s="66"/>
      <c r="CL182" s="67"/>
      <c r="CM182" s="66"/>
      <c r="CN182" s="66"/>
      <c r="CO182" s="66"/>
      <c r="CP182" s="66"/>
      <c r="CW182" s="67"/>
      <c r="CX182" s="66"/>
    </row>
    <row r="183">
      <c r="E183" s="66"/>
      <c r="F183" s="66"/>
      <c r="G183" s="66"/>
      <c r="H183" s="15"/>
      <c r="I183" s="66"/>
      <c r="J183" s="66"/>
      <c r="K183" s="67"/>
      <c r="L183" s="67"/>
      <c r="M183" s="67"/>
      <c r="N183" s="67"/>
      <c r="Z183" s="66"/>
      <c r="AA183" s="66"/>
      <c r="AO183" s="66"/>
      <c r="AP183" s="66"/>
      <c r="AZ183" s="66"/>
      <c r="BA183" s="66"/>
      <c r="BG183" s="66"/>
      <c r="BH183" s="66"/>
      <c r="BR183" s="66"/>
      <c r="BS183" s="66"/>
      <c r="BZ183" s="67"/>
      <c r="CG183" s="66"/>
      <c r="CH183" s="66"/>
      <c r="CL183" s="67"/>
      <c r="CM183" s="66"/>
      <c r="CN183" s="66"/>
      <c r="CO183" s="66"/>
      <c r="CP183" s="66"/>
      <c r="CW183" s="67"/>
      <c r="CX183" s="66"/>
    </row>
    <row r="184">
      <c r="E184" s="66"/>
      <c r="F184" s="66"/>
      <c r="G184" s="66"/>
      <c r="H184" s="15"/>
      <c r="I184" s="66"/>
      <c r="J184" s="66"/>
      <c r="K184" s="67"/>
      <c r="L184" s="67"/>
      <c r="M184" s="67"/>
      <c r="N184" s="67"/>
      <c r="Z184" s="66"/>
      <c r="AA184" s="66"/>
      <c r="AO184" s="66"/>
      <c r="AP184" s="66"/>
      <c r="AZ184" s="66"/>
      <c r="BA184" s="66"/>
      <c r="BG184" s="66"/>
      <c r="BH184" s="66"/>
      <c r="BR184" s="66"/>
      <c r="BS184" s="66"/>
      <c r="BZ184" s="67"/>
      <c r="CG184" s="66"/>
      <c r="CH184" s="66"/>
      <c r="CL184" s="67"/>
      <c r="CM184" s="66"/>
      <c r="CN184" s="66"/>
      <c r="CO184" s="66"/>
      <c r="CP184" s="66"/>
      <c r="CW184" s="67"/>
      <c r="CX184" s="66"/>
    </row>
    <row r="185">
      <c r="E185" s="66"/>
      <c r="F185" s="66"/>
      <c r="G185" s="66"/>
      <c r="H185" s="15"/>
      <c r="I185" s="66"/>
      <c r="J185" s="66"/>
      <c r="K185" s="67"/>
      <c r="L185" s="67"/>
      <c r="M185" s="67"/>
      <c r="N185" s="67"/>
      <c r="Z185" s="66"/>
      <c r="AA185" s="66"/>
      <c r="AO185" s="66"/>
      <c r="AP185" s="66"/>
      <c r="AZ185" s="66"/>
      <c r="BA185" s="66"/>
      <c r="BG185" s="66"/>
      <c r="BH185" s="66"/>
      <c r="BR185" s="66"/>
      <c r="BS185" s="66"/>
      <c r="BZ185" s="67"/>
      <c r="CG185" s="66"/>
      <c r="CH185" s="66"/>
      <c r="CL185" s="67"/>
      <c r="CM185" s="66"/>
      <c r="CN185" s="66"/>
      <c r="CO185" s="66"/>
      <c r="CP185" s="66"/>
      <c r="CW185" s="67"/>
      <c r="CX185" s="66"/>
    </row>
    <row r="186">
      <c r="E186" s="66"/>
      <c r="F186" s="66"/>
      <c r="G186" s="66"/>
      <c r="H186" s="15"/>
      <c r="I186" s="66"/>
      <c r="J186" s="66"/>
      <c r="K186" s="67"/>
      <c r="L186" s="67"/>
      <c r="M186" s="67"/>
      <c r="N186" s="67"/>
      <c r="Z186" s="66"/>
      <c r="AA186" s="66"/>
      <c r="AO186" s="66"/>
      <c r="AP186" s="66"/>
      <c r="AZ186" s="66"/>
      <c r="BA186" s="66"/>
      <c r="BG186" s="66"/>
      <c r="BH186" s="66"/>
      <c r="BR186" s="66"/>
      <c r="BS186" s="66"/>
      <c r="BZ186" s="67"/>
      <c r="CG186" s="66"/>
      <c r="CH186" s="66"/>
      <c r="CL186" s="67"/>
      <c r="CM186" s="66"/>
      <c r="CN186" s="66"/>
      <c r="CO186" s="66"/>
      <c r="CP186" s="66"/>
      <c r="CW186" s="67"/>
      <c r="CX186" s="66"/>
    </row>
    <row r="187">
      <c r="E187" s="66"/>
      <c r="F187" s="66"/>
      <c r="G187" s="66"/>
      <c r="H187" s="15"/>
      <c r="I187" s="66"/>
      <c r="J187" s="66"/>
      <c r="K187" s="67"/>
      <c r="L187" s="67"/>
      <c r="M187" s="67"/>
      <c r="N187" s="67"/>
      <c r="Z187" s="66"/>
      <c r="AA187" s="66"/>
      <c r="AO187" s="66"/>
      <c r="AP187" s="66"/>
      <c r="AZ187" s="66"/>
      <c r="BA187" s="66"/>
      <c r="BG187" s="66"/>
      <c r="BH187" s="66"/>
      <c r="BR187" s="66"/>
      <c r="BS187" s="66"/>
      <c r="BZ187" s="67"/>
      <c r="CG187" s="66"/>
      <c r="CH187" s="66"/>
      <c r="CL187" s="67"/>
      <c r="CM187" s="66"/>
      <c r="CN187" s="66"/>
      <c r="CO187" s="66"/>
      <c r="CP187" s="66"/>
      <c r="CW187" s="67"/>
      <c r="CX187" s="66"/>
    </row>
    <row r="188">
      <c r="E188" s="66"/>
      <c r="F188" s="66"/>
      <c r="G188" s="66"/>
      <c r="H188" s="15"/>
      <c r="I188" s="66"/>
      <c r="J188" s="66"/>
      <c r="K188" s="67"/>
      <c r="L188" s="67"/>
      <c r="M188" s="67"/>
      <c r="N188" s="67"/>
      <c r="Z188" s="66"/>
      <c r="AA188" s="66"/>
      <c r="AO188" s="66"/>
      <c r="AP188" s="66"/>
      <c r="AZ188" s="66"/>
      <c r="BA188" s="66"/>
      <c r="BG188" s="66"/>
      <c r="BH188" s="66"/>
      <c r="BR188" s="66"/>
      <c r="BS188" s="66"/>
      <c r="BZ188" s="67"/>
      <c r="CG188" s="66"/>
      <c r="CH188" s="66"/>
      <c r="CL188" s="67"/>
      <c r="CM188" s="66"/>
      <c r="CN188" s="66"/>
      <c r="CO188" s="66"/>
      <c r="CP188" s="66"/>
      <c r="CW188" s="67"/>
      <c r="CX188" s="66"/>
    </row>
    <row r="189">
      <c r="E189" s="66"/>
      <c r="F189" s="66"/>
      <c r="G189" s="66"/>
      <c r="H189" s="15"/>
      <c r="I189" s="66"/>
      <c r="J189" s="66"/>
      <c r="K189" s="67"/>
      <c r="L189" s="67"/>
      <c r="M189" s="67"/>
      <c r="N189" s="67"/>
      <c r="Z189" s="66"/>
      <c r="AA189" s="66"/>
      <c r="AO189" s="66"/>
      <c r="AP189" s="66"/>
      <c r="AZ189" s="66"/>
      <c r="BA189" s="66"/>
      <c r="BG189" s="66"/>
      <c r="BH189" s="66"/>
      <c r="BR189" s="66"/>
      <c r="BS189" s="66"/>
      <c r="BZ189" s="67"/>
      <c r="CG189" s="66"/>
      <c r="CH189" s="66"/>
      <c r="CL189" s="67"/>
      <c r="CM189" s="66"/>
      <c r="CN189" s="66"/>
      <c r="CO189" s="66"/>
      <c r="CP189" s="66"/>
      <c r="CW189" s="67"/>
      <c r="CX189" s="66"/>
    </row>
    <row r="190">
      <c r="E190" s="66"/>
      <c r="F190" s="66"/>
      <c r="G190" s="66"/>
      <c r="H190" s="15"/>
      <c r="I190" s="66"/>
      <c r="J190" s="66"/>
      <c r="K190" s="67"/>
      <c r="L190" s="67"/>
      <c r="M190" s="67"/>
      <c r="N190" s="67"/>
      <c r="Z190" s="66"/>
      <c r="AA190" s="66"/>
      <c r="AO190" s="66"/>
      <c r="AP190" s="66"/>
      <c r="AZ190" s="66"/>
      <c r="BA190" s="66"/>
      <c r="BG190" s="66"/>
      <c r="BH190" s="66"/>
      <c r="BR190" s="66"/>
      <c r="BS190" s="66"/>
      <c r="BZ190" s="67"/>
      <c r="CG190" s="66"/>
      <c r="CH190" s="66"/>
      <c r="CL190" s="67"/>
      <c r="CM190" s="66"/>
      <c r="CN190" s="66"/>
      <c r="CO190" s="66"/>
      <c r="CP190" s="66"/>
      <c r="CW190" s="67"/>
      <c r="CX190" s="66"/>
    </row>
    <row r="191">
      <c r="E191" s="66"/>
      <c r="F191" s="66"/>
      <c r="G191" s="66"/>
      <c r="H191" s="15"/>
      <c r="I191" s="66"/>
      <c r="J191" s="66"/>
      <c r="K191" s="67"/>
      <c r="L191" s="67"/>
      <c r="M191" s="67"/>
      <c r="N191" s="67"/>
      <c r="Z191" s="66"/>
      <c r="AA191" s="66"/>
      <c r="AO191" s="66"/>
      <c r="AP191" s="66"/>
      <c r="AZ191" s="66"/>
      <c r="BA191" s="66"/>
      <c r="BG191" s="66"/>
      <c r="BH191" s="66"/>
      <c r="BR191" s="66"/>
      <c r="BS191" s="66"/>
      <c r="BZ191" s="67"/>
      <c r="CG191" s="66"/>
      <c r="CH191" s="66"/>
      <c r="CL191" s="67"/>
      <c r="CM191" s="66"/>
      <c r="CN191" s="66"/>
      <c r="CO191" s="66"/>
      <c r="CP191" s="66"/>
      <c r="CW191" s="67"/>
      <c r="CX191" s="66"/>
    </row>
    <row r="192">
      <c r="E192" s="66"/>
      <c r="F192" s="66"/>
      <c r="G192" s="66"/>
      <c r="H192" s="15"/>
      <c r="I192" s="66"/>
      <c r="J192" s="66"/>
      <c r="K192" s="67"/>
      <c r="L192" s="67"/>
      <c r="M192" s="67"/>
      <c r="N192" s="67"/>
      <c r="Z192" s="66"/>
      <c r="AA192" s="66"/>
      <c r="AO192" s="66"/>
      <c r="AP192" s="66"/>
      <c r="AZ192" s="66"/>
      <c r="BA192" s="66"/>
      <c r="BG192" s="66"/>
      <c r="BH192" s="66"/>
      <c r="BR192" s="66"/>
      <c r="BS192" s="66"/>
      <c r="BZ192" s="67"/>
      <c r="CG192" s="66"/>
      <c r="CH192" s="66"/>
      <c r="CL192" s="67"/>
      <c r="CM192" s="66"/>
      <c r="CN192" s="66"/>
      <c r="CO192" s="66"/>
      <c r="CP192" s="66"/>
      <c r="CW192" s="67"/>
      <c r="CX192" s="66"/>
    </row>
    <row r="193">
      <c r="E193" s="66"/>
      <c r="F193" s="66"/>
      <c r="G193" s="66"/>
      <c r="H193" s="15"/>
      <c r="I193" s="66"/>
      <c r="J193" s="66"/>
      <c r="K193" s="67"/>
      <c r="L193" s="67"/>
      <c r="M193" s="67"/>
      <c r="N193" s="67"/>
      <c r="Z193" s="66"/>
      <c r="AA193" s="66"/>
      <c r="AO193" s="66"/>
      <c r="AP193" s="66"/>
      <c r="AZ193" s="66"/>
      <c r="BA193" s="66"/>
      <c r="BG193" s="66"/>
      <c r="BH193" s="66"/>
      <c r="BR193" s="66"/>
      <c r="BS193" s="66"/>
      <c r="BZ193" s="67"/>
      <c r="CG193" s="66"/>
      <c r="CH193" s="66"/>
      <c r="CL193" s="67"/>
      <c r="CM193" s="66"/>
      <c r="CN193" s="66"/>
      <c r="CO193" s="66"/>
      <c r="CP193" s="66"/>
      <c r="CW193" s="67"/>
      <c r="CX193" s="66"/>
    </row>
    <row r="194">
      <c r="E194" s="66"/>
      <c r="F194" s="66"/>
      <c r="G194" s="66"/>
      <c r="H194" s="15"/>
      <c r="I194" s="66"/>
      <c r="J194" s="66"/>
      <c r="K194" s="67"/>
      <c r="L194" s="67"/>
      <c r="M194" s="67"/>
      <c r="N194" s="67"/>
      <c r="Z194" s="66"/>
      <c r="AA194" s="66"/>
      <c r="AO194" s="66"/>
      <c r="AP194" s="66"/>
      <c r="AZ194" s="66"/>
      <c r="BA194" s="66"/>
      <c r="BG194" s="66"/>
      <c r="BH194" s="66"/>
      <c r="BR194" s="66"/>
      <c r="BS194" s="66"/>
      <c r="BZ194" s="67"/>
      <c r="CG194" s="66"/>
      <c r="CH194" s="66"/>
      <c r="CL194" s="67"/>
      <c r="CM194" s="66"/>
      <c r="CN194" s="66"/>
      <c r="CO194" s="66"/>
      <c r="CP194" s="66"/>
      <c r="CW194" s="67"/>
      <c r="CX194" s="66"/>
    </row>
    <row r="195">
      <c r="E195" s="66"/>
      <c r="F195" s="66"/>
      <c r="G195" s="66"/>
      <c r="H195" s="15"/>
      <c r="I195" s="66"/>
      <c r="J195" s="66"/>
      <c r="K195" s="67"/>
      <c r="L195" s="67"/>
      <c r="M195" s="67"/>
      <c r="N195" s="67"/>
      <c r="Z195" s="66"/>
      <c r="AA195" s="66"/>
      <c r="AO195" s="66"/>
      <c r="AP195" s="66"/>
      <c r="AZ195" s="66"/>
      <c r="BA195" s="66"/>
      <c r="BG195" s="66"/>
      <c r="BH195" s="66"/>
      <c r="BR195" s="66"/>
      <c r="BS195" s="66"/>
      <c r="BZ195" s="67"/>
      <c r="CG195" s="66"/>
      <c r="CH195" s="66"/>
      <c r="CL195" s="67"/>
      <c r="CM195" s="66"/>
      <c r="CN195" s="66"/>
      <c r="CO195" s="66"/>
      <c r="CP195" s="66"/>
      <c r="CW195" s="67"/>
      <c r="CX195" s="66"/>
    </row>
    <row r="196">
      <c r="E196" s="66"/>
      <c r="F196" s="66"/>
      <c r="G196" s="66"/>
      <c r="H196" s="15"/>
      <c r="I196" s="66"/>
      <c r="J196" s="66"/>
      <c r="K196" s="67"/>
      <c r="L196" s="67"/>
      <c r="M196" s="67"/>
      <c r="N196" s="67"/>
      <c r="Z196" s="66"/>
      <c r="AA196" s="66"/>
      <c r="AO196" s="66"/>
      <c r="AP196" s="66"/>
      <c r="AZ196" s="66"/>
      <c r="BA196" s="66"/>
      <c r="BG196" s="66"/>
      <c r="BH196" s="66"/>
      <c r="BR196" s="66"/>
      <c r="BS196" s="66"/>
      <c r="BZ196" s="67"/>
      <c r="CG196" s="66"/>
      <c r="CH196" s="66"/>
      <c r="CL196" s="67"/>
      <c r="CM196" s="66"/>
      <c r="CN196" s="66"/>
      <c r="CO196" s="66"/>
      <c r="CP196" s="66"/>
      <c r="CW196" s="67"/>
      <c r="CX196" s="66"/>
    </row>
    <row r="197">
      <c r="E197" s="66"/>
      <c r="F197" s="66"/>
      <c r="G197" s="66"/>
      <c r="H197" s="15"/>
      <c r="I197" s="66"/>
      <c r="J197" s="66"/>
      <c r="K197" s="67"/>
      <c r="L197" s="67"/>
      <c r="M197" s="67"/>
      <c r="N197" s="67"/>
      <c r="Z197" s="66"/>
      <c r="AA197" s="66"/>
      <c r="AO197" s="66"/>
      <c r="AP197" s="66"/>
      <c r="AZ197" s="66"/>
      <c r="BA197" s="66"/>
      <c r="BG197" s="66"/>
      <c r="BH197" s="66"/>
      <c r="BR197" s="66"/>
      <c r="BS197" s="66"/>
      <c r="BZ197" s="67"/>
      <c r="CG197" s="66"/>
      <c r="CH197" s="66"/>
      <c r="CL197" s="67"/>
      <c r="CM197" s="66"/>
      <c r="CN197" s="66"/>
      <c r="CO197" s="66"/>
      <c r="CP197" s="66"/>
      <c r="CW197" s="67"/>
      <c r="CX197" s="66"/>
    </row>
    <row r="198">
      <c r="E198" s="66"/>
      <c r="F198" s="66"/>
      <c r="G198" s="66"/>
      <c r="H198" s="15"/>
      <c r="I198" s="66"/>
      <c r="J198" s="66"/>
      <c r="K198" s="67"/>
      <c r="L198" s="67"/>
      <c r="M198" s="67"/>
      <c r="N198" s="67"/>
      <c r="Z198" s="66"/>
      <c r="AA198" s="66"/>
      <c r="AO198" s="66"/>
      <c r="AP198" s="66"/>
      <c r="AZ198" s="66"/>
      <c r="BA198" s="66"/>
      <c r="BG198" s="66"/>
      <c r="BH198" s="66"/>
      <c r="BR198" s="66"/>
      <c r="BS198" s="66"/>
      <c r="BZ198" s="67"/>
      <c r="CG198" s="66"/>
      <c r="CH198" s="66"/>
      <c r="CL198" s="67"/>
      <c r="CM198" s="66"/>
      <c r="CN198" s="66"/>
      <c r="CO198" s="66"/>
      <c r="CP198" s="66"/>
      <c r="CW198" s="67"/>
      <c r="CX198" s="66"/>
    </row>
    <row r="199">
      <c r="E199" s="66"/>
      <c r="F199" s="66"/>
      <c r="G199" s="66"/>
      <c r="H199" s="15"/>
      <c r="I199" s="66"/>
      <c r="J199" s="66"/>
      <c r="K199" s="67"/>
      <c r="L199" s="67"/>
      <c r="M199" s="67"/>
      <c r="N199" s="67"/>
      <c r="Z199" s="66"/>
      <c r="AA199" s="66"/>
      <c r="AO199" s="66"/>
      <c r="AP199" s="66"/>
      <c r="AZ199" s="66"/>
      <c r="BA199" s="66"/>
      <c r="BG199" s="66"/>
      <c r="BH199" s="66"/>
      <c r="BR199" s="66"/>
      <c r="BS199" s="66"/>
      <c r="BZ199" s="67"/>
      <c r="CG199" s="66"/>
      <c r="CH199" s="66"/>
      <c r="CL199" s="67"/>
      <c r="CM199" s="66"/>
      <c r="CN199" s="66"/>
      <c r="CO199" s="66"/>
      <c r="CP199" s="66"/>
      <c r="CW199" s="67"/>
      <c r="CX199" s="66"/>
    </row>
    <row r="200">
      <c r="E200" s="66"/>
      <c r="F200" s="66"/>
      <c r="G200" s="66"/>
      <c r="H200" s="15"/>
      <c r="I200" s="66"/>
      <c r="J200" s="66"/>
      <c r="K200" s="67"/>
      <c r="L200" s="67"/>
      <c r="M200" s="67"/>
      <c r="N200" s="67"/>
      <c r="Z200" s="66"/>
      <c r="AA200" s="66"/>
      <c r="AO200" s="66"/>
      <c r="AP200" s="66"/>
      <c r="AZ200" s="66"/>
      <c r="BA200" s="66"/>
      <c r="BG200" s="66"/>
      <c r="BH200" s="66"/>
      <c r="BR200" s="66"/>
      <c r="BS200" s="66"/>
      <c r="BZ200" s="67"/>
      <c r="CG200" s="66"/>
      <c r="CH200" s="66"/>
      <c r="CL200" s="67"/>
      <c r="CM200" s="66"/>
      <c r="CN200" s="66"/>
      <c r="CO200" s="66"/>
      <c r="CP200" s="66"/>
      <c r="CW200" s="67"/>
      <c r="CX200" s="66"/>
    </row>
    <row r="201">
      <c r="E201" s="66"/>
      <c r="F201" s="66"/>
      <c r="G201" s="66"/>
      <c r="H201" s="15"/>
      <c r="I201" s="66"/>
      <c r="J201" s="66"/>
      <c r="K201" s="67"/>
      <c r="L201" s="67"/>
      <c r="M201" s="67"/>
      <c r="N201" s="67"/>
      <c r="Z201" s="66"/>
      <c r="AA201" s="66"/>
      <c r="AO201" s="66"/>
      <c r="AP201" s="66"/>
      <c r="AZ201" s="66"/>
      <c r="BA201" s="66"/>
      <c r="BG201" s="66"/>
      <c r="BH201" s="66"/>
      <c r="BR201" s="66"/>
      <c r="BS201" s="66"/>
      <c r="BZ201" s="67"/>
      <c r="CG201" s="66"/>
      <c r="CH201" s="66"/>
      <c r="CL201" s="67"/>
      <c r="CM201" s="66"/>
      <c r="CN201" s="66"/>
      <c r="CO201" s="66"/>
      <c r="CP201" s="66"/>
      <c r="CW201" s="67"/>
      <c r="CX201" s="66"/>
    </row>
    <row r="202">
      <c r="E202" s="66"/>
      <c r="F202" s="66"/>
      <c r="G202" s="66"/>
      <c r="H202" s="15"/>
      <c r="I202" s="66"/>
      <c r="J202" s="66"/>
      <c r="K202" s="67"/>
      <c r="L202" s="67"/>
      <c r="M202" s="67"/>
      <c r="N202" s="67"/>
      <c r="Z202" s="66"/>
      <c r="AA202" s="66"/>
      <c r="AO202" s="66"/>
      <c r="AP202" s="66"/>
      <c r="AZ202" s="66"/>
      <c r="BA202" s="66"/>
      <c r="BG202" s="66"/>
      <c r="BH202" s="66"/>
      <c r="BR202" s="66"/>
      <c r="BS202" s="66"/>
      <c r="BZ202" s="67"/>
      <c r="CG202" s="66"/>
      <c r="CH202" s="66"/>
      <c r="CL202" s="67"/>
      <c r="CM202" s="66"/>
      <c r="CN202" s="66"/>
      <c r="CO202" s="66"/>
      <c r="CP202" s="66"/>
      <c r="CW202" s="67"/>
      <c r="CX202" s="66"/>
    </row>
    <row r="203">
      <c r="E203" s="66"/>
      <c r="F203" s="66"/>
      <c r="G203" s="66"/>
      <c r="H203" s="15"/>
      <c r="I203" s="66"/>
      <c r="J203" s="66"/>
      <c r="K203" s="67"/>
      <c r="L203" s="67"/>
      <c r="M203" s="67"/>
      <c r="N203" s="67"/>
      <c r="Z203" s="66"/>
      <c r="AA203" s="66"/>
      <c r="AO203" s="66"/>
      <c r="AP203" s="66"/>
      <c r="AZ203" s="66"/>
      <c r="BA203" s="66"/>
      <c r="BG203" s="66"/>
      <c r="BH203" s="66"/>
      <c r="BR203" s="66"/>
      <c r="BS203" s="66"/>
      <c r="BZ203" s="67"/>
      <c r="CG203" s="66"/>
      <c r="CH203" s="66"/>
      <c r="CL203" s="67"/>
      <c r="CM203" s="66"/>
      <c r="CN203" s="66"/>
      <c r="CO203" s="66"/>
      <c r="CP203" s="66"/>
      <c r="CW203" s="67"/>
      <c r="CX203" s="66"/>
    </row>
    <row r="204">
      <c r="E204" s="66"/>
      <c r="F204" s="66"/>
      <c r="G204" s="66"/>
      <c r="H204" s="15"/>
      <c r="I204" s="66"/>
      <c r="J204" s="66"/>
      <c r="K204" s="67"/>
      <c r="L204" s="67"/>
      <c r="M204" s="67"/>
      <c r="N204" s="67"/>
      <c r="Z204" s="66"/>
      <c r="AA204" s="66"/>
      <c r="AO204" s="66"/>
      <c r="AP204" s="66"/>
      <c r="AZ204" s="66"/>
      <c r="BA204" s="66"/>
      <c r="BG204" s="66"/>
      <c r="BH204" s="66"/>
      <c r="BR204" s="66"/>
      <c r="BS204" s="66"/>
      <c r="BZ204" s="67"/>
      <c r="CG204" s="66"/>
      <c r="CH204" s="66"/>
      <c r="CL204" s="67"/>
      <c r="CM204" s="66"/>
      <c r="CN204" s="66"/>
      <c r="CO204" s="66"/>
      <c r="CP204" s="66"/>
      <c r="CW204" s="67"/>
      <c r="CX204" s="66"/>
    </row>
    <row r="205">
      <c r="E205" s="66"/>
      <c r="F205" s="66"/>
      <c r="G205" s="66"/>
      <c r="H205" s="15"/>
      <c r="I205" s="66"/>
      <c r="J205" s="66"/>
      <c r="K205" s="67"/>
      <c r="L205" s="67"/>
      <c r="M205" s="67"/>
      <c r="N205" s="67"/>
      <c r="Z205" s="66"/>
      <c r="AA205" s="66"/>
      <c r="AO205" s="66"/>
      <c r="AP205" s="66"/>
      <c r="AZ205" s="66"/>
      <c r="BA205" s="66"/>
      <c r="BG205" s="66"/>
      <c r="BH205" s="66"/>
      <c r="BR205" s="66"/>
      <c r="BS205" s="66"/>
      <c r="BZ205" s="67"/>
      <c r="CG205" s="66"/>
      <c r="CH205" s="66"/>
      <c r="CL205" s="67"/>
      <c r="CM205" s="66"/>
      <c r="CN205" s="66"/>
      <c r="CO205" s="66"/>
      <c r="CP205" s="66"/>
      <c r="CW205" s="67"/>
      <c r="CX205" s="66"/>
    </row>
    <row r="206">
      <c r="E206" s="66"/>
      <c r="F206" s="66"/>
      <c r="G206" s="66"/>
      <c r="H206" s="15"/>
      <c r="I206" s="66"/>
      <c r="J206" s="66"/>
      <c r="K206" s="67"/>
      <c r="L206" s="67"/>
      <c r="M206" s="67"/>
      <c r="N206" s="67"/>
      <c r="Z206" s="66"/>
      <c r="AA206" s="66"/>
      <c r="AO206" s="66"/>
      <c r="AP206" s="66"/>
      <c r="AZ206" s="66"/>
      <c r="BA206" s="66"/>
      <c r="BG206" s="66"/>
      <c r="BH206" s="66"/>
      <c r="BR206" s="66"/>
      <c r="BS206" s="66"/>
      <c r="BZ206" s="67"/>
      <c r="CG206" s="66"/>
      <c r="CH206" s="66"/>
      <c r="CL206" s="67"/>
      <c r="CM206" s="66"/>
      <c r="CN206" s="66"/>
      <c r="CO206" s="66"/>
      <c r="CP206" s="66"/>
      <c r="CW206" s="67"/>
      <c r="CX206" s="66"/>
    </row>
    <row r="207">
      <c r="E207" s="66"/>
      <c r="F207" s="66"/>
      <c r="G207" s="66"/>
      <c r="H207" s="15"/>
      <c r="I207" s="66"/>
      <c r="J207" s="66"/>
      <c r="K207" s="67"/>
      <c r="L207" s="67"/>
      <c r="M207" s="67"/>
      <c r="N207" s="67"/>
      <c r="Z207" s="66"/>
      <c r="AA207" s="66"/>
      <c r="AO207" s="66"/>
      <c r="AP207" s="66"/>
      <c r="AZ207" s="66"/>
      <c r="BA207" s="66"/>
      <c r="BG207" s="66"/>
      <c r="BH207" s="66"/>
      <c r="BR207" s="66"/>
      <c r="BS207" s="66"/>
      <c r="BZ207" s="67"/>
      <c r="CG207" s="66"/>
      <c r="CH207" s="66"/>
      <c r="CL207" s="67"/>
      <c r="CM207" s="66"/>
      <c r="CN207" s="66"/>
      <c r="CO207" s="66"/>
      <c r="CP207" s="66"/>
      <c r="CW207" s="67"/>
      <c r="CX207" s="66"/>
    </row>
    <row r="208">
      <c r="E208" s="66"/>
      <c r="F208" s="66"/>
      <c r="G208" s="66"/>
      <c r="H208" s="15"/>
      <c r="I208" s="66"/>
      <c r="J208" s="66"/>
      <c r="K208" s="67"/>
      <c r="L208" s="67"/>
      <c r="M208" s="67"/>
      <c r="N208" s="67"/>
      <c r="Z208" s="66"/>
      <c r="AA208" s="66"/>
      <c r="AO208" s="66"/>
      <c r="AP208" s="66"/>
      <c r="AZ208" s="66"/>
      <c r="BA208" s="66"/>
      <c r="BG208" s="66"/>
      <c r="BH208" s="66"/>
      <c r="BR208" s="66"/>
      <c r="BS208" s="66"/>
      <c r="BZ208" s="67"/>
      <c r="CG208" s="66"/>
      <c r="CH208" s="66"/>
      <c r="CL208" s="67"/>
      <c r="CM208" s="66"/>
      <c r="CN208" s="66"/>
      <c r="CO208" s="66"/>
      <c r="CP208" s="66"/>
      <c r="CW208" s="67"/>
      <c r="CX208" s="66"/>
    </row>
    <row r="209">
      <c r="E209" s="66"/>
      <c r="F209" s="66"/>
      <c r="G209" s="66"/>
      <c r="H209" s="15"/>
      <c r="I209" s="66"/>
      <c r="J209" s="66"/>
      <c r="K209" s="67"/>
      <c r="L209" s="67"/>
      <c r="M209" s="67"/>
      <c r="N209" s="67"/>
      <c r="Z209" s="66"/>
      <c r="AA209" s="66"/>
      <c r="AO209" s="66"/>
      <c r="AP209" s="66"/>
      <c r="AZ209" s="66"/>
      <c r="BA209" s="66"/>
      <c r="BG209" s="66"/>
      <c r="BH209" s="66"/>
      <c r="BR209" s="66"/>
      <c r="BS209" s="66"/>
      <c r="BZ209" s="67"/>
      <c r="CG209" s="66"/>
      <c r="CH209" s="66"/>
      <c r="CL209" s="67"/>
      <c r="CM209" s="66"/>
      <c r="CN209" s="66"/>
      <c r="CO209" s="66"/>
      <c r="CP209" s="66"/>
      <c r="CW209" s="67"/>
      <c r="CX209" s="66"/>
    </row>
    <row r="210">
      <c r="E210" s="66"/>
      <c r="F210" s="66"/>
      <c r="G210" s="66"/>
      <c r="H210" s="15"/>
      <c r="I210" s="66"/>
      <c r="J210" s="66"/>
      <c r="K210" s="67"/>
      <c r="L210" s="67"/>
      <c r="M210" s="67"/>
      <c r="N210" s="67"/>
      <c r="Z210" s="66"/>
      <c r="AA210" s="66"/>
      <c r="AO210" s="66"/>
      <c r="AP210" s="66"/>
      <c r="AZ210" s="66"/>
      <c r="BA210" s="66"/>
      <c r="BG210" s="66"/>
      <c r="BH210" s="66"/>
      <c r="BR210" s="66"/>
      <c r="BS210" s="66"/>
      <c r="BZ210" s="67"/>
      <c r="CG210" s="66"/>
      <c r="CH210" s="66"/>
      <c r="CL210" s="67"/>
      <c r="CM210" s="66"/>
      <c r="CN210" s="66"/>
      <c r="CO210" s="66"/>
      <c r="CP210" s="66"/>
      <c r="CW210" s="67"/>
      <c r="CX210" s="66"/>
    </row>
    <row r="211">
      <c r="E211" s="66"/>
      <c r="F211" s="66"/>
      <c r="G211" s="66"/>
      <c r="H211" s="15"/>
      <c r="I211" s="66"/>
      <c r="J211" s="66"/>
      <c r="K211" s="67"/>
      <c r="L211" s="67"/>
      <c r="M211" s="67"/>
      <c r="N211" s="67"/>
      <c r="Z211" s="66"/>
      <c r="AA211" s="66"/>
      <c r="AO211" s="66"/>
      <c r="AP211" s="66"/>
      <c r="AZ211" s="66"/>
      <c r="BA211" s="66"/>
      <c r="BG211" s="66"/>
      <c r="BH211" s="66"/>
      <c r="BR211" s="66"/>
      <c r="BS211" s="66"/>
      <c r="BZ211" s="67"/>
      <c r="CG211" s="66"/>
      <c r="CH211" s="66"/>
      <c r="CL211" s="67"/>
      <c r="CM211" s="66"/>
      <c r="CN211" s="66"/>
      <c r="CO211" s="66"/>
      <c r="CP211" s="66"/>
      <c r="CW211" s="67"/>
      <c r="CX211" s="66"/>
    </row>
    <row r="212">
      <c r="E212" s="66"/>
      <c r="F212" s="66"/>
      <c r="G212" s="66"/>
      <c r="H212" s="15"/>
      <c r="I212" s="66"/>
      <c r="J212" s="66"/>
      <c r="K212" s="67"/>
      <c r="L212" s="67"/>
      <c r="M212" s="67"/>
      <c r="N212" s="67"/>
      <c r="Z212" s="66"/>
      <c r="AA212" s="66"/>
      <c r="AO212" s="66"/>
      <c r="AP212" s="66"/>
      <c r="AZ212" s="66"/>
      <c r="BA212" s="66"/>
      <c r="BG212" s="66"/>
      <c r="BH212" s="66"/>
      <c r="BR212" s="66"/>
      <c r="BS212" s="66"/>
      <c r="BZ212" s="67"/>
      <c r="CG212" s="66"/>
      <c r="CH212" s="66"/>
      <c r="CL212" s="67"/>
      <c r="CM212" s="66"/>
      <c r="CN212" s="66"/>
      <c r="CO212" s="66"/>
      <c r="CP212" s="66"/>
      <c r="CW212" s="67"/>
      <c r="CX212" s="66"/>
    </row>
    <row r="213">
      <c r="E213" s="66"/>
      <c r="F213" s="66"/>
      <c r="G213" s="66"/>
      <c r="H213" s="15"/>
      <c r="I213" s="66"/>
      <c r="J213" s="66"/>
      <c r="K213" s="67"/>
      <c r="L213" s="67"/>
      <c r="M213" s="67"/>
      <c r="N213" s="67"/>
      <c r="Z213" s="66"/>
      <c r="AA213" s="66"/>
      <c r="AO213" s="66"/>
      <c r="AP213" s="66"/>
      <c r="AZ213" s="66"/>
      <c r="BA213" s="66"/>
      <c r="BG213" s="66"/>
      <c r="BH213" s="66"/>
      <c r="BR213" s="66"/>
      <c r="BS213" s="66"/>
      <c r="BZ213" s="67"/>
      <c r="CG213" s="66"/>
      <c r="CH213" s="66"/>
      <c r="CL213" s="67"/>
      <c r="CM213" s="66"/>
      <c r="CN213" s="66"/>
      <c r="CO213" s="66"/>
      <c r="CP213" s="66"/>
      <c r="CW213" s="67"/>
      <c r="CX213" s="66"/>
    </row>
    <row r="214">
      <c r="E214" s="66"/>
      <c r="F214" s="66"/>
      <c r="G214" s="66"/>
      <c r="H214" s="15"/>
      <c r="I214" s="66"/>
      <c r="J214" s="66"/>
      <c r="K214" s="67"/>
      <c r="L214" s="67"/>
      <c r="M214" s="67"/>
      <c r="N214" s="67"/>
      <c r="Z214" s="66"/>
      <c r="AA214" s="66"/>
      <c r="AO214" s="66"/>
      <c r="AP214" s="66"/>
      <c r="AZ214" s="66"/>
      <c r="BA214" s="66"/>
      <c r="BG214" s="66"/>
      <c r="BH214" s="66"/>
      <c r="BR214" s="66"/>
      <c r="BS214" s="66"/>
      <c r="BZ214" s="67"/>
      <c r="CG214" s="66"/>
      <c r="CH214" s="66"/>
      <c r="CL214" s="67"/>
      <c r="CM214" s="66"/>
      <c r="CN214" s="66"/>
      <c r="CO214" s="66"/>
      <c r="CP214" s="66"/>
      <c r="CW214" s="67"/>
      <c r="CX214" s="66"/>
    </row>
    <row r="215">
      <c r="E215" s="66"/>
      <c r="F215" s="66"/>
      <c r="G215" s="66"/>
      <c r="H215" s="15"/>
      <c r="I215" s="66"/>
      <c r="J215" s="66"/>
      <c r="K215" s="67"/>
      <c r="L215" s="67"/>
      <c r="M215" s="67"/>
      <c r="N215" s="67"/>
      <c r="Z215" s="66"/>
      <c r="AA215" s="66"/>
      <c r="AO215" s="66"/>
      <c r="AP215" s="66"/>
      <c r="AZ215" s="66"/>
      <c r="BA215" s="66"/>
      <c r="BG215" s="66"/>
      <c r="BH215" s="66"/>
      <c r="BR215" s="66"/>
      <c r="BS215" s="66"/>
      <c r="BZ215" s="67"/>
      <c r="CG215" s="66"/>
      <c r="CH215" s="66"/>
      <c r="CL215" s="67"/>
      <c r="CM215" s="66"/>
      <c r="CN215" s="66"/>
      <c r="CO215" s="66"/>
      <c r="CP215" s="66"/>
      <c r="CW215" s="67"/>
      <c r="CX215" s="66"/>
    </row>
    <row r="216">
      <c r="E216" s="66"/>
      <c r="F216" s="66"/>
      <c r="G216" s="66"/>
      <c r="H216" s="15"/>
      <c r="I216" s="66"/>
      <c r="J216" s="66"/>
      <c r="K216" s="67"/>
      <c r="L216" s="67"/>
      <c r="M216" s="67"/>
      <c r="N216" s="67"/>
      <c r="Z216" s="66"/>
      <c r="AA216" s="66"/>
      <c r="AO216" s="66"/>
      <c r="AP216" s="66"/>
      <c r="AZ216" s="66"/>
      <c r="BA216" s="66"/>
      <c r="BG216" s="66"/>
      <c r="BH216" s="66"/>
      <c r="BR216" s="66"/>
      <c r="BS216" s="66"/>
      <c r="BZ216" s="67"/>
      <c r="CG216" s="66"/>
      <c r="CH216" s="66"/>
      <c r="CL216" s="67"/>
      <c r="CM216" s="66"/>
      <c r="CN216" s="66"/>
      <c r="CO216" s="66"/>
      <c r="CP216" s="66"/>
      <c r="CW216" s="67"/>
      <c r="CX216" s="66"/>
    </row>
    <row r="217">
      <c r="E217" s="66"/>
      <c r="F217" s="66"/>
      <c r="G217" s="66"/>
      <c r="H217" s="15"/>
      <c r="I217" s="66"/>
      <c r="J217" s="66"/>
      <c r="K217" s="67"/>
      <c r="L217" s="67"/>
      <c r="M217" s="67"/>
      <c r="N217" s="67"/>
      <c r="Z217" s="66"/>
      <c r="AA217" s="66"/>
      <c r="AO217" s="66"/>
      <c r="AP217" s="66"/>
      <c r="AZ217" s="66"/>
      <c r="BA217" s="66"/>
      <c r="BG217" s="66"/>
      <c r="BH217" s="66"/>
      <c r="BR217" s="66"/>
      <c r="BS217" s="66"/>
      <c r="BZ217" s="67"/>
      <c r="CG217" s="66"/>
      <c r="CH217" s="66"/>
      <c r="CL217" s="67"/>
      <c r="CM217" s="66"/>
      <c r="CN217" s="66"/>
      <c r="CO217" s="66"/>
      <c r="CP217" s="66"/>
      <c r="CW217" s="67"/>
      <c r="CX217" s="66"/>
    </row>
    <row r="218">
      <c r="E218" s="66"/>
      <c r="F218" s="66"/>
      <c r="G218" s="66"/>
      <c r="H218" s="15"/>
      <c r="I218" s="66"/>
      <c r="J218" s="66"/>
      <c r="K218" s="67"/>
      <c r="L218" s="67"/>
      <c r="M218" s="67"/>
      <c r="N218" s="67"/>
      <c r="Z218" s="66"/>
      <c r="AA218" s="66"/>
      <c r="AO218" s="66"/>
      <c r="AP218" s="66"/>
      <c r="AZ218" s="66"/>
      <c r="BA218" s="66"/>
      <c r="BG218" s="66"/>
      <c r="BH218" s="66"/>
      <c r="BR218" s="66"/>
      <c r="BS218" s="66"/>
      <c r="BZ218" s="67"/>
      <c r="CG218" s="66"/>
      <c r="CH218" s="66"/>
      <c r="CL218" s="67"/>
      <c r="CM218" s="66"/>
      <c r="CN218" s="66"/>
      <c r="CO218" s="66"/>
      <c r="CP218" s="66"/>
      <c r="CW218" s="67"/>
      <c r="CX218" s="66"/>
    </row>
    <row r="219">
      <c r="E219" s="66"/>
      <c r="F219" s="66"/>
      <c r="G219" s="66"/>
      <c r="H219" s="15"/>
      <c r="I219" s="66"/>
      <c r="J219" s="66"/>
      <c r="K219" s="67"/>
      <c r="L219" s="67"/>
      <c r="M219" s="67"/>
      <c r="N219" s="67"/>
      <c r="Z219" s="66"/>
      <c r="AA219" s="66"/>
      <c r="AO219" s="66"/>
      <c r="AP219" s="66"/>
      <c r="AZ219" s="66"/>
      <c r="BA219" s="66"/>
      <c r="BG219" s="66"/>
      <c r="BH219" s="66"/>
      <c r="BR219" s="66"/>
      <c r="BS219" s="66"/>
      <c r="BZ219" s="67"/>
      <c r="CG219" s="66"/>
      <c r="CH219" s="66"/>
      <c r="CL219" s="67"/>
      <c r="CM219" s="66"/>
      <c r="CN219" s="66"/>
      <c r="CO219" s="66"/>
      <c r="CP219" s="66"/>
      <c r="CW219" s="67"/>
      <c r="CX219" s="66"/>
    </row>
    <row r="220">
      <c r="E220" s="66"/>
      <c r="F220" s="66"/>
      <c r="G220" s="66"/>
      <c r="H220" s="15"/>
      <c r="I220" s="66"/>
      <c r="J220" s="66"/>
      <c r="K220" s="67"/>
      <c r="L220" s="67"/>
      <c r="M220" s="67"/>
      <c r="N220" s="67"/>
      <c r="Z220" s="66"/>
      <c r="AA220" s="66"/>
      <c r="AO220" s="66"/>
      <c r="AP220" s="66"/>
      <c r="AZ220" s="66"/>
      <c r="BA220" s="66"/>
      <c r="BG220" s="66"/>
      <c r="BH220" s="66"/>
      <c r="BR220" s="66"/>
      <c r="BS220" s="66"/>
      <c r="BZ220" s="67"/>
      <c r="CG220" s="66"/>
      <c r="CH220" s="66"/>
      <c r="CL220" s="67"/>
      <c r="CM220" s="66"/>
      <c r="CN220" s="66"/>
      <c r="CO220" s="66"/>
      <c r="CP220" s="66"/>
      <c r="CW220" s="67"/>
      <c r="CX220" s="66"/>
    </row>
    <row r="221">
      <c r="E221" s="66"/>
      <c r="F221" s="66"/>
      <c r="G221" s="66"/>
      <c r="H221" s="15"/>
      <c r="I221" s="66"/>
      <c r="J221" s="66"/>
      <c r="K221" s="67"/>
      <c r="L221" s="67"/>
      <c r="M221" s="67"/>
      <c r="N221" s="67"/>
      <c r="Z221" s="66"/>
      <c r="AA221" s="66"/>
      <c r="AO221" s="66"/>
      <c r="AP221" s="66"/>
      <c r="AZ221" s="66"/>
      <c r="BA221" s="66"/>
      <c r="BG221" s="66"/>
      <c r="BH221" s="66"/>
      <c r="BR221" s="66"/>
      <c r="BS221" s="66"/>
      <c r="BZ221" s="67"/>
      <c r="CG221" s="66"/>
      <c r="CH221" s="66"/>
      <c r="CL221" s="67"/>
      <c r="CM221" s="66"/>
      <c r="CN221" s="66"/>
      <c r="CO221" s="66"/>
      <c r="CP221" s="66"/>
      <c r="CW221" s="67"/>
      <c r="CX221" s="66"/>
    </row>
    <row r="222">
      <c r="E222" s="66"/>
      <c r="F222" s="66"/>
      <c r="G222" s="66"/>
      <c r="H222" s="15"/>
      <c r="I222" s="66"/>
      <c r="J222" s="66"/>
      <c r="K222" s="67"/>
      <c r="L222" s="67"/>
      <c r="M222" s="67"/>
      <c r="N222" s="67"/>
      <c r="Z222" s="66"/>
      <c r="AA222" s="66"/>
      <c r="AO222" s="66"/>
      <c r="AP222" s="66"/>
      <c r="AZ222" s="66"/>
      <c r="BA222" s="66"/>
      <c r="BG222" s="66"/>
      <c r="BH222" s="66"/>
      <c r="BR222" s="66"/>
      <c r="BS222" s="66"/>
      <c r="BZ222" s="67"/>
      <c r="CG222" s="66"/>
      <c r="CH222" s="66"/>
      <c r="CL222" s="67"/>
      <c r="CM222" s="66"/>
      <c r="CN222" s="66"/>
      <c r="CO222" s="66"/>
      <c r="CP222" s="66"/>
      <c r="CW222" s="67"/>
      <c r="CX222" s="66"/>
    </row>
    <row r="223">
      <c r="E223" s="66"/>
      <c r="F223" s="66"/>
      <c r="G223" s="66"/>
      <c r="H223" s="15"/>
      <c r="I223" s="66"/>
      <c r="J223" s="66"/>
      <c r="K223" s="67"/>
      <c r="L223" s="67"/>
      <c r="M223" s="67"/>
      <c r="N223" s="67"/>
      <c r="Z223" s="66"/>
      <c r="AA223" s="66"/>
      <c r="AO223" s="66"/>
      <c r="AP223" s="66"/>
      <c r="AZ223" s="66"/>
      <c r="BA223" s="66"/>
      <c r="BG223" s="66"/>
      <c r="BH223" s="66"/>
      <c r="BR223" s="66"/>
      <c r="BS223" s="66"/>
      <c r="BZ223" s="67"/>
      <c r="CG223" s="66"/>
      <c r="CH223" s="66"/>
      <c r="CL223" s="67"/>
      <c r="CM223" s="66"/>
      <c r="CN223" s="66"/>
      <c r="CO223" s="66"/>
      <c r="CP223" s="66"/>
      <c r="CW223" s="67"/>
      <c r="CX223" s="66"/>
    </row>
    <row r="224">
      <c r="E224" s="66"/>
      <c r="F224" s="66"/>
      <c r="G224" s="66"/>
      <c r="H224" s="15"/>
      <c r="I224" s="66"/>
      <c r="J224" s="66"/>
      <c r="K224" s="67"/>
      <c r="L224" s="67"/>
      <c r="M224" s="67"/>
      <c r="N224" s="67"/>
      <c r="Z224" s="66"/>
      <c r="AA224" s="66"/>
      <c r="AO224" s="66"/>
      <c r="AP224" s="66"/>
      <c r="AZ224" s="66"/>
      <c r="BA224" s="66"/>
      <c r="BG224" s="66"/>
      <c r="BH224" s="66"/>
      <c r="BR224" s="66"/>
      <c r="BS224" s="66"/>
      <c r="BZ224" s="67"/>
      <c r="CG224" s="66"/>
      <c r="CH224" s="66"/>
      <c r="CL224" s="67"/>
      <c r="CM224" s="66"/>
      <c r="CN224" s="66"/>
      <c r="CO224" s="66"/>
      <c r="CP224" s="66"/>
      <c r="CW224" s="67"/>
      <c r="CX224" s="66"/>
    </row>
    <row r="225">
      <c r="E225" s="66"/>
      <c r="F225" s="66"/>
      <c r="G225" s="66"/>
      <c r="H225" s="15"/>
      <c r="I225" s="66"/>
      <c r="J225" s="66"/>
      <c r="K225" s="67"/>
      <c r="L225" s="67"/>
      <c r="M225" s="67"/>
      <c r="N225" s="67"/>
      <c r="Z225" s="66"/>
      <c r="AA225" s="66"/>
      <c r="AO225" s="66"/>
      <c r="AP225" s="66"/>
      <c r="AZ225" s="66"/>
      <c r="BA225" s="66"/>
      <c r="BG225" s="66"/>
      <c r="BH225" s="66"/>
      <c r="BR225" s="66"/>
      <c r="BS225" s="66"/>
      <c r="BZ225" s="67"/>
      <c r="CG225" s="66"/>
      <c r="CH225" s="66"/>
      <c r="CL225" s="67"/>
      <c r="CM225" s="66"/>
      <c r="CN225" s="66"/>
      <c r="CO225" s="66"/>
      <c r="CP225" s="66"/>
      <c r="CW225" s="67"/>
      <c r="CX225" s="66"/>
    </row>
    <row r="226">
      <c r="E226" s="66"/>
      <c r="F226" s="66"/>
      <c r="G226" s="66"/>
      <c r="H226" s="15"/>
      <c r="I226" s="66"/>
      <c r="J226" s="66"/>
      <c r="K226" s="67"/>
      <c r="L226" s="67"/>
      <c r="M226" s="67"/>
      <c r="N226" s="67"/>
      <c r="Z226" s="66"/>
      <c r="AA226" s="66"/>
      <c r="AO226" s="66"/>
      <c r="AP226" s="66"/>
      <c r="AZ226" s="66"/>
      <c r="BA226" s="66"/>
      <c r="BG226" s="66"/>
      <c r="BH226" s="66"/>
      <c r="BR226" s="66"/>
      <c r="BS226" s="66"/>
      <c r="BZ226" s="67"/>
      <c r="CG226" s="66"/>
      <c r="CH226" s="66"/>
      <c r="CL226" s="67"/>
      <c r="CM226" s="66"/>
      <c r="CN226" s="66"/>
      <c r="CO226" s="66"/>
      <c r="CP226" s="66"/>
      <c r="CW226" s="67"/>
      <c r="CX226" s="66"/>
    </row>
    <row r="227">
      <c r="E227" s="66"/>
      <c r="F227" s="66"/>
      <c r="G227" s="66"/>
      <c r="H227" s="15"/>
      <c r="I227" s="66"/>
      <c r="J227" s="66"/>
      <c r="K227" s="67"/>
      <c r="L227" s="67"/>
      <c r="M227" s="67"/>
      <c r="N227" s="67"/>
      <c r="Z227" s="66"/>
      <c r="AA227" s="66"/>
      <c r="AO227" s="66"/>
      <c r="AP227" s="66"/>
      <c r="AZ227" s="66"/>
      <c r="BA227" s="66"/>
      <c r="BG227" s="66"/>
      <c r="BH227" s="66"/>
      <c r="BR227" s="66"/>
      <c r="BS227" s="66"/>
      <c r="BZ227" s="67"/>
      <c r="CG227" s="66"/>
      <c r="CH227" s="66"/>
      <c r="CL227" s="67"/>
      <c r="CM227" s="66"/>
      <c r="CN227" s="66"/>
      <c r="CO227" s="66"/>
      <c r="CP227" s="66"/>
      <c r="CW227" s="67"/>
      <c r="CX227" s="66"/>
    </row>
    <row r="228">
      <c r="E228" s="66"/>
      <c r="F228" s="66"/>
      <c r="G228" s="66"/>
      <c r="H228" s="15"/>
      <c r="I228" s="66"/>
      <c r="J228" s="66"/>
      <c r="K228" s="67"/>
      <c r="L228" s="67"/>
      <c r="M228" s="67"/>
      <c r="N228" s="67"/>
      <c r="Z228" s="66"/>
      <c r="AA228" s="66"/>
      <c r="AO228" s="66"/>
      <c r="AP228" s="66"/>
      <c r="AZ228" s="66"/>
      <c r="BA228" s="66"/>
      <c r="BG228" s="66"/>
      <c r="BH228" s="66"/>
      <c r="BR228" s="66"/>
      <c r="BS228" s="66"/>
      <c r="BZ228" s="67"/>
      <c r="CG228" s="66"/>
      <c r="CH228" s="66"/>
      <c r="CL228" s="67"/>
      <c r="CM228" s="66"/>
      <c r="CN228" s="66"/>
      <c r="CO228" s="66"/>
      <c r="CP228" s="66"/>
      <c r="CW228" s="67"/>
      <c r="CX228" s="66"/>
    </row>
    <row r="229">
      <c r="E229" s="66"/>
      <c r="F229" s="66"/>
      <c r="G229" s="66"/>
      <c r="H229" s="15"/>
      <c r="I229" s="66"/>
      <c r="J229" s="66"/>
      <c r="K229" s="67"/>
      <c r="L229" s="67"/>
      <c r="M229" s="67"/>
      <c r="N229" s="67"/>
      <c r="Z229" s="66"/>
      <c r="AA229" s="66"/>
      <c r="AO229" s="66"/>
      <c r="AP229" s="66"/>
      <c r="AZ229" s="66"/>
      <c r="BA229" s="66"/>
      <c r="BG229" s="66"/>
      <c r="BH229" s="66"/>
      <c r="BR229" s="66"/>
      <c r="BS229" s="66"/>
      <c r="BZ229" s="67"/>
      <c r="CG229" s="66"/>
      <c r="CH229" s="66"/>
      <c r="CL229" s="67"/>
      <c r="CM229" s="66"/>
      <c r="CN229" s="66"/>
      <c r="CO229" s="66"/>
      <c r="CP229" s="66"/>
      <c r="CW229" s="67"/>
      <c r="CX229" s="66"/>
    </row>
    <row r="230">
      <c r="E230" s="66"/>
      <c r="F230" s="66"/>
      <c r="G230" s="66"/>
      <c r="H230" s="15"/>
      <c r="I230" s="66"/>
      <c r="J230" s="66"/>
      <c r="K230" s="67"/>
      <c r="L230" s="67"/>
      <c r="M230" s="67"/>
      <c r="N230" s="67"/>
      <c r="Z230" s="66"/>
      <c r="AA230" s="66"/>
      <c r="AO230" s="66"/>
      <c r="AP230" s="66"/>
      <c r="AZ230" s="66"/>
      <c r="BA230" s="66"/>
      <c r="BG230" s="66"/>
      <c r="BH230" s="66"/>
      <c r="BR230" s="66"/>
      <c r="BS230" s="66"/>
      <c r="BZ230" s="67"/>
      <c r="CG230" s="66"/>
      <c r="CH230" s="66"/>
      <c r="CL230" s="67"/>
      <c r="CM230" s="66"/>
      <c r="CN230" s="66"/>
      <c r="CO230" s="66"/>
      <c r="CP230" s="66"/>
      <c r="CW230" s="67"/>
      <c r="CX230" s="66"/>
    </row>
    <row r="231">
      <c r="E231" s="66"/>
      <c r="F231" s="66"/>
      <c r="G231" s="66"/>
      <c r="H231" s="15"/>
      <c r="I231" s="66"/>
      <c r="J231" s="66"/>
      <c r="K231" s="67"/>
      <c r="L231" s="67"/>
      <c r="M231" s="67"/>
      <c r="N231" s="67"/>
      <c r="Z231" s="66"/>
      <c r="AA231" s="66"/>
      <c r="AO231" s="66"/>
      <c r="AP231" s="66"/>
      <c r="AZ231" s="66"/>
      <c r="BA231" s="66"/>
      <c r="BG231" s="66"/>
      <c r="BH231" s="66"/>
      <c r="BR231" s="66"/>
      <c r="BS231" s="66"/>
      <c r="BZ231" s="67"/>
      <c r="CG231" s="66"/>
      <c r="CH231" s="66"/>
      <c r="CL231" s="67"/>
      <c r="CM231" s="66"/>
      <c r="CN231" s="66"/>
      <c r="CO231" s="66"/>
      <c r="CP231" s="66"/>
      <c r="CW231" s="67"/>
      <c r="CX231" s="66"/>
    </row>
    <row r="232">
      <c r="E232" s="66"/>
      <c r="F232" s="66"/>
      <c r="G232" s="66"/>
      <c r="H232" s="15"/>
      <c r="I232" s="66"/>
      <c r="J232" s="66"/>
      <c r="K232" s="67"/>
      <c r="L232" s="67"/>
      <c r="M232" s="67"/>
      <c r="N232" s="67"/>
      <c r="Z232" s="66"/>
      <c r="AA232" s="66"/>
      <c r="AO232" s="66"/>
      <c r="AP232" s="66"/>
      <c r="AZ232" s="66"/>
      <c r="BA232" s="66"/>
      <c r="BG232" s="66"/>
      <c r="BH232" s="66"/>
      <c r="BR232" s="66"/>
      <c r="BS232" s="66"/>
      <c r="BZ232" s="67"/>
      <c r="CG232" s="66"/>
      <c r="CH232" s="66"/>
      <c r="CL232" s="67"/>
      <c r="CM232" s="66"/>
      <c r="CN232" s="66"/>
      <c r="CO232" s="66"/>
      <c r="CP232" s="66"/>
      <c r="CW232" s="67"/>
      <c r="CX232" s="66"/>
    </row>
    <row r="233">
      <c r="E233" s="66"/>
      <c r="F233" s="66"/>
      <c r="G233" s="66"/>
      <c r="H233" s="15"/>
      <c r="I233" s="66"/>
      <c r="J233" s="66"/>
      <c r="K233" s="67"/>
      <c r="L233" s="67"/>
      <c r="M233" s="67"/>
      <c r="N233" s="67"/>
      <c r="Z233" s="66"/>
      <c r="AA233" s="66"/>
      <c r="AO233" s="66"/>
      <c r="AP233" s="66"/>
      <c r="AZ233" s="66"/>
      <c r="BA233" s="66"/>
      <c r="BG233" s="66"/>
      <c r="BH233" s="66"/>
      <c r="BR233" s="66"/>
      <c r="BS233" s="66"/>
      <c r="BZ233" s="67"/>
      <c r="CG233" s="66"/>
      <c r="CH233" s="66"/>
      <c r="CL233" s="67"/>
      <c r="CM233" s="66"/>
      <c r="CN233" s="66"/>
      <c r="CO233" s="66"/>
      <c r="CP233" s="66"/>
      <c r="CW233" s="67"/>
      <c r="CX233" s="66"/>
    </row>
    <row r="234">
      <c r="E234" s="66"/>
      <c r="F234" s="66"/>
      <c r="G234" s="66"/>
      <c r="H234" s="15"/>
      <c r="I234" s="66"/>
      <c r="J234" s="66"/>
      <c r="K234" s="67"/>
      <c r="L234" s="67"/>
      <c r="M234" s="67"/>
      <c r="N234" s="67"/>
      <c r="Z234" s="66"/>
      <c r="AA234" s="66"/>
      <c r="AO234" s="66"/>
      <c r="AP234" s="66"/>
      <c r="AZ234" s="66"/>
      <c r="BA234" s="66"/>
      <c r="BG234" s="66"/>
      <c r="BH234" s="66"/>
      <c r="BR234" s="66"/>
      <c r="BS234" s="66"/>
      <c r="BZ234" s="67"/>
      <c r="CG234" s="66"/>
      <c r="CH234" s="66"/>
      <c r="CL234" s="67"/>
      <c r="CM234" s="66"/>
      <c r="CN234" s="66"/>
      <c r="CO234" s="66"/>
      <c r="CP234" s="66"/>
      <c r="CW234" s="67"/>
      <c r="CX234" s="66"/>
    </row>
    <row r="235">
      <c r="E235" s="66"/>
      <c r="F235" s="66"/>
      <c r="G235" s="66"/>
      <c r="H235" s="15"/>
      <c r="I235" s="66"/>
      <c r="J235" s="66"/>
      <c r="K235" s="67"/>
      <c r="L235" s="67"/>
      <c r="M235" s="67"/>
      <c r="N235" s="67"/>
      <c r="Z235" s="66"/>
      <c r="AA235" s="66"/>
      <c r="AO235" s="66"/>
      <c r="AP235" s="66"/>
      <c r="AZ235" s="66"/>
      <c r="BA235" s="66"/>
      <c r="BG235" s="66"/>
      <c r="BH235" s="66"/>
      <c r="BR235" s="66"/>
      <c r="BS235" s="66"/>
      <c r="BZ235" s="67"/>
      <c r="CG235" s="66"/>
      <c r="CH235" s="66"/>
      <c r="CL235" s="67"/>
      <c r="CM235" s="66"/>
      <c r="CN235" s="66"/>
      <c r="CO235" s="66"/>
      <c r="CP235" s="66"/>
      <c r="CW235" s="67"/>
      <c r="CX235" s="66"/>
    </row>
    <row r="236">
      <c r="E236" s="66"/>
      <c r="F236" s="66"/>
      <c r="G236" s="66"/>
      <c r="H236" s="15"/>
      <c r="I236" s="66"/>
      <c r="J236" s="66"/>
      <c r="K236" s="67"/>
      <c r="L236" s="67"/>
      <c r="M236" s="67"/>
      <c r="N236" s="67"/>
      <c r="Z236" s="66"/>
      <c r="AA236" s="66"/>
      <c r="AO236" s="66"/>
      <c r="AP236" s="66"/>
      <c r="AZ236" s="66"/>
      <c r="BA236" s="66"/>
      <c r="BG236" s="66"/>
      <c r="BH236" s="66"/>
      <c r="BR236" s="66"/>
      <c r="BS236" s="66"/>
      <c r="BZ236" s="67"/>
      <c r="CG236" s="66"/>
      <c r="CH236" s="66"/>
      <c r="CL236" s="67"/>
      <c r="CM236" s="66"/>
      <c r="CN236" s="66"/>
      <c r="CO236" s="66"/>
      <c r="CP236" s="66"/>
      <c r="CW236" s="67"/>
      <c r="CX236" s="66"/>
    </row>
    <row r="237">
      <c r="E237" s="66"/>
      <c r="F237" s="66"/>
      <c r="G237" s="66"/>
      <c r="H237" s="15"/>
      <c r="I237" s="66"/>
      <c r="J237" s="66"/>
      <c r="K237" s="67"/>
      <c r="L237" s="67"/>
      <c r="M237" s="67"/>
      <c r="N237" s="67"/>
      <c r="Z237" s="66"/>
      <c r="AA237" s="66"/>
      <c r="AO237" s="66"/>
      <c r="AP237" s="66"/>
      <c r="AZ237" s="66"/>
      <c r="BA237" s="66"/>
      <c r="BG237" s="66"/>
      <c r="BH237" s="66"/>
      <c r="BR237" s="66"/>
      <c r="BS237" s="66"/>
      <c r="BZ237" s="67"/>
      <c r="CG237" s="66"/>
      <c r="CH237" s="66"/>
      <c r="CL237" s="67"/>
      <c r="CM237" s="66"/>
      <c r="CN237" s="66"/>
      <c r="CO237" s="66"/>
      <c r="CP237" s="66"/>
      <c r="CW237" s="67"/>
      <c r="CX237" s="66"/>
    </row>
    <row r="238">
      <c r="E238" s="66"/>
      <c r="F238" s="66"/>
      <c r="G238" s="66"/>
      <c r="H238" s="15"/>
      <c r="I238" s="66"/>
      <c r="J238" s="66"/>
      <c r="K238" s="67"/>
      <c r="L238" s="67"/>
      <c r="M238" s="67"/>
      <c r="N238" s="67"/>
      <c r="Z238" s="66"/>
      <c r="AA238" s="66"/>
      <c r="AO238" s="66"/>
      <c r="AP238" s="66"/>
      <c r="AZ238" s="66"/>
      <c r="BA238" s="66"/>
      <c r="BG238" s="66"/>
      <c r="BH238" s="66"/>
      <c r="BR238" s="66"/>
      <c r="BS238" s="66"/>
      <c r="BZ238" s="67"/>
      <c r="CG238" s="66"/>
      <c r="CH238" s="66"/>
      <c r="CL238" s="67"/>
      <c r="CM238" s="66"/>
      <c r="CN238" s="66"/>
      <c r="CO238" s="66"/>
      <c r="CP238" s="66"/>
      <c r="CW238" s="67"/>
      <c r="CX238" s="66"/>
    </row>
    <row r="239">
      <c r="E239" s="66"/>
      <c r="F239" s="66"/>
      <c r="G239" s="66"/>
      <c r="H239" s="15"/>
      <c r="I239" s="66"/>
      <c r="J239" s="66"/>
      <c r="K239" s="67"/>
      <c r="L239" s="67"/>
      <c r="M239" s="67"/>
      <c r="N239" s="67"/>
      <c r="Z239" s="66"/>
      <c r="AA239" s="66"/>
      <c r="AO239" s="66"/>
      <c r="AP239" s="66"/>
      <c r="AZ239" s="66"/>
      <c r="BA239" s="66"/>
      <c r="BG239" s="66"/>
      <c r="BH239" s="66"/>
      <c r="BR239" s="66"/>
      <c r="BS239" s="66"/>
      <c r="BZ239" s="67"/>
      <c r="CG239" s="66"/>
      <c r="CH239" s="66"/>
      <c r="CL239" s="67"/>
      <c r="CM239" s="66"/>
      <c r="CN239" s="66"/>
      <c r="CO239" s="66"/>
      <c r="CP239" s="66"/>
      <c r="CW239" s="67"/>
      <c r="CX239" s="66"/>
    </row>
    <row r="240">
      <c r="E240" s="66"/>
      <c r="F240" s="66"/>
      <c r="G240" s="66"/>
      <c r="H240" s="15"/>
      <c r="I240" s="66"/>
      <c r="J240" s="66"/>
      <c r="K240" s="67"/>
      <c r="L240" s="67"/>
      <c r="M240" s="67"/>
      <c r="N240" s="67"/>
      <c r="Z240" s="66"/>
      <c r="AA240" s="66"/>
      <c r="AO240" s="66"/>
      <c r="AP240" s="66"/>
      <c r="AZ240" s="66"/>
      <c r="BA240" s="66"/>
      <c r="BG240" s="66"/>
      <c r="BH240" s="66"/>
      <c r="BR240" s="66"/>
      <c r="BS240" s="66"/>
      <c r="BZ240" s="67"/>
      <c r="CG240" s="66"/>
      <c r="CH240" s="66"/>
      <c r="CL240" s="67"/>
      <c r="CM240" s="66"/>
      <c r="CN240" s="66"/>
      <c r="CO240" s="66"/>
      <c r="CP240" s="66"/>
      <c r="CW240" s="67"/>
      <c r="CX240" s="66"/>
    </row>
    <row r="241">
      <c r="E241" s="66"/>
      <c r="F241" s="66"/>
      <c r="G241" s="66"/>
      <c r="H241" s="15"/>
      <c r="I241" s="66"/>
      <c r="J241" s="66"/>
      <c r="K241" s="67"/>
      <c r="L241" s="67"/>
      <c r="M241" s="67"/>
      <c r="N241" s="67"/>
      <c r="Z241" s="66"/>
      <c r="AA241" s="66"/>
      <c r="AO241" s="66"/>
      <c r="AP241" s="66"/>
      <c r="AZ241" s="66"/>
      <c r="BA241" s="66"/>
      <c r="BG241" s="66"/>
      <c r="BH241" s="66"/>
      <c r="BR241" s="66"/>
      <c r="BS241" s="66"/>
      <c r="BZ241" s="67"/>
      <c r="CG241" s="66"/>
      <c r="CH241" s="66"/>
      <c r="CL241" s="67"/>
      <c r="CM241" s="66"/>
      <c r="CN241" s="66"/>
      <c r="CO241" s="66"/>
      <c r="CP241" s="66"/>
      <c r="CW241" s="67"/>
      <c r="CX241" s="66"/>
    </row>
    <row r="242">
      <c r="E242" s="66"/>
      <c r="F242" s="66"/>
      <c r="G242" s="66"/>
      <c r="H242" s="15"/>
      <c r="I242" s="66"/>
      <c r="J242" s="66"/>
      <c r="K242" s="67"/>
      <c r="L242" s="67"/>
      <c r="M242" s="67"/>
      <c r="N242" s="67"/>
      <c r="Z242" s="66"/>
      <c r="AA242" s="66"/>
      <c r="AO242" s="66"/>
      <c r="AP242" s="66"/>
      <c r="AZ242" s="66"/>
      <c r="BA242" s="66"/>
      <c r="BG242" s="66"/>
      <c r="BH242" s="66"/>
      <c r="BR242" s="66"/>
      <c r="BS242" s="66"/>
      <c r="BZ242" s="67"/>
      <c r="CG242" s="66"/>
      <c r="CH242" s="66"/>
      <c r="CL242" s="67"/>
      <c r="CM242" s="66"/>
      <c r="CN242" s="66"/>
      <c r="CO242" s="66"/>
      <c r="CP242" s="66"/>
      <c r="CW242" s="67"/>
      <c r="CX242" s="66"/>
    </row>
    <row r="243">
      <c r="E243" s="66"/>
      <c r="F243" s="66"/>
      <c r="G243" s="66"/>
      <c r="H243" s="15"/>
      <c r="I243" s="66"/>
      <c r="J243" s="66"/>
      <c r="K243" s="67"/>
      <c r="L243" s="67"/>
      <c r="M243" s="67"/>
      <c r="N243" s="67"/>
      <c r="Z243" s="66"/>
      <c r="AA243" s="66"/>
      <c r="AO243" s="66"/>
      <c r="AP243" s="66"/>
      <c r="AZ243" s="66"/>
      <c r="BA243" s="66"/>
      <c r="BG243" s="66"/>
      <c r="BH243" s="66"/>
      <c r="BR243" s="66"/>
      <c r="BS243" s="66"/>
      <c r="BZ243" s="67"/>
      <c r="CG243" s="66"/>
      <c r="CH243" s="66"/>
      <c r="CL243" s="67"/>
      <c r="CM243" s="66"/>
      <c r="CN243" s="66"/>
      <c r="CO243" s="66"/>
      <c r="CP243" s="66"/>
      <c r="CW243" s="67"/>
      <c r="CX243" s="66"/>
    </row>
    <row r="244">
      <c r="E244" s="66"/>
      <c r="F244" s="66"/>
      <c r="G244" s="66"/>
      <c r="H244" s="15"/>
      <c r="I244" s="66"/>
      <c r="J244" s="66"/>
      <c r="K244" s="67"/>
      <c r="L244" s="67"/>
      <c r="M244" s="67"/>
      <c r="N244" s="67"/>
      <c r="Z244" s="66"/>
      <c r="AA244" s="66"/>
      <c r="AO244" s="66"/>
      <c r="AP244" s="66"/>
      <c r="AZ244" s="66"/>
      <c r="BA244" s="66"/>
      <c r="BG244" s="66"/>
      <c r="BH244" s="66"/>
      <c r="BR244" s="66"/>
      <c r="BS244" s="66"/>
      <c r="BZ244" s="67"/>
      <c r="CG244" s="66"/>
      <c r="CH244" s="66"/>
      <c r="CL244" s="67"/>
      <c r="CM244" s="66"/>
      <c r="CN244" s="66"/>
      <c r="CO244" s="66"/>
      <c r="CP244" s="66"/>
      <c r="CW244" s="67"/>
      <c r="CX244" s="66"/>
    </row>
    <row r="245">
      <c r="E245" s="66"/>
      <c r="F245" s="66"/>
      <c r="G245" s="66"/>
      <c r="H245" s="15"/>
      <c r="I245" s="66"/>
      <c r="J245" s="66"/>
      <c r="K245" s="67"/>
      <c r="L245" s="67"/>
      <c r="M245" s="67"/>
      <c r="N245" s="67"/>
      <c r="Z245" s="66"/>
      <c r="AA245" s="66"/>
      <c r="AO245" s="66"/>
      <c r="AP245" s="66"/>
      <c r="AZ245" s="66"/>
      <c r="BA245" s="66"/>
      <c r="BG245" s="66"/>
      <c r="BH245" s="66"/>
      <c r="BR245" s="66"/>
      <c r="BS245" s="66"/>
      <c r="BZ245" s="67"/>
      <c r="CG245" s="66"/>
      <c r="CH245" s="66"/>
      <c r="CL245" s="67"/>
      <c r="CM245" s="66"/>
      <c r="CN245" s="66"/>
      <c r="CO245" s="66"/>
      <c r="CP245" s="66"/>
      <c r="CW245" s="67"/>
      <c r="CX245" s="66"/>
    </row>
    <row r="246">
      <c r="E246" s="66"/>
      <c r="F246" s="66"/>
      <c r="G246" s="66"/>
      <c r="H246" s="15"/>
      <c r="I246" s="66"/>
      <c r="J246" s="66"/>
      <c r="K246" s="67"/>
      <c r="L246" s="67"/>
      <c r="M246" s="67"/>
      <c r="N246" s="67"/>
      <c r="Z246" s="66"/>
      <c r="AA246" s="66"/>
      <c r="AO246" s="66"/>
      <c r="AP246" s="66"/>
      <c r="AZ246" s="66"/>
      <c r="BA246" s="66"/>
      <c r="BG246" s="66"/>
      <c r="BH246" s="66"/>
      <c r="BR246" s="66"/>
      <c r="BS246" s="66"/>
      <c r="BZ246" s="67"/>
      <c r="CG246" s="66"/>
      <c r="CH246" s="66"/>
      <c r="CL246" s="67"/>
      <c r="CM246" s="66"/>
      <c r="CN246" s="66"/>
      <c r="CO246" s="66"/>
      <c r="CP246" s="66"/>
      <c r="CW246" s="67"/>
      <c r="CX246" s="66"/>
    </row>
    <row r="247">
      <c r="E247" s="66"/>
      <c r="F247" s="66"/>
      <c r="G247" s="66"/>
      <c r="H247" s="15"/>
      <c r="I247" s="66"/>
      <c r="J247" s="66"/>
      <c r="K247" s="67"/>
      <c r="L247" s="67"/>
      <c r="M247" s="67"/>
      <c r="N247" s="67"/>
      <c r="Z247" s="66"/>
      <c r="AA247" s="66"/>
      <c r="AO247" s="66"/>
      <c r="AP247" s="66"/>
      <c r="AZ247" s="66"/>
      <c r="BA247" s="66"/>
      <c r="BG247" s="66"/>
      <c r="BH247" s="66"/>
      <c r="BR247" s="66"/>
      <c r="BS247" s="66"/>
      <c r="BZ247" s="67"/>
      <c r="CG247" s="66"/>
      <c r="CH247" s="66"/>
      <c r="CL247" s="67"/>
      <c r="CM247" s="66"/>
      <c r="CN247" s="66"/>
      <c r="CO247" s="66"/>
      <c r="CP247" s="66"/>
      <c r="CW247" s="67"/>
      <c r="CX247" s="66"/>
    </row>
    <row r="248">
      <c r="E248" s="66"/>
      <c r="F248" s="66"/>
      <c r="G248" s="66"/>
      <c r="H248" s="15"/>
      <c r="I248" s="66"/>
      <c r="J248" s="66"/>
      <c r="K248" s="67"/>
      <c r="L248" s="67"/>
      <c r="M248" s="67"/>
      <c r="N248" s="67"/>
      <c r="Z248" s="66"/>
      <c r="AA248" s="66"/>
      <c r="AO248" s="66"/>
      <c r="AP248" s="66"/>
      <c r="AZ248" s="66"/>
      <c r="BA248" s="66"/>
      <c r="BG248" s="66"/>
      <c r="BH248" s="66"/>
      <c r="BR248" s="66"/>
      <c r="BS248" s="66"/>
      <c r="BZ248" s="67"/>
      <c r="CG248" s="66"/>
      <c r="CH248" s="66"/>
      <c r="CL248" s="67"/>
      <c r="CM248" s="66"/>
      <c r="CN248" s="66"/>
      <c r="CO248" s="66"/>
      <c r="CP248" s="66"/>
      <c r="CW248" s="67"/>
      <c r="CX248" s="66"/>
    </row>
    <row r="249">
      <c r="E249" s="66"/>
      <c r="F249" s="66"/>
      <c r="G249" s="66"/>
      <c r="H249" s="15"/>
      <c r="I249" s="66"/>
      <c r="J249" s="66"/>
      <c r="K249" s="67"/>
      <c r="L249" s="67"/>
      <c r="M249" s="67"/>
      <c r="N249" s="67"/>
      <c r="Z249" s="66"/>
      <c r="AA249" s="66"/>
      <c r="AO249" s="66"/>
      <c r="AP249" s="66"/>
      <c r="AZ249" s="66"/>
      <c r="BA249" s="66"/>
      <c r="BG249" s="66"/>
      <c r="BH249" s="66"/>
      <c r="BR249" s="66"/>
      <c r="BS249" s="66"/>
      <c r="BZ249" s="67"/>
      <c r="CG249" s="66"/>
      <c r="CH249" s="66"/>
      <c r="CL249" s="67"/>
      <c r="CM249" s="66"/>
      <c r="CN249" s="66"/>
      <c r="CO249" s="66"/>
      <c r="CP249" s="66"/>
      <c r="CW249" s="67"/>
      <c r="CX249" s="66"/>
    </row>
    <row r="250">
      <c r="E250" s="66"/>
      <c r="F250" s="66"/>
      <c r="G250" s="66"/>
      <c r="H250" s="15"/>
      <c r="I250" s="66"/>
      <c r="J250" s="66"/>
      <c r="K250" s="67"/>
      <c r="L250" s="67"/>
      <c r="M250" s="67"/>
      <c r="N250" s="67"/>
      <c r="Z250" s="66"/>
      <c r="AA250" s="66"/>
      <c r="AO250" s="66"/>
      <c r="AP250" s="66"/>
      <c r="AZ250" s="66"/>
      <c r="BA250" s="66"/>
      <c r="BG250" s="66"/>
      <c r="BH250" s="66"/>
      <c r="BR250" s="66"/>
      <c r="BS250" s="66"/>
      <c r="BZ250" s="67"/>
      <c r="CG250" s="66"/>
      <c r="CH250" s="66"/>
      <c r="CL250" s="67"/>
      <c r="CM250" s="66"/>
      <c r="CN250" s="66"/>
      <c r="CO250" s="66"/>
      <c r="CP250" s="66"/>
      <c r="CW250" s="67"/>
      <c r="CX250" s="66"/>
    </row>
    <row r="251">
      <c r="E251" s="66"/>
      <c r="F251" s="66"/>
      <c r="G251" s="66"/>
      <c r="H251" s="15"/>
      <c r="I251" s="66"/>
      <c r="J251" s="66"/>
      <c r="K251" s="67"/>
      <c r="L251" s="67"/>
      <c r="M251" s="67"/>
      <c r="N251" s="67"/>
      <c r="Z251" s="66"/>
      <c r="AA251" s="66"/>
      <c r="AO251" s="66"/>
      <c r="AP251" s="66"/>
      <c r="AZ251" s="66"/>
      <c r="BA251" s="66"/>
      <c r="BG251" s="66"/>
      <c r="BH251" s="66"/>
      <c r="BR251" s="66"/>
      <c r="BS251" s="66"/>
      <c r="BZ251" s="67"/>
      <c r="CG251" s="66"/>
      <c r="CH251" s="66"/>
      <c r="CL251" s="67"/>
      <c r="CM251" s="66"/>
      <c r="CN251" s="66"/>
      <c r="CO251" s="66"/>
      <c r="CP251" s="66"/>
      <c r="CW251" s="67"/>
      <c r="CX251" s="66"/>
    </row>
    <row r="252">
      <c r="E252" s="66"/>
      <c r="F252" s="66"/>
      <c r="G252" s="66"/>
      <c r="H252" s="15"/>
      <c r="I252" s="66"/>
      <c r="J252" s="66"/>
      <c r="K252" s="67"/>
      <c r="L252" s="67"/>
      <c r="M252" s="67"/>
      <c r="N252" s="67"/>
      <c r="Z252" s="66"/>
      <c r="AA252" s="66"/>
      <c r="AO252" s="66"/>
      <c r="AP252" s="66"/>
      <c r="AZ252" s="66"/>
      <c r="BA252" s="66"/>
      <c r="BG252" s="66"/>
      <c r="BH252" s="66"/>
      <c r="BR252" s="66"/>
      <c r="BS252" s="66"/>
      <c r="BZ252" s="67"/>
      <c r="CG252" s="66"/>
      <c r="CH252" s="66"/>
      <c r="CL252" s="67"/>
      <c r="CM252" s="66"/>
      <c r="CN252" s="66"/>
      <c r="CO252" s="66"/>
      <c r="CP252" s="66"/>
      <c r="CW252" s="67"/>
      <c r="CX252" s="66"/>
    </row>
    <row r="253">
      <c r="E253" s="66"/>
      <c r="F253" s="66"/>
      <c r="G253" s="66"/>
      <c r="H253" s="15"/>
      <c r="I253" s="66"/>
      <c r="J253" s="66"/>
      <c r="K253" s="67"/>
      <c r="L253" s="67"/>
      <c r="M253" s="67"/>
      <c r="N253" s="67"/>
      <c r="Z253" s="66"/>
      <c r="AA253" s="66"/>
      <c r="AO253" s="66"/>
      <c r="AP253" s="66"/>
      <c r="AZ253" s="66"/>
      <c r="BA253" s="66"/>
      <c r="BG253" s="66"/>
      <c r="BH253" s="66"/>
      <c r="BR253" s="66"/>
      <c r="BS253" s="66"/>
      <c r="BZ253" s="67"/>
      <c r="CG253" s="66"/>
      <c r="CH253" s="66"/>
      <c r="CL253" s="67"/>
      <c r="CM253" s="66"/>
      <c r="CN253" s="66"/>
      <c r="CO253" s="66"/>
      <c r="CP253" s="66"/>
      <c r="CW253" s="67"/>
      <c r="CX253" s="66"/>
    </row>
    <row r="254">
      <c r="E254" s="66"/>
      <c r="F254" s="66"/>
      <c r="G254" s="66"/>
      <c r="H254" s="15"/>
      <c r="I254" s="66"/>
      <c r="J254" s="66"/>
      <c r="K254" s="67"/>
      <c r="L254" s="67"/>
      <c r="M254" s="67"/>
      <c r="N254" s="67"/>
      <c r="Z254" s="66"/>
      <c r="AA254" s="66"/>
      <c r="AO254" s="66"/>
      <c r="AP254" s="66"/>
      <c r="AZ254" s="66"/>
      <c r="BA254" s="66"/>
      <c r="BG254" s="66"/>
      <c r="BH254" s="66"/>
      <c r="BR254" s="66"/>
      <c r="BS254" s="66"/>
      <c r="BZ254" s="67"/>
      <c r="CG254" s="66"/>
      <c r="CH254" s="66"/>
      <c r="CL254" s="67"/>
      <c r="CM254" s="66"/>
      <c r="CN254" s="66"/>
      <c r="CO254" s="66"/>
      <c r="CP254" s="66"/>
      <c r="CW254" s="67"/>
      <c r="CX254" s="66"/>
    </row>
    <row r="255">
      <c r="E255" s="66"/>
      <c r="F255" s="66"/>
      <c r="G255" s="66"/>
      <c r="H255" s="15"/>
      <c r="I255" s="66"/>
      <c r="J255" s="66"/>
      <c r="K255" s="67"/>
      <c r="L255" s="67"/>
      <c r="M255" s="67"/>
      <c r="N255" s="67"/>
      <c r="Z255" s="66"/>
      <c r="AA255" s="66"/>
      <c r="AO255" s="66"/>
      <c r="AP255" s="66"/>
      <c r="AZ255" s="66"/>
      <c r="BA255" s="66"/>
      <c r="BG255" s="66"/>
      <c r="BH255" s="66"/>
      <c r="BR255" s="66"/>
      <c r="BS255" s="66"/>
      <c r="BZ255" s="67"/>
      <c r="CG255" s="66"/>
      <c r="CH255" s="66"/>
      <c r="CL255" s="67"/>
      <c r="CM255" s="66"/>
      <c r="CN255" s="66"/>
      <c r="CO255" s="66"/>
      <c r="CP255" s="66"/>
      <c r="CW255" s="67"/>
      <c r="CX255" s="66"/>
    </row>
    <row r="256">
      <c r="E256" s="66"/>
      <c r="F256" s="66"/>
      <c r="G256" s="66"/>
      <c r="H256" s="15"/>
      <c r="I256" s="66"/>
      <c r="J256" s="66"/>
      <c r="K256" s="67"/>
      <c r="L256" s="67"/>
      <c r="M256" s="67"/>
      <c r="N256" s="67"/>
      <c r="Z256" s="66"/>
      <c r="AA256" s="66"/>
      <c r="AO256" s="66"/>
      <c r="AP256" s="66"/>
      <c r="AZ256" s="66"/>
      <c r="BA256" s="66"/>
      <c r="BG256" s="66"/>
      <c r="BH256" s="66"/>
      <c r="BR256" s="66"/>
      <c r="BS256" s="66"/>
      <c r="BZ256" s="67"/>
      <c r="CG256" s="66"/>
      <c r="CH256" s="66"/>
      <c r="CL256" s="67"/>
      <c r="CM256" s="66"/>
      <c r="CN256" s="66"/>
      <c r="CO256" s="66"/>
      <c r="CP256" s="66"/>
      <c r="CW256" s="67"/>
      <c r="CX256" s="66"/>
    </row>
    <row r="257">
      <c r="E257" s="66"/>
      <c r="F257" s="66"/>
      <c r="G257" s="66"/>
      <c r="H257" s="15"/>
      <c r="I257" s="66"/>
      <c r="J257" s="66"/>
      <c r="K257" s="67"/>
      <c r="L257" s="67"/>
      <c r="M257" s="67"/>
      <c r="N257" s="67"/>
      <c r="Z257" s="66"/>
      <c r="AA257" s="66"/>
      <c r="AO257" s="66"/>
      <c r="AP257" s="66"/>
      <c r="AZ257" s="66"/>
      <c r="BA257" s="66"/>
      <c r="BG257" s="66"/>
      <c r="BH257" s="66"/>
      <c r="BR257" s="66"/>
      <c r="BS257" s="66"/>
      <c r="BZ257" s="67"/>
      <c r="CG257" s="66"/>
      <c r="CH257" s="66"/>
      <c r="CL257" s="67"/>
      <c r="CM257" s="66"/>
      <c r="CN257" s="66"/>
      <c r="CO257" s="66"/>
      <c r="CP257" s="66"/>
      <c r="CW257" s="67"/>
      <c r="CX257" s="66"/>
    </row>
    <row r="258">
      <c r="E258" s="66"/>
      <c r="F258" s="66"/>
      <c r="G258" s="66"/>
      <c r="H258" s="15"/>
      <c r="I258" s="66"/>
      <c r="J258" s="66"/>
      <c r="K258" s="67"/>
      <c r="L258" s="67"/>
      <c r="M258" s="67"/>
      <c r="N258" s="67"/>
      <c r="Z258" s="66"/>
      <c r="AA258" s="66"/>
      <c r="AO258" s="66"/>
      <c r="AP258" s="66"/>
      <c r="AZ258" s="66"/>
      <c r="BA258" s="66"/>
      <c r="BG258" s="66"/>
      <c r="BH258" s="66"/>
      <c r="BR258" s="66"/>
      <c r="BS258" s="66"/>
      <c r="BZ258" s="67"/>
      <c r="CG258" s="66"/>
      <c r="CH258" s="66"/>
      <c r="CL258" s="67"/>
      <c r="CM258" s="66"/>
      <c r="CN258" s="66"/>
      <c r="CO258" s="66"/>
      <c r="CP258" s="66"/>
      <c r="CW258" s="67"/>
      <c r="CX258" s="66"/>
    </row>
    <row r="259">
      <c r="E259" s="66"/>
      <c r="F259" s="66"/>
      <c r="G259" s="66"/>
      <c r="H259" s="15"/>
      <c r="I259" s="66"/>
      <c r="J259" s="66"/>
      <c r="K259" s="67"/>
      <c r="L259" s="67"/>
      <c r="M259" s="67"/>
      <c r="N259" s="67"/>
      <c r="Z259" s="66"/>
      <c r="AA259" s="66"/>
      <c r="AO259" s="66"/>
      <c r="AP259" s="66"/>
      <c r="AZ259" s="66"/>
      <c r="BA259" s="66"/>
      <c r="BG259" s="66"/>
      <c r="BH259" s="66"/>
      <c r="BR259" s="66"/>
      <c r="BS259" s="66"/>
      <c r="BZ259" s="67"/>
      <c r="CG259" s="66"/>
      <c r="CH259" s="66"/>
      <c r="CL259" s="67"/>
      <c r="CM259" s="66"/>
      <c r="CN259" s="66"/>
      <c r="CO259" s="66"/>
      <c r="CP259" s="66"/>
      <c r="CW259" s="67"/>
      <c r="CX259" s="66"/>
    </row>
    <row r="260">
      <c r="E260" s="66"/>
      <c r="F260" s="66"/>
      <c r="G260" s="66"/>
      <c r="H260" s="15"/>
      <c r="I260" s="66"/>
      <c r="J260" s="66"/>
      <c r="K260" s="67"/>
      <c r="L260" s="67"/>
      <c r="M260" s="67"/>
      <c r="N260" s="67"/>
      <c r="Z260" s="66"/>
      <c r="AA260" s="66"/>
      <c r="AO260" s="66"/>
      <c r="AP260" s="66"/>
      <c r="AZ260" s="66"/>
      <c r="BA260" s="66"/>
      <c r="BG260" s="66"/>
      <c r="BH260" s="66"/>
      <c r="BR260" s="66"/>
      <c r="BS260" s="66"/>
      <c r="BZ260" s="67"/>
      <c r="CG260" s="66"/>
      <c r="CH260" s="66"/>
      <c r="CL260" s="67"/>
      <c r="CM260" s="66"/>
      <c r="CN260" s="66"/>
      <c r="CO260" s="66"/>
      <c r="CP260" s="66"/>
      <c r="CW260" s="67"/>
      <c r="CX260" s="66"/>
    </row>
    <row r="261">
      <c r="E261" s="66"/>
      <c r="F261" s="66"/>
      <c r="G261" s="66"/>
      <c r="H261" s="15"/>
      <c r="I261" s="66"/>
      <c r="J261" s="66"/>
      <c r="K261" s="67"/>
      <c r="L261" s="67"/>
      <c r="M261" s="67"/>
      <c r="N261" s="67"/>
      <c r="Z261" s="66"/>
      <c r="AA261" s="66"/>
      <c r="AO261" s="66"/>
      <c r="AP261" s="66"/>
      <c r="AZ261" s="66"/>
      <c r="BA261" s="66"/>
      <c r="BG261" s="66"/>
      <c r="BH261" s="66"/>
      <c r="BR261" s="66"/>
      <c r="BS261" s="66"/>
      <c r="BZ261" s="67"/>
      <c r="CG261" s="66"/>
      <c r="CH261" s="66"/>
      <c r="CL261" s="67"/>
      <c r="CM261" s="66"/>
      <c r="CN261" s="66"/>
      <c r="CO261" s="66"/>
      <c r="CP261" s="66"/>
      <c r="CW261" s="67"/>
      <c r="CX261" s="66"/>
    </row>
    <row r="262">
      <c r="E262" s="66"/>
      <c r="F262" s="66"/>
      <c r="G262" s="66"/>
      <c r="H262" s="15"/>
      <c r="I262" s="66"/>
      <c r="J262" s="66"/>
      <c r="K262" s="67"/>
      <c r="L262" s="67"/>
      <c r="M262" s="67"/>
      <c r="N262" s="67"/>
      <c r="Z262" s="66"/>
      <c r="AA262" s="66"/>
      <c r="AO262" s="66"/>
      <c r="AP262" s="66"/>
      <c r="AZ262" s="66"/>
      <c r="BA262" s="66"/>
      <c r="BG262" s="66"/>
      <c r="BH262" s="66"/>
      <c r="BR262" s="66"/>
      <c r="BS262" s="66"/>
      <c r="BZ262" s="67"/>
      <c r="CG262" s="66"/>
      <c r="CH262" s="66"/>
      <c r="CL262" s="67"/>
      <c r="CM262" s="66"/>
      <c r="CN262" s="66"/>
      <c r="CO262" s="66"/>
      <c r="CP262" s="66"/>
      <c r="CW262" s="67"/>
      <c r="CX262" s="66"/>
    </row>
    <row r="263">
      <c r="E263" s="66"/>
      <c r="F263" s="66"/>
      <c r="G263" s="66"/>
      <c r="H263" s="15"/>
      <c r="I263" s="66"/>
      <c r="J263" s="66"/>
      <c r="K263" s="67"/>
      <c r="L263" s="67"/>
      <c r="M263" s="67"/>
      <c r="N263" s="67"/>
      <c r="Z263" s="66"/>
      <c r="AA263" s="66"/>
      <c r="AO263" s="66"/>
      <c r="AP263" s="66"/>
      <c r="AZ263" s="66"/>
      <c r="BA263" s="66"/>
      <c r="BG263" s="66"/>
      <c r="BH263" s="66"/>
      <c r="BR263" s="66"/>
      <c r="BS263" s="66"/>
      <c r="BZ263" s="67"/>
      <c r="CG263" s="66"/>
      <c r="CH263" s="66"/>
      <c r="CL263" s="67"/>
      <c r="CM263" s="66"/>
      <c r="CN263" s="66"/>
      <c r="CO263" s="66"/>
      <c r="CP263" s="66"/>
      <c r="CW263" s="67"/>
      <c r="CX263" s="66"/>
    </row>
    <row r="264">
      <c r="E264" s="66"/>
      <c r="F264" s="66"/>
      <c r="G264" s="66"/>
      <c r="H264" s="15"/>
      <c r="I264" s="66"/>
      <c r="J264" s="66"/>
      <c r="K264" s="67"/>
      <c r="L264" s="67"/>
      <c r="M264" s="67"/>
      <c r="N264" s="67"/>
      <c r="Z264" s="66"/>
      <c r="AA264" s="66"/>
      <c r="AO264" s="66"/>
      <c r="AP264" s="66"/>
      <c r="AZ264" s="66"/>
      <c r="BA264" s="66"/>
      <c r="BG264" s="66"/>
      <c r="BH264" s="66"/>
      <c r="BR264" s="66"/>
      <c r="BS264" s="66"/>
      <c r="BZ264" s="67"/>
      <c r="CG264" s="66"/>
      <c r="CH264" s="66"/>
      <c r="CL264" s="67"/>
      <c r="CM264" s="66"/>
      <c r="CN264" s="66"/>
      <c r="CO264" s="66"/>
      <c r="CP264" s="66"/>
      <c r="CW264" s="67"/>
      <c r="CX264" s="66"/>
    </row>
    <row r="265">
      <c r="E265" s="66"/>
      <c r="F265" s="66"/>
      <c r="G265" s="66"/>
      <c r="H265" s="15"/>
      <c r="I265" s="66"/>
      <c r="J265" s="66"/>
      <c r="K265" s="67"/>
      <c r="L265" s="67"/>
      <c r="M265" s="67"/>
      <c r="N265" s="67"/>
      <c r="Z265" s="66"/>
      <c r="AA265" s="66"/>
      <c r="AO265" s="66"/>
      <c r="AP265" s="66"/>
      <c r="AZ265" s="66"/>
      <c r="BA265" s="66"/>
      <c r="BG265" s="66"/>
      <c r="BH265" s="66"/>
      <c r="BR265" s="66"/>
      <c r="BS265" s="66"/>
      <c r="BZ265" s="67"/>
      <c r="CG265" s="66"/>
      <c r="CH265" s="66"/>
      <c r="CL265" s="67"/>
      <c r="CM265" s="66"/>
      <c r="CN265" s="66"/>
      <c r="CO265" s="66"/>
      <c r="CP265" s="66"/>
      <c r="CW265" s="67"/>
      <c r="CX265" s="66"/>
    </row>
    <row r="266">
      <c r="E266" s="66"/>
      <c r="F266" s="66"/>
      <c r="G266" s="66"/>
      <c r="H266" s="15"/>
      <c r="I266" s="66"/>
      <c r="J266" s="66"/>
      <c r="K266" s="67"/>
      <c r="L266" s="67"/>
      <c r="M266" s="67"/>
      <c r="N266" s="67"/>
      <c r="Z266" s="66"/>
      <c r="AA266" s="66"/>
      <c r="AO266" s="66"/>
      <c r="AP266" s="66"/>
      <c r="AZ266" s="66"/>
      <c r="BA266" s="66"/>
      <c r="BG266" s="66"/>
      <c r="BH266" s="66"/>
      <c r="BR266" s="66"/>
      <c r="BS266" s="66"/>
      <c r="BZ266" s="67"/>
      <c r="CG266" s="66"/>
      <c r="CH266" s="66"/>
      <c r="CL266" s="67"/>
      <c r="CM266" s="66"/>
      <c r="CN266" s="66"/>
      <c r="CO266" s="66"/>
      <c r="CP266" s="66"/>
      <c r="CW266" s="67"/>
      <c r="CX266" s="66"/>
    </row>
    <row r="267">
      <c r="E267" s="66"/>
      <c r="F267" s="66"/>
      <c r="G267" s="66"/>
      <c r="H267" s="15"/>
      <c r="I267" s="66"/>
      <c r="J267" s="66"/>
      <c r="K267" s="67"/>
      <c r="L267" s="67"/>
      <c r="M267" s="67"/>
      <c r="N267" s="67"/>
      <c r="Z267" s="66"/>
      <c r="AA267" s="66"/>
      <c r="AO267" s="66"/>
      <c r="AP267" s="66"/>
      <c r="AZ267" s="66"/>
      <c r="BA267" s="66"/>
      <c r="BG267" s="66"/>
      <c r="BH267" s="66"/>
      <c r="BR267" s="66"/>
      <c r="BS267" s="66"/>
      <c r="BZ267" s="67"/>
      <c r="CG267" s="66"/>
      <c r="CH267" s="66"/>
      <c r="CL267" s="67"/>
      <c r="CM267" s="66"/>
      <c r="CN267" s="66"/>
      <c r="CO267" s="66"/>
      <c r="CP267" s="66"/>
      <c r="CW267" s="67"/>
      <c r="CX267" s="66"/>
    </row>
    <row r="268">
      <c r="E268" s="66"/>
      <c r="F268" s="66"/>
      <c r="G268" s="66"/>
      <c r="H268" s="15"/>
      <c r="I268" s="66"/>
      <c r="J268" s="66"/>
      <c r="K268" s="67"/>
      <c r="L268" s="67"/>
      <c r="M268" s="67"/>
      <c r="N268" s="67"/>
      <c r="Z268" s="66"/>
      <c r="AA268" s="66"/>
      <c r="AO268" s="66"/>
      <c r="AP268" s="66"/>
      <c r="AZ268" s="66"/>
      <c r="BA268" s="66"/>
      <c r="BG268" s="66"/>
      <c r="BH268" s="66"/>
      <c r="BR268" s="66"/>
      <c r="BS268" s="66"/>
      <c r="BZ268" s="67"/>
      <c r="CG268" s="66"/>
      <c r="CH268" s="66"/>
      <c r="CL268" s="67"/>
      <c r="CM268" s="66"/>
      <c r="CN268" s="66"/>
      <c r="CO268" s="66"/>
      <c r="CP268" s="66"/>
      <c r="CW268" s="67"/>
      <c r="CX268" s="66"/>
    </row>
    <row r="269">
      <c r="E269" s="66"/>
      <c r="F269" s="66"/>
      <c r="G269" s="66"/>
      <c r="H269" s="15"/>
      <c r="I269" s="66"/>
      <c r="J269" s="66"/>
      <c r="K269" s="67"/>
      <c r="L269" s="67"/>
      <c r="M269" s="67"/>
      <c r="N269" s="67"/>
      <c r="Z269" s="66"/>
      <c r="AA269" s="66"/>
      <c r="AO269" s="66"/>
      <c r="AP269" s="66"/>
      <c r="AZ269" s="66"/>
      <c r="BA269" s="66"/>
      <c r="BG269" s="66"/>
      <c r="BH269" s="66"/>
      <c r="BR269" s="66"/>
      <c r="BS269" s="66"/>
      <c r="BZ269" s="67"/>
      <c r="CG269" s="66"/>
      <c r="CH269" s="66"/>
      <c r="CL269" s="67"/>
      <c r="CM269" s="66"/>
      <c r="CN269" s="66"/>
      <c r="CO269" s="66"/>
      <c r="CP269" s="66"/>
      <c r="CW269" s="67"/>
      <c r="CX269" s="66"/>
    </row>
    <row r="270">
      <c r="E270" s="66"/>
      <c r="F270" s="66"/>
      <c r="G270" s="66"/>
      <c r="H270" s="15"/>
      <c r="I270" s="66"/>
      <c r="J270" s="66"/>
      <c r="K270" s="67"/>
      <c r="L270" s="67"/>
      <c r="M270" s="67"/>
      <c r="N270" s="67"/>
      <c r="Z270" s="66"/>
      <c r="AA270" s="66"/>
      <c r="AO270" s="66"/>
      <c r="AP270" s="66"/>
      <c r="AZ270" s="66"/>
      <c r="BA270" s="66"/>
      <c r="BG270" s="66"/>
      <c r="BH270" s="66"/>
      <c r="BR270" s="66"/>
      <c r="BS270" s="66"/>
      <c r="BZ270" s="67"/>
      <c r="CG270" s="66"/>
      <c r="CH270" s="66"/>
      <c r="CL270" s="67"/>
      <c r="CM270" s="66"/>
      <c r="CN270" s="66"/>
      <c r="CO270" s="66"/>
      <c r="CP270" s="66"/>
      <c r="CW270" s="67"/>
      <c r="CX270" s="66"/>
    </row>
    <row r="271">
      <c r="E271" s="66"/>
      <c r="F271" s="66"/>
      <c r="G271" s="66"/>
      <c r="H271" s="15"/>
      <c r="I271" s="66"/>
      <c r="J271" s="66"/>
      <c r="K271" s="67"/>
      <c r="L271" s="67"/>
      <c r="M271" s="67"/>
      <c r="N271" s="67"/>
      <c r="Z271" s="66"/>
      <c r="AA271" s="66"/>
      <c r="AO271" s="66"/>
      <c r="AP271" s="66"/>
      <c r="AZ271" s="66"/>
      <c r="BA271" s="66"/>
      <c r="BG271" s="66"/>
      <c r="BH271" s="66"/>
      <c r="BR271" s="66"/>
      <c r="BS271" s="66"/>
      <c r="BZ271" s="67"/>
      <c r="CG271" s="66"/>
      <c r="CH271" s="66"/>
      <c r="CL271" s="67"/>
      <c r="CM271" s="66"/>
      <c r="CN271" s="66"/>
      <c r="CO271" s="66"/>
      <c r="CP271" s="66"/>
      <c r="CW271" s="67"/>
      <c r="CX271" s="66"/>
    </row>
    <row r="272">
      <c r="E272" s="66"/>
      <c r="F272" s="66"/>
      <c r="G272" s="66"/>
      <c r="H272" s="15"/>
      <c r="I272" s="66"/>
      <c r="J272" s="66"/>
      <c r="K272" s="67"/>
      <c r="L272" s="67"/>
      <c r="M272" s="67"/>
      <c r="N272" s="67"/>
      <c r="Z272" s="66"/>
      <c r="AA272" s="66"/>
      <c r="AO272" s="66"/>
      <c r="AP272" s="66"/>
      <c r="AZ272" s="66"/>
      <c r="BA272" s="66"/>
      <c r="BG272" s="66"/>
      <c r="BH272" s="66"/>
      <c r="BR272" s="66"/>
      <c r="BS272" s="66"/>
      <c r="BZ272" s="67"/>
      <c r="CG272" s="66"/>
      <c r="CH272" s="66"/>
      <c r="CL272" s="67"/>
      <c r="CM272" s="66"/>
      <c r="CN272" s="66"/>
      <c r="CO272" s="66"/>
      <c r="CP272" s="66"/>
      <c r="CW272" s="67"/>
      <c r="CX272" s="66"/>
    </row>
    <row r="273">
      <c r="E273" s="66"/>
      <c r="F273" s="66"/>
      <c r="G273" s="66"/>
      <c r="H273" s="15"/>
      <c r="I273" s="66"/>
      <c r="J273" s="66"/>
      <c r="K273" s="67"/>
      <c r="L273" s="67"/>
      <c r="M273" s="67"/>
      <c r="N273" s="67"/>
      <c r="Z273" s="66"/>
      <c r="AA273" s="66"/>
      <c r="AO273" s="66"/>
      <c r="AP273" s="66"/>
      <c r="AZ273" s="66"/>
      <c r="BA273" s="66"/>
      <c r="BG273" s="66"/>
      <c r="BH273" s="66"/>
      <c r="BR273" s="66"/>
      <c r="BS273" s="66"/>
      <c r="BZ273" s="67"/>
      <c r="CG273" s="66"/>
      <c r="CH273" s="66"/>
      <c r="CL273" s="67"/>
      <c r="CM273" s="66"/>
      <c r="CN273" s="66"/>
      <c r="CO273" s="66"/>
      <c r="CP273" s="66"/>
      <c r="CW273" s="67"/>
      <c r="CX273" s="66"/>
    </row>
    <row r="274">
      <c r="E274" s="66"/>
      <c r="F274" s="66"/>
      <c r="G274" s="66"/>
      <c r="H274" s="15"/>
      <c r="I274" s="66"/>
      <c r="J274" s="66"/>
      <c r="K274" s="67"/>
      <c r="L274" s="67"/>
      <c r="M274" s="67"/>
      <c r="N274" s="67"/>
      <c r="Z274" s="66"/>
      <c r="AA274" s="66"/>
      <c r="AO274" s="66"/>
      <c r="AP274" s="66"/>
      <c r="AZ274" s="66"/>
      <c r="BA274" s="66"/>
      <c r="BG274" s="66"/>
      <c r="BH274" s="66"/>
      <c r="BR274" s="66"/>
      <c r="BS274" s="66"/>
      <c r="BZ274" s="67"/>
      <c r="CG274" s="66"/>
      <c r="CH274" s="66"/>
      <c r="CL274" s="67"/>
      <c r="CM274" s="66"/>
      <c r="CN274" s="66"/>
      <c r="CO274" s="66"/>
      <c r="CP274" s="66"/>
      <c r="CW274" s="67"/>
      <c r="CX274" s="66"/>
    </row>
    <row r="275">
      <c r="E275" s="66"/>
      <c r="F275" s="66"/>
      <c r="G275" s="66"/>
      <c r="H275" s="15"/>
      <c r="I275" s="66"/>
      <c r="J275" s="66"/>
      <c r="K275" s="67"/>
      <c r="L275" s="67"/>
      <c r="M275" s="67"/>
      <c r="N275" s="67"/>
      <c r="Z275" s="66"/>
      <c r="AA275" s="66"/>
      <c r="AO275" s="66"/>
      <c r="AP275" s="66"/>
      <c r="AZ275" s="66"/>
      <c r="BA275" s="66"/>
      <c r="BG275" s="66"/>
      <c r="BH275" s="66"/>
      <c r="BR275" s="66"/>
      <c r="BS275" s="66"/>
      <c r="BZ275" s="67"/>
      <c r="CG275" s="66"/>
      <c r="CH275" s="66"/>
      <c r="CL275" s="67"/>
      <c r="CM275" s="66"/>
      <c r="CN275" s="66"/>
      <c r="CO275" s="66"/>
      <c r="CP275" s="66"/>
      <c r="CW275" s="67"/>
      <c r="CX275" s="66"/>
    </row>
    <row r="276">
      <c r="E276" s="66"/>
      <c r="F276" s="66"/>
      <c r="G276" s="66"/>
      <c r="H276" s="15"/>
      <c r="I276" s="66"/>
      <c r="J276" s="66"/>
      <c r="K276" s="67"/>
      <c r="L276" s="67"/>
      <c r="M276" s="67"/>
      <c r="N276" s="67"/>
      <c r="Z276" s="66"/>
      <c r="AA276" s="66"/>
      <c r="AO276" s="66"/>
      <c r="AP276" s="66"/>
      <c r="AZ276" s="66"/>
      <c r="BA276" s="66"/>
      <c r="BG276" s="66"/>
      <c r="BH276" s="66"/>
      <c r="BR276" s="66"/>
      <c r="BS276" s="66"/>
      <c r="BZ276" s="67"/>
      <c r="CG276" s="66"/>
      <c r="CH276" s="66"/>
      <c r="CL276" s="67"/>
      <c r="CM276" s="66"/>
      <c r="CN276" s="66"/>
      <c r="CO276" s="66"/>
      <c r="CP276" s="66"/>
      <c r="CW276" s="67"/>
      <c r="CX276" s="66"/>
    </row>
    <row r="277">
      <c r="E277" s="66"/>
      <c r="F277" s="66"/>
      <c r="G277" s="66"/>
      <c r="H277" s="15"/>
      <c r="I277" s="66"/>
      <c r="J277" s="66"/>
      <c r="K277" s="67"/>
      <c r="L277" s="67"/>
      <c r="M277" s="67"/>
      <c r="N277" s="67"/>
      <c r="Z277" s="66"/>
      <c r="AA277" s="66"/>
      <c r="AO277" s="66"/>
      <c r="AP277" s="66"/>
      <c r="AZ277" s="66"/>
      <c r="BA277" s="66"/>
      <c r="BG277" s="66"/>
      <c r="BH277" s="66"/>
      <c r="BR277" s="66"/>
      <c r="BS277" s="66"/>
      <c r="BZ277" s="67"/>
      <c r="CG277" s="66"/>
      <c r="CH277" s="66"/>
      <c r="CL277" s="67"/>
      <c r="CM277" s="66"/>
      <c r="CN277" s="66"/>
      <c r="CO277" s="66"/>
      <c r="CP277" s="66"/>
      <c r="CW277" s="67"/>
      <c r="CX277" s="66"/>
    </row>
    <row r="278">
      <c r="E278" s="66"/>
      <c r="F278" s="66"/>
      <c r="G278" s="66"/>
      <c r="H278" s="15"/>
      <c r="I278" s="66"/>
      <c r="J278" s="66"/>
      <c r="K278" s="67"/>
      <c r="L278" s="67"/>
      <c r="M278" s="67"/>
      <c r="N278" s="67"/>
      <c r="Z278" s="66"/>
      <c r="AA278" s="66"/>
      <c r="AO278" s="66"/>
      <c r="AP278" s="66"/>
      <c r="AZ278" s="66"/>
      <c r="BA278" s="66"/>
      <c r="BG278" s="66"/>
      <c r="BH278" s="66"/>
      <c r="BR278" s="66"/>
      <c r="BS278" s="66"/>
      <c r="BZ278" s="67"/>
      <c r="CG278" s="66"/>
      <c r="CH278" s="66"/>
      <c r="CL278" s="67"/>
      <c r="CM278" s="66"/>
      <c r="CN278" s="66"/>
      <c r="CO278" s="66"/>
      <c r="CP278" s="66"/>
      <c r="CW278" s="67"/>
      <c r="CX278" s="66"/>
    </row>
    <row r="279">
      <c r="E279" s="66"/>
      <c r="F279" s="66"/>
      <c r="G279" s="66"/>
      <c r="H279" s="15"/>
      <c r="I279" s="66"/>
      <c r="J279" s="66"/>
      <c r="K279" s="67"/>
      <c r="L279" s="67"/>
      <c r="M279" s="67"/>
      <c r="N279" s="67"/>
      <c r="Z279" s="66"/>
      <c r="AA279" s="66"/>
      <c r="AO279" s="66"/>
      <c r="AP279" s="66"/>
      <c r="AZ279" s="66"/>
      <c r="BA279" s="66"/>
      <c r="BG279" s="66"/>
      <c r="BH279" s="66"/>
      <c r="BR279" s="66"/>
      <c r="BS279" s="66"/>
      <c r="BZ279" s="67"/>
      <c r="CG279" s="66"/>
      <c r="CH279" s="66"/>
      <c r="CL279" s="67"/>
      <c r="CM279" s="66"/>
      <c r="CN279" s="66"/>
      <c r="CO279" s="66"/>
      <c r="CP279" s="66"/>
      <c r="CW279" s="67"/>
      <c r="CX279" s="66"/>
    </row>
    <row r="280">
      <c r="E280" s="66"/>
      <c r="F280" s="66"/>
      <c r="G280" s="66"/>
      <c r="H280" s="15"/>
      <c r="I280" s="66"/>
      <c r="J280" s="66"/>
      <c r="K280" s="67"/>
      <c r="L280" s="67"/>
      <c r="M280" s="67"/>
      <c r="N280" s="67"/>
      <c r="Z280" s="66"/>
      <c r="AA280" s="66"/>
      <c r="AO280" s="66"/>
      <c r="AP280" s="66"/>
      <c r="AZ280" s="66"/>
      <c r="BA280" s="66"/>
      <c r="BG280" s="66"/>
      <c r="BH280" s="66"/>
      <c r="BR280" s="66"/>
      <c r="BS280" s="66"/>
      <c r="BZ280" s="67"/>
      <c r="CG280" s="66"/>
      <c r="CH280" s="66"/>
      <c r="CL280" s="67"/>
      <c r="CM280" s="66"/>
      <c r="CN280" s="66"/>
      <c r="CO280" s="66"/>
      <c r="CP280" s="66"/>
      <c r="CW280" s="67"/>
      <c r="CX280" s="66"/>
    </row>
    <row r="281">
      <c r="E281" s="66"/>
      <c r="F281" s="66"/>
      <c r="G281" s="66"/>
      <c r="H281" s="15"/>
      <c r="I281" s="66"/>
      <c r="J281" s="66"/>
      <c r="K281" s="67"/>
      <c r="L281" s="67"/>
      <c r="M281" s="67"/>
      <c r="N281" s="67"/>
      <c r="Z281" s="66"/>
      <c r="AA281" s="66"/>
      <c r="AO281" s="66"/>
      <c r="AP281" s="66"/>
      <c r="AZ281" s="66"/>
      <c r="BA281" s="66"/>
      <c r="BG281" s="66"/>
      <c r="BH281" s="66"/>
      <c r="BR281" s="66"/>
      <c r="BS281" s="66"/>
      <c r="BZ281" s="67"/>
      <c r="CG281" s="66"/>
      <c r="CH281" s="66"/>
      <c r="CL281" s="67"/>
      <c r="CM281" s="66"/>
      <c r="CN281" s="66"/>
      <c r="CO281" s="66"/>
      <c r="CP281" s="66"/>
      <c r="CW281" s="67"/>
      <c r="CX281" s="66"/>
    </row>
    <row r="282">
      <c r="E282" s="66"/>
      <c r="F282" s="66"/>
      <c r="G282" s="66"/>
      <c r="H282" s="15"/>
      <c r="I282" s="66"/>
      <c r="J282" s="66"/>
      <c r="K282" s="67"/>
      <c r="L282" s="67"/>
      <c r="M282" s="67"/>
      <c r="N282" s="67"/>
      <c r="Z282" s="66"/>
      <c r="AA282" s="66"/>
      <c r="AO282" s="66"/>
      <c r="AP282" s="66"/>
      <c r="AZ282" s="66"/>
      <c r="BA282" s="66"/>
      <c r="BG282" s="66"/>
      <c r="BH282" s="66"/>
      <c r="BR282" s="66"/>
      <c r="BS282" s="66"/>
      <c r="BZ282" s="67"/>
      <c r="CG282" s="66"/>
      <c r="CH282" s="66"/>
      <c r="CL282" s="67"/>
      <c r="CM282" s="66"/>
      <c r="CN282" s="66"/>
      <c r="CO282" s="66"/>
      <c r="CP282" s="66"/>
      <c r="CW282" s="67"/>
      <c r="CX282" s="66"/>
    </row>
    <row r="283">
      <c r="E283" s="66"/>
      <c r="F283" s="66"/>
      <c r="G283" s="66"/>
      <c r="H283" s="15"/>
      <c r="I283" s="66"/>
      <c r="J283" s="66"/>
      <c r="K283" s="67"/>
      <c r="L283" s="67"/>
      <c r="M283" s="67"/>
      <c r="N283" s="67"/>
      <c r="Z283" s="66"/>
      <c r="AA283" s="66"/>
      <c r="AO283" s="66"/>
      <c r="AP283" s="66"/>
      <c r="AZ283" s="66"/>
      <c r="BA283" s="66"/>
      <c r="BG283" s="66"/>
      <c r="BH283" s="66"/>
      <c r="BR283" s="66"/>
      <c r="BS283" s="66"/>
      <c r="BZ283" s="67"/>
      <c r="CG283" s="66"/>
      <c r="CH283" s="66"/>
      <c r="CL283" s="67"/>
      <c r="CM283" s="66"/>
      <c r="CN283" s="66"/>
      <c r="CO283" s="66"/>
      <c r="CP283" s="66"/>
      <c r="CW283" s="67"/>
      <c r="CX283" s="66"/>
    </row>
    <row r="284">
      <c r="E284" s="66"/>
      <c r="F284" s="66"/>
      <c r="G284" s="66"/>
      <c r="H284" s="15"/>
      <c r="I284" s="66"/>
      <c r="J284" s="66"/>
      <c r="K284" s="67"/>
      <c r="L284" s="67"/>
      <c r="M284" s="67"/>
      <c r="N284" s="67"/>
      <c r="Z284" s="66"/>
      <c r="AA284" s="66"/>
      <c r="AO284" s="66"/>
      <c r="AP284" s="66"/>
      <c r="AZ284" s="66"/>
      <c r="BA284" s="66"/>
      <c r="BG284" s="66"/>
      <c r="BH284" s="66"/>
      <c r="BR284" s="66"/>
      <c r="BS284" s="66"/>
      <c r="BZ284" s="67"/>
      <c r="CG284" s="66"/>
      <c r="CH284" s="66"/>
      <c r="CL284" s="67"/>
      <c r="CM284" s="66"/>
      <c r="CN284" s="66"/>
      <c r="CO284" s="66"/>
      <c r="CP284" s="66"/>
      <c r="CW284" s="67"/>
      <c r="CX284" s="66"/>
    </row>
    <row r="285">
      <c r="E285" s="66"/>
      <c r="F285" s="66"/>
      <c r="G285" s="66"/>
      <c r="H285" s="15"/>
      <c r="I285" s="66"/>
      <c r="J285" s="66"/>
      <c r="K285" s="67"/>
      <c r="L285" s="67"/>
      <c r="M285" s="67"/>
      <c r="N285" s="67"/>
      <c r="Z285" s="66"/>
      <c r="AA285" s="66"/>
      <c r="AO285" s="66"/>
      <c r="AP285" s="66"/>
      <c r="AZ285" s="66"/>
      <c r="BA285" s="66"/>
      <c r="BG285" s="66"/>
      <c r="BH285" s="66"/>
      <c r="BR285" s="66"/>
      <c r="BS285" s="66"/>
      <c r="BZ285" s="67"/>
      <c r="CG285" s="66"/>
      <c r="CH285" s="66"/>
      <c r="CL285" s="67"/>
      <c r="CM285" s="66"/>
      <c r="CN285" s="66"/>
      <c r="CO285" s="66"/>
      <c r="CP285" s="66"/>
      <c r="CW285" s="67"/>
      <c r="CX285" s="66"/>
    </row>
    <row r="286">
      <c r="E286" s="66"/>
      <c r="F286" s="66"/>
      <c r="G286" s="66"/>
      <c r="H286" s="15"/>
      <c r="I286" s="66"/>
      <c r="J286" s="66"/>
      <c r="K286" s="67"/>
      <c r="L286" s="67"/>
      <c r="M286" s="67"/>
      <c r="N286" s="67"/>
      <c r="Z286" s="66"/>
      <c r="AA286" s="66"/>
      <c r="AO286" s="66"/>
      <c r="AP286" s="66"/>
      <c r="AZ286" s="66"/>
      <c r="BA286" s="66"/>
      <c r="BG286" s="66"/>
      <c r="BH286" s="66"/>
      <c r="BR286" s="66"/>
      <c r="BS286" s="66"/>
      <c r="BZ286" s="67"/>
      <c r="CG286" s="66"/>
      <c r="CH286" s="66"/>
      <c r="CL286" s="67"/>
      <c r="CM286" s="66"/>
      <c r="CN286" s="66"/>
      <c r="CO286" s="66"/>
      <c r="CP286" s="66"/>
      <c r="CW286" s="67"/>
      <c r="CX286" s="66"/>
    </row>
    <row r="287">
      <c r="E287" s="66"/>
      <c r="F287" s="66"/>
      <c r="G287" s="66"/>
      <c r="H287" s="15"/>
      <c r="I287" s="66"/>
      <c r="J287" s="66"/>
      <c r="K287" s="67"/>
      <c r="L287" s="67"/>
      <c r="M287" s="67"/>
      <c r="N287" s="67"/>
      <c r="Z287" s="66"/>
      <c r="AA287" s="66"/>
      <c r="AO287" s="66"/>
      <c r="AP287" s="66"/>
      <c r="AZ287" s="66"/>
      <c r="BA287" s="66"/>
      <c r="BG287" s="66"/>
      <c r="BH287" s="66"/>
      <c r="BR287" s="66"/>
      <c r="BS287" s="66"/>
      <c r="BZ287" s="67"/>
      <c r="CG287" s="66"/>
      <c r="CH287" s="66"/>
      <c r="CL287" s="67"/>
      <c r="CM287" s="66"/>
      <c r="CN287" s="66"/>
      <c r="CO287" s="66"/>
      <c r="CP287" s="66"/>
      <c r="CW287" s="67"/>
      <c r="CX287" s="66"/>
    </row>
    <row r="288">
      <c r="E288" s="66"/>
      <c r="F288" s="66"/>
      <c r="G288" s="66"/>
      <c r="H288" s="15"/>
      <c r="I288" s="66"/>
      <c r="J288" s="66"/>
      <c r="K288" s="67"/>
      <c r="L288" s="67"/>
      <c r="M288" s="67"/>
      <c r="N288" s="67"/>
      <c r="Z288" s="66"/>
      <c r="AA288" s="66"/>
      <c r="AO288" s="66"/>
      <c r="AP288" s="66"/>
      <c r="AZ288" s="66"/>
      <c r="BA288" s="66"/>
      <c r="BG288" s="66"/>
      <c r="BH288" s="66"/>
      <c r="BR288" s="66"/>
      <c r="BS288" s="66"/>
      <c r="BZ288" s="67"/>
      <c r="CG288" s="66"/>
      <c r="CH288" s="66"/>
      <c r="CL288" s="67"/>
      <c r="CM288" s="66"/>
      <c r="CN288" s="66"/>
      <c r="CO288" s="66"/>
      <c r="CP288" s="66"/>
      <c r="CW288" s="67"/>
      <c r="CX288" s="66"/>
    </row>
    <row r="289">
      <c r="E289" s="66"/>
      <c r="F289" s="66"/>
      <c r="G289" s="66"/>
      <c r="H289" s="15"/>
      <c r="I289" s="66"/>
      <c r="J289" s="66"/>
      <c r="K289" s="67"/>
      <c r="L289" s="67"/>
      <c r="M289" s="67"/>
      <c r="N289" s="67"/>
      <c r="Z289" s="66"/>
      <c r="AA289" s="66"/>
      <c r="AO289" s="66"/>
      <c r="AP289" s="66"/>
      <c r="AZ289" s="66"/>
      <c r="BA289" s="66"/>
      <c r="BG289" s="66"/>
      <c r="BH289" s="66"/>
      <c r="BR289" s="66"/>
      <c r="BS289" s="66"/>
      <c r="BZ289" s="67"/>
      <c r="CG289" s="66"/>
      <c r="CH289" s="66"/>
      <c r="CL289" s="67"/>
      <c r="CM289" s="66"/>
      <c r="CN289" s="66"/>
      <c r="CO289" s="66"/>
      <c r="CP289" s="66"/>
      <c r="CW289" s="67"/>
      <c r="CX289" s="66"/>
    </row>
    <row r="290">
      <c r="E290" s="66"/>
      <c r="F290" s="66"/>
      <c r="G290" s="66"/>
      <c r="H290" s="15"/>
      <c r="I290" s="66"/>
      <c r="J290" s="66"/>
      <c r="K290" s="67"/>
      <c r="L290" s="67"/>
      <c r="M290" s="67"/>
      <c r="N290" s="67"/>
      <c r="Z290" s="66"/>
      <c r="AA290" s="66"/>
      <c r="AO290" s="66"/>
      <c r="AP290" s="66"/>
      <c r="AZ290" s="66"/>
      <c r="BA290" s="66"/>
      <c r="BG290" s="66"/>
      <c r="BH290" s="66"/>
      <c r="BR290" s="66"/>
      <c r="BS290" s="66"/>
      <c r="BZ290" s="67"/>
      <c r="CG290" s="66"/>
      <c r="CH290" s="66"/>
      <c r="CL290" s="67"/>
      <c r="CM290" s="66"/>
      <c r="CN290" s="66"/>
      <c r="CO290" s="66"/>
      <c r="CP290" s="66"/>
      <c r="CW290" s="67"/>
      <c r="CX290" s="66"/>
    </row>
    <row r="291">
      <c r="E291" s="66"/>
      <c r="F291" s="66"/>
      <c r="G291" s="66"/>
      <c r="H291" s="15"/>
      <c r="I291" s="66"/>
      <c r="J291" s="66"/>
      <c r="K291" s="67"/>
      <c r="L291" s="67"/>
      <c r="M291" s="67"/>
      <c r="N291" s="67"/>
      <c r="Z291" s="66"/>
      <c r="AA291" s="66"/>
      <c r="AO291" s="66"/>
      <c r="AP291" s="66"/>
      <c r="AZ291" s="66"/>
      <c r="BA291" s="66"/>
      <c r="BG291" s="66"/>
      <c r="BH291" s="66"/>
      <c r="BR291" s="66"/>
      <c r="BS291" s="66"/>
      <c r="BZ291" s="67"/>
      <c r="CG291" s="66"/>
      <c r="CH291" s="66"/>
      <c r="CL291" s="67"/>
      <c r="CM291" s="66"/>
      <c r="CN291" s="66"/>
      <c r="CO291" s="66"/>
      <c r="CP291" s="66"/>
      <c r="CW291" s="67"/>
      <c r="CX291" s="66"/>
    </row>
    <row r="292">
      <c r="E292" s="66"/>
      <c r="F292" s="66"/>
      <c r="G292" s="66"/>
      <c r="H292" s="15"/>
      <c r="I292" s="66"/>
      <c r="J292" s="66"/>
      <c r="K292" s="67"/>
      <c r="L292" s="67"/>
      <c r="M292" s="67"/>
      <c r="N292" s="67"/>
      <c r="Z292" s="66"/>
      <c r="AA292" s="66"/>
      <c r="AO292" s="66"/>
      <c r="AP292" s="66"/>
      <c r="AZ292" s="66"/>
      <c r="BA292" s="66"/>
      <c r="BG292" s="66"/>
      <c r="BH292" s="66"/>
      <c r="BR292" s="66"/>
      <c r="BS292" s="66"/>
      <c r="BZ292" s="67"/>
      <c r="CG292" s="66"/>
      <c r="CH292" s="66"/>
      <c r="CL292" s="67"/>
      <c r="CM292" s="66"/>
      <c r="CN292" s="66"/>
      <c r="CO292" s="66"/>
      <c r="CP292" s="66"/>
      <c r="CW292" s="67"/>
      <c r="CX292" s="66"/>
    </row>
    <row r="293">
      <c r="E293" s="66"/>
      <c r="F293" s="66"/>
      <c r="G293" s="66"/>
      <c r="H293" s="15"/>
      <c r="I293" s="66"/>
      <c r="J293" s="66"/>
      <c r="K293" s="67"/>
      <c r="L293" s="67"/>
      <c r="M293" s="67"/>
      <c r="N293" s="67"/>
      <c r="Z293" s="66"/>
      <c r="AA293" s="66"/>
      <c r="AO293" s="66"/>
      <c r="AP293" s="66"/>
      <c r="AZ293" s="66"/>
      <c r="BA293" s="66"/>
      <c r="BG293" s="66"/>
      <c r="BH293" s="66"/>
      <c r="BR293" s="66"/>
      <c r="BS293" s="66"/>
      <c r="BZ293" s="67"/>
      <c r="CG293" s="66"/>
      <c r="CH293" s="66"/>
      <c r="CL293" s="67"/>
      <c r="CM293" s="66"/>
      <c r="CN293" s="66"/>
      <c r="CO293" s="66"/>
      <c r="CP293" s="66"/>
      <c r="CW293" s="67"/>
      <c r="CX293" s="66"/>
    </row>
    <row r="294">
      <c r="E294" s="66"/>
      <c r="F294" s="66"/>
      <c r="G294" s="66"/>
      <c r="H294" s="15"/>
      <c r="I294" s="66"/>
      <c r="J294" s="66"/>
      <c r="K294" s="67"/>
      <c r="L294" s="67"/>
      <c r="M294" s="67"/>
      <c r="N294" s="67"/>
      <c r="Z294" s="66"/>
      <c r="AA294" s="66"/>
      <c r="AO294" s="66"/>
      <c r="AP294" s="66"/>
      <c r="AZ294" s="66"/>
      <c r="BA294" s="66"/>
      <c r="BG294" s="66"/>
      <c r="BH294" s="66"/>
      <c r="BR294" s="66"/>
      <c r="BS294" s="66"/>
      <c r="BZ294" s="67"/>
      <c r="CG294" s="66"/>
      <c r="CH294" s="66"/>
      <c r="CL294" s="67"/>
      <c r="CM294" s="66"/>
      <c r="CN294" s="66"/>
      <c r="CO294" s="66"/>
      <c r="CP294" s="66"/>
      <c r="CW294" s="67"/>
      <c r="CX294" s="66"/>
    </row>
    <row r="295">
      <c r="E295" s="66"/>
      <c r="F295" s="66"/>
      <c r="G295" s="66"/>
      <c r="H295" s="15"/>
      <c r="I295" s="66"/>
      <c r="J295" s="66"/>
      <c r="K295" s="67"/>
      <c r="L295" s="67"/>
      <c r="M295" s="67"/>
      <c r="N295" s="67"/>
      <c r="Z295" s="66"/>
      <c r="AA295" s="66"/>
      <c r="AO295" s="66"/>
      <c r="AP295" s="66"/>
      <c r="AZ295" s="66"/>
      <c r="BA295" s="66"/>
      <c r="BG295" s="66"/>
      <c r="BH295" s="66"/>
      <c r="BR295" s="66"/>
      <c r="BS295" s="66"/>
      <c r="BZ295" s="67"/>
      <c r="CG295" s="66"/>
      <c r="CH295" s="66"/>
      <c r="CL295" s="67"/>
      <c r="CM295" s="66"/>
      <c r="CN295" s="66"/>
      <c r="CO295" s="66"/>
      <c r="CP295" s="66"/>
      <c r="CW295" s="67"/>
      <c r="CX295" s="66"/>
    </row>
    <row r="296">
      <c r="E296" s="66"/>
      <c r="F296" s="66"/>
      <c r="G296" s="66"/>
      <c r="H296" s="15"/>
      <c r="I296" s="66"/>
      <c r="J296" s="66"/>
      <c r="K296" s="67"/>
      <c r="L296" s="67"/>
      <c r="M296" s="67"/>
      <c r="N296" s="67"/>
      <c r="Z296" s="66"/>
      <c r="AA296" s="66"/>
      <c r="AO296" s="66"/>
      <c r="AP296" s="66"/>
      <c r="AZ296" s="66"/>
      <c r="BA296" s="66"/>
      <c r="BG296" s="66"/>
      <c r="BH296" s="66"/>
      <c r="BR296" s="66"/>
      <c r="BS296" s="66"/>
      <c r="BZ296" s="67"/>
      <c r="CG296" s="66"/>
      <c r="CH296" s="66"/>
      <c r="CL296" s="67"/>
      <c r="CM296" s="66"/>
      <c r="CN296" s="66"/>
      <c r="CO296" s="66"/>
      <c r="CP296" s="66"/>
      <c r="CW296" s="67"/>
      <c r="CX296" s="66"/>
    </row>
    <row r="297">
      <c r="E297" s="66"/>
      <c r="F297" s="66"/>
      <c r="G297" s="66"/>
      <c r="H297" s="15"/>
      <c r="I297" s="66"/>
      <c r="J297" s="66"/>
      <c r="K297" s="67"/>
      <c r="L297" s="67"/>
      <c r="M297" s="67"/>
      <c r="N297" s="67"/>
      <c r="Z297" s="66"/>
      <c r="AA297" s="66"/>
      <c r="AO297" s="66"/>
      <c r="AP297" s="66"/>
      <c r="AZ297" s="66"/>
      <c r="BA297" s="66"/>
      <c r="BG297" s="66"/>
      <c r="BH297" s="66"/>
      <c r="BR297" s="66"/>
      <c r="BS297" s="66"/>
      <c r="BZ297" s="67"/>
      <c r="CG297" s="66"/>
      <c r="CH297" s="66"/>
      <c r="CL297" s="67"/>
      <c r="CM297" s="66"/>
      <c r="CN297" s="66"/>
      <c r="CO297" s="66"/>
      <c r="CP297" s="66"/>
      <c r="CW297" s="67"/>
      <c r="CX297" s="66"/>
    </row>
    <row r="298">
      <c r="E298" s="66"/>
      <c r="F298" s="66"/>
      <c r="G298" s="66"/>
      <c r="H298" s="15"/>
      <c r="I298" s="66"/>
      <c r="J298" s="66"/>
      <c r="K298" s="67"/>
      <c r="L298" s="67"/>
      <c r="M298" s="67"/>
      <c r="N298" s="67"/>
      <c r="Z298" s="66"/>
      <c r="AA298" s="66"/>
      <c r="AO298" s="66"/>
      <c r="AP298" s="66"/>
      <c r="AZ298" s="66"/>
      <c r="BA298" s="66"/>
      <c r="BG298" s="66"/>
      <c r="BH298" s="66"/>
      <c r="BR298" s="66"/>
      <c r="BS298" s="66"/>
      <c r="BZ298" s="67"/>
      <c r="CG298" s="66"/>
      <c r="CH298" s="66"/>
      <c r="CL298" s="67"/>
      <c r="CM298" s="66"/>
      <c r="CN298" s="66"/>
      <c r="CO298" s="66"/>
      <c r="CP298" s="66"/>
      <c r="CW298" s="67"/>
      <c r="CX298" s="66"/>
    </row>
    <row r="299">
      <c r="E299" s="66"/>
      <c r="F299" s="66"/>
      <c r="G299" s="66"/>
      <c r="H299" s="15"/>
      <c r="I299" s="66"/>
      <c r="J299" s="66"/>
      <c r="K299" s="67"/>
      <c r="L299" s="67"/>
      <c r="M299" s="67"/>
      <c r="N299" s="67"/>
      <c r="Z299" s="66"/>
      <c r="AA299" s="66"/>
      <c r="AO299" s="66"/>
      <c r="AP299" s="66"/>
      <c r="AZ299" s="66"/>
      <c r="BA299" s="66"/>
      <c r="BG299" s="66"/>
      <c r="BH299" s="66"/>
      <c r="BR299" s="66"/>
      <c r="BS299" s="66"/>
      <c r="BZ299" s="67"/>
      <c r="CG299" s="66"/>
      <c r="CH299" s="66"/>
      <c r="CL299" s="67"/>
      <c r="CM299" s="66"/>
      <c r="CN299" s="66"/>
      <c r="CO299" s="66"/>
      <c r="CP299" s="66"/>
      <c r="CW299" s="67"/>
      <c r="CX299" s="66"/>
    </row>
    <row r="300">
      <c r="E300" s="66"/>
      <c r="F300" s="66"/>
      <c r="G300" s="66"/>
      <c r="H300" s="15"/>
      <c r="I300" s="66"/>
      <c r="J300" s="66"/>
      <c r="K300" s="67"/>
      <c r="L300" s="67"/>
      <c r="M300" s="67"/>
      <c r="N300" s="67"/>
      <c r="Z300" s="66"/>
      <c r="AA300" s="66"/>
      <c r="AO300" s="66"/>
      <c r="AP300" s="66"/>
      <c r="AZ300" s="66"/>
      <c r="BA300" s="66"/>
      <c r="BG300" s="66"/>
      <c r="BH300" s="66"/>
      <c r="BR300" s="66"/>
      <c r="BS300" s="66"/>
      <c r="BZ300" s="67"/>
      <c r="CG300" s="66"/>
      <c r="CH300" s="66"/>
      <c r="CL300" s="67"/>
      <c r="CM300" s="66"/>
      <c r="CN300" s="66"/>
      <c r="CO300" s="66"/>
      <c r="CP300" s="66"/>
      <c r="CW300" s="67"/>
      <c r="CX300" s="66"/>
    </row>
    <row r="301">
      <c r="E301" s="66"/>
      <c r="F301" s="66"/>
      <c r="G301" s="66"/>
      <c r="H301" s="15"/>
      <c r="I301" s="66"/>
      <c r="J301" s="66"/>
      <c r="K301" s="67"/>
      <c r="L301" s="67"/>
      <c r="M301" s="67"/>
      <c r="N301" s="67"/>
      <c r="Z301" s="66"/>
      <c r="AA301" s="66"/>
      <c r="AO301" s="66"/>
      <c r="AP301" s="66"/>
      <c r="AZ301" s="66"/>
      <c r="BA301" s="66"/>
      <c r="BG301" s="66"/>
      <c r="BH301" s="66"/>
      <c r="BR301" s="66"/>
      <c r="BS301" s="66"/>
      <c r="BZ301" s="67"/>
      <c r="CG301" s="66"/>
      <c r="CH301" s="66"/>
      <c r="CL301" s="67"/>
      <c r="CM301" s="66"/>
      <c r="CN301" s="66"/>
      <c r="CO301" s="66"/>
      <c r="CP301" s="66"/>
      <c r="CW301" s="67"/>
      <c r="CX301" s="66"/>
    </row>
    <row r="302">
      <c r="E302" s="66"/>
      <c r="F302" s="66"/>
      <c r="G302" s="66"/>
      <c r="H302" s="15"/>
      <c r="I302" s="66"/>
      <c r="J302" s="66"/>
      <c r="K302" s="67"/>
      <c r="L302" s="67"/>
      <c r="M302" s="67"/>
      <c r="N302" s="67"/>
      <c r="Z302" s="66"/>
      <c r="AA302" s="66"/>
      <c r="AO302" s="66"/>
      <c r="AP302" s="66"/>
      <c r="AZ302" s="66"/>
      <c r="BA302" s="66"/>
      <c r="BG302" s="66"/>
      <c r="BH302" s="66"/>
      <c r="BR302" s="66"/>
      <c r="BS302" s="66"/>
      <c r="BZ302" s="67"/>
      <c r="CG302" s="66"/>
      <c r="CH302" s="66"/>
      <c r="CL302" s="67"/>
      <c r="CM302" s="66"/>
      <c r="CN302" s="66"/>
      <c r="CO302" s="66"/>
      <c r="CP302" s="66"/>
      <c r="CW302" s="67"/>
      <c r="CX302" s="66"/>
    </row>
    <row r="303">
      <c r="E303" s="66"/>
      <c r="F303" s="66"/>
      <c r="G303" s="66"/>
      <c r="H303" s="15"/>
      <c r="I303" s="66"/>
      <c r="J303" s="66"/>
      <c r="K303" s="67"/>
      <c r="L303" s="67"/>
      <c r="M303" s="67"/>
      <c r="N303" s="67"/>
      <c r="Z303" s="66"/>
      <c r="AA303" s="66"/>
      <c r="AO303" s="66"/>
      <c r="AP303" s="66"/>
      <c r="AZ303" s="66"/>
      <c r="BA303" s="66"/>
      <c r="BG303" s="66"/>
      <c r="BH303" s="66"/>
      <c r="BR303" s="66"/>
      <c r="BS303" s="66"/>
      <c r="BZ303" s="67"/>
      <c r="CG303" s="66"/>
      <c r="CH303" s="66"/>
      <c r="CL303" s="67"/>
      <c r="CM303" s="66"/>
      <c r="CN303" s="66"/>
      <c r="CO303" s="66"/>
      <c r="CP303" s="66"/>
      <c r="CW303" s="67"/>
      <c r="CX303" s="66"/>
    </row>
    <row r="304">
      <c r="E304" s="66"/>
      <c r="F304" s="66"/>
      <c r="G304" s="66"/>
      <c r="H304" s="15"/>
      <c r="I304" s="66"/>
      <c r="J304" s="66"/>
      <c r="K304" s="67"/>
      <c r="L304" s="67"/>
      <c r="M304" s="67"/>
      <c r="N304" s="67"/>
      <c r="Z304" s="66"/>
      <c r="AA304" s="66"/>
      <c r="AO304" s="66"/>
      <c r="AP304" s="66"/>
      <c r="AZ304" s="66"/>
      <c r="BA304" s="66"/>
      <c r="BG304" s="66"/>
      <c r="BH304" s="66"/>
      <c r="BR304" s="66"/>
      <c r="BS304" s="66"/>
      <c r="BZ304" s="67"/>
      <c r="CG304" s="66"/>
      <c r="CH304" s="66"/>
      <c r="CL304" s="67"/>
      <c r="CM304" s="66"/>
      <c r="CN304" s="66"/>
      <c r="CO304" s="66"/>
      <c r="CP304" s="66"/>
      <c r="CW304" s="67"/>
      <c r="CX304" s="66"/>
    </row>
    <row r="305">
      <c r="E305" s="66"/>
      <c r="F305" s="66"/>
      <c r="G305" s="66"/>
      <c r="H305" s="15"/>
      <c r="I305" s="66"/>
      <c r="J305" s="66"/>
      <c r="K305" s="67"/>
      <c r="L305" s="67"/>
      <c r="M305" s="67"/>
      <c r="N305" s="67"/>
      <c r="Z305" s="66"/>
      <c r="AA305" s="66"/>
      <c r="AO305" s="66"/>
      <c r="AP305" s="66"/>
      <c r="AZ305" s="66"/>
      <c r="BA305" s="66"/>
      <c r="BG305" s="66"/>
      <c r="BH305" s="66"/>
      <c r="BR305" s="66"/>
      <c r="BS305" s="66"/>
      <c r="BZ305" s="67"/>
      <c r="CG305" s="66"/>
      <c r="CH305" s="66"/>
      <c r="CL305" s="67"/>
      <c r="CM305" s="66"/>
      <c r="CN305" s="66"/>
      <c r="CO305" s="66"/>
      <c r="CP305" s="66"/>
      <c r="CW305" s="67"/>
      <c r="CX305" s="66"/>
    </row>
    <row r="306">
      <c r="E306" s="66"/>
      <c r="F306" s="66"/>
      <c r="G306" s="66"/>
      <c r="H306" s="15"/>
      <c r="I306" s="66"/>
      <c r="J306" s="66"/>
      <c r="K306" s="67"/>
      <c r="L306" s="67"/>
      <c r="M306" s="67"/>
      <c r="N306" s="67"/>
      <c r="Z306" s="66"/>
      <c r="AA306" s="66"/>
      <c r="AO306" s="66"/>
      <c r="AP306" s="66"/>
      <c r="AZ306" s="66"/>
      <c r="BA306" s="66"/>
      <c r="BG306" s="66"/>
      <c r="BH306" s="66"/>
      <c r="BR306" s="66"/>
      <c r="BS306" s="66"/>
      <c r="BZ306" s="67"/>
      <c r="CG306" s="66"/>
      <c r="CH306" s="66"/>
      <c r="CL306" s="67"/>
      <c r="CM306" s="66"/>
      <c r="CN306" s="66"/>
      <c r="CO306" s="66"/>
      <c r="CP306" s="66"/>
      <c r="CW306" s="67"/>
      <c r="CX306" s="66"/>
    </row>
    <row r="307">
      <c r="E307" s="66"/>
      <c r="F307" s="66"/>
      <c r="G307" s="66"/>
      <c r="H307" s="15"/>
      <c r="I307" s="66"/>
      <c r="J307" s="66"/>
      <c r="K307" s="67"/>
      <c r="L307" s="67"/>
      <c r="M307" s="67"/>
      <c r="N307" s="67"/>
      <c r="Z307" s="66"/>
      <c r="AA307" s="66"/>
      <c r="AO307" s="66"/>
      <c r="AP307" s="66"/>
      <c r="AZ307" s="66"/>
      <c r="BA307" s="66"/>
      <c r="BG307" s="66"/>
      <c r="BH307" s="66"/>
      <c r="BR307" s="66"/>
      <c r="BS307" s="66"/>
      <c r="BZ307" s="67"/>
      <c r="CG307" s="66"/>
      <c r="CH307" s="66"/>
      <c r="CL307" s="67"/>
      <c r="CM307" s="66"/>
      <c r="CN307" s="66"/>
      <c r="CO307" s="66"/>
      <c r="CP307" s="66"/>
      <c r="CW307" s="67"/>
      <c r="CX307" s="66"/>
    </row>
    <row r="308">
      <c r="E308" s="66"/>
      <c r="F308" s="66"/>
      <c r="G308" s="66"/>
      <c r="H308" s="15"/>
      <c r="I308" s="66"/>
      <c r="J308" s="66"/>
      <c r="K308" s="67"/>
      <c r="L308" s="67"/>
      <c r="M308" s="67"/>
      <c r="N308" s="67"/>
      <c r="Z308" s="66"/>
      <c r="AA308" s="66"/>
      <c r="AO308" s="66"/>
      <c r="AP308" s="66"/>
      <c r="AZ308" s="66"/>
      <c r="BA308" s="66"/>
      <c r="BG308" s="66"/>
      <c r="BH308" s="66"/>
      <c r="BR308" s="66"/>
      <c r="BS308" s="66"/>
      <c r="BZ308" s="67"/>
      <c r="CG308" s="66"/>
      <c r="CH308" s="66"/>
      <c r="CL308" s="67"/>
      <c r="CM308" s="66"/>
      <c r="CN308" s="66"/>
      <c r="CO308" s="66"/>
      <c r="CP308" s="66"/>
      <c r="CW308" s="67"/>
      <c r="CX308" s="66"/>
    </row>
    <row r="309">
      <c r="E309" s="66"/>
      <c r="F309" s="66"/>
      <c r="G309" s="66"/>
      <c r="H309" s="15"/>
      <c r="I309" s="66"/>
      <c r="J309" s="66"/>
      <c r="K309" s="67"/>
      <c r="L309" s="67"/>
      <c r="M309" s="67"/>
      <c r="N309" s="67"/>
      <c r="Z309" s="66"/>
      <c r="AA309" s="66"/>
      <c r="AO309" s="66"/>
      <c r="AP309" s="66"/>
      <c r="AZ309" s="66"/>
      <c r="BA309" s="66"/>
      <c r="BG309" s="66"/>
      <c r="BH309" s="66"/>
      <c r="BR309" s="66"/>
      <c r="BS309" s="66"/>
      <c r="BZ309" s="67"/>
      <c r="CG309" s="66"/>
      <c r="CH309" s="66"/>
      <c r="CL309" s="67"/>
      <c r="CM309" s="66"/>
      <c r="CN309" s="66"/>
      <c r="CO309" s="66"/>
      <c r="CP309" s="66"/>
      <c r="CW309" s="67"/>
      <c r="CX309" s="66"/>
    </row>
    <row r="310">
      <c r="E310" s="66"/>
      <c r="F310" s="66"/>
      <c r="G310" s="66"/>
      <c r="H310" s="15"/>
      <c r="I310" s="66"/>
      <c r="J310" s="66"/>
      <c r="K310" s="67"/>
      <c r="L310" s="67"/>
      <c r="M310" s="67"/>
      <c r="N310" s="67"/>
      <c r="Z310" s="66"/>
      <c r="AA310" s="66"/>
      <c r="AO310" s="66"/>
      <c r="AP310" s="66"/>
      <c r="AZ310" s="66"/>
      <c r="BA310" s="66"/>
      <c r="BG310" s="66"/>
      <c r="BH310" s="66"/>
      <c r="BR310" s="66"/>
      <c r="BS310" s="66"/>
      <c r="BZ310" s="67"/>
      <c r="CG310" s="66"/>
      <c r="CH310" s="66"/>
      <c r="CL310" s="67"/>
      <c r="CM310" s="66"/>
      <c r="CN310" s="66"/>
      <c r="CO310" s="66"/>
      <c r="CP310" s="66"/>
      <c r="CW310" s="67"/>
      <c r="CX310" s="66"/>
    </row>
    <row r="311">
      <c r="E311" s="66"/>
      <c r="F311" s="66"/>
      <c r="G311" s="66"/>
      <c r="H311" s="15"/>
      <c r="I311" s="66"/>
      <c r="J311" s="66"/>
      <c r="K311" s="67"/>
      <c r="L311" s="67"/>
      <c r="M311" s="67"/>
      <c r="N311" s="67"/>
      <c r="Z311" s="66"/>
      <c r="AA311" s="66"/>
      <c r="AO311" s="66"/>
      <c r="AP311" s="66"/>
      <c r="AZ311" s="66"/>
      <c r="BA311" s="66"/>
      <c r="BG311" s="66"/>
      <c r="BH311" s="66"/>
      <c r="BR311" s="66"/>
      <c r="BS311" s="66"/>
      <c r="BZ311" s="67"/>
      <c r="CG311" s="66"/>
      <c r="CH311" s="66"/>
      <c r="CL311" s="67"/>
      <c r="CM311" s="66"/>
      <c r="CN311" s="66"/>
      <c r="CO311" s="66"/>
      <c r="CP311" s="66"/>
      <c r="CW311" s="67"/>
      <c r="CX311" s="66"/>
    </row>
    <row r="312">
      <c r="E312" s="66"/>
      <c r="F312" s="66"/>
      <c r="G312" s="66"/>
      <c r="H312" s="15"/>
      <c r="I312" s="66"/>
      <c r="J312" s="66"/>
      <c r="K312" s="67"/>
      <c r="L312" s="67"/>
      <c r="M312" s="67"/>
      <c r="N312" s="67"/>
      <c r="Z312" s="66"/>
      <c r="AA312" s="66"/>
      <c r="AO312" s="66"/>
      <c r="AP312" s="66"/>
      <c r="AZ312" s="66"/>
      <c r="BA312" s="66"/>
      <c r="BG312" s="66"/>
      <c r="BH312" s="66"/>
      <c r="BR312" s="66"/>
      <c r="BS312" s="66"/>
      <c r="BZ312" s="67"/>
      <c r="CG312" s="66"/>
      <c r="CH312" s="66"/>
      <c r="CL312" s="67"/>
      <c r="CM312" s="66"/>
      <c r="CN312" s="66"/>
      <c r="CO312" s="66"/>
      <c r="CP312" s="66"/>
      <c r="CW312" s="67"/>
      <c r="CX312" s="66"/>
    </row>
    <row r="313">
      <c r="E313" s="66"/>
      <c r="F313" s="66"/>
      <c r="G313" s="66"/>
      <c r="H313" s="15"/>
      <c r="I313" s="66"/>
      <c r="J313" s="66"/>
      <c r="K313" s="67"/>
      <c r="L313" s="67"/>
      <c r="M313" s="67"/>
      <c r="N313" s="67"/>
      <c r="Z313" s="66"/>
      <c r="AA313" s="66"/>
      <c r="AO313" s="66"/>
      <c r="AP313" s="66"/>
      <c r="AZ313" s="66"/>
      <c r="BA313" s="66"/>
      <c r="BG313" s="66"/>
      <c r="BH313" s="66"/>
      <c r="BR313" s="66"/>
      <c r="BS313" s="66"/>
      <c r="BZ313" s="67"/>
      <c r="CG313" s="66"/>
      <c r="CH313" s="66"/>
      <c r="CL313" s="67"/>
      <c r="CM313" s="66"/>
      <c r="CN313" s="66"/>
      <c r="CO313" s="66"/>
      <c r="CP313" s="66"/>
      <c r="CW313" s="67"/>
      <c r="CX313" s="66"/>
    </row>
    <row r="314">
      <c r="E314" s="66"/>
      <c r="F314" s="66"/>
      <c r="G314" s="66"/>
      <c r="H314" s="15"/>
      <c r="I314" s="66"/>
      <c r="J314" s="66"/>
      <c r="K314" s="67"/>
      <c r="L314" s="67"/>
      <c r="M314" s="67"/>
      <c r="N314" s="67"/>
      <c r="Z314" s="66"/>
      <c r="AA314" s="66"/>
      <c r="AO314" s="66"/>
      <c r="AP314" s="66"/>
      <c r="AZ314" s="66"/>
      <c r="BA314" s="66"/>
      <c r="BG314" s="66"/>
      <c r="BH314" s="66"/>
      <c r="BR314" s="66"/>
      <c r="BS314" s="66"/>
      <c r="BZ314" s="67"/>
      <c r="CG314" s="66"/>
      <c r="CH314" s="66"/>
      <c r="CL314" s="67"/>
      <c r="CM314" s="66"/>
      <c r="CN314" s="66"/>
      <c r="CO314" s="66"/>
      <c r="CP314" s="66"/>
      <c r="CW314" s="67"/>
      <c r="CX314" s="66"/>
    </row>
    <row r="315">
      <c r="E315" s="66"/>
      <c r="F315" s="66"/>
      <c r="G315" s="66"/>
      <c r="H315" s="15"/>
      <c r="I315" s="66"/>
      <c r="J315" s="66"/>
      <c r="K315" s="67"/>
      <c r="L315" s="67"/>
      <c r="M315" s="67"/>
      <c r="N315" s="67"/>
      <c r="Z315" s="66"/>
      <c r="AA315" s="66"/>
      <c r="AO315" s="66"/>
      <c r="AP315" s="66"/>
      <c r="AZ315" s="66"/>
      <c r="BA315" s="66"/>
      <c r="BG315" s="66"/>
      <c r="BH315" s="66"/>
      <c r="BR315" s="66"/>
      <c r="BS315" s="66"/>
      <c r="BZ315" s="67"/>
      <c r="CG315" s="66"/>
      <c r="CH315" s="66"/>
      <c r="CL315" s="67"/>
      <c r="CM315" s="66"/>
      <c r="CN315" s="66"/>
      <c r="CO315" s="66"/>
      <c r="CP315" s="66"/>
      <c r="CW315" s="67"/>
      <c r="CX315" s="66"/>
    </row>
    <row r="316">
      <c r="E316" s="66"/>
      <c r="F316" s="66"/>
      <c r="G316" s="66"/>
      <c r="H316" s="15"/>
      <c r="I316" s="66"/>
      <c r="J316" s="66"/>
      <c r="K316" s="67"/>
      <c r="L316" s="67"/>
      <c r="M316" s="67"/>
      <c r="N316" s="67"/>
      <c r="Z316" s="66"/>
      <c r="AA316" s="66"/>
      <c r="AO316" s="66"/>
      <c r="AP316" s="66"/>
      <c r="AZ316" s="66"/>
      <c r="BA316" s="66"/>
      <c r="BG316" s="66"/>
      <c r="BH316" s="66"/>
      <c r="BR316" s="66"/>
      <c r="BS316" s="66"/>
      <c r="BZ316" s="67"/>
      <c r="CG316" s="66"/>
      <c r="CH316" s="66"/>
      <c r="CL316" s="67"/>
      <c r="CM316" s="66"/>
      <c r="CN316" s="66"/>
      <c r="CO316" s="66"/>
      <c r="CP316" s="66"/>
      <c r="CW316" s="67"/>
      <c r="CX316" s="66"/>
    </row>
    <row r="317">
      <c r="E317" s="66"/>
      <c r="F317" s="66"/>
      <c r="G317" s="66"/>
      <c r="H317" s="15"/>
      <c r="I317" s="66"/>
      <c r="J317" s="66"/>
      <c r="K317" s="67"/>
      <c r="L317" s="67"/>
      <c r="M317" s="67"/>
      <c r="N317" s="67"/>
      <c r="Z317" s="66"/>
      <c r="AA317" s="66"/>
      <c r="AO317" s="66"/>
      <c r="AP317" s="66"/>
      <c r="AZ317" s="66"/>
      <c r="BA317" s="66"/>
      <c r="BG317" s="66"/>
      <c r="BH317" s="66"/>
      <c r="BR317" s="66"/>
      <c r="BS317" s="66"/>
      <c r="BZ317" s="67"/>
      <c r="CG317" s="66"/>
      <c r="CH317" s="66"/>
      <c r="CL317" s="67"/>
      <c r="CM317" s="66"/>
      <c r="CN317" s="66"/>
      <c r="CO317" s="66"/>
      <c r="CP317" s="66"/>
      <c r="CW317" s="67"/>
      <c r="CX317" s="66"/>
    </row>
    <row r="318">
      <c r="E318" s="66"/>
      <c r="F318" s="66"/>
      <c r="G318" s="66"/>
      <c r="H318" s="15"/>
      <c r="I318" s="66"/>
      <c r="J318" s="66"/>
      <c r="K318" s="67"/>
      <c r="L318" s="67"/>
      <c r="M318" s="67"/>
      <c r="N318" s="67"/>
      <c r="Z318" s="66"/>
      <c r="AA318" s="66"/>
      <c r="AO318" s="66"/>
      <c r="AP318" s="66"/>
      <c r="AZ318" s="66"/>
      <c r="BA318" s="66"/>
      <c r="BG318" s="66"/>
      <c r="BH318" s="66"/>
      <c r="BR318" s="66"/>
      <c r="BS318" s="66"/>
      <c r="BZ318" s="67"/>
      <c r="CG318" s="66"/>
      <c r="CH318" s="66"/>
      <c r="CL318" s="67"/>
      <c r="CM318" s="66"/>
      <c r="CN318" s="66"/>
      <c r="CO318" s="66"/>
      <c r="CP318" s="66"/>
      <c r="CW318" s="67"/>
      <c r="CX318" s="66"/>
    </row>
    <row r="319">
      <c r="E319" s="66"/>
      <c r="F319" s="66"/>
      <c r="G319" s="66"/>
      <c r="H319" s="15"/>
      <c r="I319" s="66"/>
      <c r="J319" s="66"/>
      <c r="K319" s="67"/>
      <c r="L319" s="67"/>
      <c r="M319" s="67"/>
      <c r="N319" s="67"/>
      <c r="Z319" s="66"/>
      <c r="AA319" s="66"/>
      <c r="AO319" s="66"/>
      <c r="AP319" s="66"/>
      <c r="AZ319" s="66"/>
      <c r="BA319" s="66"/>
      <c r="BG319" s="66"/>
      <c r="BH319" s="66"/>
      <c r="BR319" s="66"/>
      <c r="BS319" s="66"/>
      <c r="BZ319" s="67"/>
      <c r="CG319" s="66"/>
      <c r="CH319" s="66"/>
      <c r="CL319" s="67"/>
      <c r="CM319" s="66"/>
      <c r="CN319" s="66"/>
      <c r="CO319" s="66"/>
      <c r="CP319" s="66"/>
      <c r="CW319" s="67"/>
      <c r="CX319" s="66"/>
    </row>
    <row r="320">
      <c r="E320" s="66"/>
      <c r="F320" s="66"/>
      <c r="G320" s="66"/>
      <c r="H320" s="15"/>
      <c r="I320" s="66"/>
      <c r="J320" s="66"/>
      <c r="K320" s="67"/>
      <c r="L320" s="67"/>
      <c r="M320" s="67"/>
      <c r="N320" s="67"/>
      <c r="Z320" s="66"/>
      <c r="AA320" s="66"/>
      <c r="AO320" s="66"/>
      <c r="AP320" s="66"/>
      <c r="AZ320" s="66"/>
      <c r="BA320" s="66"/>
      <c r="BG320" s="66"/>
      <c r="BH320" s="66"/>
      <c r="BR320" s="66"/>
      <c r="BS320" s="66"/>
      <c r="BZ320" s="67"/>
      <c r="CG320" s="66"/>
      <c r="CH320" s="66"/>
      <c r="CL320" s="67"/>
      <c r="CM320" s="66"/>
      <c r="CN320" s="66"/>
      <c r="CO320" s="66"/>
      <c r="CP320" s="66"/>
      <c r="CW320" s="67"/>
      <c r="CX320" s="66"/>
    </row>
    <row r="321">
      <c r="E321" s="66"/>
      <c r="F321" s="66"/>
      <c r="G321" s="66"/>
      <c r="H321" s="15"/>
      <c r="I321" s="66"/>
      <c r="J321" s="66"/>
      <c r="K321" s="67"/>
      <c r="L321" s="67"/>
      <c r="M321" s="67"/>
      <c r="N321" s="67"/>
      <c r="Z321" s="66"/>
      <c r="AA321" s="66"/>
      <c r="AO321" s="66"/>
      <c r="AP321" s="66"/>
      <c r="AZ321" s="66"/>
      <c r="BA321" s="66"/>
      <c r="BG321" s="66"/>
      <c r="BH321" s="66"/>
      <c r="BR321" s="66"/>
      <c r="BS321" s="66"/>
      <c r="BZ321" s="67"/>
      <c r="CG321" s="66"/>
      <c r="CH321" s="66"/>
      <c r="CL321" s="67"/>
      <c r="CM321" s="66"/>
      <c r="CN321" s="66"/>
      <c r="CO321" s="66"/>
      <c r="CP321" s="66"/>
      <c r="CW321" s="67"/>
      <c r="CX321" s="66"/>
    </row>
    <row r="322">
      <c r="E322" s="66"/>
      <c r="F322" s="66"/>
      <c r="G322" s="66"/>
      <c r="H322" s="15"/>
      <c r="I322" s="66"/>
      <c r="J322" s="66"/>
      <c r="K322" s="67"/>
      <c r="L322" s="67"/>
      <c r="M322" s="67"/>
      <c r="N322" s="67"/>
      <c r="Z322" s="66"/>
      <c r="AA322" s="66"/>
      <c r="AO322" s="66"/>
      <c r="AP322" s="66"/>
      <c r="AZ322" s="66"/>
      <c r="BA322" s="66"/>
      <c r="BG322" s="66"/>
      <c r="BH322" s="66"/>
      <c r="BR322" s="66"/>
      <c r="BS322" s="66"/>
      <c r="BZ322" s="67"/>
      <c r="CG322" s="66"/>
      <c r="CH322" s="66"/>
      <c r="CL322" s="67"/>
      <c r="CM322" s="66"/>
      <c r="CN322" s="66"/>
      <c r="CO322" s="66"/>
      <c r="CP322" s="66"/>
      <c r="CW322" s="67"/>
      <c r="CX322" s="66"/>
    </row>
    <row r="323">
      <c r="E323" s="66"/>
      <c r="F323" s="66"/>
      <c r="G323" s="66"/>
      <c r="H323" s="15"/>
      <c r="I323" s="66"/>
      <c r="J323" s="66"/>
      <c r="K323" s="67"/>
      <c r="L323" s="67"/>
      <c r="M323" s="67"/>
      <c r="N323" s="67"/>
      <c r="Z323" s="66"/>
      <c r="AA323" s="66"/>
      <c r="AO323" s="66"/>
      <c r="AP323" s="66"/>
      <c r="AZ323" s="66"/>
      <c r="BA323" s="66"/>
      <c r="BG323" s="66"/>
      <c r="BH323" s="66"/>
      <c r="BR323" s="66"/>
      <c r="BS323" s="66"/>
      <c r="BZ323" s="67"/>
      <c r="CG323" s="66"/>
      <c r="CH323" s="66"/>
      <c r="CL323" s="67"/>
      <c r="CM323" s="66"/>
      <c r="CN323" s="66"/>
      <c r="CO323" s="66"/>
      <c r="CP323" s="66"/>
      <c r="CW323" s="67"/>
      <c r="CX323" s="66"/>
    </row>
    <row r="324">
      <c r="E324" s="66"/>
      <c r="F324" s="66"/>
      <c r="G324" s="66"/>
      <c r="H324" s="15"/>
      <c r="I324" s="66"/>
      <c r="J324" s="66"/>
      <c r="K324" s="67"/>
      <c r="L324" s="67"/>
      <c r="M324" s="67"/>
      <c r="N324" s="67"/>
      <c r="Z324" s="66"/>
      <c r="AA324" s="66"/>
      <c r="AO324" s="66"/>
      <c r="AP324" s="66"/>
      <c r="AZ324" s="66"/>
      <c r="BA324" s="66"/>
      <c r="BG324" s="66"/>
      <c r="BH324" s="66"/>
      <c r="BR324" s="66"/>
      <c r="BS324" s="66"/>
      <c r="BZ324" s="67"/>
      <c r="CG324" s="66"/>
      <c r="CH324" s="66"/>
      <c r="CL324" s="67"/>
      <c r="CM324" s="66"/>
      <c r="CN324" s="66"/>
      <c r="CO324" s="66"/>
      <c r="CP324" s="66"/>
      <c r="CW324" s="67"/>
      <c r="CX324" s="66"/>
    </row>
    <row r="325">
      <c r="E325" s="66"/>
      <c r="F325" s="66"/>
      <c r="G325" s="66"/>
      <c r="H325" s="15"/>
      <c r="I325" s="66"/>
      <c r="J325" s="66"/>
      <c r="K325" s="67"/>
      <c r="L325" s="67"/>
      <c r="M325" s="67"/>
      <c r="N325" s="67"/>
      <c r="Z325" s="66"/>
      <c r="AA325" s="66"/>
      <c r="AO325" s="66"/>
      <c r="AP325" s="66"/>
      <c r="AZ325" s="66"/>
      <c r="BA325" s="66"/>
      <c r="BG325" s="66"/>
      <c r="BH325" s="66"/>
      <c r="BR325" s="66"/>
      <c r="BS325" s="66"/>
      <c r="BZ325" s="67"/>
      <c r="CG325" s="66"/>
      <c r="CH325" s="66"/>
      <c r="CL325" s="67"/>
      <c r="CM325" s="66"/>
      <c r="CN325" s="66"/>
      <c r="CO325" s="66"/>
      <c r="CP325" s="66"/>
      <c r="CW325" s="67"/>
      <c r="CX325" s="66"/>
    </row>
    <row r="326">
      <c r="E326" s="66"/>
      <c r="F326" s="66"/>
      <c r="G326" s="66"/>
      <c r="H326" s="15"/>
      <c r="I326" s="66"/>
      <c r="J326" s="66"/>
      <c r="K326" s="67"/>
      <c r="L326" s="67"/>
      <c r="M326" s="67"/>
      <c r="N326" s="67"/>
      <c r="Z326" s="66"/>
      <c r="AA326" s="66"/>
      <c r="AO326" s="66"/>
      <c r="AP326" s="66"/>
      <c r="AZ326" s="66"/>
      <c r="BA326" s="66"/>
      <c r="BG326" s="66"/>
      <c r="BH326" s="66"/>
      <c r="BR326" s="66"/>
      <c r="BS326" s="66"/>
      <c r="BZ326" s="67"/>
      <c r="CG326" s="66"/>
      <c r="CH326" s="66"/>
      <c r="CL326" s="67"/>
      <c r="CM326" s="66"/>
      <c r="CN326" s="66"/>
      <c r="CO326" s="66"/>
      <c r="CP326" s="66"/>
      <c r="CW326" s="67"/>
      <c r="CX326" s="66"/>
    </row>
    <row r="327">
      <c r="E327" s="66"/>
      <c r="F327" s="66"/>
      <c r="G327" s="66"/>
      <c r="H327" s="15"/>
      <c r="I327" s="66"/>
      <c r="J327" s="66"/>
      <c r="K327" s="67"/>
      <c r="L327" s="67"/>
      <c r="M327" s="67"/>
      <c r="N327" s="67"/>
      <c r="Z327" s="66"/>
      <c r="AA327" s="66"/>
      <c r="AO327" s="66"/>
      <c r="AP327" s="66"/>
      <c r="AZ327" s="66"/>
      <c r="BA327" s="66"/>
      <c r="BG327" s="66"/>
      <c r="BH327" s="66"/>
      <c r="BR327" s="66"/>
      <c r="BS327" s="66"/>
      <c r="BZ327" s="67"/>
      <c r="CG327" s="66"/>
      <c r="CH327" s="66"/>
      <c r="CL327" s="67"/>
      <c r="CM327" s="66"/>
      <c r="CN327" s="66"/>
      <c r="CO327" s="66"/>
      <c r="CP327" s="66"/>
      <c r="CW327" s="67"/>
      <c r="CX327" s="66"/>
    </row>
    <row r="328">
      <c r="E328" s="66"/>
      <c r="F328" s="66"/>
      <c r="G328" s="66"/>
      <c r="H328" s="15"/>
      <c r="I328" s="66"/>
      <c r="J328" s="66"/>
      <c r="K328" s="67"/>
      <c r="L328" s="67"/>
      <c r="M328" s="67"/>
      <c r="N328" s="67"/>
      <c r="Z328" s="66"/>
      <c r="AA328" s="66"/>
      <c r="AO328" s="66"/>
      <c r="AP328" s="66"/>
      <c r="AZ328" s="66"/>
      <c r="BA328" s="66"/>
      <c r="BG328" s="66"/>
      <c r="BH328" s="66"/>
      <c r="BR328" s="66"/>
      <c r="BS328" s="66"/>
      <c r="BZ328" s="67"/>
      <c r="CG328" s="66"/>
      <c r="CH328" s="66"/>
      <c r="CL328" s="67"/>
      <c r="CM328" s="66"/>
      <c r="CN328" s="66"/>
      <c r="CO328" s="66"/>
      <c r="CP328" s="66"/>
      <c r="CW328" s="67"/>
      <c r="CX328" s="66"/>
    </row>
    <row r="329">
      <c r="E329" s="66"/>
      <c r="F329" s="66"/>
      <c r="G329" s="66"/>
      <c r="H329" s="15"/>
      <c r="I329" s="66"/>
      <c r="J329" s="66"/>
      <c r="K329" s="67"/>
      <c r="L329" s="67"/>
      <c r="M329" s="67"/>
      <c r="N329" s="67"/>
      <c r="Z329" s="66"/>
      <c r="AA329" s="66"/>
      <c r="AO329" s="66"/>
      <c r="AP329" s="66"/>
      <c r="AZ329" s="66"/>
      <c r="BA329" s="66"/>
      <c r="BG329" s="66"/>
      <c r="BH329" s="66"/>
      <c r="BR329" s="66"/>
      <c r="BS329" s="66"/>
      <c r="BZ329" s="67"/>
      <c r="CG329" s="66"/>
      <c r="CH329" s="66"/>
      <c r="CL329" s="67"/>
      <c r="CM329" s="66"/>
      <c r="CN329" s="66"/>
      <c r="CO329" s="66"/>
      <c r="CP329" s="66"/>
      <c r="CW329" s="67"/>
      <c r="CX329" s="66"/>
    </row>
    <row r="330">
      <c r="E330" s="66"/>
      <c r="F330" s="66"/>
      <c r="G330" s="66"/>
      <c r="H330" s="15"/>
      <c r="I330" s="66"/>
      <c r="J330" s="66"/>
      <c r="K330" s="67"/>
      <c r="L330" s="67"/>
      <c r="M330" s="67"/>
      <c r="N330" s="67"/>
      <c r="Z330" s="66"/>
      <c r="AA330" s="66"/>
      <c r="AO330" s="66"/>
      <c r="AP330" s="66"/>
      <c r="AZ330" s="66"/>
      <c r="BA330" s="66"/>
      <c r="BG330" s="66"/>
      <c r="BH330" s="66"/>
      <c r="BR330" s="66"/>
      <c r="BS330" s="66"/>
      <c r="BZ330" s="67"/>
      <c r="CG330" s="66"/>
      <c r="CH330" s="66"/>
      <c r="CL330" s="67"/>
      <c r="CM330" s="66"/>
      <c r="CN330" s="66"/>
      <c r="CO330" s="66"/>
      <c r="CP330" s="66"/>
      <c r="CW330" s="67"/>
      <c r="CX330" s="66"/>
    </row>
    <row r="331">
      <c r="E331" s="66"/>
      <c r="F331" s="66"/>
      <c r="G331" s="66"/>
      <c r="H331" s="15"/>
      <c r="I331" s="66"/>
      <c r="J331" s="66"/>
      <c r="K331" s="67"/>
      <c r="L331" s="67"/>
      <c r="M331" s="67"/>
      <c r="N331" s="67"/>
      <c r="Z331" s="66"/>
      <c r="AA331" s="66"/>
      <c r="AO331" s="66"/>
      <c r="AP331" s="66"/>
      <c r="AZ331" s="66"/>
      <c r="BA331" s="66"/>
      <c r="BG331" s="66"/>
      <c r="BH331" s="66"/>
      <c r="BR331" s="66"/>
      <c r="BS331" s="66"/>
      <c r="BZ331" s="67"/>
      <c r="CG331" s="66"/>
      <c r="CH331" s="66"/>
      <c r="CL331" s="67"/>
      <c r="CM331" s="66"/>
      <c r="CN331" s="66"/>
      <c r="CO331" s="66"/>
      <c r="CP331" s="66"/>
      <c r="CW331" s="67"/>
      <c r="CX331" s="66"/>
    </row>
    <row r="332">
      <c r="E332" s="66"/>
      <c r="F332" s="66"/>
      <c r="G332" s="66"/>
      <c r="H332" s="15"/>
      <c r="I332" s="66"/>
      <c r="J332" s="66"/>
      <c r="K332" s="67"/>
      <c r="L332" s="67"/>
      <c r="M332" s="67"/>
      <c r="N332" s="67"/>
      <c r="Z332" s="66"/>
      <c r="AA332" s="66"/>
      <c r="AO332" s="66"/>
      <c r="AP332" s="66"/>
      <c r="AZ332" s="66"/>
      <c r="BA332" s="66"/>
      <c r="BG332" s="66"/>
      <c r="BH332" s="66"/>
      <c r="BR332" s="66"/>
      <c r="BS332" s="66"/>
      <c r="BZ332" s="67"/>
      <c r="CG332" s="66"/>
      <c r="CH332" s="66"/>
      <c r="CL332" s="67"/>
      <c r="CM332" s="66"/>
      <c r="CN332" s="66"/>
      <c r="CO332" s="66"/>
      <c r="CP332" s="66"/>
      <c r="CW332" s="67"/>
      <c r="CX332" s="66"/>
    </row>
    <row r="333">
      <c r="E333" s="66"/>
      <c r="F333" s="66"/>
      <c r="G333" s="66"/>
      <c r="H333" s="15"/>
      <c r="I333" s="66"/>
      <c r="J333" s="66"/>
      <c r="K333" s="67"/>
      <c r="L333" s="67"/>
      <c r="M333" s="67"/>
      <c r="N333" s="67"/>
      <c r="Z333" s="66"/>
      <c r="AA333" s="66"/>
      <c r="AO333" s="66"/>
      <c r="AP333" s="66"/>
      <c r="AZ333" s="66"/>
      <c r="BA333" s="66"/>
      <c r="BG333" s="66"/>
      <c r="BH333" s="66"/>
      <c r="BR333" s="66"/>
      <c r="BS333" s="66"/>
      <c r="BZ333" s="67"/>
      <c r="CG333" s="66"/>
      <c r="CH333" s="66"/>
      <c r="CL333" s="67"/>
      <c r="CM333" s="66"/>
      <c r="CN333" s="66"/>
      <c r="CO333" s="66"/>
      <c r="CP333" s="66"/>
      <c r="CW333" s="67"/>
      <c r="CX333" s="66"/>
    </row>
    <row r="334">
      <c r="E334" s="66"/>
      <c r="F334" s="66"/>
      <c r="G334" s="66"/>
      <c r="H334" s="15"/>
      <c r="I334" s="66"/>
      <c r="J334" s="66"/>
      <c r="K334" s="67"/>
      <c r="L334" s="67"/>
      <c r="M334" s="67"/>
      <c r="N334" s="67"/>
      <c r="Z334" s="66"/>
      <c r="AA334" s="66"/>
      <c r="AO334" s="66"/>
      <c r="AP334" s="66"/>
      <c r="AZ334" s="66"/>
      <c r="BA334" s="66"/>
      <c r="BG334" s="66"/>
      <c r="BH334" s="66"/>
      <c r="BR334" s="66"/>
      <c r="BS334" s="66"/>
      <c r="BZ334" s="67"/>
      <c r="CG334" s="66"/>
      <c r="CH334" s="66"/>
      <c r="CL334" s="67"/>
      <c r="CM334" s="66"/>
      <c r="CN334" s="66"/>
      <c r="CO334" s="66"/>
      <c r="CP334" s="66"/>
      <c r="CW334" s="67"/>
      <c r="CX334" s="66"/>
    </row>
    <row r="335">
      <c r="E335" s="66"/>
      <c r="F335" s="66"/>
      <c r="G335" s="66"/>
      <c r="H335" s="15"/>
      <c r="I335" s="66"/>
      <c r="J335" s="66"/>
      <c r="K335" s="67"/>
      <c r="L335" s="67"/>
      <c r="M335" s="67"/>
      <c r="N335" s="67"/>
      <c r="Z335" s="66"/>
      <c r="AA335" s="66"/>
      <c r="AO335" s="66"/>
      <c r="AP335" s="66"/>
      <c r="AZ335" s="66"/>
      <c r="BA335" s="66"/>
      <c r="BG335" s="66"/>
      <c r="BH335" s="66"/>
      <c r="BR335" s="66"/>
      <c r="BS335" s="66"/>
      <c r="BZ335" s="67"/>
      <c r="CG335" s="66"/>
      <c r="CH335" s="66"/>
      <c r="CL335" s="67"/>
      <c r="CM335" s="66"/>
      <c r="CN335" s="66"/>
      <c r="CO335" s="66"/>
      <c r="CP335" s="66"/>
      <c r="CW335" s="67"/>
      <c r="CX335" s="66"/>
    </row>
    <row r="336">
      <c r="E336" s="66"/>
      <c r="F336" s="66"/>
      <c r="G336" s="66"/>
      <c r="H336" s="15"/>
      <c r="I336" s="66"/>
      <c r="J336" s="66"/>
      <c r="K336" s="67"/>
      <c r="L336" s="67"/>
      <c r="M336" s="67"/>
      <c r="N336" s="67"/>
      <c r="Z336" s="66"/>
      <c r="AA336" s="66"/>
      <c r="AO336" s="66"/>
      <c r="AP336" s="66"/>
      <c r="AZ336" s="66"/>
      <c r="BA336" s="66"/>
      <c r="BG336" s="66"/>
      <c r="BH336" s="66"/>
      <c r="BR336" s="66"/>
      <c r="BS336" s="66"/>
      <c r="BZ336" s="67"/>
      <c r="CG336" s="66"/>
      <c r="CH336" s="66"/>
      <c r="CL336" s="67"/>
      <c r="CM336" s="66"/>
      <c r="CN336" s="66"/>
      <c r="CO336" s="66"/>
      <c r="CP336" s="66"/>
      <c r="CW336" s="67"/>
      <c r="CX336" s="66"/>
    </row>
    <row r="337">
      <c r="E337" s="66"/>
      <c r="F337" s="66"/>
      <c r="G337" s="66"/>
      <c r="H337" s="15"/>
      <c r="I337" s="66"/>
      <c r="J337" s="66"/>
      <c r="K337" s="67"/>
      <c r="L337" s="67"/>
      <c r="M337" s="67"/>
      <c r="N337" s="67"/>
      <c r="Z337" s="66"/>
      <c r="AA337" s="66"/>
      <c r="AO337" s="66"/>
      <c r="AP337" s="66"/>
      <c r="AZ337" s="66"/>
      <c r="BA337" s="66"/>
      <c r="BG337" s="66"/>
      <c r="BH337" s="66"/>
      <c r="BR337" s="66"/>
      <c r="BS337" s="66"/>
      <c r="BZ337" s="67"/>
      <c r="CG337" s="66"/>
      <c r="CH337" s="66"/>
      <c r="CL337" s="67"/>
      <c r="CM337" s="66"/>
      <c r="CN337" s="66"/>
      <c r="CO337" s="66"/>
      <c r="CP337" s="66"/>
      <c r="CW337" s="67"/>
      <c r="CX337" s="66"/>
    </row>
    <row r="338">
      <c r="E338" s="66"/>
      <c r="F338" s="66"/>
      <c r="G338" s="66"/>
      <c r="H338" s="15"/>
      <c r="I338" s="66"/>
      <c r="J338" s="66"/>
      <c r="K338" s="67"/>
      <c r="L338" s="67"/>
      <c r="M338" s="67"/>
      <c r="N338" s="67"/>
      <c r="Z338" s="66"/>
      <c r="AA338" s="66"/>
      <c r="AO338" s="66"/>
      <c r="AP338" s="66"/>
      <c r="AZ338" s="66"/>
      <c r="BA338" s="66"/>
      <c r="BG338" s="66"/>
      <c r="BH338" s="66"/>
      <c r="BR338" s="66"/>
      <c r="BS338" s="66"/>
      <c r="BZ338" s="67"/>
      <c r="CG338" s="66"/>
      <c r="CH338" s="66"/>
      <c r="CL338" s="67"/>
      <c r="CM338" s="66"/>
      <c r="CN338" s="66"/>
      <c r="CO338" s="66"/>
      <c r="CP338" s="66"/>
      <c r="CW338" s="67"/>
      <c r="CX338" s="66"/>
    </row>
    <row r="339">
      <c r="E339" s="66"/>
      <c r="F339" s="66"/>
      <c r="G339" s="66"/>
      <c r="H339" s="15"/>
      <c r="I339" s="66"/>
      <c r="J339" s="66"/>
      <c r="K339" s="67"/>
      <c r="L339" s="67"/>
      <c r="M339" s="67"/>
      <c r="N339" s="67"/>
      <c r="Z339" s="66"/>
      <c r="AA339" s="66"/>
      <c r="AO339" s="66"/>
      <c r="AP339" s="66"/>
      <c r="AZ339" s="66"/>
      <c r="BA339" s="66"/>
      <c r="BG339" s="66"/>
      <c r="BH339" s="66"/>
      <c r="BR339" s="66"/>
      <c r="BS339" s="66"/>
      <c r="BZ339" s="67"/>
      <c r="CG339" s="66"/>
      <c r="CH339" s="66"/>
      <c r="CL339" s="67"/>
      <c r="CM339" s="66"/>
      <c r="CN339" s="66"/>
      <c r="CO339" s="66"/>
      <c r="CP339" s="66"/>
      <c r="CW339" s="67"/>
      <c r="CX339" s="66"/>
    </row>
    <row r="340">
      <c r="E340" s="66"/>
      <c r="F340" s="66"/>
      <c r="G340" s="66"/>
      <c r="H340" s="15"/>
      <c r="I340" s="66"/>
      <c r="J340" s="66"/>
      <c r="K340" s="67"/>
      <c r="L340" s="67"/>
      <c r="M340" s="67"/>
      <c r="N340" s="67"/>
      <c r="Z340" s="66"/>
      <c r="AA340" s="66"/>
      <c r="AO340" s="66"/>
      <c r="AP340" s="66"/>
      <c r="AZ340" s="66"/>
      <c r="BA340" s="66"/>
      <c r="BG340" s="66"/>
      <c r="BH340" s="66"/>
      <c r="BR340" s="66"/>
      <c r="BS340" s="66"/>
      <c r="BZ340" s="67"/>
      <c r="CG340" s="66"/>
      <c r="CH340" s="66"/>
      <c r="CL340" s="67"/>
      <c r="CM340" s="66"/>
      <c r="CN340" s="66"/>
      <c r="CO340" s="66"/>
      <c r="CP340" s="66"/>
      <c r="CW340" s="67"/>
      <c r="CX340" s="66"/>
    </row>
    <row r="341">
      <c r="E341" s="66"/>
      <c r="F341" s="66"/>
      <c r="G341" s="66"/>
      <c r="H341" s="15"/>
      <c r="I341" s="66"/>
      <c r="J341" s="66"/>
      <c r="K341" s="67"/>
      <c r="L341" s="67"/>
      <c r="M341" s="67"/>
      <c r="N341" s="67"/>
      <c r="Z341" s="66"/>
      <c r="AA341" s="66"/>
      <c r="AO341" s="66"/>
      <c r="AP341" s="66"/>
      <c r="AZ341" s="66"/>
      <c r="BA341" s="66"/>
      <c r="BG341" s="66"/>
      <c r="BH341" s="66"/>
      <c r="BR341" s="66"/>
      <c r="BS341" s="66"/>
      <c r="BZ341" s="67"/>
      <c r="CG341" s="66"/>
      <c r="CH341" s="66"/>
      <c r="CL341" s="67"/>
      <c r="CM341" s="66"/>
      <c r="CN341" s="66"/>
      <c r="CO341" s="66"/>
      <c r="CP341" s="66"/>
      <c r="CW341" s="67"/>
      <c r="CX341" s="66"/>
    </row>
    <row r="342">
      <c r="E342" s="66"/>
      <c r="F342" s="66"/>
      <c r="G342" s="66"/>
      <c r="H342" s="15"/>
      <c r="I342" s="66"/>
      <c r="J342" s="66"/>
      <c r="K342" s="67"/>
      <c r="L342" s="67"/>
      <c r="M342" s="67"/>
      <c r="N342" s="67"/>
      <c r="Z342" s="66"/>
      <c r="AA342" s="66"/>
      <c r="AO342" s="66"/>
      <c r="AP342" s="66"/>
      <c r="AZ342" s="66"/>
      <c r="BA342" s="66"/>
      <c r="BG342" s="66"/>
      <c r="BH342" s="66"/>
      <c r="BR342" s="66"/>
      <c r="BS342" s="66"/>
      <c r="BZ342" s="67"/>
      <c r="CG342" s="66"/>
      <c r="CH342" s="66"/>
      <c r="CL342" s="67"/>
      <c r="CM342" s="66"/>
      <c r="CN342" s="66"/>
      <c r="CO342" s="66"/>
      <c r="CP342" s="66"/>
      <c r="CW342" s="67"/>
      <c r="CX342" s="66"/>
    </row>
    <row r="343">
      <c r="E343" s="66"/>
      <c r="F343" s="66"/>
      <c r="G343" s="66"/>
      <c r="H343" s="15"/>
      <c r="I343" s="66"/>
      <c r="J343" s="66"/>
      <c r="K343" s="67"/>
      <c r="L343" s="67"/>
      <c r="M343" s="67"/>
      <c r="N343" s="67"/>
      <c r="Z343" s="66"/>
      <c r="AA343" s="66"/>
      <c r="AO343" s="66"/>
      <c r="AP343" s="66"/>
      <c r="AZ343" s="66"/>
      <c r="BA343" s="66"/>
      <c r="BG343" s="66"/>
      <c r="BH343" s="66"/>
      <c r="BR343" s="66"/>
      <c r="BS343" s="66"/>
      <c r="BZ343" s="67"/>
      <c r="CG343" s="66"/>
      <c r="CH343" s="66"/>
      <c r="CL343" s="67"/>
      <c r="CM343" s="66"/>
      <c r="CN343" s="66"/>
      <c r="CO343" s="66"/>
      <c r="CP343" s="66"/>
      <c r="CW343" s="67"/>
      <c r="CX343" s="66"/>
    </row>
    <row r="344">
      <c r="E344" s="66"/>
      <c r="F344" s="66"/>
      <c r="G344" s="66"/>
      <c r="H344" s="15"/>
      <c r="I344" s="66"/>
      <c r="J344" s="66"/>
      <c r="K344" s="67"/>
      <c r="L344" s="67"/>
      <c r="M344" s="67"/>
      <c r="N344" s="67"/>
      <c r="Z344" s="66"/>
      <c r="AA344" s="66"/>
      <c r="AO344" s="66"/>
      <c r="AP344" s="66"/>
      <c r="AZ344" s="66"/>
      <c r="BA344" s="66"/>
      <c r="BG344" s="66"/>
      <c r="BH344" s="66"/>
      <c r="BR344" s="66"/>
      <c r="BS344" s="66"/>
      <c r="BZ344" s="67"/>
      <c r="CG344" s="66"/>
      <c r="CH344" s="66"/>
      <c r="CL344" s="67"/>
      <c r="CM344" s="66"/>
      <c r="CN344" s="66"/>
      <c r="CO344" s="66"/>
      <c r="CP344" s="66"/>
      <c r="CW344" s="67"/>
      <c r="CX344" s="66"/>
    </row>
    <row r="345">
      <c r="E345" s="66"/>
      <c r="F345" s="66"/>
      <c r="G345" s="66"/>
      <c r="H345" s="15"/>
      <c r="I345" s="66"/>
      <c r="J345" s="66"/>
      <c r="K345" s="67"/>
      <c r="L345" s="67"/>
      <c r="M345" s="67"/>
      <c r="N345" s="67"/>
      <c r="Z345" s="66"/>
      <c r="AA345" s="66"/>
      <c r="AO345" s="66"/>
      <c r="AP345" s="66"/>
      <c r="AZ345" s="66"/>
      <c r="BA345" s="66"/>
      <c r="BG345" s="66"/>
      <c r="BH345" s="66"/>
      <c r="BR345" s="66"/>
      <c r="BS345" s="66"/>
      <c r="BZ345" s="67"/>
      <c r="CG345" s="66"/>
      <c r="CH345" s="66"/>
      <c r="CL345" s="67"/>
      <c r="CM345" s="66"/>
      <c r="CN345" s="66"/>
      <c r="CO345" s="66"/>
      <c r="CP345" s="66"/>
      <c r="CW345" s="67"/>
      <c r="CX345" s="66"/>
    </row>
    <row r="346">
      <c r="E346" s="66"/>
      <c r="F346" s="66"/>
      <c r="G346" s="66"/>
      <c r="H346" s="15"/>
      <c r="I346" s="66"/>
      <c r="J346" s="66"/>
      <c r="K346" s="67"/>
      <c r="L346" s="67"/>
      <c r="M346" s="67"/>
      <c r="N346" s="67"/>
      <c r="Z346" s="66"/>
      <c r="AA346" s="66"/>
      <c r="AO346" s="66"/>
      <c r="AP346" s="66"/>
      <c r="AZ346" s="66"/>
      <c r="BA346" s="66"/>
      <c r="BG346" s="66"/>
      <c r="BH346" s="66"/>
      <c r="BR346" s="66"/>
      <c r="BS346" s="66"/>
      <c r="BZ346" s="67"/>
      <c r="CG346" s="66"/>
      <c r="CH346" s="66"/>
      <c r="CL346" s="67"/>
      <c r="CM346" s="66"/>
      <c r="CN346" s="66"/>
      <c r="CO346" s="66"/>
      <c r="CP346" s="66"/>
      <c r="CW346" s="67"/>
      <c r="CX346" s="66"/>
    </row>
    <row r="347">
      <c r="E347" s="66"/>
      <c r="F347" s="66"/>
      <c r="G347" s="66"/>
      <c r="H347" s="15"/>
      <c r="I347" s="66"/>
      <c r="J347" s="66"/>
      <c r="K347" s="67"/>
      <c r="L347" s="67"/>
      <c r="M347" s="67"/>
      <c r="N347" s="67"/>
      <c r="Z347" s="66"/>
      <c r="AA347" s="66"/>
      <c r="AO347" s="66"/>
      <c r="AP347" s="66"/>
      <c r="AZ347" s="66"/>
      <c r="BA347" s="66"/>
      <c r="BG347" s="66"/>
      <c r="BH347" s="66"/>
      <c r="BR347" s="66"/>
      <c r="BS347" s="66"/>
      <c r="BZ347" s="67"/>
      <c r="CG347" s="66"/>
      <c r="CH347" s="66"/>
      <c r="CL347" s="67"/>
      <c r="CM347" s="66"/>
      <c r="CN347" s="66"/>
      <c r="CO347" s="66"/>
      <c r="CP347" s="66"/>
      <c r="CW347" s="67"/>
      <c r="CX347" s="66"/>
    </row>
    <row r="348">
      <c r="E348" s="66"/>
      <c r="F348" s="66"/>
      <c r="G348" s="66"/>
      <c r="H348" s="15"/>
      <c r="I348" s="66"/>
      <c r="J348" s="66"/>
      <c r="K348" s="67"/>
      <c r="L348" s="67"/>
      <c r="M348" s="67"/>
      <c r="N348" s="67"/>
      <c r="Z348" s="66"/>
      <c r="AA348" s="66"/>
      <c r="AO348" s="66"/>
      <c r="AP348" s="66"/>
      <c r="AZ348" s="66"/>
      <c r="BA348" s="66"/>
      <c r="BG348" s="66"/>
      <c r="BH348" s="66"/>
      <c r="BR348" s="66"/>
      <c r="BS348" s="66"/>
      <c r="BZ348" s="67"/>
      <c r="CG348" s="66"/>
      <c r="CH348" s="66"/>
      <c r="CL348" s="67"/>
      <c r="CM348" s="66"/>
      <c r="CN348" s="66"/>
      <c r="CO348" s="66"/>
      <c r="CP348" s="66"/>
      <c r="CW348" s="67"/>
      <c r="CX348" s="66"/>
    </row>
    <row r="349">
      <c r="E349" s="66"/>
      <c r="F349" s="66"/>
      <c r="G349" s="66"/>
      <c r="H349" s="15"/>
      <c r="I349" s="66"/>
      <c r="J349" s="66"/>
      <c r="K349" s="67"/>
      <c r="L349" s="67"/>
      <c r="M349" s="67"/>
      <c r="N349" s="67"/>
      <c r="Z349" s="66"/>
      <c r="AA349" s="66"/>
      <c r="AO349" s="66"/>
      <c r="AP349" s="66"/>
      <c r="AZ349" s="66"/>
      <c r="BA349" s="66"/>
      <c r="BG349" s="66"/>
      <c r="BH349" s="66"/>
      <c r="BR349" s="66"/>
      <c r="BS349" s="66"/>
      <c r="BZ349" s="67"/>
      <c r="CG349" s="66"/>
      <c r="CH349" s="66"/>
      <c r="CL349" s="67"/>
      <c r="CM349" s="66"/>
      <c r="CN349" s="66"/>
      <c r="CO349" s="66"/>
      <c r="CP349" s="66"/>
      <c r="CW349" s="67"/>
      <c r="CX349" s="66"/>
    </row>
    <row r="350">
      <c r="E350" s="66"/>
      <c r="F350" s="66"/>
      <c r="G350" s="66"/>
      <c r="H350" s="15"/>
      <c r="I350" s="66"/>
      <c r="J350" s="66"/>
      <c r="K350" s="67"/>
      <c r="L350" s="67"/>
      <c r="M350" s="67"/>
      <c r="N350" s="67"/>
      <c r="Z350" s="66"/>
      <c r="AA350" s="66"/>
      <c r="AO350" s="66"/>
      <c r="AP350" s="66"/>
      <c r="AZ350" s="66"/>
      <c r="BA350" s="66"/>
      <c r="BG350" s="66"/>
      <c r="BH350" s="66"/>
      <c r="BR350" s="66"/>
      <c r="BS350" s="66"/>
      <c r="BZ350" s="67"/>
      <c r="CG350" s="66"/>
      <c r="CH350" s="66"/>
      <c r="CL350" s="67"/>
      <c r="CM350" s="66"/>
      <c r="CN350" s="66"/>
      <c r="CO350" s="66"/>
      <c r="CP350" s="66"/>
      <c r="CW350" s="67"/>
      <c r="CX350" s="66"/>
    </row>
    <row r="351">
      <c r="E351" s="66"/>
      <c r="F351" s="66"/>
      <c r="G351" s="66"/>
      <c r="H351" s="15"/>
      <c r="I351" s="66"/>
      <c r="J351" s="66"/>
      <c r="K351" s="67"/>
      <c r="L351" s="67"/>
      <c r="M351" s="67"/>
      <c r="N351" s="67"/>
      <c r="Z351" s="66"/>
      <c r="AA351" s="66"/>
      <c r="AO351" s="66"/>
      <c r="AP351" s="66"/>
      <c r="AZ351" s="66"/>
      <c r="BA351" s="66"/>
      <c r="BG351" s="66"/>
      <c r="BH351" s="66"/>
      <c r="BR351" s="66"/>
      <c r="BS351" s="66"/>
      <c r="BZ351" s="67"/>
      <c r="CG351" s="66"/>
      <c r="CH351" s="66"/>
      <c r="CL351" s="67"/>
      <c r="CM351" s="66"/>
      <c r="CN351" s="66"/>
      <c r="CO351" s="66"/>
      <c r="CP351" s="66"/>
      <c r="CW351" s="67"/>
      <c r="CX351" s="66"/>
    </row>
    <row r="352">
      <c r="E352" s="66"/>
      <c r="F352" s="66"/>
      <c r="G352" s="66"/>
      <c r="H352" s="15"/>
      <c r="I352" s="66"/>
      <c r="J352" s="66"/>
      <c r="K352" s="67"/>
      <c r="L352" s="67"/>
      <c r="M352" s="67"/>
      <c r="N352" s="67"/>
      <c r="Z352" s="66"/>
      <c r="AA352" s="66"/>
      <c r="AO352" s="66"/>
      <c r="AP352" s="66"/>
      <c r="AZ352" s="66"/>
      <c r="BA352" s="66"/>
      <c r="BG352" s="66"/>
      <c r="BH352" s="66"/>
      <c r="BR352" s="66"/>
      <c r="BS352" s="66"/>
      <c r="BZ352" s="67"/>
      <c r="CG352" s="66"/>
      <c r="CH352" s="66"/>
      <c r="CL352" s="67"/>
      <c r="CM352" s="66"/>
      <c r="CN352" s="66"/>
      <c r="CO352" s="66"/>
      <c r="CP352" s="66"/>
      <c r="CW352" s="67"/>
      <c r="CX352" s="66"/>
    </row>
    <row r="353">
      <c r="E353" s="66"/>
      <c r="F353" s="66"/>
      <c r="G353" s="66"/>
      <c r="H353" s="15"/>
      <c r="I353" s="66"/>
      <c r="J353" s="66"/>
      <c r="K353" s="67"/>
      <c r="L353" s="67"/>
      <c r="M353" s="67"/>
      <c r="N353" s="67"/>
      <c r="Z353" s="66"/>
      <c r="AA353" s="66"/>
      <c r="AO353" s="66"/>
      <c r="AP353" s="66"/>
      <c r="AZ353" s="66"/>
      <c r="BA353" s="66"/>
      <c r="BG353" s="66"/>
      <c r="BH353" s="66"/>
      <c r="BR353" s="66"/>
      <c r="BS353" s="66"/>
      <c r="BZ353" s="67"/>
      <c r="CG353" s="66"/>
      <c r="CH353" s="66"/>
      <c r="CL353" s="67"/>
      <c r="CM353" s="66"/>
      <c r="CN353" s="66"/>
      <c r="CO353" s="66"/>
      <c r="CP353" s="66"/>
      <c r="CW353" s="67"/>
      <c r="CX353" s="66"/>
    </row>
    <row r="354">
      <c r="E354" s="66"/>
      <c r="F354" s="66"/>
      <c r="G354" s="66"/>
      <c r="H354" s="15"/>
      <c r="I354" s="66"/>
      <c r="J354" s="66"/>
      <c r="K354" s="67"/>
      <c r="L354" s="67"/>
      <c r="M354" s="67"/>
      <c r="N354" s="67"/>
      <c r="Z354" s="66"/>
      <c r="AA354" s="66"/>
      <c r="AO354" s="66"/>
      <c r="AP354" s="66"/>
      <c r="AZ354" s="66"/>
      <c r="BA354" s="66"/>
      <c r="BG354" s="66"/>
      <c r="BH354" s="66"/>
      <c r="BR354" s="66"/>
      <c r="BS354" s="66"/>
      <c r="BZ354" s="67"/>
      <c r="CG354" s="66"/>
      <c r="CH354" s="66"/>
      <c r="CL354" s="67"/>
      <c r="CM354" s="66"/>
      <c r="CN354" s="66"/>
      <c r="CO354" s="66"/>
      <c r="CP354" s="66"/>
      <c r="CW354" s="67"/>
      <c r="CX354" s="66"/>
    </row>
    <row r="355">
      <c r="E355" s="66"/>
      <c r="F355" s="66"/>
      <c r="G355" s="66"/>
      <c r="H355" s="15"/>
      <c r="I355" s="66"/>
      <c r="J355" s="66"/>
      <c r="K355" s="67"/>
      <c r="L355" s="67"/>
      <c r="M355" s="67"/>
      <c r="N355" s="67"/>
      <c r="Z355" s="66"/>
      <c r="AA355" s="66"/>
      <c r="AO355" s="66"/>
      <c r="AP355" s="66"/>
      <c r="AZ355" s="66"/>
      <c r="BA355" s="66"/>
      <c r="BG355" s="66"/>
      <c r="BH355" s="66"/>
      <c r="BR355" s="66"/>
      <c r="BS355" s="66"/>
      <c r="BZ355" s="67"/>
      <c r="CG355" s="66"/>
      <c r="CH355" s="66"/>
      <c r="CL355" s="67"/>
      <c r="CM355" s="66"/>
      <c r="CN355" s="66"/>
      <c r="CO355" s="66"/>
      <c r="CP355" s="66"/>
      <c r="CW355" s="67"/>
      <c r="CX355" s="66"/>
    </row>
    <row r="356">
      <c r="E356" s="66"/>
      <c r="F356" s="66"/>
      <c r="G356" s="66"/>
      <c r="H356" s="15"/>
      <c r="I356" s="66"/>
      <c r="J356" s="66"/>
      <c r="K356" s="67"/>
      <c r="L356" s="67"/>
      <c r="M356" s="67"/>
      <c r="N356" s="67"/>
      <c r="Z356" s="66"/>
      <c r="AA356" s="66"/>
      <c r="AO356" s="66"/>
      <c r="AP356" s="66"/>
      <c r="AZ356" s="66"/>
      <c r="BA356" s="66"/>
      <c r="BG356" s="66"/>
      <c r="BH356" s="66"/>
      <c r="BR356" s="66"/>
      <c r="BS356" s="66"/>
      <c r="BZ356" s="67"/>
      <c r="CG356" s="66"/>
      <c r="CH356" s="66"/>
      <c r="CL356" s="67"/>
      <c r="CM356" s="66"/>
      <c r="CN356" s="66"/>
      <c r="CO356" s="66"/>
      <c r="CP356" s="66"/>
      <c r="CW356" s="67"/>
      <c r="CX356" s="66"/>
    </row>
    <row r="357">
      <c r="E357" s="66"/>
      <c r="F357" s="66"/>
      <c r="G357" s="66"/>
      <c r="H357" s="15"/>
      <c r="I357" s="66"/>
      <c r="J357" s="66"/>
      <c r="K357" s="67"/>
      <c r="L357" s="67"/>
      <c r="M357" s="67"/>
      <c r="N357" s="67"/>
      <c r="Z357" s="66"/>
      <c r="AA357" s="66"/>
      <c r="AO357" s="66"/>
      <c r="AP357" s="66"/>
      <c r="AZ357" s="66"/>
      <c r="BA357" s="66"/>
      <c r="BG357" s="66"/>
      <c r="BH357" s="66"/>
      <c r="BR357" s="66"/>
      <c r="BS357" s="66"/>
      <c r="BZ357" s="67"/>
      <c r="CG357" s="66"/>
      <c r="CH357" s="66"/>
      <c r="CL357" s="67"/>
      <c r="CM357" s="66"/>
      <c r="CN357" s="66"/>
      <c r="CO357" s="66"/>
      <c r="CP357" s="66"/>
      <c r="CW357" s="67"/>
      <c r="CX357" s="66"/>
    </row>
    <row r="358">
      <c r="E358" s="66"/>
      <c r="F358" s="66"/>
      <c r="G358" s="66"/>
      <c r="H358" s="15"/>
      <c r="I358" s="66"/>
      <c r="J358" s="66"/>
      <c r="K358" s="67"/>
      <c r="L358" s="67"/>
      <c r="M358" s="67"/>
      <c r="N358" s="67"/>
      <c r="Z358" s="66"/>
      <c r="AA358" s="66"/>
      <c r="AO358" s="66"/>
      <c r="AP358" s="66"/>
      <c r="AZ358" s="66"/>
      <c r="BA358" s="66"/>
      <c r="BG358" s="66"/>
      <c r="BH358" s="66"/>
      <c r="BR358" s="66"/>
      <c r="BS358" s="66"/>
      <c r="BZ358" s="67"/>
      <c r="CG358" s="66"/>
      <c r="CH358" s="66"/>
      <c r="CL358" s="67"/>
      <c r="CM358" s="66"/>
      <c r="CN358" s="66"/>
      <c r="CO358" s="66"/>
      <c r="CP358" s="66"/>
      <c r="CW358" s="67"/>
      <c r="CX358" s="66"/>
    </row>
    <row r="359">
      <c r="E359" s="66"/>
      <c r="F359" s="66"/>
      <c r="G359" s="66"/>
      <c r="H359" s="15"/>
      <c r="I359" s="66"/>
      <c r="J359" s="66"/>
      <c r="K359" s="67"/>
      <c r="L359" s="67"/>
      <c r="M359" s="67"/>
      <c r="N359" s="67"/>
      <c r="Z359" s="66"/>
      <c r="AA359" s="66"/>
      <c r="AO359" s="66"/>
      <c r="AP359" s="66"/>
      <c r="AZ359" s="66"/>
      <c r="BA359" s="66"/>
      <c r="BG359" s="66"/>
      <c r="BH359" s="66"/>
      <c r="BR359" s="66"/>
      <c r="BS359" s="66"/>
      <c r="BZ359" s="67"/>
      <c r="CG359" s="66"/>
      <c r="CH359" s="66"/>
      <c r="CL359" s="67"/>
      <c r="CM359" s="66"/>
      <c r="CN359" s="66"/>
      <c r="CO359" s="66"/>
      <c r="CP359" s="66"/>
      <c r="CW359" s="67"/>
      <c r="CX359" s="66"/>
    </row>
    <row r="360">
      <c r="E360" s="66"/>
      <c r="F360" s="66"/>
      <c r="G360" s="66"/>
      <c r="H360" s="15"/>
      <c r="I360" s="66"/>
      <c r="J360" s="66"/>
      <c r="K360" s="67"/>
      <c r="L360" s="67"/>
      <c r="M360" s="67"/>
      <c r="N360" s="67"/>
      <c r="Z360" s="66"/>
      <c r="AA360" s="66"/>
      <c r="AO360" s="66"/>
      <c r="AP360" s="66"/>
      <c r="AZ360" s="66"/>
      <c r="BA360" s="66"/>
      <c r="BG360" s="66"/>
      <c r="BH360" s="66"/>
      <c r="BR360" s="66"/>
      <c r="BS360" s="66"/>
      <c r="BZ360" s="67"/>
      <c r="CG360" s="66"/>
      <c r="CH360" s="66"/>
      <c r="CL360" s="67"/>
      <c r="CM360" s="66"/>
      <c r="CN360" s="66"/>
      <c r="CO360" s="66"/>
      <c r="CP360" s="66"/>
      <c r="CW360" s="67"/>
      <c r="CX360" s="66"/>
    </row>
    <row r="361">
      <c r="E361" s="66"/>
      <c r="F361" s="66"/>
      <c r="G361" s="66"/>
      <c r="H361" s="15"/>
      <c r="I361" s="66"/>
      <c r="J361" s="66"/>
      <c r="K361" s="67"/>
      <c r="L361" s="67"/>
      <c r="M361" s="67"/>
      <c r="N361" s="67"/>
      <c r="Z361" s="66"/>
      <c r="AA361" s="66"/>
      <c r="AO361" s="66"/>
      <c r="AP361" s="66"/>
      <c r="AZ361" s="66"/>
      <c r="BA361" s="66"/>
      <c r="BG361" s="66"/>
      <c r="BH361" s="66"/>
      <c r="BR361" s="66"/>
      <c r="BS361" s="66"/>
      <c r="BZ361" s="67"/>
      <c r="CG361" s="66"/>
      <c r="CH361" s="66"/>
      <c r="CL361" s="67"/>
      <c r="CM361" s="66"/>
      <c r="CN361" s="66"/>
      <c r="CO361" s="66"/>
      <c r="CP361" s="66"/>
      <c r="CW361" s="67"/>
      <c r="CX361" s="66"/>
    </row>
    <row r="362">
      <c r="E362" s="66"/>
      <c r="F362" s="66"/>
      <c r="G362" s="66"/>
      <c r="H362" s="15"/>
      <c r="I362" s="66"/>
      <c r="J362" s="66"/>
      <c r="K362" s="67"/>
      <c r="L362" s="67"/>
      <c r="M362" s="67"/>
      <c r="N362" s="67"/>
      <c r="Z362" s="66"/>
      <c r="AA362" s="66"/>
      <c r="AO362" s="66"/>
      <c r="AP362" s="66"/>
      <c r="AZ362" s="66"/>
      <c r="BA362" s="66"/>
      <c r="BG362" s="66"/>
      <c r="BH362" s="66"/>
      <c r="BR362" s="66"/>
      <c r="BS362" s="66"/>
      <c r="BZ362" s="67"/>
      <c r="CG362" s="66"/>
      <c r="CH362" s="66"/>
      <c r="CL362" s="67"/>
      <c r="CM362" s="66"/>
      <c r="CN362" s="66"/>
      <c r="CO362" s="66"/>
      <c r="CP362" s="66"/>
      <c r="CW362" s="67"/>
      <c r="CX362" s="66"/>
    </row>
    <row r="363">
      <c r="E363" s="66"/>
      <c r="F363" s="66"/>
      <c r="G363" s="66"/>
      <c r="H363" s="15"/>
      <c r="I363" s="66"/>
      <c r="J363" s="66"/>
      <c r="K363" s="67"/>
      <c r="L363" s="67"/>
      <c r="M363" s="67"/>
      <c r="N363" s="67"/>
      <c r="Z363" s="66"/>
      <c r="AA363" s="66"/>
      <c r="AO363" s="66"/>
      <c r="AP363" s="66"/>
      <c r="AZ363" s="66"/>
      <c r="BA363" s="66"/>
      <c r="BG363" s="66"/>
      <c r="BH363" s="66"/>
      <c r="BR363" s="66"/>
      <c r="BS363" s="66"/>
      <c r="BZ363" s="67"/>
      <c r="CG363" s="66"/>
      <c r="CH363" s="66"/>
      <c r="CL363" s="67"/>
      <c r="CM363" s="66"/>
      <c r="CN363" s="66"/>
      <c r="CO363" s="66"/>
      <c r="CP363" s="66"/>
      <c r="CW363" s="67"/>
      <c r="CX363" s="66"/>
    </row>
    <row r="364">
      <c r="E364" s="66"/>
      <c r="F364" s="66"/>
      <c r="G364" s="66"/>
      <c r="H364" s="15"/>
      <c r="I364" s="66"/>
      <c r="J364" s="66"/>
      <c r="K364" s="67"/>
      <c r="L364" s="67"/>
      <c r="M364" s="67"/>
      <c r="N364" s="67"/>
      <c r="Z364" s="66"/>
      <c r="AA364" s="66"/>
      <c r="AO364" s="66"/>
      <c r="AP364" s="66"/>
      <c r="AZ364" s="66"/>
      <c r="BA364" s="66"/>
      <c r="BG364" s="66"/>
      <c r="BH364" s="66"/>
      <c r="BR364" s="66"/>
      <c r="BS364" s="66"/>
      <c r="BZ364" s="67"/>
      <c r="CG364" s="66"/>
      <c r="CH364" s="66"/>
      <c r="CL364" s="67"/>
      <c r="CM364" s="66"/>
      <c r="CN364" s="66"/>
      <c r="CO364" s="66"/>
      <c r="CP364" s="66"/>
      <c r="CW364" s="67"/>
      <c r="CX364" s="66"/>
    </row>
    <row r="365">
      <c r="E365" s="66"/>
      <c r="F365" s="66"/>
      <c r="G365" s="66"/>
      <c r="H365" s="15"/>
      <c r="I365" s="66"/>
      <c r="J365" s="66"/>
      <c r="K365" s="67"/>
      <c r="L365" s="67"/>
      <c r="M365" s="67"/>
      <c r="N365" s="67"/>
      <c r="Z365" s="66"/>
      <c r="AA365" s="66"/>
      <c r="AO365" s="66"/>
      <c r="AP365" s="66"/>
      <c r="AZ365" s="66"/>
      <c r="BA365" s="66"/>
      <c r="BG365" s="66"/>
      <c r="BH365" s="66"/>
      <c r="BR365" s="66"/>
      <c r="BS365" s="66"/>
      <c r="BZ365" s="67"/>
      <c r="CG365" s="66"/>
      <c r="CH365" s="66"/>
      <c r="CL365" s="67"/>
      <c r="CM365" s="66"/>
      <c r="CN365" s="66"/>
      <c r="CO365" s="66"/>
      <c r="CP365" s="66"/>
      <c r="CW365" s="67"/>
      <c r="CX365" s="66"/>
    </row>
    <row r="366">
      <c r="E366" s="66"/>
      <c r="F366" s="66"/>
      <c r="G366" s="66"/>
      <c r="H366" s="15"/>
      <c r="I366" s="66"/>
      <c r="J366" s="66"/>
      <c r="K366" s="67"/>
      <c r="L366" s="67"/>
      <c r="M366" s="67"/>
      <c r="N366" s="67"/>
      <c r="Z366" s="66"/>
      <c r="AA366" s="66"/>
      <c r="AO366" s="66"/>
      <c r="AP366" s="66"/>
      <c r="AZ366" s="66"/>
      <c r="BA366" s="66"/>
      <c r="BG366" s="66"/>
      <c r="BH366" s="66"/>
      <c r="BR366" s="66"/>
      <c r="BS366" s="66"/>
      <c r="BZ366" s="67"/>
      <c r="CG366" s="66"/>
      <c r="CH366" s="66"/>
      <c r="CL366" s="67"/>
      <c r="CM366" s="66"/>
      <c r="CN366" s="66"/>
      <c r="CO366" s="66"/>
      <c r="CP366" s="66"/>
      <c r="CW366" s="67"/>
      <c r="CX366" s="66"/>
    </row>
    <row r="367">
      <c r="E367" s="66"/>
      <c r="F367" s="66"/>
      <c r="G367" s="66"/>
      <c r="H367" s="15"/>
      <c r="I367" s="66"/>
      <c r="J367" s="66"/>
      <c r="K367" s="67"/>
      <c r="L367" s="67"/>
      <c r="M367" s="67"/>
      <c r="N367" s="67"/>
      <c r="Z367" s="66"/>
      <c r="AA367" s="66"/>
      <c r="AO367" s="66"/>
      <c r="AP367" s="66"/>
      <c r="AZ367" s="66"/>
      <c r="BA367" s="66"/>
      <c r="BG367" s="66"/>
      <c r="BH367" s="66"/>
      <c r="BR367" s="66"/>
      <c r="BS367" s="66"/>
      <c r="BZ367" s="67"/>
      <c r="CG367" s="66"/>
      <c r="CH367" s="66"/>
      <c r="CL367" s="67"/>
      <c r="CM367" s="66"/>
      <c r="CN367" s="66"/>
      <c r="CO367" s="66"/>
      <c r="CP367" s="66"/>
      <c r="CW367" s="67"/>
      <c r="CX367" s="66"/>
    </row>
    <row r="368">
      <c r="E368" s="66"/>
      <c r="F368" s="66"/>
      <c r="G368" s="66"/>
      <c r="H368" s="15"/>
      <c r="I368" s="66"/>
      <c r="J368" s="66"/>
      <c r="K368" s="67"/>
      <c r="L368" s="67"/>
      <c r="M368" s="67"/>
      <c r="N368" s="67"/>
      <c r="Z368" s="66"/>
      <c r="AA368" s="66"/>
      <c r="AO368" s="66"/>
      <c r="AP368" s="66"/>
      <c r="AZ368" s="66"/>
      <c r="BA368" s="66"/>
      <c r="BG368" s="66"/>
      <c r="BH368" s="66"/>
      <c r="BR368" s="66"/>
      <c r="BS368" s="66"/>
      <c r="BZ368" s="67"/>
      <c r="CG368" s="66"/>
      <c r="CH368" s="66"/>
      <c r="CL368" s="67"/>
      <c r="CM368" s="66"/>
      <c r="CN368" s="66"/>
      <c r="CO368" s="66"/>
      <c r="CP368" s="66"/>
      <c r="CW368" s="67"/>
      <c r="CX368" s="66"/>
    </row>
    <row r="369">
      <c r="E369" s="66"/>
      <c r="F369" s="66"/>
      <c r="G369" s="66"/>
      <c r="H369" s="15"/>
      <c r="I369" s="66"/>
      <c r="J369" s="66"/>
      <c r="K369" s="67"/>
      <c r="L369" s="67"/>
      <c r="M369" s="67"/>
      <c r="N369" s="67"/>
      <c r="Z369" s="66"/>
      <c r="AA369" s="66"/>
      <c r="AO369" s="66"/>
      <c r="AP369" s="66"/>
      <c r="AZ369" s="66"/>
      <c r="BA369" s="66"/>
      <c r="BG369" s="66"/>
      <c r="BH369" s="66"/>
      <c r="BR369" s="66"/>
      <c r="BS369" s="66"/>
      <c r="BZ369" s="67"/>
      <c r="CG369" s="66"/>
      <c r="CH369" s="66"/>
      <c r="CL369" s="67"/>
      <c r="CM369" s="66"/>
      <c r="CN369" s="66"/>
      <c r="CO369" s="66"/>
      <c r="CP369" s="66"/>
      <c r="CW369" s="67"/>
      <c r="CX369" s="66"/>
    </row>
    <row r="370">
      <c r="E370" s="66"/>
      <c r="F370" s="66"/>
      <c r="G370" s="66"/>
      <c r="H370" s="15"/>
      <c r="I370" s="66"/>
      <c r="J370" s="66"/>
      <c r="K370" s="67"/>
      <c r="L370" s="67"/>
      <c r="M370" s="67"/>
      <c r="N370" s="67"/>
      <c r="Z370" s="66"/>
      <c r="AA370" s="66"/>
      <c r="AO370" s="66"/>
      <c r="AP370" s="66"/>
      <c r="AZ370" s="66"/>
      <c r="BA370" s="66"/>
      <c r="BG370" s="66"/>
      <c r="BH370" s="66"/>
      <c r="BR370" s="66"/>
      <c r="BS370" s="66"/>
      <c r="BZ370" s="67"/>
      <c r="CG370" s="66"/>
      <c r="CH370" s="66"/>
      <c r="CL370" s="67"/>
      <c r="CM370" s="66"/>
      <c r="CN370" s="66"/>
      <c r="CO370" s="66"/>
      <c r="CP370" s="66"/>
      <c r="CW370" s="67"/>
      <c r="CX370" s="66"/>
    </row>
    <row r="371">
      <c r="E371" s="66"/>
      <c r="F371" s="66"/>
      <c r="G371" s="66"/>
      <c r="H371" s="15"/>
      <c r="I371" s="66"/>
      <c r="J371" s="66"/>
      <c r="K371" s="67"/>
      <c r="L371" s="67"/>
      <c r="M371" s="67"/>
      <c r="N371" s="67"/>
      <c r="Z371" s="66"/>
      <c r="AA371" s="66"/>
      <c r="AO371" s="66"/>
      <c r="AP371" s="66"/>
      <c r="AZ371" s="66"/>
      <c r="BA371" s="66"/>
      <c r="BG371" s="66"/>
      <c r="BH371" s="66"/>
      <c r="BR371" s="66"/>
      <c r="BS371" s="66"/>
      <c r="BZ371" s="67"/>
      <c r="CG371" s="66"/>
      <c r="CH371" s="66"/>
      <c r="CL371" s="67"/>
      <c r="CM371" s="66"/>
      <c r="CN371" s="66"/>
      <c r="CO371" s="66"/>
      <c r="CP371" s="66"/>
      <c r="CW371" s="67"/>
      <c r="CX371" s="66"/>
    </row>
    <row r="372">
      <c r="E372" s="66"/>
      <c r="F372" s="66"/>
      <c r="G372" s="66"/>
      <c r="H372" s="15"/>
      <c r="I372" s="66"/>
      <c r="J372" s="66"/>
      <c r="K372" s="67"/>
      <c r="L372" s="67"/>
      <c r="M372" s="67"/>
      <c r="N372" s="67"/>
      <c r="Z372" s="66"/>
      <c r="AA372" s="66"/>
      <c r="AO372" s="66"/>
      <c r="AP372" s="66"/>
      <c r="AZ372" s="66"/>
      <c r="BA372" s="66"/>
      <c r="BG372" s="66"/>
      <c r="BH372" s="66"/>
      <c r="BR372" s="66"/>
      <c r="BS372" s="66"/>
      <c r="BZ372" s="67"/>
      <c r="CG372" s="66"/>
      <c r="CH372" s="66"/>
      <c r="CL372" s="67"/>
      <c r="CM372" s="66"/>
      <c r="CN372" s="66"/>
      <c r="CO372" s="66"/>
      <c r="CP372" s="66"/>
      <c r="CW372" s="67"/>
      <c r="CX372" s="66"/>
    </row>
    <row r="373">
      <c r="E373" s="66"/>
      <c r="F373" s="66"/>
      <c r="G373" s="66"/>
      <c r="H373" s="15"/>
      <c r="I373" s="66"/>
      <c r="J373" s="66"/>
      <c r="K373" s="67"/>
      <c r="L373" s="67"/>
      <c r="M373" s="67"/>
      <c r="N373" s="67"/>
      <c r="Z373" s="66"/>
      <c r="AA373" s="66"/>
      <c r="AO373" s="66"/>
      <c r="AP373" s="66"/>
      <c r="AZ373" s="66"/>
      <c r="BA373" s="66"/>
      <c r="BG373" s="66"/>
      <c r="BH373" s="66"/>
      <c r="BR373" s="66"/>
      <c r="BS373" s="66"/>
      <c r="BZ373" s="67"/>
      <c r="CG373" s="66"/>
      <c r="CH373" s="66"/>
      <c r="CL373" s="67"/>
      <c r="CM373" s="66"/>
      <c r="CN373" s="66"/>
      <c r="CO373" s="66"/>
      <c r="CP373" s="66"/>
      <c r="CW373" s="67"/>
      <c r="CX373" s="66"/>
    </row>
    <row r="374">
      <c r="E374" s="66"/>
      <c r="F374" s="66"/>
      <c r="G374" s="66"/>
      <c r="H374" s="15"/>
      <c r="I374" s="66"/>
      <c r="J374" s="66"/>
      <c r="K374" s="67"/>
      <c r="L374" s="67"/>
      <c r="M374" s="67"/>
      <c r="N374" s="67"/>
      <c r="Z374" s="66"/>
      <c r="AA374" s="66"/>
      <c r="AO374" s="66"/>
      <c r="AP374" s="66"/>
      <c r="AZ374" s="66"/>
      <c r="BA374" s="66"/>
      <c r="BG374" s="66"/>
      <c r="BH374" s="66"/>
      <c r="BR374" s="66"/>
      <c r="BS374" s="66"/>
      <c r="BZ374" s="67"/>
      <c r="CG374" s="66"/>
      <c r="CH374" s="66"/>
      <c r="CL374" s="67"/>
      <c r="CM374" s="66"/>
      <c r="CN374" s="66"/>
      <c r="CO374" s="66"/>
      <c r="CP374" s="66"/>
      <c r="CW374" s="67"/>
      <c r="CX374" s="66"/>
    </row>
    <row r="375">
      <c r="E375" s="66"/>
      <c r="F375" s="66"/>
      <c r="G375" s="66"/>
      <c r="H375" s="15"/>
      <c r="I375" s="66"/>
      <c r="J375" s="66"/>
      <c r="K375" s="67"/>
      <c r="L375" s="67"/>
      <c r="M375" s="67"/>
      <c r="N375" s="67"/>
      <c r="Z375" s="66"/>
      <c r="AA375" s="66"/>
      <c r="AO375" s="66"/>
      <c r="AP375" s="66"/>
      <c r="AZ375" s="66"/>
      <c r="BA375" s="66"/>
      <c r="BG375" s="66"/>
      <c r="BH375" s="66"/>
      <c r="BR375" s="66"/>
      <c r="BS375" s="66"/>
      <c r="BZ375" s="67"/>
      <c r="CG375" s="66"/>
      <c r="CH375" s="66"/>
      <c r="CL375" s="67"/>
      <c r="CM375" s="66"/>
      <c r="CN375" s="66"/>
      <c r="CO375" s="66"/>
      <c r="CP375" s="66"/>
      <c r="CW375" s="67"/>
      <c r="CX375" s="66"/>
    </row>
    <row r="376">
      <c r="E376" s="66"/>
      <c r="F376" s="66"/>
      <c r="G376" s="66"/>
      <c r="H376" s="15"/>
      <c r="I376" s="66"/>
      <c r="J376" s="66"/>
      <c r="K376" s="67"/>
      <c r="L376" s="67"/>
      <c r="M376" s="67"/>
      <c r="N376" s="67"/>
      <c r="Z376" s="66"/>
      <c r="AA376" s="66"/>
      <c r="AO376" s="66"/>
      <c r="AP376" s="66"/>
      <c r="AZ376" s="66"/>
      <c r="BA376" s="66"/>
      <c r="BG376" s="66"/>
      <c r="BH376" s="66"/>
      <c r="BR376" s="66"/>
      <c r="BS376" s="66"/>
      <c r="BZ376" s="67"/>
      <c r="CG376" s="66"/>
      <c r="CH376" s="66"/>
      <c r="CL376" s="67"/>
      <c r="CM376" s="66"/>
      <c r="CN376" s="66"/>
      <c r="CO376" s="66"/>
      <c r="CP376" s="66"/>
      <c r="CW376" s="67"/>
      <c r="CX376" s="66"/>
    </row>
    <row r="377">
      <c r="E377" s="66"/>
      <c r="F377" s="66"/>
      <c r="G377" s="66"/>
      <c r="H377" s="15"/>
      <c r="I377" s="66"/>
      <c r="J377" s="66"/>
      <c r="K377" s="67"/>
      <c r="L377" s="67"/>
      <c r="M377" s="67"/>
      <c r="N377" s="67"/>
      <c r="Z377" s="66"/>
      <c r="AA377" s="66"/>
      <c r="AO377" s="66"/>
      <c r="AP377" s="66"/>
      <c r="AZ377" s="66"/>
      <c r="BA377" s="66"/>
      <c r="BG377" s="66"/>
      <c r="BH377" s="66"/>
      <c r="BR377" s="66"/>
      <c r="BS377" s="66"/>
      <c r="BZ377" s="67"/>
      <c r="CG377" s="66"/>
      <c r="CH377" s="66"/>
      <c r="CL377" s="67"/>
      <c r="CM377" s="66"/>
      <c r="CN377" s="66"/>
      <c r="CO377" s="66"/>
      <c r="CP377" s="66"/>
      <c r="CW377" s="67"/>
      <c r="CX377" s="66"/>
    </row>
    <row r="378">
      <c r="E378" s="66"/>
      <c r="F378" s="66"/>
      <c r="G378" s="66"/>
      <c r="H378" s="15"/>
      <c r="I378" s="66"/>
      <c r="J378" s="66"/>
      <c r="K378" s="67"/>
      <c r="L378" s="67"/>
      <c r="M378" s="67"/>
      <c r="N378" s="67"/>
      <c r="Z378" s="66"/>
      <c r="AA378" s="66"/>
      <c r="AO378" s="66"/>
      <c r="AP378" s="66"/>
      <c r="AZ378" s="66"/>
      <c r="BA378" s="66"/>
      <c r="BG378" s="66"/>
      <c r="BH378" s="66"/>
      <c r="BR378" s="66"/>
      <c r="BS378" s="66"/>
      <c r="BZ378" s="67"/>
      <c r="CG378" s="66"/>
      <c r="CH378" s="66"/>
      <c r="CL378" s="67"/>
      <c r="CM378" s="66"/>
      <c r="CN378" s="66"/>
      <c r="CO378" s="66"/>
      <c r="CP378" s="66"/>
      <c r="CW378" s="67"/>
      <c r="CX378" s="66"/>
    </row>
    <row r="379">
      <c r="E379" s="66"/>
      <c r="F379" s="66"/>
      <c r="G379" s="66"/>
      <c r="H379" s="15"/>
      <c r="I379" s="66"/>
      <c r="J379" s="66"/>
      <c r="K379" s="67"/>
      <c r="L379" s="67"/>
      <c r="M379" s="67"/>
      <c r="N379" s="67"/>
      <c r="Z379" s="66"/>
      <c r="AA379" s="66"/>
      <c r="AO379" s="66"/>
      <c r="AP379" s="66"/>
      <c r="AZ379" s="66"/>
      <c r="BA379" s="66"/>
      <c r="BG379" s="66"/>
      <c r="BH379" s="66"/>
      <c r="BR379" s="66"/>
      <c r="BS379" s="66"/>
      <c r="BZ379" s="67"/>
      <c r="CG379" s="66"/>
      <c r="CH379" s="66"/>
      <c r="CL379" s="67"/>
      <c r="CM379" s="66"/>
      <c r="CN379" s="66"/>
      <c r="CO379" s="66"/>
      <c r="CP379" s="66"/>
      <c r="CW379" s="67"/>
      <c r="CX379" s="66"/>
    </row>
    <row r="380">
      <c r="E380" s="66"/>
      <c r="F380" s="66"/>
      <c r="G380" s="66"/>
      <c r="H380" s="15"/>
      <c r="I380" s="66"/>
      <c r="J380" s="66"/>
      <c r="K380" s="67"/>
      <c r="L380" s="67"/>
      <c r="M380" s="67"/>
      <c r="N380" s="67"/>
      <c r="Z380" s="66"/>
      <c r="AA380" s="66"/>
      <c r="AO380" s="66"/>
      <c r="AP380" s="66"/>
      <c r="AZ380" s="66"/>
      <c r="BA380" s="66"/>
      <c r="BG380" s="66"/>
      <c r="BH380" s="66"/>
      <c r="BR380" s="66"/>
      <c r="BS380" s="66"/>
      <c r="BZ380" s="67"/>
      <c r="CG380" s="66"/>
      <c r="CH380" s="66"/>
      <c r="CL380" s="67"/>
      <c r="CM380" s="66"/>
      <c r="CN380" s="66"/>
      <c r="CO380" s="66"/>
      <c r="CP380" s="66"/>
      <c r="CW380" s="67"/>
      <c r="CX380" s="66"/>
    </row>
    <row r="381">
      <c r="E381" s="66"/>
      <c r="F381" s="66"/>
      <c r="G381" s="66"/>
      <c r="H381" s="15"/>
      <c r="I381" s="66"/>
      <c r="J381" s="66"/>
      <c r="K381" s="67"/>
      <c r="L381" s="67"/>
      <c r="M381" s="67"/>
      <c r="N381" s="67"/>
      <c r="Z381" s="66"/>
      <c r="AA381" s="66"/>
      <c r="AO381" s="66"/>
      <c r="AP381" s="66"/>
      <c r="AZ381" s="66"/>
      <c r="BA381" s="66"/>
      <c r="BG381" s="66"/>
      <c r="BH381" s="66"/>
      <c r="BR381" s="66"/>
      <c r="BS381" s="66"/>
      <c r="BZ381" s="67"/>
      <c r="CG381" s="66"/>
      <c r="CH381" s="66"/>
      <c r="CL381" s="67"/>
      <c r="CM381" s="66"/>
      <c r="CN381" s="66"/>
      <c r="CO381" s="66"/>
      <c r="CP381" s="66"/>
      <c r="CW381" s="67"/>
      <c r="CX381" s="66"/>
    </row>
    <row r="382">
      <c r="E382" s="66"/>
      <c r="F382" s="66"/>
      <c r="G382" s="66"/>
      <c r="H382" s="15"/>
      <c r="I382" s="66"/>
      <c r="J382" s="66"/>
      <c r="K382" s="67"/>
      <c r="L382" s="67"/>
      <c r="M382" s="67"/>
      <c r="N382" s="67"/>
      <c r="Z382" s="66"/>
      <c r="AA382" s="66"/>
      <c r="AO382" s="66"/>
      <c r="AP382" s="66"/>
      <c r="AZ382" s="66"/>
      <c r="BA382" s="66"/>
      <c r="BG382" s="66"/>
      <c r="BH382" s="66"/>
      <c r="BR382" s="66"/>
      <c r="BS382" s="66"/>
      <c r="BZ382" s="67"/>
      <c r="CG382" s="66"/>
      <c r="CH382" s="66"/>
      <c r="CL382" s="67"/>
      <c r="CM382" s="66"/>
      <c r="CN382" s="66"/>
      <c r="CO382" s="66"/>
      <c r="CP382" s="66"/>
      <c r="CW382" s="67"/>
      <c r="CX382" s="66"/>
    </row>
    <row r="383">
      <c r="E383" s="66"/>
      <c r="F383" s="66"/>
      <c r="G383" s="66"/>
      <c r="H383" s="15"/>
      <c r="I383" s="66"/>
      <c r="J383" s="66"/>
      <c r="K383" s="67"/>
      <c r="L383" s="67"/>
      <c r="M383" s="67"/>
      <c r="N383" s="67"/>
      <c r="Z383" s="66"/>
      <c r="AA383" s="66"/>
      <c r="AO383" s="66"/>
      <c r="AP383" s="66"/>
      <c r="AZ383" s="66"/>
      <c r="BA383" s="66"/>
      <c r="BG383" s="66"/>
      <c r="BH383" s="66"/>
      <c r="BR383" s="66"/>
      <c r="BS383" s="66"/>
      <c r="BZ383" s="67"/>
      <c r="CG383" s="66"/>
      <c r="CH383" s="66"/>
      <c r="CL383" s="67"/>
      <c r="CM383" s="66"/>
      <c r="CN383" s="66"/>
      <c r="CO383" s="66"/>
      <c r="CP383" s="66"/>
      <c r="CW383" s="67"/>
      <c r="CX383" s="66"/>
    </row>
    <row r="384">
      <c r="E384" s="66"/>
      <c r="F384" s="66"/>
      <c r="G384" s="66"/>
      <c r="H384" s="15"/>
      <c r="I384" s="66"/>
      <c r="J384" s="66"/>
      <c r="K384" s="67"/>
      <c r="L384" s="67"/>
      <c r="M384" s="67"/>
      <c r="N384" s="67"/>
      <c r="Z384" s="66"/>
      <c r="AA384" s="66"/>
      <c r="AO384" s="66"/>
      <c r="AP384" s="66"/>
      <c r="AZ384" s="66"/>
      <c r="BA384" s="66"/>
      <c r="BG384" s="66"/>
      <c r="BH384" s="66"/>
      <c r="BR384" s="66"/>
      <c r="BS384" s="66"/>
      <c r="BZ384" s="67"/>
      <c r="CG384" s="66"/>
      <c r="CH384" s="66"/>
      <c r="CL384" s="67"/>
      <c r="CM384" s="66"/>
      <c r="CN384" s="66"/>
      <c r="CO384" s="66"/>
      <c r="CP384" s="66"/>
      <c r="CW384" s="67"/>
      <c r="CX384" s="66"/>
    </row>
    <row r="385">
      <c r="E385" s="66"/>
      <c r="F385" s="66"/>
      <c r="G385" s="66"/>
      <c r="H385" s="15"/>
      <c r="I385" s="66"/>
      <c r="J385" s="66"/>
      <c r="K385" s="67"/>
      <c r="L385" s="67"/>
      <c r="M385" s="67"/>
      <c r="N385" s="67"/>
      <c r="Z385" s="66"/>
      <c r="AA385" s="66"/>
      <c r="AO385" s="66"/>
      <c r="AP385" s="66"/>
      <c r="AZ385" s="66"/>
      <c r="BA385" s="66"/>
      <c r="BG385" s="66"/>
      <c r="BH385" s="66"/>
      <c r="BR385" s="66"/>
      <c r="BS385" s="66"/>
      <c r="BZ385" s="67"/>
      <c r="CG385" s="66"/>
      <c r="CH385" s="66"/>
      <c r="CL385" s="67"/>
      <c r="CM385" s="66"/>
      <c r="CN385" s="66"/>
      <c r="CO385" s="66"/>
      <c r="CP385" s="66"/>
      <c r="CW385" s="67"/>
      <c r="CX385" s="66"/>
    </row>
    <row r="386">
      <c r="E386" s="66"/>
      <c r="F386" s="66"/>
      <c r="G386" s="66"/>
      <c r="H386" s="15"/>
      <c r="I386" s="66"/>
      <c r="J386" s="66"/>
      <c r="K386" s="67"/>
      <c r="L386" s="67"/>
      <c r="M386" s="67"/>
      <c r="N386" s="67"/>
      <c r="Z386" s="66"/>
      <c r="AA386" s="66"/>
      <c r="AO386" s="66"/>
      <c r="AP386" s="66"/>
      <c r="AZ386" s="66"/>
      <c r="BA386" s="66"/>
      <c r="BG386" s="66"/>
      <c r="BH386" s="66"/>
      <c r="BR386" s="66"/>
      <c r="BS386" s="66"/>
      <c r="BZ386" s="67"/>
      <c r="CG386" s="66"/>
      <c r="CH386" s="66"/>
      <c r="CL386" s="67"/>
      <c r="CM386" s="66"/>
      <c r="CN386" s="66"/>
      <c r="CO386" s="66"/>
      <c r="CP386" s="66"/>
      <c r="CW386" s="67"/>
      <c r="CX386" s="66"/>
    </row>
    <row r="387">
      <c r="E387" s="66"/>
      <c r="F387" s="66"/>
      <c r="G387" s="66"/>
      <c r="H387" s="15"/>
      <c r="I387" s="66"/>
      <c r="J387" s="66"/>
      <c r="K387" s="67"/>
      <c r="L387" s="67"/>
      <c r="M387" s="67"/>
      <c r="N387" s="67"/>
      <c r="Z387" s="66"/>
      <c r="AA387" s="66"/>
      <c r="AO387" s="66"/>
      <c r="AP387" s="66"/>
      <c r="AZ387" s="66"/>
      <c r="BA387" s="66"/>
      <c r="BG387" s="66"/>
      <c r="BH387" s="66"/>
      <c r="BR387" s="66"/>
      <c r="BS387" s="66"/>
      <c r="BZ387" s="67"/>
      <c r="CG387" s="66"/>
      <c r="CH387" s="66"/>
      <c r="CL387" s="67"/>
      <c r="CM387" s="66"/>
      <c r="CN387" s="66"/>
      <c r="CO387" s="66"/>
      <c r="CP387" s="66"/>
      <c r="CW387" s="67"/>
      <c r="CX387" s="66"/>
    </row>
    <row r="388">
      <c r="E388" s="66"/>
      <c r="F388" s="66"/>
      <c r="G388" s="66"/>
      <c r="H388" s="15"/>
      <c r="I388" s="66"/>
      <c r="J388" s="66"/>
      <c r="K388" s="67"/>
      <c r="L388" s="67"/>
      <c r="M388" s="67"/>
      <c r="N388" s="67"/>
      <c r="Z388" s="66"/>
      <c r="AA388" s="66"/>
      <c r="AO388" s="66"/>
      <c r="AP388" s="66"/>
      <c r="AZ388" s="66"/>
      <c r="BA388" s="66"/>
      <c r="BG388" s="66"/>
      <c r="BH388" s="66"/>
      <c r="BR388" s="66"/>
      <c r="BS388" s="66"/>
      <c r="BZ388" s="67"/>
      <c r="CG388" s="66"/>
      <c r="CH388" s="66"/>
      <c r="CL388" s="67"/>
      <c r="CM388" s="66"/>
      <c r="CN388" s="66"/>
      <c r="CO388" s="66"/>
      <c r="CP388" s="66"/>
      <c r="CW388" s="67"/>
      <c r="CX388" s="66"/>
    </row>
    <row r="389">
      <c r="E389" s="66"/>
      <c r="F389" s="66"/>
      <c r="G389" s="66"/>
      <c r="H389" s="15"/>
      <c r="I389" s="66"/>
      <c r="J389" s="66"/>
      <c r="K389" s="67"/>
      <c r="L389" s="67"/>
      <c r="M389" s="67"/>
      <c r="N389" s="67"/>
      <c r="Z389" s="66"/>
      <c r="AA389" s="66"/>
      <c r="AO389" s="66"/>
      <c r="AP389" s="66"/>
      <c r="AZ389" s="66"/>
      <c r="BA389" s="66"/>
      <c r="BG389" s="66"/>
      <c r="BH389" s="66"/>
      <c r="BR389" s="66"/>
      <c r="BS389" s="66"/>
      <c r="BZ389" s="67"/>
      <c r="CG389" s="66"/>
      <c r="CH389" s="66"/>
      <c r="CL389" s="67"/>
      <c r="CM389" s="66"/>
      <c r="CN389" s="66"/>
      <c r="CO389" s="66"/>
      <c r="CP389" s="66"/>
      <c r="CW389" s="67"/>
      <c r="CX389" s="66"/>
    </row>
    <row r="390">
      <c r="E390" s="66"/>
      <c r="F390" s="66"/>
      <c r="G390" s="66"/>
      <c r="H390" s="15"/>
      <c r="I390" s="66"/>
      <c r="J390" s="66"/>
      <c r="K390" s="67"/>
      <c r="L390" s="67"/>
      <c r="M390" s="67"/>
      <c r="N390" s="67"/>
      <c r="Z390" s="66"/>
      <c r="AA390" s="66"/>
      <c r="AO390" s="66"/>
      <c r="AP390" s="66"/>
      <c r="AZ390" s="66"/>
      <c r="BA390" s="66"/>
      <c r="BG390" s="66"/>
      <c r="BH390" s="66"/>
      <c r="BR390" s="66"/>
      <c r="BS390" s="66"/>
      <c r="BZ390" s="67"/>
      <c r="CG390" s="66"/>
      <c r="CH390" s="66"/>
      <c r="CL390" s="67"/>
      <c r="CM390" s="66"/>
      <c r="CN390" s="66"/>
      <c r="CO390" s="66"/>
      <c r="CP390" s="66"/>
      <c r="CW390" s="67"/>
      <c r="CX390" s="66"/>
    </row>
    <row r="391">
      <c r="E391" s="66"/>
      <c r="F391" s="66"/>
      <c r="G391" s="66"/>
      <c r="H391" s="15"/>
      <c r="I391" s="66"/>
      <c r="J391" s="66"/>
      <c r="K391" s="67"/>
      <c r="L391" s="67"/>
      <c r="M391" s="67"/>
      <c r="N391" s="67"/>
      <c r="Z391" s="66"/>
      <c r="AA391" s="66"/>
      <c r="AO391" s="66"/>
      <c r="AP391" s="66"/>
      <c r="AZ391" s="66"/>
      <c r="BA391" s="66"/>
      <c r="BG391" s="66"/>
      <c r="BH391" s="66"/>
      <c r="BR391" s="66"/>
      <c r="BS391" s="66"/>
      <c r="BZ391" s="67"/>
      <c r="CG391" s="66"/>
      <c r="CH391" s="66"/>
      <c r="CL391" s="67"/>
      <c r="CM391" s="66"/>
      <c r="CN391" s="66"/>
      <c r="CO391" s="66"/>
      <c r="CP391" s="66"/>
      <c r="CW391" s="67"/>
      <c r="CX391" s="66"/>
    </row>
    <row r="392">
      <c r="E392" s="66"/>
      <c r="F392" s="66"/>
      <c r="G392" s="66"/>
      <c r="H392" s="15"/>
      <c r="I392" s="66"/>
      <c r="J392" s="66"/>
      <c r="K392" s="67"/>
      <c r="L392" s="67"/>
      <c r="M392" s="67"/>
      <c r="N392" s="67"/>
      <c r="Z392" s="66"/>
      <c r="AA392" s="66"/>
      <c r="AO392" s="66"/>
      <c r="AP392" s="66"/>
      <c r="AZ392" s="66"/>
      <c r="BA392" s="66"/>
      <c r="BG392" s="66"/>
      <c r="BH392" s="66"/>
      <c r="BR392" s="66"/>
      <c r="BS392" s="66"/>
      <c r="BZ392" s="67"/>
      <c r="CG392" s="66"/>
      <c r="CH392" s="66"/>
      <c r="CL392" s="67"/>
      <c r="CM392" s="66"/>
      <c r="CN392" s="66"/>
      <c r="CO392" s="66"/>
      <c r="CP392" s="66"/>
      <c r="CW392" s="67"/>
      <c r="CX392" s="66"/>
    </row>
    <row r="393">
      <c r="E393" s="66"/>
      <c r="F393" s="66"/>
      <c r="G393" s="66"/>
      <c r="H393" s="15"/>
      <c r="I393" s="66"/>
      <c r="J393" s="66"/>
      <c r="K393" s="67"/>
      <c r="L393" s="67"/>
      <c r="M393" s="67"/>
      <c r="N393" s="67"/>
      <c r="Z393" s="66"/>
      <c r="AA393" s="66"/>
      <c r="AO393" s="66"/>
      <c r="AP393" s="66"/>
      <c r="AZ393" s="66"/>
      <c r="BA393" s="66"/>
      <c r="BG393" s="66"/>
      <c r="BH393" s="66"/>
      <c r="BR393" s="66"/>
      <c r="BS393" s="66"/>
      <c r="BZ393" s="67"/>
      <c r="CG393" s="66"/>
      <c r="CH393" s="66"/>
      <c r="CL393" s="67"/>
      <c r="CM393" s="66"/>
      <c r="CN393" s="66"/>
      <c r="CO393" s="66"/>
      <c r="CP393" s="66"/>
      <c r="CW393" s="67"/>
      <c r="CX393" s="66"/>
    </row>
    <row r="394">
      <c r="E394" s="66"/>
      <c r="F394" s="66"/>
      <c r="G394" s="66"/>
      <c r="H394" s="15"/>
      <c r="I394" s="66"/>
      <c r="J394" s="66"/>
      <c r="K394" s="67"/>
      <c r="L394" s="67"/>
      <c r="M394" s="67"/>
      <c r="N394" s="67"/>
      <c r="Z394" s="66"/>
      <c r="AA394" s="66"/>
      <c r="AO394" s="66"/>
      <c r="AP394" s="66"/>
      <c r="AZ394" s="66"/>
      <c r="BA394" s="66"/>
      <c r="BG394" s="66"/>
      <c r="BH394" s="66"/>
      <c r="BR394" s="66"/>
      <c r="BS394" s="66"/>
      <c r="BZ394" s="67"/>
      <c r="CG394" s="66"/>
      <c r="CH394" s="66"/>
      <c r="CL394" s="67"/>
      <c r="CM394" s="66"/>
      <c r="CN394" s="66"/>
      <c r="CO394" s="66"/>
      <c r="CP394" s="66"/>
      <c r="CW394" s="67"/>
      <c r="CX394" s="66"/>
    </row>
    <row r="395">
      <c r="E395" s="66"/>
      <c r="F395" s="66"/>
      <c r="G395" s="66"/>
      <c r="H395" s="15"/>
      <c r="I395" s="66"/>
      <c r="J395" s="66"/>
      <c r="K395" s="67"/>
      <c r="L395" s="67"/>
      <c r="M395" s="67"/>
      <c r="N395" s="67"/>
      <c r="Z395" s="66"/>
      <c r="AA395" s="66"/>
      <c r="AO395" s="66"/>
      <c r="AP395" s="66"/>
      <c r="AZ395" s="66"/>
      <c r="BA395" s="66"/>
      <c r="BG395" s="66"/>
      <c r="BH395" s="66"/>
      <c r="BR395" s="66"/>
      <c r="BS395" s="66"/>
      <c r="BZ395" s="67"/>
      <c r="CG395" s="66"/>
      <c r="CH395" s="66"/>
      <c r="CL395" s="67"/>
      <c r="CM395" s="66"/>
      <c r="CN395" s="66"/>
      <c r="CO395" s="66"/>
      <c r="CP395" s="66"/>
      <c r="CW395" s="67"/>
      <c r="CX395" s="66"/>
    </row>
    <row r="396">
      <c r="E396" s="66"/>
      <c r="F396" s="66"/>
      <c r="G396" s="66"/>
      <c r="H396" s="15"/>
      <c r="I396" s="66"/>
      <c r="J396" s="66"/>
      <c r="K396" s="67"/>
      <c r="L396" s="67"/>
      <c r="M396" s="67"/>
      <c r="N396" s="67"/>
      <c r="Z396" s="66"/>
      <c r="AA396" s="66"/>
      <c r="AO396" s="66"/>
      <c r="AP396" s="66"/>
      <c r="AZ396" s="66"/>
      <c r="BA396" s="66"/>
      <c r="BG396" s="66"/>
      <c r="BH396" s="66"/>
      <c r="BR396" s="66"/>
      <c r="BS396" s="66"/>
      <c r="BZ396" s="67"/>
      <c r="CG396" s="66"/>
      <c r="CH396" s="66"/>
      <c r="CL396" s="67"/>
      <c r="CM396" s="66"/>
      <c r="CN396" s="66"/>
      <c r="CO396" s="66"/>
      <c r="CP396" s="66"/>
      <c r="CW396" s="67"/>
      <c r="CX396" s="66"/>
    </row>
    <row r="397">
      <c r="E397" s="66"/>
      <c r="F397" s="66"/>
      <c r="G397" s="66"/>
      <c r="H397" s="15"/>
      <c r="I397" s="66"/>
      <c r="J397" s="66"/>
      <c r="K397" s="67"/>
      <c r="L397" s="67"/>
      <c r="M397" s="67"/>
      <c r="N397" s="67"/>
      <c r="Z397" s="66"/>
      <c r="AA397" s="66"/>
      <c r="AO397" s="66"/>
      <c r="AP397" s="66"/>
      <c r="AZ397" s="66"/>
      <c r="BA397" s="66"/>
      <c r="BG397" s="66"/>
      <c r="BH397" s="66"/>
      <c r="BR397" s="66"/>
      <c r="BS397" s="66"/>
      <c r="BZ397" s="67"/>
      <c r="CG397" s="66"/>
      <c r="CH397" s="66"/>
      <c r="CL397" s="67"/>
      <c r="CM397" s="66"/>
      <c r="CN397" s="66"/>
      <c r="CO397" s="66"/>
      <c r="CP397" s="66"/>
      <c r="CW397" s="67"/>
      <c r="CX397" s="66"/>
    </row>
    <row r="398">
      <c r="E398" s="66"/>
      <c r="F398" s="66"/>
      <c r="G398" s="66"/>
      <c r="H398" s="15"/>
      <c r="I398" s="66"/>
      <c r="J398" s="66"/>
      <c r="K398" s="67"/>
      <c r="L398" s="67"/>
      <c r="M398" s="67"/>
      <c r="N398" s="67"/>
      <c r="Z398" s="66"/>
      <c r="AA398" s="66"/>
      <c r="AO398" s="66"/>
      <c r="AP398" s="66"/>
      <c r="AZ398" s="66"/>
      <c r="BA398" s="66"/>
      <c r="BG398" s="66"/>
      <c r="BH398" s="66"/>
      <c r="BR398" s="66"/>
      <c r="BS398" s="66"/>
      <c r="BZ398" s="67"/>
      <c r="CG398" s="66"/>
      <c r="CH398" s="66"/>
      <c r="CL398" s="67"/>
      <c r="CM398" s="66"/>
      <c r="CN398" s="66"/>
      <c r="CO398" s="66"/>
      <c r="CP398" s="66"/>
      <c r="CW398" s="67"/>
      <c r="CX398" s="66"/>
    </row>
    <row r="399">
      <c r="E399" s="66"/>
      <c r="F399" s="66"/>
      <c r="G399" s="66"/>
      <c r="H399" s="15"/>
      <c r="I399" s="66"/>
      <c r="J399" s="66"/>
      <c r="K399" s="67"/>
      <c r="L399" s="67"/>
      <c r="M399" s="67"/>
      <c r="N399" s="67"/>
      <c r="Z399" s="66"/>
      <c r="AA399" s="66"/>
      <c r="AO399" s="66"/>
      <c r="AP399" s="66"/>
      <c r="AZ399" s="66"/>
      <c r="BA399" s="66"/>
      <c r="BG399" s="66"/>
      <c r="BH399" s="66"/>
      <c r="BR399" s="66"/>
      <c r="BS399" s="66"/>
      <c r="BZ399" s="67"/>
      <c r="CG399" s="66"/>
      <c r="CH399" s="66"/>
      <c r="CL399" s="67"/>
      <c r="CM399" s="66"/>
      <c r="CN399" s="66"/>
      <c r="CO399" s="66"/>
      <c r="CP399" s="66"/>
      <c r="CW399" s="67"/>
      <c r="CX399" s="66"/>
    </row>
    <row r="400">
      <c r="E400" s="66"/>
      <c r="F400" s="66"/>
      <c r="G400" s="66"/>
      <c r="H400" s="15"/>
      <c r="I400" s="66"/>
      <c r="J400" s="66"/>
      <c r="K400" s="67"/>
      <c r="L400" s="67"/>
      <c r="M400" s="67"/>
      <c r="N400" s="67"/>
      <c r="Z400" s="66"/>
      <c r="AA400" s="66"/>
      <c r="AO400" s="66"/>
      <c r="AP400" s="66"/>
      <c r="AZ400" s="66"/>
      <c r="BA400" s="66"/>
      <c r="BG400" s="66"/>
      <c r="BH400" s="66"/>
      <c r="BR400" s="66"/>
      <c r="BS400" s="66"/>
      <c r="BZ400" s="67"/>
      <c r="CG400" s="66"/>
      <c r="CH400" s="66"/>
      <c r="CL400" s="67"/>
      <c r="CM400" s="66"/>
      <c r="CN400" s="66"/>
      <c r="CO400" s="66"/>
      <c r="CP400" s="66"/>
      <c r="CW400" s="67"/>
      <c r="CX400" s="66"/>
    </row>
    <row r="401">
      <c r="E401" s="66"/>
      <c r="F401" s="66"/>
      <c r="G401" s="66"/>
      <c r="H401" s="15"/>
      <c r="I401" s="66"/>
      <c r="J401" s="66"/>
      <c r="K401" s="67"/>
      <c r="L401" s="67"/>
      <c r="M401" s="67"/>
      <c r="N401" s="67"/>
      <c r="Z401" s="66"/>
      <c r="AA401" s="66"/>
      <c r="AO401" s="66"/>
      <c r="AP401" s="66"/>
      <c r="AZ401" s="66"/>
      <c r="BA401" s="66"/>
      <c r="BG401" s="66"/>
      <c r="BH401" s="66"/>
      <c r="BR401" s="66"/>
      <c r="BS401" s="66"/>
      <c r="BZ401" s="67"/>
      <c r="CG401" s="66"/>
      <c r="CH401" s="66"/>
      <c r="CL401" s="67"/>
      <c r="CM401" s="66"/>
      <c r="CN401" s="66"/>
      <c r="CO401" s="66"/>
      <c r="CP401" s="66"/>
      <c r="CW401" s="67"/>
      <c r="CX401" s="66"/>
    </row>
    <row r="402">
      <c r="E402" s="66"/>
      <c r="F402" s="66"/>
      <c r="G402" s="66"/>
      <c r="H402" s="15"/>
      <c r="I402" s="66"/>
      <c r="J402" s="66"/>
      <c r="K402" s="67"/>
      <c r="L402" s="67"/>
      <c r="M402" s="67"/>
      <c r="N402" s="67"/>
      <c r="Z402" s="66"/>
      <c r="AA402" s="66"/>
      <c r="AO402" s="66"/>
      <c r="AP402" s="66"/>
      <c r="AZ402" s="66"/>
      <c r="BA402" s="66"/>
      <c r="BG402" s="66"/>
      <c r="BH402" s="66"/>
      <c r="BR402" s="66"/>
      <c r="BS402" s="66"/>
      <c r="BZ402" s="67"/>
      <c r="CG402" s="66"/>
      <c r="CH402" s="66"/>
      <c r="CL402" s="67"/>
      <c r="CM402" s="66"/>
      <c r="CN402" s="66"/>
      <c r="CO402" s="66"/>
      <c r="CP402" s="66"/>
      <c r="CW402" s="67"/>
      <c r="CX402" s="66"/>
    </row>
    <row r="403">
      <c r="E403" s="66"/>
      <c r="F403" s="66"/>
      <c r="G403" s="66"/>
      <c r="H403" s="15"/>
      <c r="I403" s="66"/>
      <c r="J403" s="66"/>
      <c r="K403" s="67"/>
      <c r="L403" s="67"/>
      <c r="M403" s="67"/>
      <c r="N403" s="67"/>
      <c r="Z403" s="66"/>
      <c r="AA403" s="66"/>
      <c r="AO403" s="66"/>
      <c r="AP403" s="66"/>
      <c r="AZ403" s="66"/>
      <c r="BA403" s="66"/>
      <c r="BG403" s="66"/>
      <c r="BH403" s="66"/>
      <c r="BR403" s="66"/>
      <c r="BS403" s="66"/>
      <c r="BZ403" s="67"/>
      <c r="CG403" s="66"/>
      <c r="CH403" s="66"/>
      <c r="CL403" s="67"/>
      <c r="CM403" s="66"/>
      <c r="CN403" s="66"/>
      <c r="CO403" s="66"/>
      <c r="CP403" s="66"/>
      <c r="CW403" s="67"/>
      <c r="CX403" s="66"/>
    </row>
    <row r="404">
      <c r="E404" s="66"/>
      <c r="F404" s="66"/>
      <c r="G404" s="66"/>
      <c r="H404" s="15"/>
      <c r="I404" s="66"/>
      <c r="J404" s="66"/>
      <c r="K404" s="67"/>
      <c r="L404" s="67"/>
      <c r="M404" s="67"/>
      <c r="N404" s="67"/>
      <c r="Z404" s="66"/>
      <c r="AA404" s="66"/>
      <c r="AO404" s="66"/>
      <c r="AP404" s="66"/>
      <c r="AZ404" s="66"/>
      <c r="BA404" s="66"/>
      <c r="BG404" s="66"/>
      <c r="BH404" s="66"/>
      <c r="BR404" s="66"/>
      <c r="BS404" s="66"/>
      <c r="BZ404" s="67"/>
      <c r="CG404" s="66"/>
      <c r="CH404" s="66"/>
      <c r="CL404" s="67"/>
      <c r="CM404" s="66"/>
      <c r="CN404" s="66"/>
      <c r="CO404" s="66"/>
      <c r="CP404" s="66"/>
      <c r="CW404" s="67"/>
      <c r="CX404" s="66"/>
    </row>
    <row r="405">
      <c r="E405" s="66"/>
      <c r="F405" s="66"/>
      <c r="G405" s="66"/>
      <c r="H405" s="15"/>
      <c r="I405" s="66"/>
      <c r="J405" s="66"/>
      <c r="K405" s="67"/>
      <c r="L405" s="67"/>
      <c r="M405" s="67"/>
      <c r="N405" s="67"/>
      <c r="Z405" s="66"/>
      <c r="AA405" s="66"/>
      <c r="AO405" s="66"/>
      <c r="AP405" s="66"/>
      <c r="AZ405" s="66"/>
      <c r="BA405" s="66"/>
      <c r="BG405" s="66"/>
      <c r="BH405" s="66"/>
      <c r="BR405" s="66"/>
      <c r="BS405" s="66"/>
      <c r="BZ405" s="67"/>
      <c r="CG405" s="66"/>
      <c r="CH405" s="66"/>
      <c r="CL405" s="67"/>
      <c r="CM405" s="66"/>
      <c r="CN405" s="66"/>
      <c r="CO405" s="66"/>
      <c r="CP405" s="66"/>
      <c r="CW405" s="67"/>
      <c r="CX405" s="66"/>
    </row>
    <row r="406">
      <c r="E406" s="66"/>
      <c r="F406" s="66"/>
      <c r="G406" s="66"/>
      <c r="H406" s="15"/>
      <c r="I406" s="66"/>
      <c r="J406" s="66"/>
      <c r="K406" s="67"/>
      <c r="L406" s="67"/>
      <c r="M406" s="67"/>
      <c r="N406" s="67"/>
      <c r="Z406" s="66"/>
      <c r="AA406" s="66"/>
      <c r="AO406" s="66"/>
      <c r="AP406" s="66"/>
      <c r="AZ406" s="66"/>
      <c r="BA406" s="66"/>
      <c r="BG406" s="66"/>
      <c r="BH406" s="66"/>
      <c r="BR406" s="66"/>
      <c r="BS406" s="66"/>
      <c r="BZ406" s="67"/>
      <c r="CG406" s="66"/>
      <c r="CH406" s="66"/>
      <c r="CL406" s="67"/>
      <c r="CM406" s="66"/>
      <c r="CN406" s="66"/>
      <c r="CO406" s="66"/>
      <c r="CP406" s="66"/>
      <c r="CW406" s="67"/>
      <c r="CX406" s="66"/>
    </row>
    <row r="407">
      <c r="E407" s="66"/>
      <c r="F407" s="66"/>
      <c r="G407" s="66"/>
      <c r="H407" s="15"/>
      <c r="I407" s="66"/>
      <c r="J407" s="66"/>
      <c r="K407" s="67"/>
      <c r="L407" s="67"/>
      <c r="M407" s="67"/>
      <c r="N407" s="67"/>
      <c r="Z407" s="66"/>
      <c r="AA407" s="66"/>
      <c r="AO407" s="66"/>
      <c r="AP407" s="66"/>
      <c r="AZ407" s="66"/>
      <c r="BA407" s="66"/>
      <c r="BG407" s="66"/>
      <c r="BH407" s="66"/>
      <c r="BR407" s="66"/>
      <c r="BS407" s="66"/>
      <c r="BZ407" s="67"/>
      <c r="CG407" s="66"/>
      <c r="CH407" s="66"/>
      <c r="CL407" s="67"/>
      <c r="CM407" s="66"/>
      <c r="CN407" s="66"/>
      <c r="CO407" s="66"/>
      <c r="CP407" s="66"/>
      <c r="CW407" s="67"/>
      <c r="CX407" s="66"/>
    </row>
    <row r="408">
      <c r="E408" s="66"/>
      <c r="F408" s="66"/>
      <c r="G408" s="66"/>
      <c r="H408" s="15"/>
      <c r="I408" s="66"/>
      <c r="J408" s="66"/>
      <c r="K408" s="67"/>
      <c r="L408" s="67"/>
      <c r="M408" s="67"/>
      <c r="N408" s="67"/>
      <c r="Z408" s="66"/>
      <c r="AA408" s="66"/>
      <c r="AO408" s="66"/>
      <c r="AP408" s="66"/>
      <c r="AZ408" s="66"/>
      <c r="BA408" s="66"/>
      <c r="BG408" s="66"/>
      <c r="BH408" s="66"/>
      <c r="BR408" s="66"/>
      <c r="BS408" s="66"/>
      <c r="BZ408" s="67"/>
      <c r="CG408" s="66"/>
      <c r="CH408" s="66"/>
      <c r="CL408" s="67"/>
      <c r="CM408" s="66"/>
      <c r="CN408" s="66"/>
      <c r="CO408" s="66"/>
      <c r="CP408" s="66"/>
      <c r="CW408" s="67"/>
      <c r="CX408" s="66"/>
    </row>
    <row r="409">
      <c r="E409" s="66"/>
      <c r="F409" s="66"/>
      <c r="G409" s="66"/>
      <c r="H409" s="15"/>
      <c r="I409" s="66"/>
      <c r="J409" s="66"/>
      <c r="K409" s="67"/>
      <c r="L409" s="67"/>
      <c r="M409" s="67"/>
      <c r="N409" s="67"/>
      <c r="Z409" s="66"/>
      <c r="AA409" s="66"/>
      <c r="AO409" s="66"/>
      <c r="AP409" s="66"/>
      <c r="AZ409" s="66"/>
      <c r="BA409" s="66"/>
      <c r="BG409" s="66"/>
      <c r="BH409" s="66"/>
      <c r="BR409" s="66"/>
      <c r="BS409" s="66"/>
      <c r="BZ409" s="67"/>
      <c r="CG409" s="66"/>
      <c r="CH409" s="66"/>
      <c r="CL409" s="67"/>
      <c r="CM409" s="66"/>
      <c r="CN409" s="66"/>
      <c r="CO409" s="66"/>
      <c r="CP409" s="66"/>
      <c r="CW409" s="67"/>
      <c r="CX409" s="66"/>
    </row>
    <row r="410">
      <c r="E410" s="66"/>
      <c r="F410" s="66"/>
      <c r="G410" s="66"/>
      <c r="H410" s="15"/>
      <c r="I410" s="66"/>
      <c r="J410" s="66"/>
      <c r="K410" s="67"/>
      <c r="L410" s="67"/>
      <c r="M410" s="67"/>
      <c r="N410" s="67"/>
      <c r="Z410" s="66"/>
      <c r="AA410" s="66"/>
      <c r="AO410" s="66"/>
      <c r="AP410" s="66"/>
      <c r="AZ410" s="66"/>
      <c r="BA410" s="66"/>
      <c r="BG410" s="66"/>
      <c r="BH410" s="66"/>
      <c r="BR410" s="66"/>
      <c r="BS410" s="66"/>
      <c r="BZ410" s="67"/>
      <c r="CG410" s="66"/>
      <c r="CH410" s="66"/>
      <c r="CL410" s="67"/>
      <c r="CM410" s="66"/>
      <c r="CN410" s="66"/>
      <c r="CO410" s="66"/>
      <c r="CP410" s="66"/>
      <c r="CW410" s="67"/>
      <c r="CX410" s="66"/>
    </row>
    <row r="411">
      <c r="E411" s="66"/>
      <c r="F411" s="66"/>
      <c r="G411" s="66"/>
      <c r="H411" s="15"/>
      <c r="I411" s="66"/>
      <c r="J411" s="66"/>
      <c r="K411" s="67"/>
      <c r="L411" s="67"/>
      <c r="M411" s="67"/>
      <c r="N411" s="67"/>
      <c r="Z411" s="66"/>
      <c r="AA411" s="66"/>
      <c r="AO411" s="66"/>
      <c r="AP411" s="66"/>
      <c r="AZ411" s="66"/>
      <c r="BA411" s="66"/>
      <c r="BG411" s="66"/>
      <c r="BH411" s="66"/>
      <c r="BR411" s="66"/>
      <c r="BS411" s="66"/>
      <c r="BZ411" s="67"/>
      <c r="CG411" s="66"/>
      <c r="CH411" s="66"/>
      <c r="CL411" s="67"/>
      <c r="CM411" s="66"/>
      <c r="CN411" s="66"/>
      <c r="CO411" s="66"/>
      <c r="CP411" s="66"/>
      <c r="CW411" s="67"/>
      <c r="CX411" s="66"/>
    </row>
    <row r="412">
      <c r="E412" s="66"/>
      <c r="F412" s="66"/>
      <c r="G412" s="66"/>
      <c r="H412" s="15"/>
      <c r="I412" s="66"/>
      <c r="J412" s="66"/>
      <c r="K412" s="67"/>
      <c r="L412" s="67"/>
      <c r="M412" s="67"/>
      <c r="N412" s="67"/>
      <c r="Z412" s="66"/>
      <c r="AA412" s="66"/>
      <c r="AO412" s="66"/>
      <c r="AP412" s="66"/>
      <c r="AZ412" s="66"/>
      <c r="BA412" s="66"/>
      <c r="BG412" s="66"/>
      <c r="BH412" s="66"/>
      <c r="BR412" s="66"/>
      <c r="BS412" s="66"/>
      <c r="BZ412" s="67"/>
      <c r="CG412" s="66"/>
      <c r="CH412" s="66"/>
      <c r="CL412" s="67"/>
      <c r="CM412" s="66"/>
      <c r="CN412" s="66"/>
      <c r="CO412" s="66"/>
      <c r="CP412" s="66"/>
      <c r="CW412" s="67"/>
      <c r="CX412" s="66"/>
    </row>
    <row r="413">
      <c r="E413" s="66"/>
      <c r="F413" s="66"/>
      <c r="G413" s="66"/>
      <c r="H413" s="15"/>
      <c r="I413" s="66"/>
      <c r="J413" s="66"/>
      <c r="K413" s="67"/>
      <c r="L413" s="67"/>
      <c r="M413" s="67"/>
      <c r="N413" s="67"/>
      <c r="Z413" s="66"/>
      <c r="AA413" s="66"/>
      <c r="AO413" s="66"/>
      <c r="AP413" s="66"/>
      <c r="AZ413" s="66"/>
      <c r="BA413" s="66"/>
      <c r="BG413" s="66"/>
      <c r="BH413" s="66"/>
      <c r="BR413" s="66"/>
      <c r="BS413" s="66"/>
      <c r="BZ413" s="67"/>
      <c r="CG413" s="66"/>
      <c r="CH413" s="66"/>
      <c r="CL413" s="67"/>
      <c r="CM413" s="66"/>
      <c r="CN413" s="66"/>
      <c r="CO413" s="66"/>
      <c r="CP413" s="66"/>
      <c r="CW413" s="67"/>
      <c r="CX413" s="66"/>
    </row>
    <row r="414">
      <c r="E414" s="66"/>
      <c r="F414" s="66"/>
      <c r="G414" s="66"/>
      <c r="H414" s="15"/>
      <c r="I414" s="66"/>
      <c r="J414" s="66"/>
      <c r="K414" s="67"/>
      <c r="L414" s="67"/>
      <c r="M414" s="67"/>
      <c r="N414" s="67"/>
      <c r="Z414" s="66"/>
      <c r="AA414" s="66"/>
      <c r="AO414" s="66"/>
      <c r="AP414" s="66"/>
      <c r="AZ414" s="66"/>
      <c r="BA414" s="66"/>
      <c r="BG414" s="66"/>
      <c r="BH414" s="66"/>
      <c r="BR414" s="66"/>
      <c r="BS414" s="66"/>
      <c r="BZ414" s="67"/>
      <c r="CG414" s="66"/>
      <c r="CH414" s="66"/>
      <c r="CL414" s="67"/>
      <c r="CM414" s="66"/>
      <c r="CN414" s="66"/>
      <c r="CO414" s="66"/>
      <c r="CP414" s="66"/>
      <c r="CW414" s="67"/>
      <c r="CX414" s="66"/>
    </row>
    <row r="415">
      <c r="E415" s="66"/>
      <c r="F415" s="66"/>
      <c r="G415" s="66"/>
      <c r="H415" s="15"/>
      <c r="I415" s="66"/>
      <c r="J415" s="66"/>
      <c r="K415" s="67"/>
      <c r="L415" s="67"/>
      <c r="M415" s="67"/>
      <c r="N415" s="67"/>
      <c r="Z415" s="66"/>
      <c r="AA415" s="66"/>
      <c r="AO415" s="66"/>
      <c r="AP415" s="66"/>
      <c r="AZ415" s="66"/>
      <c r="BA415" s="66"/>
      <c r="BG415" s="66"/>
      <c r="BH415" s="66"/>
      <c r="BR415" s="66"/>
      <c r="BS415" s="66"/>
      <c r="BZ415" s="67"/>
      <c r="CG415" s="66"/>
      <c r="CH415" s="66"/>
      <c r="CL415" s="67"/>
      <c r="CM415" s="66"/>
      <c r="CN415" s="66"/>
      <c r="CO415" s="66"/>
      <c r="CP415" s="66"/>
      <c r="CW415" s="67"/>
      <c r="CX415" s="66"/>
    </row>
    <row r="416">
      <c r="E416" s="66"/>
      <c r="F416" s="66"/>
      <c r="G416" s="66"/>
      <c r="H416" s="15"/>
      <c r="I416" s="66"/>
      <c r="J416" s="66"/>
      <c r="K416" s="67"/>
      <c r="L416" s="67"/>
      <c r="M416" s="67"/>
      <c r="N416" s="67"/>
      <c r="Z416" s="66"/>
      <c r="AA416" s="66"/>
      <c r="AO416" s="66"/>
      <c r="AP416" s="66"/>
      <c r="AZ416" s="66"/>
      <c r="BA416" s="66"/>
      <c r="BG416" s="66"/>
      <c r="BH416" s="66"/>
      <c r="BR416" s="66"/>
      <c r="BS416" s="66"/>
      <c r="BZ416" s="67"/>
      <c r="CG416" s="66"/>
      <c r="CH416" s="66"/>
      <c r="CL416" s="67"/>
      <c r="CM416" s="66"/>
      <c r="CN416" s="66"/>
      <c r="CO416" s="66"/>
      <c r="CP416" s="66"/>
      <c r="CW416" s="67"/>
      <c r="CX416" s="66"/>
    </row>
    <row r="417">
      <c r="E417" s="66"/>
      <c r="F417" s="66"/>
      <c r="G417" s="66"/>
      <c r="H417" s="15"/>
      <c r="I417" s="66"/>
      <c r="J417" s="66"/>
      <c r="K417" s="67"/>
      <c r="L417" s="67"/>
      <c r="M417" s="67"/>
      <c r="N417" s="67"/>
      <c r="Z417" s="66"/>
      <c r="AA417" s="66"/>
      <c r="AO417" s="66"/>
      <c r="AP417" s="66"/>
      <c r="AZ417" s="66"/>
      <c r="BA417" s="66"/>
      <c r="BG417" s="66"/>
      <c r="BH417" s="66"/>
      <c r="BR417" s="66"/>
      <c r="BS417" s="66"/>
      <c r="BZ417" s="67"/>
      <c r="CG417" s="66"/>
      <c r="CH417" s="66"/>
      <c r="CL417" s="67"/>
      <c r="CM417" s="66"/>
      <c r="CN417" s="66"/>
      <c r="CO417" s="66"/>
      <c r="CP417" s="66"/>
      <c r="CW417" s="67"/>
      <c r="CX417" s="66"/>
    </row>
    <row r="418">
      <c r="E418" s="66"/>
      <c r="F418" s="66"/>
      <c r="G418" s="66"/>
      <c r="H418" s="15"/>
      <c r="I418" s="66"/>
      <c r="J418" s="66"/>
      <c r="K418" s="67"/>
      <c r="L418" s="67"/>
      <c r="M418" s="67"/>
      <c r="N418" s="67"/>
      <c r="Z418" s="66"/>
      <c r="AA418" s="66"/>
      <c r="AO418" s="66"/>
      <c r="AP418" s="66"/>
      <c r="AZ418" s="66"/>
      <c r="BA418" s="66"/>
      <c r="BG418" s="66"/>
      <c r="BH418" s="66"/>
      <c r="BR418" s="66"/>
      <c r="BS418" s="66"/>
      <c r="BZ418" s="67"/>
      <c r="CG418" s="66"/>
      <c r="CH418" s="66"/>
      <c r="CL418" s="67"/>
      <c r="CM418" s="66"/>
      <c r="CN418" s="66"/>
      <c r="CO418" s="66"/>
      <c r="CP418" s="66"/>
      <c r="CW418" s="67"/>
      <c r="CX418" s="66"/>
    </row>
    <row r="419">
      <c r="E419" s="66"/>
      <c r="F419" s="66"/>
      <c r="G419" s="66"/>
      <c r="H419" s="15"/>
      <c r="I419" s="66"/>
      <c r="J419" s="66"/>
      <c r="K419" s="67"/>
      <c r="L419" s="67"/>
      <c r="M419" s="67"/>
      <c r="N419" s="67"/>
      <c r="Z419" s="66"/>
      <c r="AA419" s="66"/>
      <c r="AO419" s="66"/>
      <c r="AP419" s="66"/>
      <c r="AZ419" s="66"/>
      <c r="BA419" s="66"/>
      <c r="BG419" s="66"/>
      <c r="BH419" s="66"/>
      <c r="BR419" s="66"/>
      <c r="BS419" s="66"/>
      <c r="BZ419" s="67"/>
      <c r="CG419" s="66"/>
      <c r="CH419" s="66"/>
      <c r="CL419" s="67"/>
      <c r="CM419" s="66"/>
      <c r="CN419" s="66"/>
      <c r="CO419" s="66"/>
      <c r="CP419" s="66"/>
      <c r="CW419" s="67"/>
      <c r="CX419" s="66"/>
    </row>
    <row r="420">
      <c r="E420" s="66"/>
      <c r="F420" s="66"/>
      <c r="G420" s="66"/>
      <c r="H420" s="15"/>
      <c r="I420" s="66"/>
      <c r="J420" s="66"/>
      <c r="K420" s="67"/>
      <c r="L420" s="67"/>
      <c r="M420" s="67"/>
      <c r="N420" s="67"/>
      <c r="Z420" s="66"/>
      <c r="AA420" s="66"/>
      <c r="AO420" s="66"/>
      <c r="AP420" s="66"/>
      <c r="AZ420" s="66"/>
      <c r="BA420" s="66"/>
      <c r="BG420" s="66"/>
      <c r="BH420" s="66"/>
      <c r="BR420" s="66"/>
      <c r="BS420" s="66"/>
      <c r="BZ420" s="67"/>
      <c r="CG420" s="66"/>
      <c r="CH420" s="66"/>
      <c r="CL420" s="67"/>
      <c r="CM420" s="66"/>
      <c r="CN420" s="66"/>
      <c r="CO420" s="66"/>
      <c r="CP420" s="66"/>
      <c r="CW420" s="67"/>
      <c r="CX420" s="66"/>
    </row>
    <row r="421">
      <c r="E421" s="66"/>
      <c r="F421" s="66"/>
      <c r="G421" s="66"/>
      <c r="H421" s="15"/>
      <c r="I421" s="66"/>
      <c r="J421" s="66"/>
      <c r="K421" s="67"/>
      <c r="L421" s="67"/>
      <c r="M421" s="67"/>
      <c r="N421" s="67"/>
      <c r="Z421" s="66"/>
      <c r="AA421" s="66"/>
      <c r="AO421" s="66"/>
      <c r="AP421" s="66"/>
      <c r="AZ421" s="66"/>
      <c r="BA421" s="66"/>
      <c r="BG421" s="66"/>
      <c r="BH421" s="66"/>
      <c r="BR421" s="66"/>
      <c r="BS421" s="66"/>
      <c r="BZ421" s="67"/>
      <c r="CG421" s="66"/>
      <c r="CH421" s="66"/>
      <c r="CL421" s="67"/>
      <c r="CM421" s="66"/>
      <c r="CN421" s="66"/>
      <c r="CO421" s="66"/>
      <c r="CP421" s="66"/>
      <c r="CW421" s="67"/>
      <c r="CX421" s="66"/>
    </row>
    <row r="422">
      <c r="E422" s="66"/>
      <c r="F422" s="66"/>
      <c r="G422" s="66"/>
      <c r="H422" s="15"/>
      <c r="I422" s="66"/>
      <c r="J422" s="66"/>
      <c r="K422" s="67"/>
      <c r="L422" s="67"/>
      <c r="M422" s="67"/>
      <c r="N422" s="67"/>
      <c r="Z422" s="66"/>
      <c r="AA422" s="66"/>
      <c r="AO422" s="66"/>
      <c r="AP422" s="66"/>
      <c r="AZ422" s="66"/>
      <c r="BA422" s="66"/>
      <c r="BG422" s="66"/>
      <c r="BH422" s="66"/>
      <c r="BR422" s="66"/>
      <c r="BS422" s="66"/>
      <c r="BZ422" s="67"/>
      <c r="CG422" s="66"/>
      <c r="CH422" s="66"/>
      <c r="CL422" s="67"/>
      <c r="CM422" s="66"/>
      <c r="CN422" s="66"/>
      <c r="CO422" s="66"/>
      <c r="CP422" s="66"/>
      <c r="CW422" s="67"/>
      <c r="CX422" s="66"/>
    </row>
    <row r="423">
      <c r="E423" s="66"/>
      <c r="F423" s="66"/>
      <c r="G423" s="66"/>
      <c r="H423" s="15"/>
      <c r="I423" s="66"/>
      <c r="J423" s="66"/>
      <c r="K423" s="67"/>
      <c r="L423" s="67"/>
      <c r="M423" s="67"/>
      <c r="N423" s="67"/>
      <c r="Z423" s="66"/>
      <c r="AA423" s="66"/>
      <c r="AO423" s="66"/>
      <c r="AP423" s="66"/>
      <c r="AZ423" s="66"/>
      <c r="BA423" s="66"/>
      <c r="BG423" s="66"/>
      <c r="BH423" s="66"/>
      <c r="BR423" s="66"/>
      <c r="BS423" s="66"/>
      <c r="BZ423" s="67"/>
      <c r="CG423" s="66"/>
      <c r="CH423" s="66"/>
      <c r="CL423" s="67"/>
      <c r="CM423" s="66"/>
      <c r="CN423" s="66"/>
      <c r="CO423" s="66"/>
      <c r="CP423" s="66"/>
      <c r="CW423" s="67"/>
      <c r="CX423" s="66"/>
    </row>
    <row r="424">
      <c r="E424" s="66"/>
      <c r="F424" s="66"/>
      <c r="G424" s="66"/>
      <c r="H424" s="15"/>
      <c r="I424" s="66"/>
      <c r="J424" s="66"/>
      <c r="K424" s="67"/>
      <c r="L424" s="67"/>
      <c r="M424" s="67"/>
      <c r="N424" s="67"/>
      <c r="Z424" s="66"/>
      <c r="AA424" s="66"/>
      <c r="AO424" s="66"/>
      <c r="AP424" s="66"/>
      <c r="AZ424" s="66"/>
      <c r="BA424" s="66"/>
      <c r="BG424" s="66"/>
      <c r="BH424" s="66"/>
      <c r="BR424" s="66"/>
      <c r="BS424" s="66"/>
      <c r="BZ424" s="67"/>
      <c r="CG424" s="66"/>
      <c r="CH424" s="66"/>
      <c r="CL424" s="67"/>
      <c r="CM424" s="66"/>
      <c r="CN424" s="66"/>
      <c r="CO424" s="66"/>
      <c r="CP424" s="66"/>
      <c r="CW424" s="67"/>
      <c r="CX424" s="66"/>
    </row>
    <row r="425">
      <c r="E425" s="66"/>
      <c r="F425" s="66"/>
      <c r="G425" s="66"/>
      <c r="H425" s="15"/>
      <c r="I425" s="66"/>
      <c r="J425" s="66"/>
      <c r="K425" s="67"/>
      <c r="L425" s="67"/>
      <c r="M425" s="67"/>
      <c r="N425" s="67"/>
      <c r="Z425" s="66"/>
      <c r="AA425" s="66"/>
      <c r="AO425" s="66"/>
      <c r="AP425" s="66"/>
      <c r="AZ425" s="66"/>
      <c r="BA425" s="66"/>
      <c r="BG425" s="66"/>
      <c r="BH425" s="66"/>
      <c r="BR425" s="66"/>
      <c r="BS425" s="66"/>
      <c r="BZ425" s="67"/>
      <c r="CG425" s="66"/>
      <c r="CH425" s="66"/>
      <c r="CL425" s="67"/>
      <c r="CM425" s="66"/>
      <c r="CN425" s="66"/>
      <c r="CO425" s="66"/>
      <c r="CP425" s="66"/>
      <c r="CW425" s="67"/>
      <c r="CX425" s="66"/>
    </row>
    <row r="426">
      <c r="E426" s="66"/>
      <c r="F426" s="66"/>
      <c r="G426" s="66"/>
      <c r="H426" s="15"/>
      <c r="I426" s="66"/>
      <c r="J426" s="66"/>
      <c r="K426" s="67"/>
      <c r="L426" s="67"/>
      <c r="M426" s="67"/>
      <c r="N426" s="67"/>
      <c r="Z426" s="66"/>
      <c r="AA426" s="66"/>
      <c r="AO426" s="66"/>
      <c r="AP426" s="66"/>
      <c r="AZ426" s="66"/>
      <c r="BA426" s="66"/>
      <c r="BG426" s="66"/>
      <c r="BH426" s="66"/>
      <c r="BR426" s="66"/>
      <c r="BS426" s="66"/>
      <c r="BZ426" s="67"/>
      <c r="CG426" s="66"/>
      <c r="CH426" s="66"/>
      <c r="CL426" s="67"/>
      <c r="CM426" s="66"/>
      <c r="CN426" s="66"/>
      <c r="CO426" s="66"/>
      <c r="CP426" s="66"/>
      <c r="CW426" s="67"/>
      <c r="CX426" s="66"/>
    </row>
    <row r="427">
      <c r="E427" s="66"/>
      <c r="F427" s="66"/>
      <c r="G427" s="66"/>
      <c r="H427" s="15"/>
      <c r="I427" s="66"/>
      <c r="J427" s="66"/>
      <c r="K427" s="67"/>
      <c r="L427" s="67"/>
      <c r="M427" s="67"/>
      <c r="N427" s="67"/>
      <c r="Z427" s="66"/>
      <c r="AA427" s="66"/>
      <c r="AO427" s="66"/>
      <c r="AP427" s="66"/>
      <c r="AZ427" s="66"/>
      <c r="BA427" s="66"/>
      <c r="BG427" s="66"/>
      <c r="BH427" s="66"/>
      <c r="BR427" s="66"/>
      <c r="BS427" s="66"/>
      <c r="BZ427" s="67"/>
      <c r="CG427" s="66"/>
      <c r="CH427" s="66"/>
      <c r="CL427" s="67"/>
      <c r="CM427" s="66"/>
      <c r="CN427" s="66"/>
      <c r="CO427" s="66"/>
      <c r="CP427" s="66"/>
      <c r="CW427" s="67"/>
      <c r="CX427" s="66"/>
    </row>
    <row r="428">
      <c r="E428" s="66"/>
      <c r="F428" s="66"/>
      <c r="G428" s="66"/>
      <c r="H428" s="15"/>
      <c r="I428" s="66"/>
      <c r="J428" s="66"/>
      <c r="K428" s="67"/>
      <c r="L428" s="67"/>
      <c r="M428" s="67"/>
      <c r="N428" s="67"/>
      <c r="Z428" s="66"/>
      <c r="AA428" s="66"/>
      <c r="AO428" s="66"/>
      <c r="AP428" s="66"/>
      <c r="AZ428" s="66"/>
      <c r="BA428" s="66"/>
      <c r="BG428" s="66"/>
      <c r="BH428" s="66"/>
      <c r="BR428" s="66"/>
      <c r="BS428" s="66"/>
      <c r="BZ428" s="67"/>
      <c r="CG428" s="66"/>
      <c r="CH428" s="66"/>
      <c r="CL428" s="67"/>
      <c r="CM428" s="66"/>
      <c r="CN428" s="66"/>
      <c r="CO428" s="66"/>
      <c r="CP428" s="66"/>
      <c r="CW428" s="67"/>
      <c r="CX428" s="66"/>
    </row>
    <row r="429">
      <c r="E429" s="66"/>
      <c r="F429" s="66"/>
      <c r="G429" s="66"/>
      <c r="H429" s="15"/>
      <c r="I429" s="66"/>
      <c r="J429" s="66"/>
      <c r="K429" s="67"/>
      <c r="L429" s="67"/>
      <c r="M429" s="67"/>
      <c r="N429" s="67"/>
      <c r="Z429" s="66"/>
      <c r="AA429" s="66"/>
      <c r="AO429" s="66"/>
      <c r="AP429" s="66"/>
      <c r="AZ429" s="66"/>
      <c r="BA429" s="66"/>
      <c r="BG429" s="66"/>
      <c r="BH429" s="66"/>
      <c r="BR429" s="66"/>
      <c r="BS429" s="66"/>
      <c r="BZ429" s="67"/>
      <c r="CG429" s="66"/>
      <c r="CH429" s="66"/>
      <c r="CL429" s="67"/>
      <c r="CM429" s="66"/>
      <c r="CN429" s="66"/>
      <c r="CO429" s="66"/>
      <c r="CP429" s="66"/>
      <c r="CW429" s="67"/>
      <c r="CX429" s="66"/>
    </row>
    <row r="430">
      <c r="E430" s="66"/>
      <c r="F430" s="66"/>
      <c r="G430" s="66"/>
      <c r="H430" s="15"/>
      <c r="I430" s="66"/>
      <c r="J430" s="66"/>
      <c r="K430" s="67"/>
      <c r="L430" s="67"/>
      <c r="M430" s="67"/>
      <c r="N430" s="67"/>
      <c r="Z430" s="66"/>
      <c r="AA430" s="66"/>
      <c r="AO430" s="66"/>
      <c r="AP430" s="66"/>
      <c r="AZ430" s="66"/>
      <c r="BA430" s="66"/>
      <c r="BG430" s="66"/>
      <c r="BH430" s="66"/>
      <c r="BR430" s="66"/>
      <c r="BS430" s="66"/>
      <c r="BZ430" s="67"/>
      <c r="CG430" s="66"/>
      <c r="CH430" s="66"/>
      <c r="CL430" s="67"/>
      <c r="CM430" s="66"/>
      <c r="CN430" s="66"/>
      <c r="CO430" s="66"/>
      <c r="CP430" s="66"/>
      <c r="CW430" s="67"/>
      <c r="CX430" s="66"/>
    </row>
    <row r="431">
      <c r="E431" s="66"/>
      <c r="F431" s="66"/>
      <c r="G431" s="66"/>
      <c r="H431" s="15"/>
      <c r="I431" s="66"/>
      <c r="J431" s="66"/>
      <c r="K431" s="67"/>
      <c r="L431" s="67"/>
      <c r="M431" s="67"/>
      <c r="N431" s="67"/>
      <c r="Z431" s="66"/>
      <c r="AA431" s="66"/>
      <c r="AO431" s="66"/>
      <c r="AP431" s="66"/>
      <c r="AZ431" s="66"/>
      <c r="BA431" s="66"/>
      <c r="BG431" s="66"/>
      <c r="BH431" s="66"/>
      <c r="BR431" s="66"/>
      <c r="BS431" s="66"/>
      <c r="BZ431" s="67"/>
      <c r="CG431" s="66"/>
      <c r="CH431" s="66"/>
      <c r="CL431" s="67"/>
      <c r="CM431" s="66"/>
      <c r="CN431" s="66"/>
      <c r="CO431" s="66"/>
      <c r="CP431" s="66"/>
      <c r="CW431" s="67"/>
      <c r="CX431" s="66"/>
    </row>
    <row r="432">
      <c r="E432" s="66"/>
      <c r="F432" s="66"/>
      <c r="G432" s="66"/>
      <c r="H432" s="15"/>
      <c r="I432" s="66"/>
      <c r="J432" s="66"/>
      <c r="K432" s="67"/>
      <c r="L432" s="67"/>
      <c r="M432" s="67"/>
      <c r="N432" s="67"/>
      <c r="Z432" s="66"/>
      <c r="AA432" s="66"/>
      <c r="AO432" s="66"/>
      <c r="AP432" s="66"/>
      <c r="AZ432" s="66"/>
      <c r="BA432" s="66"/>
      <c r="BG432" s="66"/>
      <c r="BH432" s="66"/>
      <c r="BR432" s="66"/>
      <c r="BS432" s="66"/>
      <c r="BZ432" s="67"/>
      <c r="CG432" s="66"/>
      <c r="CH432" s="66"/>
      <c r="CL432" s="67"/>
      <c r="CM432" s="66"/>
      <c r="CN432" s="66"/>
      <c r="CO432" s="66"/>
      <c r="CP432" s="66"/>
      <c r="CW432" s="67"/>
      <c r="CX432" s="66"/>
    </row>
    <row r="433">
      <c r="E433" s="66"/>
      <c r="F433" s="66"/>
      <c r="G433" s="66"/>
      <c r="H433" s="15"/>
      <c r="I433" s="66"/>
      <c r="J433" s="66"/>
      <c r="K433" s="67"/>
      <c r="L433" s="67"/>
      <c r="M433" s="67"/>
      <c r="N433" s="67"/>
      <c r="Z433" s="66"/>
      <c r="AA433" s="66"/>
      <c r="AO433" s="66"/>
      <c r="AP433" s="66"/>
      <c r="AZ433" s="66"/>
      <c r="BA433" s="66"/>
      <c r="BG433" s="66"/>
      <c r="BH433" s="66"/>
      <c r="BR433" s="66"/>
      <c r="BS433" s="66"/>
      <c r="BZ433" s="67"/>
      <c r="CG433" s="66"/>
      <c r="CH433" s="66"/>
      <c r="CL433" s="67"/>
      <c r="CM433" s="66"/>
      <c r="CN433" s="66"/>
      <c r="CO433" s="66"/>
      <c r="CP433" s="66"/>
      <c r="CW433" s="67"/>
      <c r="CX433" s="66"/>
    </row>
    <row r="434">
      <c r="E434" s="66"/>
      <c r="F434" s="66"/>
      <c r="G434" s="66"/>
      <c r="H434" s="15"/>
      <c r="I434" s="66"/>
      <c r="J434" s="66"/>
      <c r="K434" s="67"/>
      <c r="L434" s="67"/>
      <c r="M434" s="67"/>
      <c r="N434" s="67"/>
      <c r="Z434" s="66"/>
      <c r="AA434" s="66"/>
      <c r="AO434" s="66"/>
      <c r="AP434" s="66"/>
      <c r="AZ434" s="66"/>
      <c r="BA434" s="66"/>
      <c r="BG434" s="66"/>
      <c r="BH434" s="66"/>
      <c r="BR434" s="66"/>
      <c r="BS434" s="66"/>
      <c r="BZ434" s="67"/>
      <c r="CG434" s="66"/>
      <c r="CH434" s="66"/>
      <c r="CL434" s="67"/>
      <c r="CM434" s="66"/>
      <c r="CN434" s="66"/>
      <c r="CO434" s="66"/>
      <c r="CP434" s="66"/>
      <c r="CW434" s="67"/>
      <c r="CX434" s="66"/>
    </row>
    <row r="435">
      <c r="E435" s="66"/>
      <c r="F435" s="66"/>
      <c r="G435" s="66"/>
      <c r="H435" s="15"/>
      <c r="I435" s="66"/>
      <c r="J435" s="66"/>
      <c r="K435" s="67"/>
      <c r="L435" s="67"/>
      <c r="M435" s="67"/>
      <c r="N435" s="67"/>
      <c r="Z435" s="66"/>
      <c r="AA435" s="66"/>
      <c r="AO435" s="66"/>
      <c r="AP435" s="66"/>
      <c r="AZ435" s="66"/>
      <c r="BA435" s="66"/>
      <c r="BG435" s="66"/>
      <c r="BH435" s="66"/>
      <c r="BR435" s="66"/>
      <c r="BS435" s="66"/>
      <c r="BZ435" s="67"/>
      <c r="CG435" s="66"/>
      <c r="CH435" s="66"/>
      <c r="CL435" s="67"/>
      <c r="CM435" s="66"/>
      <c r="CN435" s="66"/>
      <c r="CO435" s="66"/>
      <c r="CP435" s="66"/>
      <c r="CW435" s="67"/>
      <c r="CX435" s="66"/>
    </row>
    <row r="436">
      <c r="E436" s="66"/>
      <c r="F436" s="66"/>
      <c r="G436" s="66"/>
      <c r="H436" s="15"/>
      <c r="I436" s="66"/>
      <c r="J436" s="66"/>
      <c r="K436" s="67"/>
      <c r="L436" s="67"/>
      <c r="M436" s="67"/>
      <c r="N436" s="67"/>
      <c r="Z436" s="66"/>
      <c r="AA436" s="66"/>
      <c r="AO436" s="66"/>
      <c r="AP436" s="66"/>
      <c r="AZ436" s="66"/>
      <c r="BA436" s="66"/>
      <c r="BG436" s="66"/>
      <c r="BH436" s="66"/>
      <c r="BR436" s="66"/>
      <c r="BS436" s="66"/>
      <c r="BZ436" s="67"/>
      <c r="CG436" s="66"/>
      <c r="CH436" s="66"/>
      <c r="CL436" s="67"/>
      <c r="CM436" s="66"/>
      <c r="CN436" s="66"/>
      <c r="CO436" s="66"/>
      <c r="CP436" s="66"/>
      <c r="CW436" s="67"/>
      <c r="CX436" s="66"/>
    </row>
    <row r="437">
      <c r="E437" s="66"/>
      <c r="F437" s="66"/>
      <c r="G437" s="66"/>
      <c r="H437" s="15"/>
      <c r="I437" s="66"/>
      <c r="J437" s="66"/>
      <c r="K437" s="67"/>
      <c r="L437" s="67"/>
      <c r="M437" s="67"/>
      <c r="N437" s="67"/>
      <c r="Z437" s="66"/>
      <c r="AA437" s="66"/>
      <c r="AO437" s="66"/>
      <c r="AP437" s="66"/>
      <c r="AZ437" s="66"/>
      <c r="BA437" s="66"/>
      <c r="BG437" s="66"/>
      <c r="BH437" s="66"/>
      <c r="BR437" s="66"/>
      <c r="BS437" s="66"/>
      <c r="BZ437" s="67"/>
      <c r="CG437" s="66"/>
      <c r="CH437" s="66"/>
      <c r="CL437" s="67"/>
      <c r="CM437" s="66"/>
      <c r="CN437" s="66"/>
      <c r="CO437" s="66"/>
      <c r="CP437" s="66"/>
      <c r="CW437" s="67"/>
      <c r="CX437" s="66"/>
    </row>
    <row r="438">
      <c r="E438" s="66"/>
      <c r="F438" s="66"/>
      <c r="G438" s="66"/>
      <c r="H438" s="15"/>
      <c r="I438" s="66"/>
      <c r="J438" s="66"/>
      <c r="K438" s="67"/>
      <c r="L438" s="67"/>
      <c r="M438" s="67"/>
      <c r="N438" s="67"/>
      <c r="Z438" s="66"/>
      <c r="AA438" s="66"/>
      <c r="AO438" s="66"/>
      <c r="AP438" s="66"/>
      <c r="AZ438" s="66"/>
      <c r="BA438" s="66"/>
      <c r="BG438" s="66"/>
      <c r="BH438" s="66"/>
      <c r="BR438" s="66"/>
      <c r="BS438" s="66"/>
      <c r="BZ438" s="67"/>
      <c r="CG438" s="66"/>
      <c r="CH438" s="66"/>
      <c r="CL438" s="67"/>
      <c r="CM438" s="66"/>
      <c r="CN438" s="66"/>
      <c r="CO438" s="66"/>
      <c r="CP438" s="66"/>
      <c r="CW438" s="67"/>
      <c r="CX438" s="66"/>
    </row>
    <row r="439">
      <c r="E439" s="66"/>
      <c r="F439" s="66"/>
      <c r="G439" s="66"/>
      <c r="H439" s="15"/>
      <c r="I439" s="66"/>
      <c r="J439" s="66"/>
      <c r="K439" s="67"/>
      <c r="L439" s="67"/>
      <c r="M439" s="67"/>
      <c r="N439" s="67"/>
      <c r="Z439" s="66"/>
      <c r="AA439" s="66"/>
      <c r="AO439" s="66"/>
      <c r="AP439" s="66"/>
      <c r="AZ439" s="66"/>
      <c r="BA439" s="66"/>
      <c r="BG439" s="66"/>
      <c r="BH439" s="66"/>
      <c r="BR439" s="66"/>
      <c r="BS439" s="66"/>
      <c r="BZ439" s="67"/>
      <c r="CG439" s="66"/>
      <c r="CH439" s="66"/>
      <c r="CL439" s="67"/>
      <c r="CM439" s="66"/>
      <c r="CN439" s="66"/>
      <c r="CO439" s="66"/>
      <c r="CP439" s="66"/>
      <c r="CW439" s="67"/>
      <c r="CX439" s="66"/>
    </row>
    <row r="440">
      <c r="E440" s="66"/>
      <c r="F440" s="66"/>
      <c r="G440" s="66"/>
      <c r="H440" s="15"/>
      <c r="I440" s="66"/>
      <c r="J440" s="66"/>
      <c r="K440" s="67"/>
      <c r="L440" s="67"/>
      <c r="M440" s="67"/>
      <c r="N440" s="67"/>
      <c r="Z440" s="66"/>
      <c r="AA440" s="66"/>
      <c r="AO440" s="66"/>
      <c r="AP440" s="66"/>
      <c r="AZ440" s="66"/>
      <c r="BA440" s="66"/>
      <c r="BG440" s="66"/>
      <c r="BH440" s="66"/>
      <c r="BR440" s="66"/>
      <c r="BS440" s="66"/>
      <c r="BZ440" s="67"/>
      <c r="CG440" s="66"/>
      <c r="CH440" s="66"/>
      <c r="CL440" s="67"/>
      <c r="CM440" s="66"/>
      <c r="CN440" s="66"/>
      <c r="CO440" s="66"/>
      <c r="CP440" s="66"/>
      <c r="CW440" s="67"/>
      <c r="CX440" s="66"/>
    </row>
    <row r="441">
      <c r="E441" s="66"/>
      <c r="F441" s="66"/>
      <c r="G441" s="66"/>
      <c r="H441" s="15"/>
      <c r="I441" s="66"/>
      <c r="J441" s="66"/>
      <c r="K441" s="67"/>
      <c r="L441" s="67"/>
      <c r="M441" s="67"/>
      <c r="N441" s="67"/>
      <c r="Z441" s="66"/>
      <c r="AA441" s="66"/>
      <c r="AO441" s="66"/>
      <c r="AP441" s="66"/>
      <c r="AZ441" s="66"/>
      <c r="BA441" s="66"/>
      <c r="BG441" s="66"/>
      <c r="BH441" s="66"/>
      <c r="BR441" s="66"/>
      <c r="BS441" s="66"/>
      <c r="BZ441" s="67"/>
      <c r="CG441" s="66"/>
      <c r="CH441" s="66"/>
      <c r="CL441" s="67"/>
      <c r="CM441" s="66"/>
      <c r="CN441" s="66"/>
      <c r="CO441" s="66"/>
      <c r="CP441" s="66"/>
      <c r="CW441" s="67"/>
      <c r="CX441" s="66"/>
    </row>
    <row r="442">
      <c r="E442" s="66"/>
      <c r="F442" s="66"/>
      <c r="G442" s="66"/>
      <c r="H442" s="15"/>
      <c r="I442" s="66"/>
      <c r="J442" s="66"/>
      <c r="K442" s="67"/>
      <c r="L442" s="67"/>
      <c r="M442" s="67"/>
      <c r="N442" s="67"/>
      <c r="Z442" s="66"/>
      <c r="AA442" s="66"/>
      <c r="AO442" s="66"/>
      <c r="AP442" s="66"/>
      <c r="AZ442" s="66"/>
      <c r="BA442" s="66"/>
      <c r="BG442" s="66"/>
      <c r="BH442" s="66"/>
      <c r="BR442" s="66"/>
      <c r="BS442" s="66"/>
      <c r="BZ442" s="67"/>
      <c r="CG442" s="66"/>
      <c r="CH442" s="66"/>
      <c r="CL442" s="67"/>
      <c r="CM442" s="66"/>
      <c r="CN442" s="66"/>
      <c r="CO442" s="66"/>
      <c r="CP442" s="66"/>
      <c r="CW442" s="67"/>
      <c r="CX442" s="66"/>
    </row>
    <row r="443">
      <c r="E443" s="66"/>
      <c r="F443" s="66"/>
      <c r="G443" s="66"/>
      <c r="H443" s="15"/>
      <c r="I443" s="66"/>
      <c r="J443" s="66"/>
      <c r="K443" s="67"/>
      <c r="L443" s="67"/>
      <c r="M443" s="67"/>
      <c r="N443" s="67"/>
      <c r="Z443" s="66"/>
      <c r="AA443" s="66"/>
      <c r="AO443" s="66"/>
      <c r="AP443" s="66"/>
      <c r="AZ443" s="66"/>
      <c r="BA443" s="66"/>
      <c r="BG443" s="66"/>
      <c r="BH443" s="66"/>
      <c r="BR443" s="66"/>
      <c r="BS443" s="66"/>
      <c r="BZ443" s="67"/>
      <c r="CG443" s="66"/>
      <c r="CH443" s="66"/>
      <c r="CL443" s="67"/>
      <c r="CM443" s="66"/>
      <c r="CN443" s="66"/>
      <c r="CO443" s="66"/>
      <c r="CP443" s="66"/>
      <c r="CW443" s="67"/>
      <c r="CX443" s="66"/>
    </row>
    <row r="444">
      <c r="E444" s="66"/>
      <c r="F444" s="66"/>
      <c r="G444" s="66"/>
      <c r="H444" s="15"/>
      <c r="I444" s="66"/>
      <c r="J444" s="66"/>
      <c r="K444" s="67"/>
      <c r="L444" s="67"/>
      <c r="M444" s="67"/>
      <c r="N444" s="67"/>
      <c r="Z444" s="66"/>
      <c r="AA444" s="66"/>
      <c r="AO444" s="66"/>
      <c r="AP444" s="66"/>
      <c r="AZ444" s="66"/>
      <c r="BA444" s="66"/>
      <c r="BG444" s="66"/>
      <c r="BH444" s="66"/>
      <c r="BR444" s="66"/>
      <c r="BS444" s="66"/>
      <c r="BZ444" s="67"/>
      <c r="CG444" s="66"/>
      <c r="CH444" s="66"/>
      <c r="CL444" s="67"/>
      <c r="CM444" s="66"/>
      <c r="CN444" s="66"/>
      <c r="CO444" s="66"/>
      <c r="CP444" s="66"/>
      <c r="CW444" s="67"/>
      <c r="CX444" s="66"/>
    </row>
    <row r="445">
      <c r="E445" s="66"/>
      <c r="F445" s="66"/>
      <c r="G445" s="66"/>
      <c r="H445" s="15"/>
      <c r="I445" s="66"/>
      <c r="J445" s="66"/>
      <c r="K445" s="67"/>
      <c r="L445" s="67"/>
      <c r="M445" s="67"/>
      <c r="N445" s="67"/>
      <c r="Z445" s="66"/>
      <c r="AA445" s="66"/>
      <c r="AO445" s="66"/>
      <c r="AP445" s="66"/>
      <c r="AZ445" s="66"/>
      <c r="BA445" s="66"/>
      <c r="BG445" s="66"/>
      <c r="BH445" s="66"/>
      <c r="BR445" s="66"/>
      <c r="BS445" s="66"/>
      <c r="BZ445" s="67"/>
      <c r="CG445" s="66"/>
      <c r="CH445" s="66"/>
      <c r="CL445" s="67"/>
      <c r="CM445" s="66"/>
      <c r="CN445" s="66"/>
      <c r="CO445" s="66"/>
      <c r="CP445" s="66"/>
      <c r="CW445" s="67"/>
      <c r="CX445" s="66"/>
    </row>
    <row r="446">
      <c r="E446" s="66"/>
      <c r="F446" s="66"/>
      <c r="G446" s="66"/>
      <c r="H446" s="15"/>
      <c r="I446" s="66"/>
      <c r="J446" s="66"/>
      <c r="K446" s="67"/>
      <c r="L446" s="67"/>
      <c r="M446" s="67"/>
      <c r="N446" s="67"/>
      <c r="Z446" s="66"/>
      <c r="AA446" s="66"/>
      <c r="AO446" s="66"/>
      <c r="AP446" s="66"/>
      <c r="AZ446" s="66"/>
      <c r="BA446" s="66"/>
      <c r="BG446" s="66"/>
      <c r="BH446" s="66"/>
      <c r="BR446" s="66"/>
      <c r="BS446" s="66"/>
      <c r="BZ446" s="67"/>
      <c r="CG446" s="66"/>
      <c r="CH446" s="66"/>
      <c r="CL446" s="67"/>
      <c r="CM446" s="66"/>
      <c r="CN446" s="66"/>
      <c r="CO446" s="66"/>
      <c r="CP446" s="66"/>
      <c r="CW446" s="67"/>
      <c r="CX446" s="66"/>
    </row>
    <row r="447">
      <c r="E447" s="66"/>
      <c r="F447" s="66"/>
      <c r="G447" s="66"/>
      <c r="H447" s="15"/>
      <c r="I447" s="66"/>
      <c r="J447" s="66"/>
      <c r="K447" s="67"/>
      <c r="L447" s="67"/>
      <c r="M447" s="67"/>
      <c r="N447" s="67"/>
      <c r="Z447" s="66"/>
      <c r="AA447" s="66"/>
      <c r="AO447" s="66"/>
      <c r="AP447" s="66"/>
      <c r="AZ447" s="66"/>
      <c r="BA447" s="66"/>
      <c r="BG447" s="66"/>
      <c r="BH447" s="66"/>
      <c r="BR447" s="66"/>
      <c r="BS447" s="66"/>
      <c r="BZ447" s="67"/>
      <c r="CG447" s="66"/>
      <c r="CH447" s="66"/>
      <c r="CL447" s="67"/>
      <c r="CM447" s="66"/>
      <c r="CN447" s="66"/>
      <c r="CO447" s="66"/>
      <c r="CP447" s="66"/>
      <c r="CW447" s="67"/>
      <c r="CX447" s="66"/>
    </row>
    <row r="448">
      <c r="E448" s="66"/>
      <c r="F448" s="66"/>
      <c r="G448" s="66"/>
      <c r="H448" s="15"/>
      <c r="I448" s="66"/>
      <c r="J448" s="66"/>
      <c r="K448" s="67"/>
      <c r="L448" s="67"/>
      <c r="M448" s="67"/>
      <c r="N448" s="67"/>
      <c r="Z448" s="66"/>
      <c r="AA448" s="66"/>
      <c r="AO448" s="66"/>
      <c r="AP448" s="66"/>
      <c r="AZ448" s="66"/>
      <c r="BA448" s="66"/>
      <c r="BG448" s="66"/>
      <c r="BH448" s="66"/>
      <c r="BR448" s="66"/>
      <c r="BS448" s="66"/>
      <c r="BZ448" s="67"/>
      <c r="CG448" s="66"/>
      <c r="CH448" s="66"/>
      <c r="CL448" s="67"/>
      <c r="CM448" s="66"/>
      <c r="CN448" s="66"/>
      <c r="CO448" s="66"/>
      <c r="CP448" s="66"/>
      <c r="CW448" s="67"/>
      <c r="CX448" s="66"/>
    </row>
    <row r="449">
      <c r="E449" s="66"/>
      <c r="F449" s="66"/>
      <c r="G449" s="66"/>
      <c r="H449" s="15"/>
      <c r="I449" s="66"/>
      <c r="J449" s="66"/>
      <c r="K449" s="67"/>
      <c r="L449" s="67"/>
      <c r="M449" s="67"/>
      <c r="N449" s="67"/>
      <c r="Z449" s="66"/>
      <c r="AA449" s="66"/>
      <c r="AO449" s="66"/>
      <c r="AP449" s="66"/>
      <c r="AZ449" s="66"/>
      <c r="BA449" s="66"/>
      <c r="BG449" s="66"/>
      <c r="BH449" s="66"/>
      <c r="BR449" s="66"/>
      <c r="BS449" s="66"/>
      <c r="BZ449" s="67"/>
      <c r="CG449" s="66"/>
      <c r="CH449" s="66"/>
      <c r="CL449" s="67"/>
      <c r="CM449" s="66"/>
      <c r="CN449" s="66"/>
      <c r="CO449" s="66"/>
      <c r="CP449" s="66"/>
      <c r="CW449" s="67"/>
      <c r="CX449" s="66"/>
    </row>
    <row r="450">
      <c r="E450" s="66"/>
      <c r="F450" s="66"/>
      <c r="G450" s="66"/>
      <c r="H450" s="15"/>
      <c r="I450" s="66"/>
      <c r="J450" s="66"/>
      <c r="K450" s="67"/>
      <c r="L450" s="67"/>
      <c r="M450" s="67"/>
      <c r="N450" s="67"/>
      <c r="Z450" s="66"/>
      <c r="AA450" s="66"/>
      <c r="AO450" s="66"/>
      <c r="AP450" s="66"/>
      <c r="AZ450" s="66"/>
      <c r="BA450" s="66"/>
      <c r="BG450" s="66"/>
      <c r="BH450" s="66"/>
      <c r="BR450" s="66"/>
      <c r="BS450" s="66"/>
      <c r="BZ450" s="67"/>
      <c r="CG450" s="66"/>
      <c r="CH450" s="66"/>
      <c r="CL450" s="67"/>
      <c r="CM450" s="66"/>
      <c r="CN450" s="66"/>
      <c r="CO450" s="66"/>
      <c r="CP450" s="66"/>
      <c r="CW450" s="67"/>
      <c r="CX450" s="66"/>
    </row>
    <row r="451">
      <c r="E451" s="66"/>
      <c r="F451" s="66"/>
      <c r="G451" s="66"/>
      <c r="H451" s="15"/>
      <c r="I451" s="66"/>
      <c r="J451" s="66"/>
      <c r="K451" s="67"/>
      <c r="L451" s="67"/>
      <c r="M451" s="67"/>
      <c r="N451" s="67"/>
      <c r="Z451" s="66"/>
      <c r="AA451" s="66"/>
      <c r="AO451" s="66"/>
      <c r="AP451" s="66"/>
      <c r="AZ451" s="66"/>
      <c r="BA451" s="66"/>
      <c r="BG451" s="66"/>
      <c r="BH451" s="66"/>
      <c r="BR451" s="66"/>
      <c r="BS451" s="66"/>
      <c r="BZ451" s="67"/>
      <c r="CG451" s="66"/>
      <c r="CH451" s="66"/>
      <c r="CL451" s="67"/>
      <c r="CM451" s="66"/>
      <c r="CN451" s="66"/>
      <c r="CO451" s="66"/>
      <c r="CP451" s="66"/>
      <c r="CW451" s="67"/>
      <c r="CX451" s="66"/>
    </row>
    <row r="452">
      <c r="E452" s="66"/>
      <c r="F452" s="66"/>
      <c r="G452" s="66"/>
      <c r="H452" s="15"/>
      <c r="I452" s="66"/>
      <c r="J452" s="66"/>
      <c r="K452" s="67"/>
      <c r="L452" s="67"/>
      <c r="M452" s="67"/>
      <c r="N452" s="67"/>
      <c r="Z452" s="66"/>
      <c r="AA452" s="66"/>
      <c r="AO452" s="66"/>
      <c r="AP452" s="66"/>
      <c r="AZ452" s="66"/>
      <c r="BA452" s="66"/>
      <c r="BG452" s="66"/>
      <c r="BH452" s="66"/>
      <c r="BR452" s="66"/>
      <c r="BS452" s="66"/>
      <c r="BZ452" s="67"/>
      <c r="CG452" s="66"/>
      <c r="CH452" s="66"/>
      <c r="CL452" s="67"/>
      <c r="CM452" s="66"/>
      <c r="CN452" s="66"/>
      <c r="CO452" s="66"/>
      <c r="CP452" s="66"/>
      <c r="CW452" s="67"/>
      <c r="CX452" s="66"/>
    </row>
    <row r="453">
      <c r="E453" s="66"/>
      <c r="F453" s="66"/>
      <c r="G453" s="66"/>
      <c r="H453" s="15"/>
      <c r="I453" s="66"/>
      <c r="J453" s="66"/>
      <c r="K453" s="67"/>
      <c r="L453" s="67"/>
      <c r="M453" s="67"/>
      <c r="N453" s="67"/>
      <c r="Z453" s="66"/>
      <c r="AA453" s="66"/>
      <c r="AO453" s="66"/>
      <c r="AP453" s="66"/>
      <c r="AZ453" s="66"/>
      <c r="BA453" s="66"/>
      <c r="BG453" s="66"/>
      <c r="BH453" s="66"/>
      <c r="BR453" s="66"/>
      <c r="BS453" s="66"/>
      <c r="BZ453" s="67"/>
      <c r="CG453" s="66"/>
      <c r="CH453" s="66"/>
      <c r="CL453" s="67"/>
      <c r="CM453" s="66"/>
      <c r="CN453" s="66"/>
      <c r="CO453" s="66"/>
      <c r="CP453" s="66"/>
      <c r="CW453" s="67"/>
      <c r="CX453" s="66"/>
    </row>
    <row r="454">
      <c r="E454" s="66"/>
      <c r="F454" s="66"/>
      <c r="G454" s="66"/>
      <c r="H454" s="15"/>
      <c r="I454" s="66"/>
      <c r="J454" s="66"/>
      <c r="K454" s="67"/>
      <c r="L454" s="67"/>
      <c r="M454" s="67"/>
      <c r="N454" s="67"/>
      <c r="Z454" s="66"/>
      <c r="AA454" s="66"/>
      <c r="AO454" s="66"/>
      <c r="AP454" s="66"/>
      <c r="AZ454" s="66"/>
      <c r="BA454" s="66"/>
      <c r="BG454" s="66"/>
      <c r="BH454" s="66"/>
      <c r="BR454" s="66"/>
      <c r="BS454" s="66"/>
      <c r="BZ454" s="67"/>
      <c r="CG454" s="66"/>
      <c r="CH454" s="66"/>
      <c r="CL454" s="67"/>
      <c r="CM454" s="66"/>
      <c r="CN454" s="66"/>
      <c r="CO454" s="66"/>
      <c r="CP454" s="66"/>
      <c r="CW454" s="67"/>
      <c r="CX454" s="66"/>
    </row>
    <row r="455">
      <c r="E455" s="66"/>
      <c r="F455" s="66"/>
      <c r="G455" s="66"/>
      <c r="H455" s="15"/>
      <c r="I455" s="66"/>
      <c r="J455" s="66"/>
      <c r="K455" s="67"/>
      <c r="L455" s="67"/>
      <c r="M455" s="67"/>
      <c r="N455" s="67"/>
      <c r="Z455" s="66"/>
      <c r="AA455" s="66"/>
      <c r="AO455" s="66"/>
      <c r="AP455" s="66"/>
      <c r="AZ455" s="66"/>
      <c r="BA455" s="66"/>
      <c r="BG455" s="66"/>
      <c r="BH455" s="66"/>
      <c r="BR455" s="66"/>
      <c r="BS455" s="66"/>
      <c r="BZ455" s="67"/>
      <c r="CG455" s="66"/>
      <c r="CH455" s="66"/>
      <c r="CL455" s="67"/>
      <c r="CM455" s="66"/>
      <c r="CN455" s="66"/>
      <c r="CO455" s="66"/>
      <c r="CP455" s="66"/>
      <c r="CW455" s="67"/>
      <c r="CX455" s="66"/>
    </row>
    <row r="456">
      <c r="E456" s="66"/>
      <c r="F456" s="66"/>
      <c r="G456" s="66"/>
      <c r="H456" s="15"/>
      <c r="I456" s="66"/>
      <c r="J456" s="66"/>
      <c r="K456" s="67"/>
      <c r="L456" s="67"/>
      <c r="M456" s="67"/>
      <c r="N456" s="67"/>
      <c r="Z456" s="66"/>
      <c r="AA456" s="66"/>
      <c r="AO456" s="66"/>
      <c r="AP456" s="66"/>
      <c r="AZ456" s="66"/>
      <c r="BA456" s="66"/>
      <c r="BG456" s="66"/>
      <c r="BH456" s="66"/>
      <c r="BR456" s="66"/>
      <c r="BS456" s="66"/>
      <c r="BZ456" s="67"/>
      <c r="CG456" s="66"/>
      <c r="CH456" s="66"/>
      <c r="CL456" s="67"/>
      <c r="CM456" s="66"/>
      <c r="CN456" s="66"/>
      <c r="CO456" s="66"/>
      <c r="CP456" s="66"/>
      <c r="CW456" s="67"/>
      <c r="CX456" s="66"/>
    </row>
    <row r="457">
      <c r="E457" s="66"/>
      <c r="F457" s="66"/>
      <c r="G457" s="66"/>
      <c r="H457" s="15"/>
      <c r="I457" s="66"/>
      <c r="J457" s="66"/>
      <c r="K457" s="67"/>
      <c r="L457" s="67"/>
      <c r="M457" s="67"/>
      <c r="N457" s="67"/>
      <c r="Z457" s="66"/>
      <c r="AA457" s="66"/>
      <c r="AO457" s="66"/>
      <c r="AP457" s="66"/>
      <c r="AZ457" s="66"/>
      <c r="BA457" s="66"/>
      <c r="BG457" s="66"/>
      <c r="BH457" s="66"/>
      <c r="BR457" s="66"/>
      <c r="BS457" s="66"/>
      <c r="BZ457" s="67"/>
      <c r="CG457" s="66"/>
      <c r="CH457" s="66"/>
      <c r="CL457" s="67"/>
      <c r="CM457" s="66"/>
      <c r="CN457" s="66"/>
      <c r="CO457" s="66"/>
      <c r="CP457" s="66"/>
      <c r="CW457" s="67"/>
      <c r="CX457" s="66"/>
    </row>
    <row r="458">
      <c r="E458" s="66"/>
      <c r="F458" s="66"/>
      <c r="G458" s="66"/>
      <c r="H458" s="15"/>
      <c r="I458" s="66"/>
      <c r="J458" s="66"/>
      <c r="K458" s="67"/>
      <c r="L458" s="67"/>
      <c r="M458" s="67"/>
      <c r="N458" s="67"/>
      <c r="Z458" s="66"/>
      <c r="AA458" s="66"/>
      <c r="AO458" s="66"/>
      <c r="AP458" s="66"/>
      <c r="AZ458" s="66"/>
      <c r="BA458" s="66"/>
      <c r="BG458" s="66"/>
      <c r="BH458" s="66"/>
      <c r="BR458" s="66"/>
      <c r="BS458" s="66"/>
      <c r="BZ458" s="67"/>
      <c r="CG458" s="66"/>
      <c r="CH458" s="66"/>
      <c r="CL458" s="67"/>
      <c r="CM458" s="66"/>
      <c r="CN458" s="66"/>
      <c r="CO458" s="66"/>
      <c r="CP458" s="66"/>
      <c r="CW458" s="67"/>
      <c r="CX458" s="66"/>
    </row>
    <row r="459">
      <c r="E459" s="66"/>
      <c r="F459" s="66"/>
      <c r="G459" s="66"/>
      <c r="H459" s="15"/>
      <c r="I459" s="66"/>
      <c r="J459" s="66"/>
      <c r="K459" s="67"/>
      <c r="L459" s="67"/>
      <c r="M459" s="67"/>
      <c r="N459" s="67"/>
      <c r="Z459" s="66"/>
      <c r="AA459" s="66"/>
      <c r="AO459" s="66"/>
      <c r="AP459" s="66"/>
      <c r="AZ459" s="66"/>
      <c r="BA459" s="66"/>
      <c r="BG459" s="66"/>
      <c r="BH459" s="66"/>
      <c r="BR459" s="66"/>
      <c r="BS459" s="66"/>
      <c r="BZ459" s="67"/>
      <c r="CG459" s="66"/>
      <c r="CH459" s="66"/>
      <c r="CL459" s="67"/>
      <c r="CM459" s="66"/>
      <c r="CN459" s="66"/>
      <c r="CO459" s="66"/>
      <c r="CP459" s="66"/>
      <c r="CW459" s="67"/>
      <c r="CX459" s="66"/>
    </row>
    <row r="460">
      <c r="E460" s="66"/>
      <c r="F460" s="66"/>
      <c r="G460" s="66"/>
      <c r="H460" s="15"/>
      <c r="I460" s="66"/>
      <c r="J460" s="66"/>
      <c r="K460" s="67"/>
      <c r="L460" s="67"/>
      <c r="M460" s="67"/>
      <c r="N460" s="67"/>
      <c r="Z460" s="66"/>
      <c r="AA460" s="66"/>
      <c r="AO460" s="66"/>
      <c r="AP460" s="66"/>
      <c r="AZ460" s="66"/>
      <c r="BA460" s="66"/>
      <c r="BG460" s="66"/>
      <c r="BH460" s="66"/>
      <c r="BR460" s="66"/>
      <c r="BS460" s="66"/>
      <c r="BZ460" s="67"/>
      <c r="CG460" s="66"/>
      <c r="CH460" s="66"/>
      <c r="CL460" s="67"/>
      <c r="CM460" s="66"/>
      <c r="CN460" s="66"/>
      <c r="CO460" s="66"/>
      <c r="CP460" s="66"/>
      <c r="CW460" s="67"/>
      <c r="CX460" s="66"/>
    </row>
    <row r="461">
      <c r="E461" s="66"/>
      <c r="F461" s="66"/>
      <c r="G461" s="66"/>
      <c r="H461" s="15"/>
      <c r="I461" s="66"/>
      <c r="J461" s="66"/>
      <c r="K461" s="67"/>
      <c r="L461" s="67"/>
      <c r="M461" s="67"/>
      <c r="N461" s="67"/>
      <c r="Z461" s="66"/>
      <c r="AA461" s="66"/>
      <c r="AO461" s="66"/>
      <c r="AP461" s="66"/>
      <c r="AZ461" s="66"/>
      <c r="BA461" s="66"/>
      <c r="BG461" s="66"/>
      <c r="BH461" s="66"/>
      <c r="BR461" s="66"/>
      <c r="BS461" s="66"/>
      <c r="BZ461" s="67"/>
      <c r="CG461" s="66"/>
      <c r="CH461" s="66"/>
      <c r="CL461" s="67"/>
      <c r="CM461" s="66"/>
      <c r="CN461" s="66"/>
      <c r="CO461" s="66"/>
      <c r="CP461" s="66"/>
      <c r="CW461" s="67"/>
      <c r="CX461" s="66"/>
    </row>
    <row r="462">
      <c r="E462" s="66"/>
      <c r="F462" s="66"/>
      <c r="G462" s="66"/>
      <c r="H462" s="15"/>
      <c r="I462" s="66"/>
      <c r="J462" s="66"/>
      <c r="K462" s="67"/>
      <c r="L462" s="67"/>
      <c r="M462" s="67"/>
      <c r="N462" s="67"/>
      <c r="Z462" s="66"/>
      <c r="AA462" s="66"/>
      <c r="AO462" s="66"/>
      <c r="AP462" s="66"/>
      <c r="AZ462" s="66"/>
      <c r="BA462" s="66"/>
      <c r="BG462" s="66"/>
      <c r="BH462" s="66"/>
      <c r="BR462" s="66"/>
      <c r="BS462" s="66"/>
      <c r="BZ462" s="67"/>
      <c r="CG462" s="66"/>
      <c r="CH462" s="66"/>
      <c r="CL462" s="67"/>
      <c r="CM462" s="66"/>
      <c r="CN462" s="66"/>
      <c r="CO462" s="66"/>
      <c r="CP462" s="66"/>
      <c r="CW462" s="67"/>
      <c r="CX462" s="66"/>
    </row>
    <row r="463">
      <c r="E463" s="66"/>
      <c r="F463" s="66"/>
      <c r="G463" s="66"/>
      <c r="H463" s="15"/>
      <c r="I463" s="66"/>
      <c r="J463" s="66"/>
      <c r="K463" s="67"/>
      <c r="L463" s="67"/>
      <c r="M463" s="67"/>
      <c r="N463" s="67"/>
      <c r="Z463" s="66"/>
      <c r="AA463" s="66"/>
      <c r="AO463" s="66"/>
      <c r="AP463" s="66"/>
      <c r="AZ463" s="66"/>
      <c r="BA463" s="66"/>
      <c r="BG463" s="66"/>
      <c r="BH463" s="66"/>
      <c r="BR463" s="66"/>
      <c r="BS463" s="66"/>
      <c r="BZ463" s="67"/>
      <c r="CG463" s="66"/>
      <c r="CH463" s="66"/>
      <c r="CL463" s="67"/>
      <c r="CM463" s="66"/>
      <c r="CN463" s="66"/>
      <c r="CO463" s="66"/>
      <c r="CP463" s="66"/>
      <c r="CW463" s="67"/>
      <c r="CX463" s="66"/>
    </row>
    <row r="464">
      <c r="E464" s="66"/>
      <c r="F464" s="66"/>
      <c r="G464" s="66"/>
      <c r="H464" s="15"/>
      <c r="I464" s="66"/>
      <c r="J464" s="66"/>
      <c r="K464" s="67"/>
      <c r="L464" s="67"/>
      <c r="M464" s="67"/>
      <c r="N464" s="67"/>
      <c r="Z464" s="66"/>
      <c r="AA464" s="66"/>
      <c r="AO464" s="66"/>
      <c r="AP464" s="66"/>
      <c r="AZ464" s="66"/>
      <c r="BA464" s="66"/>
      <c r="BG464" s="66"/>
      <c r="BH464" s="66"/>
      <c r="BR464" s="66"/>
      <c r="BS464" s="66"/>
      <c r="BZ464" s="67"/>
      <c r="CG464" s="66"/>
      <c r="CH464" s="66"/>
      <c r="CL464" s="67"/>
      <c r="CM464" s="66"/>
      <c r="CN464" s="66"/>
      <c r="CO464" s="66"/>
      <c r="CP464" s="66"/>
      <c r="CW464" s="67"/>
      <c r="CX464" s="66"/>
    </row>
    <row r="465">
      <c r="E465" s="66"/>
      <c r="F465" s="66"/>
      <c r="G465" s="66"/>
      <c r="H465" s="15"/>
      <c r="I465" s="66"/>
      <c r="J465" s="66"/>
      <c r="K465" s="67"/>
      <c r="L465" s="67"/>
      <c r="M465" s="67"/>
      <c r="N465" s="67"/>
      <c r="Z465" s="66"/>
      <c r="AA465" s="66"/>
      <c r="AO465" s="66"/>
      <c r="AP465" s="66"/>
      <c r="AZ465" s="66"/>
      <c r="BA465" s="66"/>
      <c r="BG465" s="66"/>
      <c r="BH465" s="66"/>
      <c r="BR465" s="66"/>
      <c r="BS465" s="66"/>
      <c r="BZ465" s="67"/>
      <c r="CG465" s="66"/>
      <c r="CH465" s="66"/>
      <c r="CL465" s="67"/>
      <c r="CM465" s="66"/>
      <c r="CN465" s="66"/>
      <c r="CO465" s="66"/>
      <c r="CP465" s="66"/>
      <c r="CW465" s="67"/>
      <c r="CX465" s="66"/>
    </row>
    <row r="466">
      <c r="E466" s="66"/>
      <c r="F466" s="66"/>
      <c r="G466" s="66"/>
      <c r="H466" s="15"/>
      <c r="I466" s="66"/>
      <c r="J466" s="66"/>
      <c r="K466" s="67"/>
      <c r="L466" s="67"/>
      <c r="M466" s="67"/>
      <c r="N466" s="67"/>
      <c r="Z466" s="66"/>
      <c r="AA466" s="66"/>
      <c r="AO466" s="66"/>
      <c r="AP466" s="66"/>
      <c r="AZ466" s="66"/>
      <c r="BA466" s="66"/>
      <c r="BG466" s="66"/>
      <c r="BH466" s="66"/>
      <c r="BR466" s="66"/>
      <c r="BS466" s="66"/>
      <c r="BZ466" s="67"/>
      <c r="CG466" s="66"/>
      <c r="CH466" s="66"/>
      <c r="CL466" s="67"/>
      <c r="CM466" s="66"/>
      <c r="CN466" s="66"/>
      <c r="CO466" s="66"/>
      <c r="CP466" s="66"/>
      <c r="CW466" s="67"/>
      <c r="CX466" s="66"/>
    </row>
    <row r="467">
      <c r="E467" s="66"/>
      <c r="F467" s="66"/>
      <c r="G467" s="66"/>
      <c r="H467" s="15"/>
      <c r="I467" s="66"/>
      <c r="J467" s="66"/>
      <c r="K467" s="67"/>
      <c r="L467" s="67"/>
      <c r="M467" s="67"/>
      <c r="N467" s="67"/>
      <c r="Z467" s="66"/>
      <c r="AA467" s="66"/>
      <c r="AO467" s="66"/>
      <c r="AP467" s="66"/>
      <c r="AZ467" s="66"/>
      <c r="BA467" s="66"/>
      <c r="BG467" s="66"/>
      <c r="BH467" s="66"/>
      <c r="BR467" s="66"/>
      <c r="BS467" s="66"/>
      <c r="BZ467" s="67"/>
      <c r="CG467" s="66"/>
      <c r="CH467" s="66"/>
      <c r="CL467" s="67"/>
      <c r="CM467" s="66"/>
      <c r="CN467" s="66"/>
      <c r="CO467" s="66"/>
      <c r="CP467" s="66"/>
      <c r="CW467" s="67"/>
      <c r="CX467" s="66"/>
    </row>
    <row r="468">
      <c r="E468" s="66"/>
      <c r="F468" s="66"/>
      <c r="G468" s="66"/>
      <c r="H468" s="15"/>
      <c r="I468" s="66"/>
      <c r="J468" s="66"/>
      <c r="K468" s="67"/>
      <c r="L468" s="67"/>
      <c r="M468" s="67"/>
      <c r="N468" s="67"/>
      <c r="Z468" s="66"/>
      <c r="AA468" s="66"/>
      <c r="AO468" s="66"/>
      <c r="AP468" s="66"/>
      <c r="AZ468" s="66"/>
      <c r="BA468" s="66"/>
      <c r="BG468" s="66"/>
      <c r="BH468" s="66"/>
      <c r="BR468" s="66"/>
      <c r="BS468" s="66"/>
      <c r="BZ468" s="67"/>
      <c r="CG468" s="66"/>
      <c r="CH468" s="66"/>
      <c r="CL468" s="67"/>
      <c r="CM468" s="66"/>
      <c r="CN468" s="66"/>
      <c r="CO468" s="66"/>
      <c r="CP468" s="66"/>
      <c r="CW468" s="67"/>
      <c r="CX468" s="66"/>
    </row>
    <row r="469">
      <c r="E469" s="66"/>
      <c r="F469" s="66"/>
      <c r="G469" s="66"/>
      <c r="H469" s="15"/>
      <c r="I469" s="66"/>
      <c r="J469" s="66"/>
      <c r="K469" s="67"/>
      <c r="L469" s="67"/>
      <c r="M469" s="67"/>
      <c r="N469" s="67"/>
      <c r="Z469" s="66"/>
      <c r="AA469" s="66"/>
      <c r="AO469" s="66"/>
      <c r="AP469" s="66"/>
      <c r="AZ469" s="66"/>
      <c r="BA469" s="66"/>
      <c r="BG469" s="66"/>
      <c r="BH469" s="66"/>
      <c r="BR469" s="66"/>
      <c r="BS469" s="66"/>
      <c r="BZ469" s="67"/>
      <c r="CG469" s="66"/>
      <c r="CH469" s="66"/>
      <c r="CL469" s="67"/>
      <c r="CM469" s="66"/>
      <c r="CN469" s="66"/>
      <c r="CO469" s="66"/>
      <c r="CP469" s="66"/>
      <c r="CW469" s="67"/>
      <c r="CX469" s="66"/>
    </row>
    <row r="470">
      <c r="E470" s="66"/>
      <c r="F470" s="66"/>
      <c r="G470" s="66"/>
      <c r="H470" s="15"/>
      <c r="I470" s="66"/>
      <c r="J470" s="66"/>
      <c r="K470" s="67"/>
      <c r="L470" s="67"/>
      <c r="M470" s="67"/>
      <c r="N470" s="67"/>
      <c r="Z470" s="66"/>
      <c r="AA470" s="66"/>
      <c r="AO470" s="66"/>
      <c r="AP470" s="66"/>
      <c r="AZ470" s="66"/>
      <c r="BA470" s="66"/>
      <c r="BG470" s="66"/>
      <c r="BH470" s="66"/>
      <c r="BR470" s="66"/>
      <c r="BS470" s="66"/>
      <c r="BZ470" s="67"/>
      <c r="CG470" s="66"/>
      <c r="CH470" s="66"/>
      <c r="CL470" s="67"/>
      <c r="CM470" s="66"/>
      <c r="CN470" s="66"/>
      <c r="CO470" s="66"/>
      <c r="CP470" s="66"/>
      <c r="CW470" s="67"/>
      <c r="CX470" s="66"/>
    </row>
    <row r="471">
      <c r="E471" s="66"/>
      <c r="F471" s="66"/>
      <c r="G471" s="66"/>
      <c r="H471" s="15"/>
      <c r="I471" s="66"/>
      <c r="J471" s="66"/>
      <c r="K471" s="67"/>
      <c r="L471" s="67"/>
      <c r="M471" s="67"/>
      <c r="N471" s="67"/>
      <c r="Z471" s="66"/>
      <c r="AA471" s="66"/>
      <c r="AO471" s="66"/>
      <c r="AP471" s="66"/>
      <c r="AZ471" s="66"/>
      <c r="BA471" s="66"/>
      <c r="BG471" s="66"/>
      <c r="BH471" s="66"/>
      <c r="BR471" s="66"/>
      <c r="BS471" s="66"/>
      <c r="BZ471" s="67"/>
      <c r="CG471" s="66"/>
      <c r="CH471" s="66"/>
      <c r="CL471" s="67"/>
      <c r="CM471" s="66"/>
      <c r="CN471" s="66"/>
      <c r="CO471" s="66"/>
      <c r="CP471" s="66"/>
      <c r="CW471" s="67"/>
      <c r="CX471" s="66"/>
    </row>
    <row r="472">
      <c r="E472" s="66"/>
      <c r="F472" s="66"/>
      <c r="G472" s="66"/>
      <c r="H472" s="15"/>
      <c r="I472" s="66"/>
      <c r="J472" s="66"/>
      <c r="K472" s="67"/>
      <c r="L472" s="67"/>
      <c r="M472" s="67"/>
      <c r="N472" s="67"/>
      <c r="Z472" s="66"/>
      <c r="AA472" s="66"/>
      <c r="AO472" s="66"/>
      <c r="AP472" s="66"/>
      <c r="AZ472" s="66"/>
      <c r="BA472" s="66"/>
      <c r="BG472" s="66"/>
      <c r="BH472" s="66"/>
      <c r="BR472" s="66"/>
      <c r="BS472" s="66"/>
      <c r="BZ472" s="67"/>
      <c r="CG472" s="66"/>
      <c r="CH472" s="66"/>
      <c r="CL472" s="67"/>
      <c r="CM472" s="66"/>
      <c r="CN472" s="66"/>
      <c r="CO472" s="66"/>
      <c r="CP472" s="66"/>
      <c r="CW472" s="67"/>
      <c r="CX472" s="66"/>
    </row>
    <row r="473">
      <c r="E473" s="66"/>
      <c r="F473" s="66"/>
      <c r="G473" s="66"/>
      <c r="H473" s="15"/>
      <c r="I473" s="66"/>
      <c r="J473" s="66"/>
      <c r="K473" s="67"/>
      <c r="L473" s="67"/>
      <c r="M473" s="67"/>
      <c r="N473" s="67"/>
      <c r="Z473" s="66"/>
      <c r="AA473" s="66"/>
      <c r="AO473" s="66"/>
      <c r="AP473" s="66"/>
      <c r="AZ473" s="66"/>
      <c r="BA473" s="66"/>
      <c r="BG473" s="66"/>
      <c r="BH473" s="66"/>
      <c r="BR473" s="66"/>
      <c r="BS473" s="66"/>
      <c r="BZ473" s="67"/>
      <c r="CG473" s="66"/>
      <c r="CH473" s="66"/>
      <c r="CL473" s="67"/>
      <c r="CM473" s="66"/>
      <c r="CN473" s="66"/>
      <c r="CO473" s="66"/>
      <c r="CP473" s="66"/>
      <c r="CW473" s="67"/>
      <c r="CX473" s="66"/>
    </row>
    <row r="474">
      <c r="E474" s="66"/>
      <c r="F474" s="66"/>
      <c r="G474" s="66"/>
      <c r="H474" s="15"/>
      <c r="I474" s="66"/>
      <c r="J474" s="66"/>
      <c r="K474" s="67"/>
      <c r="L474" s="67"/>
      <c r="M474" s="67"/>
      <c r="N474" s="67"/>
      <c r="Z474" s="66"/>
      <c r="AA474" s="66"/>
      <c r="AO474" s="66"/>
      <c r="AP474" s="66"/>
      <c r="AZ474" s="66"/>
      <c r="BA474" s="66"/>
      <c r="BG474" s="66"/>
      <c r="BH474" s="66"/>
      <c r="BR474" s="66"/>
      <c r="BS474" s="66"/>
      <c r="BZ474" s="67"/>
      <c r="CG474" s="66"/>
      <c r="CH474" s="66"/>
      <c r="CL474" s="67"/>
      <c r="CM474" s="66"/>
      <c r="CN474" s="66"/>
      <c r="CO474" s="66"/>
      <c r="CP474" s="66"/>
      <c r="CW474" s="67"/>
      <c r="CX474" s="66"/>
    </row>
    <row r="475">
      <c r="E475" s="66"/>
      <c r="F475" s="66"/>
      <c r="G475" s="66"/>
      <c r="H475" s="15"/>
      <c r="I475" s="66"/>
      <c r="J475" s="66"/>
      <c r="K475" s="67"/>
      <c r="L475" s="67"/>
      <c r="M475" s="67"/>
      <c r="N475" s="67"/>
      <c r="Z475" s="66"/>
      <c r="AA475" s="66"/>
      <c r="AO475" s="66"/>
      <c r="AP475" s="66"/>
      <c r="AZ475" s="66"/>
      <c r="BA475" s="66"/>
      <c r="BG475" s="66"/>
      <c r="BH475" s="66"/>
      <c r="BR475" s="66"/>
      <c r="BS475" s="66"/>
      <c r="BZ475" s="67"/>
      <c r="CG475" s="66"/>
      <c r="CH475" s="66"/>
      <c r="CL475" s="67"/>
      <c r="CM475" s="66"/>
      <c r="CN475" s="66"/>
      <c r="CO475" s="66"/>
      <c r="CP475" s="66"/>
      <c r="CW475" s="67"/>
      <c r="CX475" s="66"/>
    </row>
    <row r="476">
      <c r="E476" s="66"/>
      <c r="F476" s="66"/>
      <c r="G476" s="66"/>
      <c r="H476" s="15"/>
      <c r="I476" s="66"/>
      <c r="J476" s="66"/>
      <c r="K476" s="67"/>
      <c r="L476" s="67"/>
      <c r="M476" s="67"/>
      <c r="N476" s="67"/>
      <c r="Z476" s="66"/>
      <c r="AA476" s="66"/>
      <c r="AO476" s="66"/>
      <c r="AP476" s="66"/>
      <c r="AZ476" s="66"/>
      <c r="BA476" s="66"/>
      <c r="BG476" s="66"/>
      <c r="BH476" s="66"/>
      <c r="BR476" s="66"/>
      <c r="BS476" s="66"/>
      <c r="BZ476" s="67"/>
      <c r="CG476" s="66"/>
      <c r="CH476" s="66"/>
      <c r="CL476" s="67"/>
      <c r="CM476" s="66"/>
      <c r="CN476" s="66"/>
      <c r="CO476" s="66"/>
      <c r="CP476" s="66"/>
      <c r="CW476" s="67"/>
      <c r="CX476" s="66"/>
    </row>
    <row r="477">
      <c r="E477" s="66"/>
      <c r="F477" s="66"/>
      <c r="G477" s="66"/>
      <c r="H477" s="15"/>
      <c r="I477" s="66"/>
      <c r="J477" s="66"/>
      <c r="K477" s="67"/>
      <c r="L477" s="67"/>
      <c r="M477" s="67"/>
      <c r="N477" s="67"/>
      <c r="Z477" s="66"/>
      <c r="AA477" s="66"/>
      <c r="AO477" s="66"/>
      <c r="AP477" s="66"/>
      <c r="AZ477" s="66"/>
      <c r="BA477" s="66"/>
      <c r="BG477" s="66"/>
      <c r="BH477" s="66"/>
      <c r="BR477" s="66"/>
      <c r="BS477" s="66"/>
      <c r="BZ477" s="67"/>
      <c r="CG477" s="66"/>
      <c r="CH477" s="66"/>
      <c r="CL477" s="67"/>
      <c r="CM477" s="66"/>
      <c r="CN477" s="66"/>
      <c r="CO477" s="66"/>
      <c r="CP477" s="66"/>
      <c r="CW477" s="67"/>
      <c r="CX477" s="66"/>
    </row>
    <row r="478">
      <c r="E478" s="66"/>
      <c r="F478" s="66"/>
      <c r="G478" s="66"/>
      <c r="H478" s="15"/>
      <c r="I478" s="66"/>
      <c r="J478" s="66"/>
      <c r="K478" s="67"/>
      <c r="L478" s="67"/>
      <c r="M478" s="67"/>
      <c r="N478" s="67"/>
      <c r="Z478" s="66"/>
      <c r="AA478" s="66"/>
      <c r="AO478" s="66"/>
      <c r="AP478" s="66"/>
      <c r="AZ478" s="66"/>
      <c r="BA478" s="66"/>
      <c r="BG478" s="66"/>
      <c r="BH478" s="66"/>
      <c r="BR478" s="66"/>
      <c r="BS478" s="66"/>
      <c r="BZ478" s="67"/>
      <c r="CG478" s="66"/>
      <c r="CH478" s="66"/>
      <c r="CL478" s="67"/>
      <c r="CM478" s="66"/>
      <c r="CN478" s="66"/>
      <c r="CO478" s="66"/>
      <c r="CP478" s="66"/>
      <c r="CW478" s="67"/>
      <c r="CX478" s="66"/>
    </row>
    <row r="479">
      <c r="E479" s="66"/>
      <c r="F479" s="66"/>
      <c r="G479" s="66"/>
      <c r="H479" s="15"/>
      <c r="I479" s="66"/>
      <c r="J479" s="66"/>
      <c r="K479" s="67"/>
      <c r="L479" s="67"/>
      <c r="M479" s="67"/>
      <c r="N479" s="67"/>
      <c r="Z479" s="66"/>
      <c r="AA479" s="66"/>
      <c r="AO479" s="66"/>
      <c r="AP479" s="66"/>
      <c r="AZ479" s="66"/>
      <c r="BA479" s="66"/>
      <c r="BG479" s="66"/>
      <c r="BH479" s="66"/>
      <c r="BR479" s="66"/>
      <c r="BS479" s="66"/>
      <c r="BZ479" s="67"/>
      <c r="CG479" s="66"/>
      <c r="CH479" s="66"/>
      <c r="CL479" s="67"/>
      <c r="CM479" s="66"/>
      <c r="CN479" s="66"/>
      <c r="CO479" s="66"/>
      <c r="CP479" s="66"/>
      <c r="CW479" s="67"/>
      <c r="CX479" s="66"/>
    </row>
    <row r="480">
      <c r="E480" s="66"/>
      <c r="F480" s="66"/>
      <c r="G480" s="66"/>
      <c r="H480" s="15"/>
      <c r="I480" s="66"/>
      <c r="J480" s="66"/>
      <c r="K480" s="67"/>
      <c r="L480" s="67"/>
      <c r="M480" s="67"/>
      <c r="N480" s="67"/>
      <c r="Z480" s="66"/>
      <c r="AA480" s="66"/>
      <c r="AO480" s="66"/>
      <c r="AP480" s="66"/>
      <c r="AZ480" s="66"/>
      <c r="BA480" s="66"/>
      <c r="BG480" s="66"/>
      <c r="BH480" s="66"/>
      <c r="BR480" s="66"/>
      <c r="BS480" s="66"/>
      <c r="BZ480" s="67"/>
      <c r="CG480" s="66"/>
      <c r="CH480" s="66"/>
      <c r="CL480" s="67"/>
      <c r="CM480" s="66"/>
      <c r="CN480" s="66"/>
      <c r="CO480" s="66"/>
      <c r="CP480" s="66"/>
      <c r="CW480" s="67"/>
      <c r="CX480" s="66"/>
    </row>
    <row r="481">
      <c r="E481" s="66"/>
      <c r="F481" s="66"/>
      <c r="G481" s="66"/>
      <c r="H481" s="15"/>
      <c r="I481" s="66"/>
      <c r="J481" s="66"/>
      <c r="K481" s="67"/>
      <c r="L481" s="67"/>
      <c r="M481" s="67"/>
      <c r="N481" s="67"/>
      <c r="Z481" s="66"/>
      <c r="AA481" s="66"/>
      <c r="AO481" s="66"/>
      <c r="AP481" s="66"/>
      <c r="AZ481" s="66"/>
      <c r="BA481" s="66"/>
      <c r="BG481" s="66"/>
      <c r="BH481" s="66"/>
      <c r="BR481" s="66"/>
      <c r="BS481" s="66"/>
      <c r="BZ481" s="67"/>
      <c r="CG481" s="66"/>
      <c r="CH481" s="66"/>
      <c r="CL481" s="67"/>
      <c r="CM481" s="66"/>
      <c r="CN481" s="66"/>
      <c r="CO481" s="66"/>
      <c r="CP481" s="66"/>
      <c r="CW481" s="67"/>
      <c r="CX481" s="66"/>
    </row>
    <row r="482">
      <c r="E482" s="66"/>
      <c r="F482" s="66"/>
      <c r="G482" s="66"/>
      <c r="H482" s="15"/>
      <c r="I482" s="66"/>
      <c r="J482" s="66"/>
      <c r="K482" s="67"/>
      <c r="L482" s="67"/>
      <c r="M482" s="67"/>
      <c r="N482" s="67"/>
      <c r="Z482" s="66"/>
      <c r="AA482" s="66"/>
      <c r="AO482" s="66"/>
      <c r="AP482" s="66"/>
      <c r="AZ482" s="66"/>
      <c r="BA482" s="66"/>
      <c r="BG482" s="66"/>
      <c r="BH482" s="66"/>
      <c r="BR482" s="66"/>
      <c r="BS482" s="66"/>
      <c r="BZ482" s="67"/>
      <c r="CG482" s="66"/>
      <c r="CH482" s="66"/>
      <c r="CL482" s="67"/>
      <c r="CM482" s="66"/>
      <c r="CN482" s="66"/>
      <c r="CO482" s="66"/>
      <c r="CP482" s="66"/>
      <c r="CW482" s="67"/>
      <c r="CX482" s="66"/>
    </row>
    <row r="483">
      <c r="E483" s="66"/>
      <c r="F483" s="66"/>
      <c r="G483" s="66"/>
      <c r="H483" s="15"/>
      <c r="I483" s="66"/>
      <c r="J483" s="66"/>
      <c r="K483" s="67"/>
      <c r="L483" s="67"/>
      <c r="M483" s="67"/>
      <c r="N483" s="67"/>
      <c r="Z483" s="66"/>
      <c r="AA483" s="66"/>
      <c r="AO483" s="66"/>
      <c r="AP483" s="66"/>
      <c r="AZ483" s="66"/>
      <c r="BA483" s="66"/>
      <c r="BG483" s="66"/>
      <c r="BH483" s="66"/>
      <c r="BR483" s="66"/>
      <c r="BS483" s="66"/>
      <c r="BZ483" s="67"/>
      <c r="CG483" s="66"/>
      <c r="CH483" s="66"/>
      <c r="CL483" s="67"/>
      <c r="CM483" s="66"/>
      <c r="CN483" s="66"/>
      <c r="CO483" s="66"/>
      <c r="CP483" s="66"/>
      <c r="CW483" s="67"/>
      <c r="CX483" s="66"/>
    </row>
    <row r="484">
      <c r="E484" s="66"/>
      <c r="F484" s="66"/>
      <c r="G484" s="66"/>
      <c r="H484" s="15"/>
      <c r="I484" s="66"/>
      <c r="J484" s="66"/>
      <c r="K484" s="67"/>
      <c r="L484" s="67"/>
      <c r="M484" s="67"/>
      <c r="N484" s="67"/>
      <c r="Z484" s="66"/>
      <c r="AA484" s="66"/>
      <c r="AO484" s="66"/>
      <c r="AP484" s="66"/>
      <c r="AZ484" s="66"/>
      <c r="BA484" s="66"/>
      <c r="BG484" s="66"/>
      <c r="BH484" s="66"/>
      <c r="BR484" s="66"/>
      <c r="BS484" s="66"/>
      <c r="BZ484" s="67"/>
      <c r="CG484" s="66"/>
      <c r="CH484" s="66"/>
      <c r="CL484" s="67"/>
      <c r="CM484" s="66"/>
      <c r="CN484" s="66"/>
      <c r="CO484" s="66"/>
      <c r="CP484" s="66"/>
      <c r="CW484" s="67"/>
      <c r="CX484" s="66"/>
    </row>
    <row r="485">
      <c r="E485" s="66"/>
      <c r="F485" s="66"/>
      <c r="G485" s="66"/>
      <c r="H485" s="15"/>
      <c r="I485" s="66"/>
      <c r="J485" s="66"/>
      <c r="K485" s="67"/>
      <c r="L485" s="67"/>
      <c r="M485" s="67"/>
      <c r="N485" s="67"/>
      <c r="Z485" s="66"/>
      <c r="AA485" s="66"/>
      <c r="AO485" s="66"/>
      <c r="AP485" s="66"/>
      <c r="AZ485" s="66"/>
      <c r="BA485" s="66"/>
      <c r="BG485" s="66"/>
      <c r="BH485" s="66"/>
      <c r="BR485" s="66"/>
      <c r="BS485" s="66"/>
      <c r="BZ485" s="67"/>
      <c r="CG485" s="66"/>
      <c r="CH485" s="66"/>
      <c r="CL485" s="67"/>
      <c r="CM485" s="66"/>
      <c r="CN485" s="66"/>
      <c r="CO485" s="66"/>
      <c r="CP485" s="66"/>
      <c r="CW485" s="67"/>
      <c r="CX485" s="66"/>
    </row>
    <row r="486">
      <c r="E486" s="66"/>
      <c r="F486" s="66"/>
      <c r="G486" s="66"/>
      <c r="H486" s="15"/>
      <c r="I486" s="66"/>
      <c r="J486" s="66"/>
      <c r="K486" s="67"/>
      <c r="L486" s="67"/>
      <c r="M486" s="67"/>
      <c r="N486" s="67"/>
      <c r="Z486" s="66"/>
      <c r="AA486" s="66"/>
      <c r="AO486" s="66"/>
      <c r="AP486" s="66"/>
      <c r="AZ486" s="66"/>
      <c r="BA486" s="66"/>
      <c r="BG486" s="66"/>
      <c r="BH486" s="66"/>
      <c r="BR486" s="66"/>
      <c r="BS486" s="66"/>
      <c r="BZ486" s="67"/>
      <c r="CG486" s="66"/>
      <c r="CH486" s="66"/>
      <c r="CL486" s="67"/>
      <c r="CM486" s="66"/>
      <c r="CN486" s="66"/>
      <c r="CO486" s="66"/>
      <c r="CP486" s="66"/>
      <c r="CW486" s="67"/>
      <c r="CX486" s="66"/>
    </row>
    <row r="487">
      <c r="E487" s="66"/>
      <c r="F487" s="66"/>
      <c r="G487" s="66"/>
      <c r="H487" s="15"/>
      <c r="I487" s="66"/>
      <c r="J487" s="66"/>
      <c r="K487" s="67"/>
      <c r="L487" s="67"/>
      <c r="M487" s="67"/>
      <c r="N487" s="67"/>
      <c r="Z487" s="66"/>
      <c r="AA487" s="66"/>
      <c r="AO487" s="66"/>
      <c r="AP487" s="66"/>
      <c r="AZ487" s="66"/>
      <c r="BA487" s="66"/>
      <c r="BG487" s="66"/>
      <c r="BH487" s="66"/>
      <c r="BR487" s="66"/>
      <c r="BS487" s="66"/>
      <c r="BZ487" s="67"/>
      <c r="CG487" s="66"/>
      <c r="CH487" s="66"/>
      <c r="CL487" s="67"/>
      <c r="CM487" s="66"/>
      <c r="CN487" s="66"/>
      <c r="CO487" s="66"/>
      <c r="CP487" s="66"/>
      <c r="CW487" s="67"/>
      <c r="CX487" s="66"/>
    </row>
    <row r="488">
      <c r="E488" s="66"/>
      <c r="F488" s="66"/>
      <c r="G488" s="66"/>
      <c r="H488" s="15"/>
      <c r="I488" s="66"/>
      <c r="J488" s="66"/>
      <c r="K488" s="67"/>
      <c r="L488" s="67"/>
      <c r="M488" s="67"/>
      <c r="N488" s="67"/>
      <c r="Z488" s="66"/>
      <c r="AA488" s="66"/>
      <c r="AO488" s="66"/>
      <c r="AP488" s="66"/>
      <c r="AZ488" s="66"/>
      <c r="BA488" s="66"/>
      <c r="BG488" s="66"/>
      <c r="BH488" s="66"/>
      <c r="BR488" s="66"/>
      <c r="BS488" s="66"/>
      <c r="BZ488" s="67"/>
      <c r="CG488" s="66"/>
      <c r="CH488" s="66"/>
      <c r="CL488" s="67"/>
      <c r="CM488" s="66"/>
      <c r="CN488" s="66"/>
      <c r="CO488" s="66"/>
      <c r="CP488" s="66"/>
      <c r="CW488" s="67"/>
      <c r="CX488" s="66"/>
    </row>
    <row r="489">
      <c r="E489" s="66"/>
      <c r="F489" s="66"/>
      <c r="G489" s="66"/>
      <c r="H489" s="15"/>
      <c r="I489" s="66"/>
      <c r="J489" s="66"/>
      <c r="K489" s="67"/>
      <c r="L489" s="67"/>
      <c r="M489" s="67"/>
      <c r="N489" s="67"/>
      <c r="Z489" s="66"/>
      <c r="AA489" s="66"/>
      <c r="AO489" s="66"/>
      <c r="AP489" s="66"/>
      <c r="AZ489" s="66"/>
      <c r="BA489" s="66"/>
      <c r="BG489" s="66"/>
      <c r="BH489" s="66"/>
      <c r="BR489" s="66"/>
      <c r="BS489" s="66"/>
      <c r="BZ489" s="67"/>
      <c r="CG489" s="66"/>
      <c r="CH489" s="66"/>
      <c r="CL489" s="67"/>
      <c r="CM489" s="66"/>
      <c r="CN489" s="66"/>
      <c r="CO489" s="66"/>
      <c r="CP489" s="66"/>
      <c r="CW489" s="67"/>
      <c r="CX489" s="66"/>
    </row>
    <row r="490">
      <c r="E490" s="66"/>
      <c r="F490" s="66"/>
      <c r="G490" s="66"/>
      <c r="H490" s="15"/>
      <c r="I490" s="66"/>
      <c r="J490" s="66"/>
      <c r="K490" s="67"/>
      <c r="L490" s="67"/>
      <c r="M490" s="67"/>
      <c r="N490" s="67"/>
      <c r="Z490" s="66"/>
      <c r="AA490" s="66"/>
      <c r="AO490" s="66"/>
      <c r="AP490" s="66"/>
      <c r="AZ490" s="66"/>
      <c r="BA490" s="66"/>
      <c r="BG490" s="66"/>
      <c r="BH490" s="66"/>
      <c r="BR490" s="66"/>
      <c r="BS490" s="66"/>
      <c r="BZ490" s="67"/>
      <c r="CG490" s="66"/>
      <c r="CH490" s="66"/>
      <c r="CL490" s="67"/>
      <c r="CM490" s="66"/>
      <c r="CN490" s="66"/>
      <c r="CO490" s="66"/>
      <c r="CP490" s="66"/>
      <c r="CW490" s="67"/>
      <c r="CX490" s="66"/>
    </row>
    <row r="491">
      <c r="E491" s="66"/>
      <c r="F491" s="66"/>
      <c r="G491" s="66"/>
      <c r="H491" s="15"/>
      <c r="I491" s="66"/>
      <c r="J491" s="66"/>
      <c r="K491" s="67"/>
      <c r="L491" s="67"/>
      <c r="M491" s="67"/>
      <c r="N491" s="67"/>
      <c r="Z491" s="66"/>
      <c r="AA491" s="66"/>
      <c r="AO491" s="66"/>
      <c r="AP491" s="66"/>
      <c r="AZ491" s="66"/>
      <c r="BA491" s="66"/>
      <c r="BG491" s="66"/>
      <c r="BH491" s="66"/>
      <c r="BR491" s="66"/>
      <c r="BS491" s="66"/>
      <c r="BZ491" s="67"/>
      <c r="CG491" s="66"/>
      <c r="CH491" s="66"/>
      <c r="CL491" s="67"/>
      <c r="CM491" s="66"/>
      <c r="CN491" s="66"/>
      <c r="CO491" s="66"/>
      <c r="CP491" s="66"/>
      <c r="CW491" s="67"/>
      <c r="CX491" s="66"/>
    </row>
    <row r="492">
      <c r="E492" s="66"/>
      <c r="F492" s="66"/>
      <c r="G492" s="66"/>
      <c r="H492" s="15"/>
      <c r="I492" s="66"/>
      <c r="J492" s="66"/>
      <c r="K492" s="67"/>
      <c r="L492" s="67"/>
      <c r="M492" s="67"/>
      <c r="N492" s="67"/>
      <c r="Z492" s="66"/>
      <c r="AA492" s="66"/>
      <c r="AO492" s="66"/>
      <c r="AP492" s="66"/>
      <c r="AZ492" s="66"/>
      <c r="BA492" s="66"/>
      <c r="BG492" s="66"/>
      <c r="BH492" s="66"/>
      <c r="BR492" s="66"/>
      <c r="BS492" s="66"/>
      <c r="BZ492" s="67"/>
      <c r="CG492" s="66"/>
      <c r="CH492" s="66"/>
      <c r="CL492" s="67"/>
      <c r="CM492" s="66"/>
      <c r="CN492" s="66"/>
      <c r="CO492" s="66"/>
      <c r="CP492" s="66"/>
      <c r="CW492" s="67"/>
      <c r="CX492" s="66"/>
    </row>
    <row r="493">
      <c r="E493" s="66"/>
      <c r="F493" s="66"/>
      <c r="G493" s="66"/>
      <c r="H493" s="15"/>
      <c r="I493" s="66"/>
      <c r="J493" s="66"/>
      <c r="K493" s="67"/>
      <c r="L493" s="67"/>
      <c r="M493" s="67"/>
      <c r="N493" s="67"/>
      <c r="Z493" s="66"/>
      <c r="AA493" s="66"/>
      <c r="AO493" s="66"/>
      <c r="AP493" s="66"/>
      <c r="AZ493" s="66"/>
      <c r="BA493" s="66"/>
      <c r="BG493" s="66"/>
      <c r="BH493" s="66"/>
      <c r="BR493" s="66"/>
      <c r="BS493" s="66"/>
      <c r="BZ493" s="67"/>
      <c r="CG493" s="66"/>
      <c r="CH493" s="66"/>
      <c r="CL493" s="67"/>
      <c r="CM493" s="66"/>
      <c r="CN493" s="66"/>
      <c r="CO493" s="66"/>
      <c r="CP493" s="66"/>
      <c r="CW493" s="67"/>
      <c r="CX493" s="66"/>
    </row>
    <row r="494">
      <c r="E494" s="66"/>
      <c r="F494" s="66"/>
      <c r="G494" s="66"/>
      <c r="H494" s="15"/>
      <c r="I494" s="66"/>
      <c r="J494" s="66"/>
      <c r="K494" s="67"/>
      <c r="L494" s="67"/>
      <c r="M494" s="67"/>
      <c r="N494" s="67"/>
      <c r="Z494" s="66"/>
      <c r="AA494" s="66"/>
      <c r="AO494" s="66"/>
      <c r="AP494" s="66"/>
      <c r="AZ494" s="66"/>
      <c r="BA494" s="66"/>
      <c r="BG494" s="66"/>
      <c r="BH494" s="66"/>
      <c r="BR494" s="66"/>
      <c r="BS494" s="66"/>
      <c r="BZ494" s="67"/>
      <c r="CG494" s="66"/>
      <c r="CH494" s="66"/>
      <c r="CL494" s="67"/>
      <c r="CM494" s="66"/>
      <c r="CN494" s="66"/>
      <c r="CO494" s="66"/>
      <c r="CP494" s="66"/>
      <c r="CW494" s="67"/>
      <c r="CX494" s="66"/>
    </row>
    <row r="495">
      <c r="E495" s="66"/>
      <c r="F495" s="66"/>
      <c r="G495" s="66"/>
      <c r="H495" s="15"/>
      <c r="I495" s="66"/>
      <c r="J495" s="66"/>
      <c r="K495" s="67"/>
      <c r="L495" s="67"/>
      <c r="M495" s="67"/>
      <c r="N495" s="67"/>
      <c r="Z495" s="66"/>
      <c r="AA495" s="66"/>
      <c r="AO495" s="66"/>
      <c r="AP495" s="66"/>
      <c r="AZ495" s="66"/>
      <c r="BA495" s="66"/>
      <c r="BG495" s="66"/>
      <c r="BH495" s="66"/>
      <c r="BR495" s="66"/>
      <c r="BS495" s="66"/>
      <c r="BZ495" s="67"/>
      <c r="CG495" s="66"/>
      <c r="CH495" s="66"/>
      <c r="CL495" s="67"/>
      <c r="CM495" s="66"/>
      <c r="CN495" s="66"/>
      <c r="CO495" s="66"/>
      <c r="CP495" s="66"/>
      <c r="CW495" s="67"/>
      <c r="CX495" s="66"/>
    </row>
    <row r="496">
      <c r="E496" s="66"/>
      <c r="F496" s="66"/>
      <c r="G496" s="66"/>
      <c r="H496" s="15"/>
      <c r="I496" s="66"/>
      <c r="J496" s="66"/>
      <c r="K496" s="67"/>
      <c r="L496" s="67"/>
      <c r="M496" s="67"/>
      <c r="N496" s="67"/>
      <c r="Z496" s="66"/>
      <c r="AA496" s="66"/>
      <c r="AO496" s="66"/>
      <c r="AP496" s="66"/>
      <c r="AZ496" s="66"/>
      <c r="BA496" s="66"/>
      <c r="BG496" s="66"/>
      <c r="BH496" s="66"/>
      <c r="BR496" s="66"/>
      <c r="BS496" s="66"/>
      <c r="BZ496" s="67"/>
      <c r="CG496" s="66"/>
      <c r="CH496" s="66"/>
      <c r="CL496" s="67"/>
      <c r="CM496" s="66"/>
      <c r="CN496" s="66"/>
      <c r="CO496" s="66"/>
      <c r="CP496" s="66"/>
      <c r="CW496" s="67"/>
      <c r="CX496" s="66"/>
    </row>
    <row r="497">
      <c r="E497" s="66"/>
      <c r="F497" s="66"/>
      <c r="G497" s="66"/>
      <c r="H497" s="15"/>
      <c r="I497" s="66"/>
      <c r="J497" s="66"/>
      <c r="K497" s="67"/>
      <c r="L497" s="67"/>
      <c r="M497" s="67"/>
      <c r="N497" s="67"/>
      <c r="Z497" s="66"/>
      <c r="AA497" s="66"/>
      <c r="AO497" s="66"/>
      <c r="AP497" s="66"/>
      <c r="AZ497" s="66"/>
      <c r="BA497" s="66"/>
      <c r="BG497" s="66"/>
      <c r="BH497" s="66"/>
      <c r="BR497" s="66"/>
      <c r="BS497" s="66"/>
      <c r="BZ497" s="67"/>
      <c r="CG497" s="66"/>
      <c r="CH497" s="66"/>
      <c r="CL497" s="67"/>
      <c r="CM497" s="66"/>
      <c r="CN497" s="66"/>
      <c r="CO497" s="66"/>
      <c r="CP497" s="66"/>
      <c r="CW497" s="67"/>
      <c r="CX497" s="66"/>
    </row>
    <row r="498">
      <c r="E498" s="66"/>
      <c r="F498" s="66"/>
      <c r="G498" s="66"/>
      <c r="H498" s="15"/>
      <c r="I498" s="66"/>
      <c r="J498" s="66"/>
      <c r="K498" s="67"/>
      <c r="L498" s="67"/>
      <c r="M498" s="67"/>
      <c r="N498" s="67"/>
      <c r="Z498" s="66"/>
      <c r="AA498" s="66"/>
      <c r="AO498" s="66"/>
      <c r="AP498" s="66"/>
      <c r="AZ498" s="66"/>
      <c r="BA498" s="66"/>
      <c r="BG498" s="66"/>
      <c r="BH498" s="66"/>
      <c r="BR498" s="66"/>
      <c r="BS498" s="66"/>
      <c r="BZ498" s="67"/>
      <c r="CG498" s="66"/>
      <c r="CH498" s="66"/>
      <c r="CL498" s="67"/>
      <c r="CM498" s="66"/>
      <c r="CN498" s="66"/>
      <c r="CO498" s="66"/>
      <c r="CP498" s="66"/>
      <c r="CW498" s="67"/>
      <c r="CX498" s="66"/>
    </row>
    <row r="499">
      <c r="E499" s="66"/>
      <c r="F499" s="66"/>
      <c r="G499" s="66"/>
      <c r="H499" s="15"/>
      <c r="I499" s="66"/>
      <c r="J499" s="66"/>
      <c r="K499" s="67"/>
      <c r="L499" s="67"/>
      <c r="M499" s="67"/>
      <c r="N499" s="67"/>
      <c r="Z499" s="66"/>
      <c r="AA499" s="66"/>
      <c r="AO499" s="66"/>
      <c r="AP499" s="66"/>
      <c r="AZ499" s="66"/>
      <c r="BA499" s="66"/>
      <c r="BG499" s="66"/>
      <c r="BH499" s="66"/>
      <c r="BR499" s="66"/>
      <c r="BS499" s="66"/>
      <c r="BZ499" s="67"/>
      <c r="CG499" s="66"/>
      <c r="CH499" s="66"/>
      <c r="CL499" s="67"/>
      <c r="CM499" s="66"/>
      <c r="CN499" s="66"/>
      <c r="CO499" s="66"/>
      <c r="CP499" s="66"/>
      <c r="CW499" s="67"/>
      <c r="CX499" s="66"/>
    </row>
    <row r="500">
      <c r="E500" s="66"/>
      <c r="F500" s="66"/>
      <c r="G500" s="66"/>
      <c r="H500" s="15"/>
      <c r="I500" s="66"/>
      <c r="J500" s="66"/>
      <c r="K500" s="67"/>
      <c r="L500" s="67"/>
      <c r="M500" s="67"/>
      <c r="N500" s="67"/>
      <c r="Z500" s="66"/>
      <c r="AA500" s="66"/>
      <c r="AO500" s="66"/>
      <c r="AP500" s="66"/>
      <c r="AZ500" s="66"/>
      <c r="BA500" s="66"/>
      <c r="BG500" s="66"/>
      <c r="BH500" s="66"/>
      <c r="BR500" s="66"/>
      <c r="BS500" s="66"/>
      <c r="BZ500" s="67"/>
      <c r="CG500" s="66"/>
      <c r="CH500" s="66"/>
      <c r="CL500" s="67"/>
      <c r="CM500" s="66"/>
      <c r="CN500" s="66"/>
      <c r="CO500" s="66"/>
      <c r="CP500" s="66"/>
      <c r="CW500" s="67"/>
      <c r="CX500" s="66"/>
    </row>
    <row r="501">
      <c r="E501" s="66"/>
      <c r="F501" s="66"/>
      <c r="G501" s="66"/>
      <c r="H501" s="15"/>
      <c r="I501" s="66"/>
      <c r="J501" s="66"/>
      <c r="K501" s="67"/>
      <c r="L501" s="67"/>
      <c r="M501" s="67"/>
      <c r="N501" s="67"/>
      <c r="Z501" s="66"/>
      <c r="AA501" s="66"/>
      <c r="AO501" s="66"/>
      <c r="AP501" s="66"/>
      <c r="AZ501" s="66"/>
      <c r="BA501" s="66"/>
      <c r="BG501" s="66"/>
      <c r="BH501" s="66"/>
      <c r="BR501" s="66"/>
      <c r="BS501" s="66"/>
      <c r="BZ501" s="67"/>
      <c r="CG501" s="66"/>
      <c r="CH501" s="66"/>
      <c r="CL501" s="67"/>
      <c r="CM501" s="66"/>
      <c r="CN501" s="66"/>
      <c r="CO501" s="66"/>
      <c r="CP501" s="66"/>
      <c r="CW501" s="67"/>
      <c r="CX501" s="66"/>
    </row>
    <row r="502">
      <c r="E502" s="66"/>
      <c r="F502" s="66"/>
      <c r="G502" s="66"/>
      <c r="H502" s="15"/>
      <c r="I502" s="66"/>
      <c r="J502" s="66"/>
      <c r="K502" s="67"/>
      <c r="L502" s="67"/>
      <c r="M502" s="67"/>
      <c r="N502" s="67"/>
      <c r="Z502" s="66"/>
      <c r="AA502" s="66"/>
      <c r="AO502" s="66"/>
      <c r="AP502" s="66"/>
      <c r="AZ502" s="66"/>
      <c r="BA502" s="66"/>
      <c r="BG502" s="66"/>
      <c r="BH502" s="66"/>
      <c r="BR502" s="66"/>
      <c r="BS502" s="66"/>
      <c r="BZ502" s="67"/>
      <c r="CG502" s="66"/>
      <c r="CH502" s="66"/>
      <c r="CL502" s="67"/>
      <c r="CM502" s="66"/>
      <c r="CN502" s="66"/>
      <c r="CO502" s="66"/>
      <c r="CP502" s="66"/>
      <c r="CW502" s="67"/>
      <c r="CX502" s="66"/>
    </row>
    <row r="503">
      <c r="E503" s="66"/>
      <c r="F503" s="66"/>
      <c r="G503" s="66"/>
      <c r="H503" s="15"/>
      <c r="I503" s="66"/>
      <c r="J503" s="66"/>
      <c r="K503" s="67"/>
      <c r="L503" s="67"/>
      <c r="M503" s="67"/>
      <c r="N503" s="67"/>
      <c r="Z503" s="66"/>
      <c r="AA503" s="66"/>
      <c r="AO503" s="66"/>
      <c r="AP503" s="66"/>
      <c r="AZ503" s="66"/>
      <c r="BA503" s="66"/>
      <c r="BG503" s="66"/>
      <c r="BH503" s="66"/>
      <c r="BR503" s="66"/>
      <c r="BS503" s="66"/>
      <c r="BZ503" s="67"/>
      <c r="CG503" s="66"/>
      <c r="CH503" s="66"/>
      <c r="CL503" s="67"/>
      <c r="CM503" s="66"/>
      <c r="CN503" s="66"/>
      <c r="CO503" s="66"/>
      <c r="CP503" s="66"/>
      <c r="CW503" s="67"/>
      <c r="CX503" s="66"/>
    </row>
    <row r="504">
      <c r="E504" s="66"/>
      <c r="F504" s="66"/>
      <c r="G504" s="66"/>
      <c r="H504" s="15"/>
      <c r="I504" s="66"/>
      <c r="J504" s="66"/>
      <c r="K504" s="67"/>
      <c r="L504" s="67"/>
      <c r="M504" s="67"/>
      <c r="N504" s="67"/>
      <c r="Z504" s="66"/>
      <c r="AA504" s="66"/>
      <c r="AO504" s="66"/>
      <c r="AP504" s="66"/>
      <c r="AZ504" s="66"/>
      <c r="BA504" s="66"/>
      <c r="BG504" s="66"/>
      <c r="BH504" s="66"/>
      <c r="BR504" s="66"/>
      <c r="BS504" s="66"/>
      <c r="BZ504" s="67"/>
      <c r="CG504" s="66"/>
      <c r="CH504" s="66"/>
      <c r="CL504" s="67"/>
      <c r="CM504" s="66"/>
      <c r="CN504" s="66"/>
      <c r="CO504" s="66"/>
      <c r="CP504" s="66"/>
      <c r="CW504" s="67"/>
      <c r="CX504" s="66"/>
    </row>
    <row r="505">
      <c r="E505" s="66"/>
      <c r="F505" s="66"/>
      <c r="G505" s="66"/>
      <c r="H505" s="15"/>
      <c r="I505" s="66"/>
      <c r="J505" s="66"/>
      <c r="K505" s="67"/>
      <c r="L505" s="67"/>
      <c r="M505" s="67"/>
      <c r="N505" s="67"/>
      <c r="Z505" s="66"/>
      <c r="AA505" s="66"/>
      <c r="AO505" s="66"/>
      <c r="AP505" s="66"/>
      <c r="AZ505" s="66"/>
      <c r="BA505" s="66"/>
      <c r="BG505" s="66"/>
      <c r="BH505" s="66"/>
      <c r="BR505" s="66"/>
      <c r="BS505" s="66"/>
      <c r="BZ505" s="67"/>
      <c r="CG505" s="66"/>
      <c r="CH505" s="66"/>
      <c r="CL505" s="67"/>
      <c r="CM505" s="66"/>
      <c r="CN505" s="66"/>
      <c r="CO505" s="66"/>
      <c r="CP505" s="66"/>
      <c r="CW505" s="67"/>
      <c r="CX505" s="66"/>
    </row>
    <row r="506">
      <c r="E506" s="66"/>
      <c r="F506" s="66"/>
      <c r="G506" s="66"/>
      <c r="H506" s="15"/>
      <c r="I506" s="66"/>
      <c r="J506" s="66"/>
      <c r="K506" s="67"/>
      <c r="L506" s="67"/>
      <c r="M506" s="67"/>
      <c r="N506" s="67"/>
      <c r="Z506" s="66"/>
      <c r="AA506" s="66"/>
      <c r="AO506" s="66"/>
      <c r="AP506" s="66"/>
      <c r="AZ506" s="66"/>
      <c r="BA506" s="66"/>
      <c r="BG506" s="66"/>
      <c r="BH506" s="66"/>
      <c r="BR506" s="66"/>
      <c r="BS506" s="66"/>
      <c r="BZ506" s="67"/>
      <c r="CG506" s="66"/>
      <c r="CH506" s="66"/>
      <c r="CL506" s="67"/>
      <c r="CM506" s="66"/>
      <c r="CN506" s="66"/>
      <c r="CO506" s="66"/>
      <c r="CP506" s="66"/>
      <c r="CW506" s="67"/>
      <c r="CX506" s="66"/>
    </row>
    <row r="507">
      <c r="E507" s="66"/>
      <c r="F507" s="66"/>
      <c r="G507" s="66"/>
      <c r="H507" s="15"/>
      <c r="I507" s="66"/>
      <c r="J507" s="66"/>
      <c r="K507" s="67"/>
      <c r="L507" s="67"/>
      <c r="M507" s="67"/>
      <c r="N507" s="67"/>
      <c r="Z507" s="66"/>
      <c r="AA507" s="66"/>
      <c r="AO507" s="66"/>
      <c r="AP507" s="66"/>
      <c r="AZ507" s="66"/>
      <c r="BA507" s="66"/>
      <c r="BG507" s="66"/>
      <c r="BH507" s="66"/>
      <c r="BR507" s="66"/>
      <c r="BS507" s="66"/>
      <c r="BZ507" s="67"/>
      <c r="CG507" s="66"/>
      <c r="CH507" s="66"/>
      <c r="CL507" s="67"/>
      <c r="CM507" s="66"/>
      <c r="CN507" s="66"/>
      <c r="CO507" s="66"/>
      <c r="CP507" s="66"/>
      <c r="CW507" s="67"/>
      <c r="CX507" s="66"/>
    </row>
    <row r="508">
      <c r="E508" s="66"/>
      <c r="F508" s="66"/>
      <c r="G508" s="66"/>
      <c r="H508" s="15"/>
      <c r="I508" s="66"/>
      <c r="J508" s="66"/>
      <c r="K508" s="67"/>
      <c r="L508" s="67"/>
      <c r="M508" s="67"/>
      <c r="N508" s="67"/>
      <c r="Z508" s="66"/>
      <c r="AA508" s="66"/>
      <c r="AO508" s="66"/>
      <c r="AP508" s="66"/>
      <c r="AZ508" s="66"/>
      <c r="BA508" s="66"/>
      <c r="BG508" s="66"/>
      <c r="BH508" s="66"/>
      <c r="BR508" s="66"/>
      <c r="BS508" s="66"/>
      <c r="BZ508" s="67"/>
      <c r="CG508" s="66"/>
      <c r="CH508" s="66"/>
      <c r="CL508" s="67"/>
      <c r="CM508" s="66"/>
      <c r="CN508" s="66"/>
      <c r="CO508" s="66"/>
      <c r="CP508" s="66"/>
      <c r="CW508" s="67"/>
      <c r="CX508" s="66"/>
    </row>
    <row r="509">
      <c r="E509" s="66"/>
      <c r="F509" s="66"/>
      <c r="G509" s="66"/>
      <c r="H509" s="15"/>
      <c r="I509" s="66"/>
      <c r="J509" s="66"/>
      <c r="K509" s="67"/>
      <c r="L509" s="67"/>
      <c r="M509" s="67"/>
      <c r="N509" s="67"/>
      <c r="Z509" s="66"/>
      <c r="AA509" s="66"/>
      <c r="AO509" s="66"/>
      <c r="AP509" s="66"/>
      <c r="AZ509" s="66"/>
      <c r="BA509" s="66"/>
      <c r="BG509" s="66"/>
      <c r="BH509" s="66"/>
      <c r="BR509" s="66"/>
      <c r="BS509" s="66"/>
      <c r="BZ509" s="67"/>
      <c r="CG509" s="66"/>
      <c r="CH509" s="66"/>
      <c r="CL509" s="67"/>
      <c r="CM509" s="66"/>
      <c r="CN509" s="66"/>
      <c r="CO509" s="66"/>
      <c r="CP509" s="66"/>
      <c r="CW509" s="67"/>
      <c r="CX509" s="66"/>
    </row>
    <row r="510">
      <c r="E510" s="66"/>
      <c r="F510" s="66"/>
      <c r="G510" s="66"/>
      <c r="H510" s="15"/>
      <c r="I510" s="66"/>
      <c r="J510" s="66"/>
      <c r="K510" s="67"/>
      <c r="L510" s="67"/>
      <c r="M510" s="67"/>
      <c r="N510" s="67"/>
      <c r="Z510" s="66"/>
      <c r="AA510" s="66"/>
      <c r="AO510" s="66"/>
      <c r="AP510" s="66"/>
      <c r="AZ510" s="66"/>
      <c r="BA510" s="66"/>
      <c r="BG510" s="66"/>
      <c r="BH510" s="66"/>
      <c r="BR510" s="66"/>
      <c r="BS510" s="66"/>
      <c r="BZ510" s="67"/>
      <c r="CG510" s="66"/>
      <c r="CH510" s="66"/>
      <c r="CL510" s="67"/>
      <c r="CM510" s="66"/>
      <c r="CN510" s="66"/>
      <c r="CO510" s="66"/>
      <c r="CP510" s="66"/>
      <c r="CW510" s="67"/>
      <c r="CX510" s="66"/>
    </row>
    <row r="511">
      <c r="E511" s="66"/>
      <c r="F511" s="66"/>
      <c r="G511" s="66"/>
      <c r="H511" s="15"/>
      <c r="I511" s="66"/>
      <c r="J511" s="66"/>
      <c r="K511" s="67"/>
      <c r="L511" s="67"/>
      <c r="M511" s="67"/>
      <c r="N511" s="67"/>
      <c r="Z511" s="66"/>
      <c r="AA511" s="66"/>
      <c r="AO511" s="66"/>
      <c r="AP511" s="66"/>
      <c r="AZ511" s="66"/>
      <c r="BA511" s="66"/>
      <c r="BG511" s="66"/>
      <c r="BH511" s="66"/>
      <c r="BR511" s="66"/>
      <c r="BS511" s="66"/>
      <c r="BZ511" s="67"/>
      <c r="CG511" s="66"/>
      <c r="CH511" s="66"/>
      <c r="CL511" s="67"/>
      <c r="CM511" s="66"/>
      <c r="CN511" s="66"/>
      <c r="CO511" s="66"/>
      <c r="CP511" s="66"/>
      <c r="CW511" s="67"/>
      <c r="CX511" s="66"/>
    </row>
    <row r="512">
      <c r="E512" s="66"/>
      <c r="F512" s="66"/>
      <c r="G512" s="66"/>
      <c r="H512" s="15"/>
      <c r="I512" s="66"/>
      <c r="J512" s="66"/>
      <c r="K512" s="67"/>
      <c r="L512" s="67"/>
      <c r="M512" s="67"/>
      <c r="N512" s="67"/>
      <c r="Z512" s="66"/>
      <c r="AA512" s="66"/>
      <c r="AO512" s="66"/>
      <c r="AP512" s="66"/>
      <c r="AZ512" s="66"/>
      <c r="BA512" s="66"/>
      <c r="BG512" s="66"/>
      <c r="BH512" s="66"/>
      <c r="BR512" s="66"/>
      <c r="BS512" s="66"/>
      <c r="BZ512" s="67"/>
      <c r="CG512" s="66"/>
      <c r="CH512" s="66"/>
      <c r="CL512" s="67"/>
      <c r="CM512" s="66"/>
      <c r="CN512" s="66"/>
      <c r="CO512" s="66"/>
      <c r="CP512" s="66"/>
      <c r="CW512" s="67"/>
      <c r="CX512" s="66"/>
    </row>
    <row r="513">
      <c r="E513" s="66"/>
      <c r="F513" s="66"/>
      <c r="G513" s="66"/>
      <c r="H513" s="15"/>
      <c r="I513" s="66"/>
      <c r="J513" s="66"/>
      <c r="K513" s="67"/>
      <c r="L513" s="67"/>
      <c r="M513" s="67"/>
      <c r="N513" s="67"/>
      <c r="Z513" s="66"/>
      <c r="AA513" s="66"/>
      <c r="AO513" s="66"/>
      <c r="AP513" s="66"/>
      <c r="AZ513" s="66"/>
      <c r="BA513" s="66"/>
      <c r="BG513" s="66"/>
      <c r="BH513" s="66"/>
      <c r="BR513" s="66"/>
      <c r="BS513" s="66"/>
      <c r="BZ513" s="67"/>
      <c r="CG513" s="66"/>
      <c r="CH513" s="66"/>
      <c r="CL513" s="67"/>
      <c r="CM513" s="66"/>
      <c r="CN513" s="66"/>
      <c r="CO513" s="66"/>
      <c r="CP513" s="66"/>
      <c r="CW513" s="67"/>
      <c r="CX513" s="66"/>
    </row>
    <row r="514">
      <c r="E514" s="66"/>
      <c r="F514" s="66"/>
      <c r="G514" s="66"/>
      <c r="H514" s="15"/>
      <c r="I514" s="66"/>
      <c r="J514" s="66"/>
      <c r="K514" s="67"/>
      <c r="L514" s="67"/>
      <c r="M514" s="67"/>
      <c r="N514" s="67"/>
      <c r="Z514" s="66"/>
      <c r="AA514" s="66"/>
      <c r="AO514" s="66"/>
      <c r="AP514" s="66"/>
      <c r="AZ514" s="66"/>
      <c r="BA514" s="66"/>
      <c r="BG514" s="66"/>
      <c r="BH514" s="66"/>
      <c r="BR514" s="66"/>
      <c r="BS514" s="66"/>
      <c r="BZ514" s="67"/>
      <c r="CG514" s="66"/>
      <c r="CH514" s="66"/>
      <c r="CL514" s="67"/>
      <c r="CM514" s="66"/>
      <c r="CN514" s="66"/>
      <c r="CO514" s="66"/>
      <c r="CP514" s="66"/>
      <c r="CW514" s="67"/>
      <c r="CX514" s="66"/>
    </row>
    <row r="515">
      <c r="E515" s="66"/>
      <c r="F515" s="66"/>
      <c r="G515" s="66"/>
      <c r="H515" s="15"/>
      <c r="I515" s="66"/>
      <c r="J515" s="66"/>
      <c r="K515" s="67"/>
      <c r="L515" s="67"/>
      <c r="M515" s="67"/>
      <c r="N515" s="67"/>
      <c r="Z515" s="66"/>
      <c r="AA515" s="66"/>
      <c r="AO515" s="66"/>
      <c r="AP515" s="66"/>
      <c r="AZ515" s="66"/>
      <c r="BA515" s="66"/>
      <c r="BG515" s="66"/>
      <c r="BH515" s="66"/>
      <c r="BR515" s="66"/>
      <c r="BS515" s="66"/>
      <c r="BZ515" s="67"/>
      <c r="CG515" s="66"/>
      <c r="CH515" s="66"/>
      <c r="CL515" s="67"/>
      <c r="CM515" s="66"/>
      <c r="CN515" s="66"/>
      <c r="CO515" s="66"/>
      <c r="CP515" s="66"/>
      <c r="CW515" s="67"/>
      <c r="CX515" s="66"/>
    </row>
    <row r="516">
      <c r="E516" s="66"/>
      <c r="F516" s="66"/>
      <c r="G516" s="66"/>
      <c r="H516" s="15"/>
      <c r="I516" s="66"/>
      <c r="J516" s="66"/>
      <c r="K516" s="67"/>
      <c r="L516" s="67"/>
      <c r="M516" s="67"/>
      <c r="N516" s="67"/>
      <c r="Z516" s="66"/>
      <c r="AA516" s="66"/>
      <c r="AO516" s="66"/>
      <c r="AP516" s="66"/>
      <c r="AZ516" s="66"/>
      <c r="BA516" s="66"/>
      <c r="BG516" s="66"/>
      <c r="BH516" s="66"/>
      <c r="BR516" s="66"/>
      <c r="BS516" s="66"/>
      <c r="BZ516" s="67"/>
      <c r="CG516" s="66"/>
      <c r="CH516" s="66"/>
      <c r="CL516" s="67"/>
      <c r="CM516" s="66"/>
      <c r="CN516" s="66"/>
      <c r="CO516" s="66"/>
      <c r="CP516" s="66"/>
      <c r="CW516" s="67"/>
      <c r="CX516" s="66"/>
    </row>
    <row r="517">
      <c r="E517" s="66"/>
      <c r="F517" s="66"/>
      <c r="G517" s="66"/>
      <c r="H517" s="15"/>
      <c r="I517" s="66"/>
      <c r="J517" s="66"/>
      <c r="K517" s="67"/>
      <c r="L517" s="67"/>
      <c r="M517" s="67"/>
      <c r="N517" s="67"/>
      <c r="Z517" s="66"/>
      <c r="AA517" s="66"/>
      <c r="AO517" s="66"/>
      <c r="AP517" s="66"/>
      <c r="AZ517" s="66"/>
      <c r="BA517" s="66"/>
      <c r="BG517" s="66"/>
      <c r="BH517" s="66"/>
      <c r="BR517" s="66"/>
      <c r="BS517" s="66"/>
      <c r="BZ517" s="67"/>
      <c r="CG517" s="66"/>
      <c r="CH517" s="66"/>
      <c r="CL517" s="67"/>
      <c r="CM517" s="66"/>
      <c r="CN517" s="66"/>
      <c r="CO517" s="66"/>
      <c r="CP517" s="66"/>
      <c r="CW517" s="67"/>
      <c r="CX517" s="66"/>
    </row>
    <row r="518">
      <c r="E518" s="66"/>
      <c r="F518" s="66"/>
      <c r="G518" s="66"/>
      <c r="H518" s="15"/>
      <c r="I518" s="66"/>
      <c r="J518" s="66"/>
      <c r="K518" s="67"/>
      <c r="L518" s="67"/>
      <c r="M518" s="67"/>
      <c r="N518" s="67"/>
      <c r="Z518" s="66"/>
      <c r="AA518" s="66"/>
      <c r="AO518" s="66"/>
      <c r="AP518" s="66"/>
      <c r="AZ518" s="66"/>
      <c r="BA518" s="66"/>
      <c r="BG518" s="66"/>
      <c r="BH518" s="66"/>
      <c r="BR518" s="66"/>
      <c r="BS518" s="66"/>
      <c r="BZ518" s="67"/>
      <c r="CG518" s="66"/>
      <c r="CH518" s="66"/>
      <c r="CL518" s="67"/>
      <c r="CM518" s="66"/>
      <c r="CN518" s="66"/>
      <c r="CO518" s="66"/>
      <c r="CP518" s="66"/>
      <c r="CW518" s="67"/>
      <c r="CX518" s="66"/>
    </row>
    <row r="519">
      <c r="E519" s="66"/>
      <c r="F519" s="66"/>
      <c r="G519" s="66"/>
      <c r="H519" s="15"/>
      <c r="I519" s="66"/>
      <c r="J519" s="66"/>
      <c r="K519" s="67"/>
      <c r="L519" s="67"/>
      <c r="M519" s="67"/>
      <c r="N519" s="67"/>
      <c r="Z519" s="66"/>
      <c r="AA519" s="66"/>
      <c r="AO519" s="66"/>
      <c r="AP519" s="66"/>
      <c r="AZ519" s="66"/>
      <c r="BA519" s="66"/>
      <c r="BG519" s="66"/>
      <c r="BH519" s="66"/>
      <c r="BR519" s="66"/>
      <c r="BS519" s="66"/>
      <c r="BZ519" s="67"/>
      <c r="CG519" s="66"/>
      <c r="CH519" s="66"/>
      <c r="CL519" s="67"/>
      <c r="CM519" s="66"/>
      <c r="CN519" s="66"/>
      <c r="CO519" s="66"/>
      <c r="CP519" s="66"/>
      <c r="CW519" s="67"/>
      <c r="CX519" s="66"/>
    </row>
    <row r="520">
      <c r="E520" s="66"/>
      <c r="F520" s="66"/>
      <c r="G520" s="66"/>
      <c r="H520" s="15"/>
      <c r="I520" s="66"/>
      <c r="J520" s="66"/>
      <c r="K520" s="67"/>
      <c r="L520" s="67"/>
      <c r="M520" s="67"/>
      <c r="N520" s="67"/>
      <c r="Z520" s="66"/>
      <c r="AA520" s="66"/>
      <c r="AO520" s="66"/>
      <c r="AP520" s="66"/>
      <c r="AZ520" s="66"/>
      <c r="BA520" s="66"/>
      <c r="BG520" s="66"/>
      <c r="BH520" s="66"/>
      <c r="BR520" s="66"/>
      <c r="BS520" s="66"/>
      <c r="BZ520" s="67"/>
      <c r="CG520" s="66"/>
      <c r="CH520" s="66"/>
      <c r="CL520" s="67"/>
      <c r="CM520" s="66"/>
      <c r="CN520" s="66"/>
      <c r="CO520" s="66"/>
      <c r="CP520" s="66"/>
      <c r="CW520" s="67"/>
      <c r="CX520" s="66"/>
    </row>
    <row r="521">
      <c r="E521" s="66"/>
      <c r="F521" s="66"/>
      <c r="G521" s="66"/>
      <c r="H521" s="15"/>
      <c r="I521" s="66"/>
      <c r="J521" s="66"/>
      <c r="K521" s="67"/>
      <c r="L521" s="67"/>
      <c r="M521" s="67"/>
      <c r="N521" s="67"/>
      <c r="Z521" s="66"/>
      <c r="AA521" s="66"/>
      <c r="AO521" s="66"/>
      <c r="AP521" s="66"/>
      <c r="AZ521" s="66"/>
      <c r="BA521" s="66"/>
      <c r="BG521" s="66"/>
      <c r="BH521" s="66"/>
      <c r="BR521" s="66"/>
      <c r="BS521" s="66"/>
      <c r="BZ521" s="67"/>
      <c r="CG521" s="66"/>
      <c r="CH521" s="66"/>
      <c r="CL521" s="67"/>
      <c r="CM521" s="66"/>
      <c r="CN521" s="66"/>
      <c r="CO521" s="66"/>
      <c r="CP521" s="66"/>
      <c r="CW521" s="67"/>
      <c r="CX521" s="66"/>
    </row>
    <row r="522">
      <c r="E522" s="66"/>
      <c r="F522" s="66"/>
      <c r="G522" s="66"/>
      <c r="H522" s="15"/>
      <c r="I522" s="66"/>
      <c r="J522" s="66"/>
      <c r="K522" s="67"/>
      <c r="L522" s="67"/>
      <c r="M522" s="67"/>
      <c r="N522" s="67"/>
      <c r="Z522" s="66"/>
      <c r="AA522" s="66"/>
      <c r="AO522" s="66"/>
      <c r="AP522" s="66"/>
      <c r="AZ522" s="66"/>
      <c r="BA522" s="66"/>
      <c r="BG522" s="66"/>
      <c r="BH522" s="66"/>
      <c r="BR522" s="66"/>
      <c r="BS522" s="66"/>
      <c r="BZ522" s="67"/>
      <c r="CG522" s="66"/>
      <c r="CH522" s="66"/>
      <c r="CL522" s="67"/>
      <c r="CM522" s="66"/>
      <c r="CN522" s="66"/>
      <c r="CO522" s="66"/>
      <c r="CP522" s="66"/>
      <c r="CW522" s="67"/>
      <c r="CX522" s="66"/>
    </row>
    <row r="523">
      <c r="E523" s="66"/>
      <c r="F523" s="66"/>
      <c r="G523" s="66"/>
      <c r="H523" s="15"/>
      <c r="I523" s="66"/>
      <c r="J523" s="66"/>
      <c r="K523" s="67"/>
      <c r="L523" s="67"/>
      <c r="M523" s="67"/>
      <c r="N523" s="67"/>
      <c r="Z523" s="66"/>
      <c r="AA523" s="66"/>
      <c r="AO523" s="66"/>
      <c r="AP523" s="66"/>
      <c r="AZ523" s="66"/>
      <c r="BA523" s="66"/>
      <c r="BG523" s="66"/>
      <c r="BH523" s="66"/>
      <c r="BR523" s="66"/>
      <c r="BS523" s="66"/>
      <c r="BZ523" s="67"/>
      <c r="CG523" s="66"/>
      <c r="CH523" s="66"/>
      <c r="CL523" s="67"/>
      <c r="CM523" s="66"/>
      <c r="CN523" s="66"/>
      <c r="CO523" s="66"/>
      <c r="CP523" s="66"/>
      <c r="CW523" s="67"/>
      <c r="CX523" s="66"/>
    </row>
    <row r="524">
      <c r="E524" s="66"/>
      <c r="F524" s="66"/>
      <c r="G524" s="66"/>
      <c r="H524" s="15"/>
      <c r="I524" s="66"/>
      <c r="J524" s="66"/>
      <c r="K524" s="67"/>
      <c r="L524" s="67"/>
      <c r="M524" s="67"/>
      <c r="N524" s="67"/>
      <c r="Z524" s="66"/>
      <c r="AA524" s="66"/>
      <c r="AO524" s="66"/>
      <c r="AP524" s="66"/>
      <c r="AZ524" s="66"/>
      <c r="BA524" s="66"/>
      <c r="BG524" s="66"/>
      <c r="BH524" s="66"/>
      <c r="BR524" s="66"/>
      <c r="BS524" s="66"/>
      <c r="BZ524" s="67"/>
      <c r="CG524" s="66"/>
      <c r="CH524" s="66"/>
      <c r="CL524" s="67"/>
      <c r="CM524" s="66"/>
      <c r="CN524" s="66"/>
      <c r="CO524" s="66"/>
      <c r="CP524" s="66"/>
      <c r="CW524" s="67"/>
      <c r="CX524" s="66"/>
    </row>
    <row r="525">
      <c r="E525" s="66"/>
      <c r="F525" s="66"/>
      <c r="G525" s="66"/>
      <c r="H525" s="15"/>
      <c r="I525" s="66"/>
      <c r="J525" s="66"/>
      <c r="K525" s="67"/>
      <c r="L525" s="67"/>
      <c r="M525" s="67"/>
      <c r="N525" s="67"/>
      <c r="Z525" s="66"/>
      <c r="AA525" s="66"/>
      <c r="AO525" s="66"/>
      <c r="AP525" s="66"/>
      <c r="AZ525" s="66"/>
      <c r="BA525" s="66"/>
      <c r="BG525" s="66"/>
      <c r="BH525" s="66"/>
      <c r="BR525" s="66"/>
      <c r="BS525" s="66"/>
      <c r="BZ525" s="67"/>
      <c r="CG525" s="66"/>
      <c r="CH525" s="66"/>
      <c r="CL525" s="67"/>
      <c r="CM525" s="66"/>
      <c r="CN525" s="66"/>
      <c r="CO525" s="66"/>
      <c r="CP525" s="66"/>
      <c r="CW525" s="67"/>
      <c r="CX525" s="66"/>
    </row>
    <row r="526">
      <c r="E526" s="66"/>
      <c r="F526" s="66"/>
      <c r="G526" s="66"/>
      <c r="H526" s="15"/>
      <c r="I526" s="66"/>
      <c r="J526" s="66"/>
      <c r="K526" s="67"/>
      <c r="L526" s="67"/>
      <c r="M526" s="67"/>
      <c r="N526" s="67"/>
      <c r="Z526" s="66"/>
      <c r="AA526" s="66"/>
      <c r="AO526" s="66"/>
      <c r="AP526" s="66"/>
      <c r="AZ526" s="66"/>
      <c r="BA526" s="66"/>
      <c r="BG526" s="66"/>
      <c r="BH526" s="66"/>
      <c r="BR526" s="66"/>
      <c r="BS526" s="66"/>
      <c r="BZ526" s="67"/>
      <c r="CG526" s="66"/>
      <c r="CH526" s="66"/>
      <c r="CL526" s="67"/>
      <c r="CM526" s="66"/>
      <c r="CN526" s="66"/>
      <c r="CO526" s="66"/>
      <c r="CP526" s="66"/>
      <c r="CW526" s="67"/>
      <c r="CX526" s="66"/>
    </row>
    <row r="527">
      <c r="E527" s="66"/>
      <c r="F527" s="66"/>
      <c r="G527" s="66"/>
      <c r="H527" s="15"/>
      <c r="I527" s="66"/>
      <c r="J527" s="66"/>
      <c r="K527" s="67"/>
      <c r="L527" s="67"/>
      <c r="M527" s="67"/>
      <c r="N527" s="67"/>
      <c r="Z527" s="66"/>
      <c r="AA527" s="66"/>
      <c r="AO527" s="66"/>
      <c r="AP527" s="66"/>
      <c r="AZ527" s="66"/>
      <c r="BA527" s="66"/>
      <c r="BG527" s="66"/>
      <c r="BH527" s="66"/>
      <c r="BR527" s="66"/>
      <c r="BS527" s="66"/>
      <c r="BZ527" s="67"/>
      <c r="CG527" s="66"/>
      <c r="CH527" s="66"/>
      <c r="CL527" s="67"/>
      <c r="CM527" s="66"/>
      <c r="CN527" s="66"/>
      <c r="CO527" s="66"/>
      <c r="CP527" s="66"/>
      <c r="CW527" s="67"/>
      <c r="CX527" s="66"/>
    </row>
    <row r="528">
      <c r="E528" s="66"/>
      <c r="F528" s="66"/>
      <c r="G528" s="66"/>
      <c r="H528" s="15"/>
      <c r="I528" s="66"/>
      <c r="J528" s="66"/>
      <c r="K528" s="67"/>
      <c r="L528" s="67"/>
      <c r="M528" s="67"/>
      <c r="N528" s="67"/>
      <c r="Z528" s="66"/>
      <c r="AA528" s="66"/>
      <c r="AO528" s="66"/>
      <c r="AP528" s="66"/>
      <c r="AZ528" s="66"/>
      <c r="BA528" s="66"/>
      <c r="BG528" s="66"/>
      <c r="BH528" s="66"/>
      <c r="BR528" s="66"/>
      <c r="BS528" s="66"/>
      <c r="BZ528" s="67"/>
      <c r="CG528" s="66"/>
      <c r="CH528" s="66"/>
      <c r="CL528" s="67"/>
      <c r="CM528" s="66"/>
      <c r="CN528" s="66"/>
      <c r="CO528" s="66"/>
      <c r="CP528" s="66"/>
      <c r="CW528" s="67"/>
      <c r="CX528" s="66"/>
    </row>
    <row r="529">
      <c r="E529" s="66"/>
      <c r="F529" s="66"/>
      <c r="G529" s="66"/>
      <c r="H529" s="15"/>
      <c r="I529" s="66"/>
      <c r="J529" s="66"/>
      <c r="K529" s="67"/>
      <c r="L529" s="67"/>
      <c r="M529" s="67"/>
      <c r="N529" s="67"/>
      <c r="Z529" s="66"/>
      <c r="AA529" s="66"/>
      <c r="AO529" s="66"/>
      <c r="AP529" s="66"/>
      <c r="AZ529" s="66"/>
      <c r="BA529" s="66"/>
      <c r="BG529" s="66"/>
      <c r="BH529" s="66"/>
      <c r="BR529" s="66"/>
      <c r="BS529" s="66"/>
      <c r="BZ529" s="67"/>
      <c r="CG529" s="66"/>
      <c r="CH529" s="66"/>
      <c r="CL529" s="67"/>
      <c r="CM529" s="66"/>
      <c r="CN529" s="66"/>
      <c r="CO529" s="66"/>
      <c r="CP529" s="66"/>
      <c r="CW529" s="67"/>
      <c r="CX529" s="66"/>
    </row>
    <row r="530">
      <c r="E530" s="66"/>
      <c r="F530" s="66"/>
      <c r="G530" s="66"/>
      <c r="H530" s="15"/>
      <c r="I530" s="66"/>
      <c r="J530" s="66"/>
      <c r="K530" s="67"/>
      <c r="L530" s="67"/>
      <c r="M530" s="67"/>
      <c r="N530" s="67"/>
      <c r="Z530" s="66"/>
      <c r="AA530" s="66"/>
      <c r="AO530" s="66"/>
      <c r="AP530" s="66"/>
      <c r="AZ530" s="66"/>
      <c r="BA530" s="66"/>
      <c r="BG530" s="66"/>
      <c r="BH530" s="66"/>
      <c r="BR530" s="66"/>
      <c r="BS530" s="66"/>
      <c r="BZ530" s="67"/>
      <c r="CG530" s="66"/>
      <c r="CH530" s="66"/>
      <c r="CL530" s="67"/>
      <c r="CM530" s="66"/>
      <c r="CN530" s="66"/>
      <c r="CO530" s="66"/>
      <c r="CP530" s="66"/>
      <c r="CW530" s="67"/>
      <c r="CX530" s="66"/>
    </row>
    <row r="531">
      <c r="E531" s="66"/>
      <c r="F531" s="66"/>
      <c r="G531" s="66"/>
      <c r="H531" s="15"/>
      <c r="I531" s="66"/>
      <c r="J531" s="66"/>
      <c r="K531" s="67"/>
      <c r="L531" s="67"/>
      <c r="M531" s="67"/>
      <c r="N531" s="67"/>
      <c r="Z531" s="66"/>
      <c r="AA531" s="66"/>
      <c r="AO531" s="66"/>
      <c r="AP531" s="66"/>
      <c r="AZ531" s="66"/>
      <c r="BA531" s="66"/>
      <c r="BG531" s="66"/>
      <c r="BH531" s="66"/>
      <c r="BR531" s="66"/>
      <c r="BS531" s="66"/>
      <c r="BZ531" s="67"/>
      <c r="CG531" s="66"/>
      <c r="CH531" s="66"/>
      <c r="CL531" s="67"/>
      <c r="CM531" s="66"/>
      <c r="CN531" s="66"/>
      <c r="CO531" s="66"/>
      <c r="CP531" s="66"/>
      <c r="CW531" s="67"/>
      <c r="CX531" s="66"/>
    </row>
    <row r="532">
      <c r="E532" s="66"/>
      <c r="F532" s="66"/>
      <c r="G532" s="66"/>
      <c r="H532" s="15"/>
      <c r="I532" s="66"/>
      <c r="J532" s="66"/>
      <c r="K532" s="67"/>
      <c r="L532" s="67"/>
      <c r="M532" s="67"/>
      <c r="N532" s="67"/>
      <c r="Z532" s="66"/>
      <c r="AA532" s="66"/>
      <c r="AO532" s="66"/>
      <c r="AP532" s="66"/>
      <c r="AZ532" s="66"/>
      <c r="BA532" s="66"/>
      <c r="BG532" s="66"/>
      <c r="BH532" s="66"/>
      <c r="BR532" s="66"/>
      <c r="BS532" s="66"/>
      <c r="BZ532" s="67"/>
      <c r="CG532" s="66"/>
      <c r="CH532" s="66"/>
      <c r="CL532" s="67"/>
      <c r="CM532" s="66"/>
      <c r="CN532" s="66"/>
      <c r="CO532" s="66"/>
      <c r="CP532" s="66"/>
      <c r="CW532" s="67"/>
      <c r="CX532" s="66"/>
    </row>
    <row r="533">
      <c r="E533" s="66"/>
      <c r="F533" s="66"/>
      <c r="G533" s="66"/>
      <c r="H533" s="15"/>
      <c r="I533" s="66"/>
      <c r="J533" s="66"/>
      <c r="K533" s="67"/>
      <c r="L533" s="67"/>
      <c r="M533" s="67"/>
      <c r="N533" s="67"/>
      <c r="Z533" s="66"/>
      <c r="AA533" s="66"/>
      <c r="AO533" s="66"/>
      <c r="AP533" s="66"/>
      <c r="AZ533" s="66"/>
      <c r="BA533" s="66"/>
      <c r="BG533" s="66"/>
      <c r="BH533" s="66"/>
      <c r="BR533" s="66"/>
      <c r="BS533" s="66"/>
      <c r="BZ533" s="67"/>
      <c r="CG533" s="66"/>
      <c r="CH533" s="66"/>
      <c r="CL533" s="67"/>
      <c r="CM533" s="66"/>
      <c r="CN533" s="66"/>
      <c r="CO533" s="66"/>
      <c r="CP533" s="66"/>
      <c r="CW533" s="67"/>
      <c r="CX533" s="66"/>
    </row>
    <row r="534">
      <c r="E534" s="66"/>
      <c r="F534" s="66"/>
      <c r="G534" s="66"/>
      <c r="H534" s="15"/>
      <c r="I534" s="66"/>
      <c r="J534" s="66"/>
      <c r="K534" s="67"/>
      <c r="L534" s="67"/>
      <c r="M534" s="67"/>
      <c r="N534" s="67"/>
      <c r="Z534" s="66"/>
      <c r="AA534" s="66"/>
      <c r="AO534" s="66"/>
      <c r="AP534" s="66"/>
      <c r="AZ534" s="66"/>
      <c r="BA534" s="66"/>
      <c r="BG534" s="66"/>
      <c r="BH534" s="66"/>
      <c r="BR534" s="66"/>
      <c r="BS534" s="66"/>
      <c r="BZ534" s="67"/>
      <c r="CG534" s="66"/>
      <c r="CH534" s="66"/>
      <c r="CL534" s="67"/>
      <c r="CM534" s="66"/>
      <c r="CN534" s="66"/>
      <c r="CO534" s="66"/>
      <c r="CP534" s="66"/>
      <c r="CW534" s="67"/>
      <c r="CX534" s="66"/>
    </row>
    <row r="535">
      <c r="E535" s="66"/>
      <c r="F535" s="66"/>
      <c r="G535" s="66"/>
      <c r="H535" s="15"/>
      <c r="I535" s="66"/>
      <c r="J535" s="66"/>
      <c r="K535" s="67"/>
      <c r="L535" s="67"/>
      <c r="M535" s="67"/>
      <c r="N535" s="67"/>
      <c r="Z535" s="66"/>
      <c r="AA535" s="66"/>
      <c r="AO535" s="66"/>
      <c r="AP535" s="66"/>
      <c r="AZ535" s="66"/>
      <c r="BA535" s="66"/>
      <c r="BG535" s="66"/>
      <c r="BH535" s="66"/>
      <c r="BR535" s="66"/>
      <c r="BS535" s="66"/>
      <c r="BZ535" s="67"/>
      <c r="CG535" s="66"/>
      <c r="CH535" s="66"/>
      <c r="CL535" s="67"/>
      <c r="CM535" s="66"/>
      <c r="CN535" s="66"/>
      <c r="CO535" s="66"/>
      <c r="CP535" s="66"/>
      <c r="CW535" s="67"/>
      <c r="CX535" s="66"/>
    </row>
    <row r="536">
      <c r="E536" s="66"/>
      <c r="F536" s="66"/>
      <c r="G536" s="66"/>
      <c r="H536" s="15"/>
      <c r="I536" s="66"/>
      <c r="J536" s="66"/>
      <c r="K536" s="67"/>
      <c r="L536" s="67"/>
      <c r="M536" s="67"/>
      <c r="N536" s="67"/>
      <c r="Z536" s="66"/>
      <c r="AA536" s="66"/>
      <c r="AO536" s="66"/>
      <c r="AP536" s="66"/>
      <c r="AZ536" s="66"/>
      <c r="BA536" s="66"/>
      <c r="BG536" s="66"/>
      <c r="BH536" s="66"/>
      <c r="BR536" s="66"/>
      <c r="BS536" s="66"/>
      <c r="BZ536" s="67"/>
      <c r="CG536" s="66"/>
      <c r="CH536" s="66"/>
      <c r="CL536" s="67"/>
      <c r="CM536" s="66"/>
      <c r="CN536" s="66"/>
      <c r="CO536" s="66"/>
      <c r="CP536" s="66"/>
      <c r="CW536" s="67"/>
      <c r="CX536" s="66"/>
    </row>
    <row r="537">
      <c r="E537" s="66"/>
      <c r="F537" s="66"/>
      <c r="G537" s="66"/>
      <c r="H537" s="15"/>
      <c r="I537" s="66"/>
      <c r="J537" s="66"/>
      <c r="K537" s="67"/>
      <c r="L537" s="67"/>
      <c r="M537" s="67"/>
      <c r="N537" s="67"/>
      <c r="Z537" s="66"/>
      <c r="AA537" s="66"/>
      <c r="AO537" s="66"/>
      <c r="AP537" s="66"/>
      <c r="AZ537" s="66"/>
      <c r="BA537" s="66"/>
      <c r="BG537" s="66"/>
      <c r="BH537" s="66"/>
      <c r="BR537" s="66"/>
      <c r="BS537" s="66"/>
      <c r="BZ537" s="67"/>
      <c r="CG537" s="66"/>
      <c r="CH537" s="66"/>
      <c r="CL537" s="67"/>
      <c r="CM537" s="66"/>
      <c r="CN537" s="66"/>
      <c r="CO537" s="66"/>
      <c r="CP537" s="66"/>
      <c r="CW537" s="67"/>
      <c r="CX537" s="66"/>
    </row>
    <row r="538">
      <c r="E538" s="66"/>
      <c r="F538" s="66"/>
      <c r="G538" s="66"/>
      <c r="H538" s="15"/>
      <c r="I538" s="66"/>
      <c r="J538" s="66"/>
      <c r="K538" s="67"/>
      <c r="L538" s="67"/>
      <c r="M538" s="67"/>
      <c r="N538" s="67"/>
      <c r="Z538" s="66"/>
      <c r="AA538" s="66"/>
      <c r="AO538" s="66"/>
      <c r="AP538" s="66"/>
      <c r="AZ538" s="66"/>
      <c r="BA538" s="66"/>
      <c r="BG538" s="66"/>
      <c r="BH538" s="66"/>
      <c r="BR538" s="66"/>
      <c r="BS538" s="66"/>
      <c r="BZ538" s="67"/>
      <c r="CG538" s="66"/>
      <c r="CH538" s="66"/>
      <c r="CL538" s="67"/>
      <c r="CM538" s="66"/>
      <c r="CN538" s="66"/>
      <c r="CO538" s="66"/>
      <c r="CP538" s="66"/>
      <c r="CW538" s="67"/>
      <c r="CX538" s="66"/>
    </row>
    <row r="539">
      <c r="E539" s="66"/>
      <c r="F539" s="66"/>
      <c r="G539" s="66"/>
      <c r="H539" s="15"/>
      <c r="I539" s="66"/>
      <c r="J539" s="66"/>
      <c r="K539" s="67"/>
      <c r="L539" s="67"/>
      <c r="M539" s="67"/>
      <c r="N539" s="67"/>
      <c r="Z539" s="66"/>
      <c r="AA539" s="66"/>
      <c r="AO539" s="66"/>
      <c r="AP539" s="66"/>
      <c r="AZ539" s="66"/>
      <c r="BA539" s="66"/>
      <c r="BG539" s="66"/>
      <c r="BH539" s="66"/>
      <c r="BR539" s="66"/>
      <c r="BS539" s="66"/>
      <c r="BZ539" s="67"/>
      <c r="CG539" s="66"/>
      <c r="CH539" s="66"/>
      <c r="CL539" s="67"/>
      <c r="CM539" s="66"/>
      <c r="CN539" s="66"/>
      <c r="CO539" s="66"/>
      <c r="CP539" s="66"/>
      <c r="CW539" s="67"/>
      <c r="CX539" s="66"/>
    </row>
    <row r="540">
      <c r="E540" s="66"/>
      <c r="F540" s="66"/>
      <c r="G540" s="66"/>
      <c r="H540" s="15"/>
      <c r="I540" s="66"/>
      <c r="J540" s="66"/>
      <c r="K540" s="67"/>
      <c r="L540" s="67"/>
      <c r="M540" s="67"/>
      <c r="N540" s="67"/>
      <c r="Z540" s="66"/>
      <c r="AA540" s="66"/>
      <c r="AO540" s="66"/>
      <c r="AP540" s="66"/>
      <c r="AZ540" s="66"/>
      <c r="BA540" s="66"/>
      <c r="BG540" s="66"/>
      <c r="BH540" s="66"/>
      <c r="BR540" s="66"/>
      <c r="BS540" s="66"/>
      <c r="BZ540" s="67"/>
      <c r="CG540" s="66"/>
      <c r="CH540" s="66"/>
      <c r="CL540" s="67"/>
      <c r="CM540" s="66"/>
      <c r="CN540" s="66"/>
      <c r="CO540" s="66"/>
      <c r="CP540" s="66"/>
      <c r="CW540" s="67"/>
      <c r="CX540" s="66"/>
    </row>
    <row r="541">
      <c r="E541" s="66"/>
      <c r="F541" s="66"/>
      <c r="G541" s="66"/>
      <c r="H541" s="15"/>
      <c r="I541" s="66"/>
      <c r="J541" s="66"/>
      <c r="K541" s="67"/>
      <c r="L541" s="67"/>
      <c r="M541" s="67"/>
      <c r="N541" s="67"/>
      <c r="Z541" s="66"/>
      <c r="AA541" s="66"/>
      <c r="AO541" s="66"/>
      <c r="AP541" s="66"/>
      <c r="AZ541" s="66"/>
      <c r="BA541" s="66"/>
      <c r="BG541" s="66"/>
      <c r="BH541" s="66"/>
      <c r="BR541" s="66"/>
      <c r="BS541" s="66"/>
      <c r="BZ541" s="67"/>
      <c r="CG541" s="66"/>
      <c r="CH541" s="66"/>
      <c r="CL541" s="67"/>
      <c r="CM541" s="66"/>
      <c r="CN541" s="66"/>
      <c r="CO541" s="66"/>
      <c r="CP541" s="66"/>
      <c r="CW541" s="67"/>
      <c r="CX541" s="66"/>
    </row>
    <row r="542">
      <c r="E542" s="66"/>
      <c r="F542" s="66"/>
      <c r="G542" s="66"/>
      <c r="H542" s="15"/>
      <c r="I542" s="66"/>
      <c r="J542" s="66"/>
      <c r="K542" s="67"/>
      <c r="L542" s="67"/>
      <c r="M542" s="67"/>
      <c r="N542" s="67"/>
      <c r="Z542" s="66"/>
      <c r="AA542" s="66"/>
      <c r="AO542" s="66"/>
      <c r="AP542" s="66"/>
      <c r="AZ542" s="66"/>
      <c r="BA542" s="66"/>
      <c r="BG542" s="66"/>
      <c r="BH542" s="66"/>
      <c r="BR542" s="66"/>
      <c r="BS542" s="66"/>
      <c r="BZ542" s="67"/>
      <c r="CG542" s="66"/>
      <c r="CH542" s="66"/>
      <c r="CL542" s="67"/>
      <c r="CM542" s="66"/>
      <c r="CN542" s="66"/>
      <c r="CO542" s="66"/>
      <c r="CP542" s="66"/>
      <c r="CW542" s="67"/>
      <c r="CX542" s="66"/>
    </row>
    <row r="543">
      <c r="E543" s="66"/>
      <c r="F543" s="66"/>
      <c r="G543" s="66"/>
      <c r="H543" s="15"/>
      <c r="I543" s="66"/>
      <c r="J543" s="66"/>
      <c r="K543" s="67"/>
      <c r="L543" s="67"/>
      <c r="M543" s="67"/>
      <c r="N543" s="67"/>
      <c r="Z543" s="66"/>
      <c r="AA543" s="66"/>
      <c r="AO543" s="66"/>
      <c r="AP543" s="66"/>
      <c r="AZ543" s="66"/>
      <c r="BA543" s="66"/>
      <c r="BG543" s="66"/>
      <c r="BH543" s="66"/>
      <c r="BR543" s="66"/>
      <c r="BS543" s="66"/>
      <c r="BZ543" s="67"/>
      <c r="CG543" s="66"/>
      <c r="CH543" s="66"/>
      <c r="CL543" s="67"/>
      <c r="CM543" s="66"/>
      <c r="CN543" s="66"/>
      <c r="CO543" s="66"/>
      <c r="CP543" s="66"/>
      <c r="CW543" s="67"/>
      <c r="CX543" s="66"/>
    </row>
    <row r="544">
      <c r="E544" s="66"/>
      <c r="F544" s="66"/>
      <c r="G544" s="66"/>
      <c r="H544" s="15"/>
      <c r="I544" s="66"/>
      <c r="J544" s="66"/>
      <c r="K544" s="67"/>
      <c r="L544" s="67"/>
      <c r="M544" s="67"/>
      <c r="N544" s="67"/>
      <c r="Z544" s="66"/>
      <c r="AA544" s="66"/>
      <c r="AO544" s="66"/>
      <c r="AP544" s="66"/>
      <c r="AZ544" s="66"/>
      <c r="BA544" s="66"/>
      <c r="BG544" s="66"/>
      <c r="BH544" s="66"/>
      <c r="BR544" s="66"/>
      <c r="BS544" s="66"/>
      <c r="BZ544" s="67"/>
      <c r="CG544" s="66"/>
      <c r="CH544" s="66"/>
      <c r="CL544" s="67"/>
      <c r="CM544" s="66"/>
      <c r="CN544" s="66"/>
      <c r="CO544" s="66"/>
      <c r="CP544" s="66"/>
      <c r="CW544" s="67"/>
      <c r="CX544" s="66"/>
    </row>
    <row r="545">
      <c r="E545" s="66"/>
      <c r="F545" s="66"/>
      <c r="G545" s="66"/>
      <c r="H545" s="15"/>
      <c r="I545" s="66"/>
      <c r="J545" s="66"/>
      <c r="K545" s="67"/>
      <c r="L545" s="67"/>
      <c r="M545" s="67"/>
      <c r="N545" s="67"/>
      <c r="Z545" s="66"/>
      <c r="AA545" s="66"/>
      <c r="AO545" s="66"/>
      <c r="AP545" s="66"/>
      <c r="AZ545" s="66"/>
      <c r="BA545" s="66"/>
      <c r="BG545" s="66"/>
      <c r="BH545" s="66"/>
      <c r="BR545" s="66"/>
      <c r="BS545" s="66"/>
      <c r="BZ545" s="67"/>
      <c r="CG545" s="66"/>
      <c r="CH545" s="66"/>
      <c r="CL545" s="67"/>
      <c r="CM545" s="66"/>
      <c r="CN545" s="66"/>
      <c r="CO545" s="66"/>
      <c r="CP545" s="66"/>
      <c r="CW545" s="67"/>
      <c r="CX545" s="66"/>
    </row>
    <row r="546">
      <c r="E546" s="66"/>
      <c r="F546" s="66"/>
      <c r="G546" s="66"/>
      <c r="H546" s="15"/>
      <c r="I546" s="66"/>
      <c r="J546" s="66"/>
      <c r="K546" s="67"/>
      <c r="L546" s="67"/>
      <c r="M546" s="67"/>
      <c r="N546" s="67"/>
      <c r="Z546" s="66"/>
      <c r="AA546" s="66"/>
      <c r="AO546" s="66"/>
      <c r="AP546" s="66"/>
      <c r="AZ546" s="66"/>
      <c r="BA546" s="66"/>
      <c r="BG546" s="66"/>
      <c r="BH546" s="66"/>
      <c r="BR546" s="66"/>
      <c r="BS546" s="66"/>
      <c r="BZ546" s="67"/>
      <c r="CG546" s="66"/>
      <c r="CH546" s="66"/>
      <c r="CL546" s="67"/>
      <c r="CM546" s="66"/>
      <c r="CN546" s="66"/>
      <c r="CO546" s="66"/>
      <c r="CP546" s="66"/>
      <c r="CW546" s="67"/>
      <c r="CX546" s="66"/>
    </row>
    <row r="547">
      <c r="E547" s="66"/>
      <c r="F547" s="66"/>
      <c r="G547" s="66"/>
      <c r="H547" s="15"/>
      <c r="I547" s="66"/>
      <c r="J547" s="66"/>
      <c r="K547" s="67"/>
      <c r="L547" s="67"/>
      <c r="M547" s="67"/>
      <c r="N547" s="67"/>
      <c r="Z547" s="66"/>
      <c r="AA547" s="66"/>
      <c r="AO547" s="66"/>
      <c r="AP547" s="66"/>
      <c r="AZ547" s="66"/>
      <c r="BA547" s="66"/>
      <c r="BG547" s="66"/>
      <c r="BH547" s="66"/>
      <c r="BR547" s="66"/>
      <c r="BS547" s="66"/>
      <c r="BZ547" s="67"/>
      <c r="CG547" s="66"/>
      <c r="CH547" s="66"/>
      <c r="CL547" s="67"/>
      <c r="CM547" s="66"/>
      <c r="CN547" s="66"/>
      <c r="CO547" s="66"/>
      <c r="CP547" s="66"/>
      <c r="CW547" s="67"/>
      <c r="CX547" s="66"/>
    </row>
    <row r="548">
      <c r="E548" s="66"/>
      <c r="F548" s="66"/>
      <c r="G548" s="66"/>
      <c r="H548" s="15"/>
      <c r="I548" s="66"/>
      <c r="J548" s="66"/>
      <c r="K548" s="67"/>
      <c r="L548" s="67"/>
      <c r="M548" s="67"/>
      <c r="N548" s="67"/>
      <c r="Z548" s="66"/>
      <c r="AA548" s="66"/>
      <c r="AO548" s="66"/>
      <c r="AP548" s="66"/>
      <c r="AZ548" s="66"/>
      <c r="BA548" s="66"/>
      <c r="BG548" s="66"/>
      <c r="BH548" s="66"/>
      <c r="BR548" s="66"/>
      <c r="BS548" s="66"/>
      <c r="BZ548" s="67"/>
      <c r="CG548" s="66"/>
      <c r="CH548" s="66"/>
      <c r="CL548" s="67"/>
      <c r="CM548" s="66"/>
      <c r="CN548" s="66"/>
      <c r="CO548" s="66"/>
      <c r="CP548" s="66"/>
      <c r="CW548" s="67"/>
      <c r="CX548" s="66"/>
    </row>
    <row r="549">
      <c r="E549" s="66"/>
      <c r="F549" s="66"/>
      <c r="G549" s="66"/>
      <c r="H549" s="15"/>
      <c r="I549" s="66"/>
      <c r="J549" s="66"/>
      <c r="K549" s="67"/>
      <c r="L549" s="67"/>
      <c r="M549" s="67"/>
      <c r="N549" s="67"/>
      <c r="Z549" s="66"/>
      <c r="AA549" s="66"/>
      <c r="AO549" s="66"/>
      <c r="AP549" s="66"/>
      <c r="AZ549" s="66"/>
      <c r="BA549" s="66"/>
      <c r="BG549" s="66"/>
      <c r="BH549" s="66"/>
      <c r="BR549" s="66"/>
      <c r="BS549" s="66"/>
      <c r="BZ549" s="67"/>
      <c r="CG549" s="66"/>
      <c r="CH549" s="66"/>
      <c r="CL549" s="67"/>
      <c r="CM549" s="66"/>
      <c r="CN549" s="66"/>
      <c r="CO549" s="66"/>
      <c r="CP549" s="66"/>
      <c r="CW549" s="67"/>
      <c r="CX549" s="66"/>
    </row>
    <row r="550">
      <c r="E550" s="66"/>
      <c r="F550" s="66"/>
      <c r="G550" s="66"/>
      <c r="H550" s="15"/>
      <c r="I550" s="66"/>
      <c r="J550" s="66"/>
      <c r="K550" s="67"/>
      <c r="L550" s="67"/>
      <c r="M550" s="67"/>
      <c r="N550" s="67"/>
      <c r="Z550" s="66"/>
      <c r="AA550" s="66"/>
      <c r="AO550" s="66"/>
      <c r="AP550" s="66"/>
      <c r="AZ550" s="66"/>
      <c r="BA550" s="66"/>
      <c r="BG550" s="66"/>
      <c r="BH550" s="66"/>
      <c r="BR550" s="66"/>
      <c r="BS550" s="66"/>
      <c r="BZ550" s="67"/>
      <c r="CG550" s="66"/>
      <c r="CH550" s="66"/>
      <c r="CL550" s="67"/>
      <c r="CM550" s="66"/>
      <c r="CN550" s="66"/>
      <c r="CO550" s="66"/>
      <c r="CP550" s="66"/>
      <c r="CW550" s="67"/>
      <c r="CX550" s="66"/>
    </row>
    <row r="551">
      <c r="E551" s="66"/>
      <c r="F551" s="66"/>
      <c r="G551" s="66"/>
      <c r="H551" s="15"/>
      <c r="I551" s="66"/>
      <c r="J551" s="66"/>
      <c r="K551" s="67"/>
      <c r="L551" s="67"/>
      <c r="M551" s="67"/>
      <c r="N551" s="67"/>
      <c r="Z551" s="66"/>
      <c r="AA551" s="66"/>
      <c r="AO551" s="66"/>
      <c r="AP551" s="66"/>
      <c r="AZ551" s="66"/>
      <c r="BA551" s="66"/>
      <c r="BG551" s="66"/>
      <c r="BH551" s="66"/>
      <c r="BR551" s="66"/>
      <c r="BS551" s="66"/>
      <c r="BZ551" s="67"/>
      <c r="CG551" s="66"/>
      <c r="CH551" s="66"/>
      <c r="CL551" s="67"/>
      <c r="CM551" s="66"/>
      <c r="CN551" s="66"/>
      <c r="CO551" s="66"/>
      <c r="CP551" s="66"/>
      <c r="CW551" s="67"/>
      <c r="CX551" s="66"/>
    </row>
    <row r="552">
      <c r="E552" s="66"/>
      <c r="F552" s="66"/>
      <c r="G552" s="66"/>
      <c r="H552" s="15"/>
      <c r="I552" s="66"/>
      <c r="J552" s="66"/>
      <c r="K552" s="67"/>
      <c r="L552" s="67"/>
      <c r="M552" s="67"/>
      <c r="N552" s="67"/>
      <c r="Z552" s="66"/>
      <c r="AA552" s="66"/>
      <c r="AO552" s="66"/>
      <c r="AP552" s="66"/>
      <c r="AZ552" s="66"/>
      <c r="BA552" s="66"/>
      <c r="BG552" s="66"/>
      <c r="BH552" s="66"/>
      <c r="BR552" s="66"/>
      <c r="BS552" s="66"/>
      <c r="BZ552" s="67"/>
      <c r="CG552" s="66"/>
      <c r="CH552" s="66"/>
      <c r="CL552" s="67"/>
      <c r="CM552" s="66"/>
      <c r="CN552" s="66"/>
      <c r="CO552" s="66"/>
      <c r="CP552" s="66"/>
      <c r="CW552" s="67"/>
      <c r="CX552" s="66"/>
    </row>
    <row r="553">
      <c r="E553" s="66"/>
      <c r="F553" s="66"/>
      <c r="G553" s="66"/>
      <c r="H553" s="15"/>
      <c r="I553" s="66"/>
      <c r="J553" s="66"/>
      <c r="K553" s="67"/>
      <c r="L553" s="67"/>
      <c r="M553" s="67"/>
      <c r="N553" s="67"/>
      <c r="Z553" s="66"/>
      <c r="AA553" s="66"/>
      <c r="AO553" s="66"/>
      <c r="AP553" s="66"/>
      <c r="AZ553" s="66"/>
      <c r="BA553" s="66"/>
      <c r="BG553" s="66"/>
      <c r="BH553" s="66"/>
      <c r="BR553" s="66"/>
      <c r="BS553" s="66"/>
      <c r="BZ553" s="67"/>
      <c r="CG553" s="66"/>
      <c r="CH553" s="66"/>
      <c r="CL553" s="67"/>
      <c r="CM553" s="66"/>
      <c r="CN553" s="66"/>
      <c r="CO553" s="66"/>
      <c r="CP553" s="66"/>
      <c r="CW553" s="67"/>
      <c r="CX553" s="66"/>
    </row>
    <row r="554">
      <c r="E554" s="66"/>
      <c r="F554" s="66"/>
      <c r="G554" s="66"/>
      <c r="H554" s="15"/>
      <c r="I554" s="66"/>
      <c r="J554" s="66"/>
      <c r="K554" s="67"/>
      <c r="L554" s="67"/>
      <c r="M554" s="67"/>
      <c r="N554" s="67"/>
      <c r="Z554" s="66"/>
      <c r="AA554" s="66"/>
      <c r="AO554" s="66"/>
      <c r="AP554" s="66"/>
      <c r="AZ554" s="66"/>
      <c r="BA554" s="66"/>
      <c r="BG554" s="66"/>
      <c r="BH554" s="66"/>
      <c r="BR554" s="66"/>
      <c r="BS554" s="66"/>
      <c r="BZ554" s="67"/>
      <c r="CG554" s="66"/>
      <c r="CH554" s="66"/>
      <c r="CL554" s="67"/>
      <c r="CM554" s="66"/>
      <c r="CN554" s="66"/>
      <c r="CO554" s="66"/>
      <c r="CP554" s="66"/>
      <c r="CW554" s="67"/>
      <c r="CX554" s="66"/>
    </row>
    <row r="555">
      <c r="E555" s="66"/>
      <c r="F555" s="66"/>
      <c r="G555" s="66"/>
      <c r="H555" s="15"/>
      <c r="I555" s="66"/>
      <c r="J555" s="66"/>
      <c r="K555" s="67"/>
      <c r="L555" s="67"/>
      <c r="M555" s="67"/>
      <c r="N555" s="67"/>
      <c r="Z555" s="66"/>
      <c r="AA555" s="66"/>
      <c r="AO555" s="66"/>
      <c r="AP555" s="66"/>
      <c r="AZ555" s="66"/>
      <c r="BA555" s="66"/>
      <c r="BG555" s="66"/>
      <c r="BH555" s="66"/>
      <c r="BR555" s="66"/>
      <c r="BS555" s="66"/>
      <c r="BZ555" s="67"/>
      <c r="CG555" s="66"/>
      <c r="CH555" s="66"/>
      <c r="CL555" s="67"/>
      <c r="CM555" s="66"/>
      <c r="CN555" s="66"/>
      <c r="CO555" s="66"/>
      <c r="CP555" s="66"/>
      <c r="CW555" s="67"/>
      <c r="CX555" s="66"/>
    </row>
    <row r="556">
      <c r="E556" s="66"/>
      <c r="F556" s="66"/>
      <c r="G556" s="66"/>
      <c r="H556" s="15"/>
      <c r="I556" s="66"/>
      <c r="J556" s="66"/>
      <c r="K556" s="67"/>
      <c r="L556" s="67"/>
      <c r="M556" s="67"/>
      <c r="N556" s="67"/>
      <c r="Z556" s="66"/>
      <c r="AA556" s="66"/>
      <c r="AO556" s="66"/>
      <c r="AP556" s="66"/>
      <c r="AZ556" s="66"/>
      <c r="BA556" s="66"/>
      <c r="BG556" s="66"/>
      <c r="BH556" s="66"/>
      <c r="BR556" s="66"/>
      <c r="BS556" s="66"/>
      <c r="BZ556" s="67"/>
      <c r="CG556" s="66"/>
      <c r="CH556" s="66"/>
      <c r="CL556" s="67"/>
      <c r="CM556" s="66"/>
      <c r="CN556" s="66"/>
      <c r="CO556" s="66"/>
      <c r="CP556" s="66"/>
      <c r="CW556" s="67"/>
      <c r="CX556" s="66"/>
    </row>
    <row r="557">
      <c r="E557" s="66"/>
      <c r="F557" s="66"/>
      <c r="G557" s="66"/>
      <c r="H557" s="15"/>
      <c r="I557" s="66"/>
      <c r="J557" s="66"/>
      <c r="K557" s="67"/>
      <c r="L557" s="67"/>
      <c r="M557" s="67"/>
      <c r="N557" s="67"/>
      <c r="Z557" s="66"/>
      <c r="AA557" s="66"/>
      <c r="AO557" s="66"/>
      <c r="AP557" s="66"/>
      <c r="AZ557" s="66"/>
      <c r="BA557" s="66"/>
      <c r="BG557" s="66"/>
      <c r="BH557" s="66"/>
      <c r="BR557" s="66"/>
      <c r="BS557" s="66"/>
      <c r="BZ557" s="67"/>
      <c r="CG557" s="66"/>
      <c r="CH557" s="66"/>
      <c r="CL557" s="67"/>
      <c r="CM557" s="66"/>
      <c r="CN557" s="66"/>
      <c r="CO557" s="66"/>
      <c r="CP557" s="66"/>
      <c r="CW557" s="67"/>
      <c r="CX557" s="66"/>
    </row>
    <row r="558">
      <c r="E558" s="66"/>
      <c r="F558" s="66"/>
      <c r="G558" s="66"/>
      <c r="H558" s="15"/>
      <c r="I558" s="66"/>
      <c r="J558" s="66"/>
      <c r="K558" s="67"/>
      <c r="L558" s="67"/>
      <c r="M558" s="67"/>
      <c r="N558" s="67"/>
      <c r="Z558" s="66"/>
      <c r="AA558" s="66"/>
      <c r="AO558" s="66"/>
      <c r="AP558" s="66"/>
      <c r="AZ558" s="66"/>
      <c r="BA558" s="66"/>
      <c r="BG558" s="66"/>
      <c r="BH558" s="66"/>
      <c r="BR558" s="66"/>
      <c r="BS558" s="66"/>
      <c r="BZ558" s="67"/>
      <c r="CG558" s="66"/>
      <c r="CH558" s="66"/>
      <c r="CL558" s="67"/>
      <c r="CM558" s="66"/>
      <c r="CN558" s="66"/>
      <c r="CO558" s="66"/>
      <c r="CP558" s="66"/>
      <c r="CW558" s="67"/>
      <c r="CX558" s="66"/>
    </row>
    <row r="559">
      <c r="E559" s="66"/>
      <c r="F559" s="66"/>
      <c r="G559" s="66"/>
      <c r="H559" s="15"/>
      <c r="I559" s="66"/>
      <c r="J559" s="66"/>
      <c r="K559" s="67"/>
      <c r="L559" s="67"/>
      <c r="M559" s="67"/>
      <c r="N559" s="67"/>
      <c r="Z559" s="66"/>
      <c r="AA559" s="66"/>
      <c r="AO559" s="66"/>
      <c r="AP559" s="66"/>
      <c r="AZ559" s="66"/>
      <c r="BA559" s="66"/>
      <c r="BG559" s="66"/>
      <c r="BH559" s="66"/>
      <c r="BR559" s="66"/>
      <c r="BS559" s="66"/>
      <c r="BZ559" s="67"/>
      <c r="CG559" s="66"/>
      <c r="CH559" s="66"/>
      <c r="CL559" s="67"/>
      <c r="CM559" s="66"/>
      <c r="CN559" s="66"/>
      <c r="CO559" s="66"/>
      <c r="CP559" s="66"/>
      <c r="CW559" s="67"/>
      <c r="CX559" s="66"/>
    </row>
    <row r="560">
      <c r="E560" s="66"/>
      <c r="F560" s="66"/>
      <c r="G560" s="66"/>
      <c r="H560" s="15"/>
      <c r="I560" s="66"/>
      <c r="J560" s="66"/>
      <c r="K560" s="67"/>
      <c r="L560" s="67"/>
      <c r="M560" s="67"/>
      <c r="N560" s="67"/>
      <c r="Z560" s="66"/>
      <c r="AA560" s="66"/>
      <c r="AO560" s="66"/>
      <c r="AP560" s="66"/>
      <c r="AZ560" s="66"/>
      <c r="BA560" s="66"/>
      <c r="BG560" s="66"/>
      <c r="BH560" s="66"/>
      <c r="BR560" s="66"/>
      <c r="BS560" s="66"/>
      <c r="BZ560" s="67"/>
      <c r="CG560" s="66"/>
      <c r="CH560" s="66"/>
      <c r="CL560" s="67"/>
      <c r="CM560" s="66"/>
      <c r="CN560" s="66"/>
      <c r="CO560" s="66"/>
      <c r="CP560" s="66"/>
      <c r="CW560" s="67"/>
      <c r="CX560" s="66"/>
    </row>
    <row r="561">
      <c r="E561" s="66"/>
      <c r="F561" s="66"/>
      <c r="G561" s="66"/>
      <c r="H561" s="15"/>
      <c r="I561" s="66"/>
      <c r="J561" s="66"/>
      <c r="K561" s="67"/>
      <c r="L561" s="67"/>
      <c r="M561" s="67"/>
      <c r="N561" s="67"/>
      <c r="Z561" s="66"/>
      <c r="AA561" s="66"/>
      <c r="AO561" s="66"/>
      <c r="AP561" s="66"/>
      <c r="AZ561" s="66"/>
      <c r="BA561" s="66"/>
      <c r="BG561" s="66"/>
      <c r="BH561" s="66"/>
      <c r="BR561" s="66"/>
      <c r="BS561" s="66"/>
      <c r="BZ561" s="67"/>
      <c r="CG561" s="66"/>
      <c r="CH561" s="66"/>
      <c r="CL561" s="67"/>
      <c r="CM561" s="66"/>
      <c r="CN561" s="66"/>
      <c r="CO561" s="66"/>
      <c r="CP561" s="66"/>
      <c r="CW561" s="67"/>
      <c r="CX561" s="66"/>
    </row>
    <row r="562">
      <c r="E562" s="66"/>
      <c r="F562" s="66"/>
      <c r="G562" s="66"/>
      <c r="H562" s="15"/>
      <c r="I562" s="66"/>
      <c r="J562" s="66"/>
      <c r="K562" s="67"/>
      <c r="L562" s="67"/>
      <c r="M562" s="67"/>
      <c r="N562" s="67"/>
      <c r="Z562" s="66"/>
      <c r="AA562" s="66"/>
      <c r="AO562" s="66"/>
      <c r="AP562" s="66"/>
      <c r="AZ562" s="66"/>
      <c r="BA562" s="66"/>
      <c r="BG562" s="66"/>
      <c r="BH562" s="66"/>
      <c r="BR562" s="66"/>
      <c r="BS562" s="66"/>
      <c r="BZ562" s="67"/>
      <c r="CG562" s="66"/>
      <c r="CH562" s="66"/>
      <c r="CL562" s="67"/>
      <c r="CM562" s="66"/>
      <c r="CN562" s="66"/>
      <c r="CO562" s="66"/>
      <c r="CP562" s="66"/>
      <c r="CW562" s="67"/>
      <c r="CX562" s="66"/>
    </row>
    <row r="563">
      <c r="E563" s="66"/>
      <c r="F563" s="66"/>
      <c r="G563" s="66"/>
      <c r="H563" s="15"/>
      <c r="I563" s="66"/>
      <c r="J563" s="66"/>
      <c r="K563" s="67"/>
      <c r="L563" s="67"/>
      <c r="M563" s="67"/>
      <c r="N563" s="67"/>
      <c r="Z563" s="66"/>
      <c r="AA563" s="66"/>
      <c r="AO563" s="66"/>
      <c r="AP563" s="66"/>
      <c r="AZ563" s="66"/>
      <c r="BA563" s="66"/>
      <c r="BG563" s="66"/>
      <c r="BH563" s="66"/>
      <c r="BR563" s="66"/>
      <c r="BS563" s="66"/>
      <c r="BZ563" s="67"/>
      <c r="CG563" s="66"/>
      <c r="CH563" s="66"/>
      <c r="CL563" s="67"/>
      <c r="CM563" s="66"/>
      <c r="CN563" s="66"/>
      <c r="CO563" s="66"/>
      <c r="CP563" s="66"/>
      <c r="CW563" s="67"/>
      <c r="CX563" s="66"/>
    </row>
    <row r="564">
      <c r="E564" s="66"/>
      <c r="F564" s="66"/>
      <c r="G564" s="66"/>
      <c r="H564" s="15"/>
      <c r="I564" s="66"/>
      <c r="J564" s="66"/>
      <c r="K564" s="67"/>
      <c r="L564" s="67"/>
      <c r="M564" s="67"/>
      <c r="N564" s="67"/>
      <c r="Z564" s="66"/>
      <c r="AA564" s="66"/>
      <c r="AO564" s="66"/>
      <c r="AP564" s="66"/>
      <c r="AZ564" s="66"/>
      <c r="BA564" s="66"/>
      <c r="BG564" s="66"/>
      <c r="BH564" s="66"/>
      <c r="BR564" s="66"/>
      <c r="BS564" s="66"/>
      <c r="BZ564" s="67"/>
      <c r="CG564" s="66"/>
      <c r="CH564" s="66"/>
      <c r="CL564" s="67"/>
      <c r="CM564" s="66"/>
      <c r="CN564" s="66"/>
      <c r="CO564" s="66"/>
      <c r="CP564" s="66"/>
      <c r="CW564" s="67"/>
      <c r="CX564" s="66"/>
    </row>
    <row r="565">
      <c r="E565" s="66"/>
      <c r="F565" s="66"/>
      <c r="G565" s="66"/>
      <c r="H565" s="15"/>
      <c r="I565" s="66"/>
      <c r="J565" s="66"/>
      <c r="K565" s="67"/>
      <c r="L565" s="67"/>
      <c r="M565" s="67"/>
      <c r="N565" s="67"/>
      <c r="Z565" s="66"/>
      <c r="AA565" s="66"/>
      <c r="AO565" s="66"/>
      <c r="AP565" s="66"/>
      <c r="AZ565" s="66"/>
      <c r="BA565" s="66"/>
      <c r="BG565" s="66"/>
      <c r="BH565" s="66"/>
      <c r="BR565" s="66"/>
      <c r="BS565" s="66"/>
      <c r="BZ565" s="67"/>
      <c r="CG565" s="66"/>
      <c r="CH565" s="66"/>
      <c r="CL565" s="67"/>
      <c r="CM565" s="66"/>
      <c r="CN565" s="66"/>
      <c r="CO565" s="66"/>
      <c r="CP565" s="66"/>
      <c r="CW565" s="67"/>
      <c r="CX565" s="66"/>
    </row>
    <row r="566">
      <c r="E566" s="66"/>
      <c r="F566" s="66"/>
      <c r="G566" s="66"/>
      <c r="H566" s="15"/>
      <c r="I566" s="66"/>
      <c r="J566" s="66"/>
      <c r="K566" s="67"/>
      <c r="L566" s="67"/>
      <c r="M566" s="67"/>
      <c r="N566" s="67"/>
      <c r="Z566" s="66"/>
      <c r="AA566" s="66"/>
      <c r="AO566" s="66"/>
      <c r="AP566" s="66"/>
      <c r="AZ566" s="66"/>
      <c r="BA566" s="66"/>
      <c r="BG566" s="66"/>
      <c r="BH566" s="66"/>
      <c r="BR566" s="66"/>
      <c r="BS566" s="66"/>
      <c r="BZ566" s="67"/>
      <c r="CG566" s="66"/>
      <c r="CH566" s="66"/>
      <c r="CL566" s="67"/>
      <c r="CM566" s="66"/>
      <c r="CN566" s="66"/>
      <c r="CO566" s="66"/>
      <c r="CP566" s="66"/>
      <c r="CW566" s="67"/>
      <c r="CX566" s="66"/>
    </row>
    <row r="567">
      <c r="E567" s="66"/>
      <c r="F567" s="66"/>
      <c r="G567" s="66"/>
      <c r="H567" s="15"/>
      <c r="I567" s="66"/>
      <c r="J567" s="66"/>
      <c r="K567" s="67"/>
      <c r="L567" s="67"/>
      <c r="M567" s="67"/>
      <c r="N567" s="67"/>
      <c r="Z567" s="66"/>
      <c r="AA567" s="66"/>
      <c r="AO567" s="66"/>
      <c r="AP567" s="66"/>
      <c r="AZ567" s="66"/>
      <c r="BA567" s="66"/>
      <c r="BG567" s="66"/>
      <c r="BH567" s="66"/>
      <c r="BR567" s="66"/>
      <c r="BS567" s="66"/>
      <c r="BZ567" s="67"/>
      <c r="CG567" s="66"/>
      <c r="CH567" s="66"/>
      <c r="CL567" s="67"/>
      <c r="CM567" s="66"/>
      <c r="CN567" s="66"/>
      <c r="CO567" s="66"/>
      <c r="CP567" s="66"/>
      <c r="CW567" s="67"/>
      <c r="CX567" s="66"/>
    </row>
    <row r="568">
      <c r="E568" s="66"/>
      <c r="F568" s="66"/>
      <c r="G568" s="66"/>
      <c r="H568" s="15"/>
      <c r="I568" s="66"/>
      <c r="J568" s="66"/>
      <c r="K568" s="67"/>
      <c r="L568" s="67"/>
      <c r="M568" s="67"/>
      <c r="N568" s="67"/>
      <c r="Z568" s="66"/>
      <c r="AA568" s="66"/>
      <c r="AO568" s="66"/>
      <c r="AP568" s="66"/>
      <c r="AZ568" s="66"/>
      <c r="BA568" s="66"/>
      <c r="BG568" s="66"/>
      <c r="BH568" s="66"/>
      <c r="BR568" s="66"/>
      <c r="BS568" s="66"/>
      <c r="BZ568" s="67"/>
      <c r="CG568" s="66"/>
      <c r="CH568" s="66"/>
      <c r="CL568" s="67"/>
      <c r="CM568" s="66"/>
      <c r="CN568" s="66"/>
      <c r="CO568" s="66"/>
      <c r="CP568" s="66"/>
      <c r="CW568" s="67"/>
      <c r="CX568" s="66"/>
    </row>
    <row r="569">
      <c r="E569" s="66"/>
      <c r="F569" s="66"/>
      <c r="G569" s="66"/>
      <c r="H569" s="15"/>
      <c r="I569" s="66"/>
      <c r="J569" s="66"/>
      <c r="K569" s="67"/>
      <c r="L569" s="67"/>
      <c r="M569" s="67"/>
      <c r="N569" s="67"/>
      <c r="Z569" s="66"/>
      <c r="AA569" s="66"/>
      <c r="AO569" s="66"/>
      <c r="AP569" s="66"/>
      <c r="AZ569" s="66"/>
      <c r="BA569" s="66"/>
      <c r="BG569" s="66"/>
      <c r="BH569" s="66"/>
      <c r="BR569" s="66"/>
      <c r="BS569" s="66"/>
      <c r="BZ569" s="67"/>
      <c r="CG569" s="66"/>
      <c r="CH569" s="66"/>
      <c r="CL569" s="67"/>
      <c r="CM569" s="66"/>
      <c r="CN569" s="66"/>
      <c r="CO569" s="66"/>
      <c r="CP569" s="66"/>
      <c r="CW569" s="67"/>
      <c r="CX569" s="66"/>
    </row>
    <row r="570">
      <c r="E570" s="66"/>
      <c r="F570" s="66"/>
      <c r="G570" s="66"/>
      <c r="H570" s="15"/>
      <c r="I570" s="66"/>
      <c r="J570" s="66"/>
      <c r="K570" s="67"/>
      <c r="L570" s="67"/>
      <c r="M570" s="67"/>
      <c r="N570" s="67"/>
      <c r="Z570" s="66"/>
      <c r="AA570" s="66"/>
      <c r="AO570" s="66"/>
      <c r="AP570" s="66"/>
      <c r="AZ570" s="66"/>
      <c r="BA570" s="66"/>
      <c r="BG570" s="66"/>
      <c r="BH570" s="66"/>
      <c r="BR570" s="66"/>
      <c r="BS570" s="66"/>
      <c r="BZ570" s="67"/>
      <c r="CG570" s="66"/>
      <c r="CH570" s="66"/>
      <c r="CL570" s="67"/>
      <c r="CM570" s="66"/>
      <c r="CN570" s="66"/>
      <c r="CO570" s="66"/>
      <c r="CP570" s="66"/>
      <c r="CW570" s="67"/>
      <c r="CX570" s="66"/>
    </row>
    <row r="571">
      <c r="E571" s="66"/>
      <c r="F571" s="66"/>
      <c r="G571" s="66"/>
      <c r="H571" s="15"/>
      <c r="I571" s="66"/>
      <c r="J571" s="66"/>
      <c r="K571" s="67"/>
      <c r="L571" s="67"/>
      <c r="M571" s="67"/>
      <c r="N571" s="67"/>
      <c r="Z571" s="66"/>
      <c r="AA571" s="66"/>
      <c r="AO571" s="66"/>
      <c r="AP571" s="66"/>
      <c r="AZ571" s="66"/>
      <c r="BA571" s="66"/>
      <c r="BG571" s="66"/>
      <c r="BH571" s="66"/>
      <c r="BR571" s="66"/>
      <c r="BS571" s="66"/>
      <c r="BZ571" s="67"/>
      <c r="CG571" s="66"/>
      <c r="CH571" s="66"/>
      <c r="CL571" s="67"/>
      <c r="CM571" s="66"/>
      <c r="CN571" s="66"/>
      <c r="CO571" s="66"/>
      <c r="CP571" s="66"/>
      <c r="CW571" s="67"/>
      <c r="CX571" s="66"/>
    </row>
    <row r="572">
      <c r="E572" s="66"/>
      <c r="F572" s="66"/>
      <c r="G572" s="66"/>
      <c r="H572" s="15"/>
      <c r="I572" s="66"/>
      <c r="J572" s="66"/>
      <c r="K572" s="67"/>
      <c r="L572" s="67"/>
      <c r="M572" s="67"/>
      <c r="N572" s="67"/>
      <c r="Z572" s="66"/>
      <c r="AA572" s="66"/>
      <c r="AO572" s="66"/>
      <c r="AP572" s="66"/>
      <c r="AZ572" s="66"/>
      <c r="BA572" s="66"/>
      <c r="BG572" s="66"/>
      <c r="BH572" s="66"/>
      <c r="BR572" s="66"/>
      <c r="BS572" s="66"/>
      <c r="BZ572" s="67"/>
      <c r="CG572" s="66"/>
      <c r="CH572" s="66"/>
      <c r="CL572" s="67"/>
      <c r="CM572" s="66"/>
      <c r="CN572" s="66"/>
      <c r="CO572" s="66"/>
      <c r="CP572" s="66"/>
      <c r="CW572" s="67"/>
      <c r="CX572" s="66"/>
    </row>
    <row r="573">
      <c r="E573" s="66"/>
      <c r="F573" s="66"/>
      <c r="G573" s="66"/>
      <c r="H573" s="15"/>
      <c r="I573" s="66"/>
      <c r="J573" s="66"/>
      <c r="K573" s="67"/>
      <c r="L573" s="67"/>
      <c r="M573" s="67"/>
      <c r="N573" s="67"/>
      <c r="Z573" s="66"/>
      <c r="AA573" s="66"/>
      <c r="AO573" s="66"/>
      <c r="AP573" s="66"/>
      <c r="AZ573" s="66"/>
      <c r="BA573" s="66"/>
      <c r="BG573" s="66"/>
      <c r="BH573" s="66"/>
      <c r="BR573" s="66"/>
      <c r="BS573" s="66"/>
      <c r="BZ573" s="67"/>
      <c r="CG573" s="66"/>
      <c r="CH573" s="66"/>
      <c r="CL573" s="67"/>
      <c r="CM573" s="66"/>
      <c r="CN573" s="66"/>
      <c r="CO573" s="66"/>
      <c r="CP573" s="66"/>
      <c r="CW573" s="67"/>
      <c r="CX573" s="66"/>
    </row>
    <row r="574">
      <c r="E574" s="66"/>
      <c r="F574" s="66"/>
      <c r="G574" s="66"/>
      <c r="H574" s="15"/>
      <c r="I574" s="66"/>
      <c r="J574" s="66"/>
      <c r="K574" s="67"/>
      <c r="L574" s="67"/>
      <c r="M574" s="67"/>
      <c r="N574" s="67"/>
      <c r="Z574" s="66"/>
      <c r="AA574" s="66"/>
      <c r="AO574" s="66"/>
      <c r="AP574" s="66"/>
      <c r="AZ574" s="66"/>
      <c r="BA574" s="66"/>
      <c r="BG574" s="66"/>
      <c r="BH574" s="66"/>
      <c r="BR574" s="66"/>
      <c r="BS574" s="66"/>
      <c r="BZ574" s="67"/>
      <c r="CG574" s="66"/>
      <c r="CH574" s="66"/>
      <c r="CL574" s="67"/>
      <c r="CM574" s="66"/>
      <c r="CN574" s="66"/>
      <c r="CO574" s="66"/>
      <c r="CP574" s="66"/>
      <c r="CW574" s="67"/>
      <c r="CX574" s="66"/>
    </row>
    <row r="575">
      <c r="E575" s="66"/>
      <c r="F575" s="66"/>
      <c r="G575" s="66"/>
      <c r="H575" s="15"/>
      <c r="I575" s="66"/>
      <c r="J575" s="66"/>
      <c r="K575" s="67"/>
      <c r="L575" s="67"/>
      <c r="M575" s="67"/>
      <c r="N575" s="67"/>
      <c r="Z575" s="66"/>
      <c r="AA575" s="66"/>
      <c r="AO575" s="66"/>
      <c r="AP575" s="66"/>
      <c r="AZ575" s="66"/>
      <c r="BA575" s="66"/>
      <c r="BG575" s="66"/>
      <c r="BH575" s="66"/>
      <c r="BR575" s="66"/>
      <c r="BS575" s="66"/>
      <c r="BZ575" s="67"/>
      <c r="CG575" s="66"/>
      <c r="CH575" s="66"/>
      <c r="CL575" s="67"/>
      <c r="CM575" s="66"/>
      <c r="CN575" s="66"/>
      <c r="CO575" s="66"/>
      <c r="CP575" s="66"/>
      <c r="CW575" s="67"/>
      <c r="CX575" s="66"/>
    </row>
    <row r="576">
      <c r="E576" s="66"/>
      <c r="F576" s="66"/>
      <c r="G576" s="66"/>
      <c r="H576" s="15"/>
      <c r="I576" s="66"/>
      <c r="J576" s="66"/>
      <c r="K576" s="67"/>
      <c r="L576" s="67"/>
      <c r="M576" s="67"/>
      <c r="N576" s="67"/>
      <c r="Z576" s="66"/>
      <c r="AA576" s="66"/>
      <c r="AO576" s="66"/>
      <c r="AP576" s="66"/>
      <c r="AZ576" s="66"/>
      <c r="BA576" s="66"/>
      <c r="BG576" s="66"/>
      <c r="BH576" s="66"/>
      <c r="BR576" s="66"/>
      <c r="BS576" s="66"/>
      <c r="BZ576" s="67"/>
      <c r="CG576" s="66"/>
      <c r="CH576" s="66"/>
      <c r="CL576" s="67"/>
      <c r="CM576" s="66"/>
      <c r="CN576" s="66"/>
      <c r="CO576" s="66"/>
      <c r="CP576" s="66"/>
      <c r="CW576" s="67"/>
      <c r="CX576" s="66"/>
    </row>
    <row r="577">
      <c r="E577" s="66"/>
      <c r="F577" s="66"/>
      <c r="G577" s="66"/>
      <c r="H577" s="15"/>
      <c r="I577" s="66"/>
      <c r="J577" s="66"/>
      <c r="K577" s="67"/>
      <c r="L577" s="67"/>
      <c r="M577" s="67"/>
      <c r="N577" s="67"/>
      <c r="Z577" s="66"/>
      <c r="AA577" s="66"/>
      <c r="AO577" s="66"/>
      <c r="AP577" s="66"/>
      <c r="AZ577" s="66"/>
      <c r="BA577" s="66"/>
      <c r="BG577" s="66"/>
      <c r="BH577" s="66"/>
      <c r="BR577" s="66"/>
      <c r="BS577" s="66"/>
      <c r="BZ577" s="67"/>
      <c r="CG577" s="66"/>
      <c r="CH577" s="66"/>
      <c r="CL577" s="67"/>
      <c r="CM577" s="66"/>
      <c r="CN577" s="66"/>
      <c r="CO577" s="66"/>
      <c r="CP577" s="66"/>
      <c r="CW577" s="67"/>
      <c r="CX577" s="66"/>
    </row>
    <row r="578">
      <c r="E578" s="66"/>
      <c r="F578" s="66"/>
      <c r="G578" s="66"/>
      <c r="H578" s="15"/>
      <c r="I578" s="66"/>
      <c r="J578" s="66"/>
      <c r="K578" s="67"/>
      <c r="L578" s="67"/>
      <c r="M578" s="67"/>
      <c r="N578" s="67"/>
      <c r="Z578" s="66"/>
      <c r="AA578" s="66"/>
      <c r="AO578" s="66"/>
      <c r="AP578" s="66"/>
      <c r="AZ578" s="66"/>
      <c r="BA578" s="66"/>
      <c r="BG578" s="66"/>
      <c r="BH578" s="66"/>
      <c r="BR578" s="66"/>
      <c r="BS578" s="66"/>
      <c r="BZ578" s="67"/>
      <c r="CG578" s="66"/>
      <c r="CH578" s="66"/>
      <c r="CL578" s="67"/>
      <c r="CM578" s="66"/>
      <c r="CN578" s="66"/>
      <c r="CO578" s="66"/>
      <c r="CP578" s="66"/>
      <c r="CW578" s="67"/>
      <c r="CX578" s="66"/>
    </row>
    <row r="579">
      <c r="E579" s="66"/>
      <c r="F579" s="66"/>
      <c r="G579" s="66"/>
      <c r="H579" s="15"/>
      <c r="I579" s="66"/>
      <c r="J579" s="66"/>
      <c r="K579" s="67"/>
      <c r="L579" s="67"/>
      <c r="M579" s="67"/>
      <c r="N579" s="67"/>
      <c r="Z579" s="66"/>
      <c r="AA579" s="66"/>
      <c r="AO579" s="66"/>
      <c r="AP579" s="66"/>
      <c r="AZ579" s="66"/>
      <c r="BA579" s="66"/>
      <c r="BG579" s="66"/>
      <c r="BH579" s="66"/>
      <c r="BR579" s="66"/>
      <c r="BS579" s="66"/>
      <c r="BZ579" s="67"/>
      <c r="CG579" s="66"/>
      <c r="CH579" s="66"/>
      <c r="CL579" s="67"/>
      <c r="CM579" s="66"/>
      <c r="CN579" s="66"/>
      <c r="CO579" s="66"/>
      <c r="CP579" s="66"/>
      <c r="CW579" s="67"/>
      <c r="CX579" s="66"/>
    </row>
    <row r="580">
      <c r="E580" s="66"/>
      <c r="F580" s="66"/>
      <c r="G580" s="66"/>
      <c r="H580" s="15"/>
      <c r="I580" s="66"/>
      <c r="J580" s="66"/>
      <c r="K580" s="67"/>
      <c r="L580" s="67"/>
      <c r="M580" s="67"/>
      <c r="N580" s="67"/>
      <c r="Z580" s="66"/>
      <c r="AA580" s="66"/>
      <c r="AO580" s="66"/>
      <c r="AP580" s="66"/>
      <c r="AZ580" s="66"/>
      <c r="BA580" s="66"/>
      <c r="BG580" s="66"/>
      <c r="BH580" s="66"/>
      <c r="BR580" s="66"/>
      <c r="BS580" s="66"/>
      <c r="BZ580" s="67"/>
      <c r="CG580" s="66"/>
      <c r="CH580" s="66"/>
      <c r="CL580" s="67"/>
      <c r="CM580" s="66"/>
      <c r="CN580" s="66"/>
      <c r="CO580" s="66"/>
      <c r="CP580" s="66"/>
      <c r="CW580" s="67"/>
      <c r="CX580" s="66"/>
    </row>
    <row r="581">
      <c r="E581" s="66"/>
      <c r="F581" s="66"/>
      <c r="G581" s="66"/>
      <c r="H581" s="15"/>
      <c r="I581" s="66"/>
      <c r="J581" s="66"/>
      <c r="K581" s="67"/>
      <c r="L581" s="67"/>
      <c r="M581" s="67"/>
      <c r="N581" s="67"/>
      <c r="Z581" s="66"/>
      <c r="AA581" s="66"/>
      <c r="AO581" s="66"/>
      <c r="AP581" s="66"/>
      <c r="AZ581" s="66"/>
      <c r="BA581" s="66"/>
      <c r="BG581" s="66"/>
      <c r="BH581" s="66"/>
      <c r="BR581" s="66"/>
      <c r="BS581" s="66"/>
      <c r="BZ581" s="67"/>
      <c r="CG581" s="66"/>
      <c r="CH581" s="66"/>
      <c r="CL581" s="67"/>
      <c r="CM581" s="66"/>
      <c r="CN581" s="66"/>
      <c r="CO581" s="66"/>
      <c r="CP581" s="66"/>
      <c r="CW581" s="67"/>
      <c r="CX581" s="66"/>
    </row>
    <row r="582">
      <c r="E582" s="66"/>
      <c r="F582" s="66"/>
      <c r="G582" s="66"/>
      <c r="H582" s="15"/>
      <c r="I582" s="66"/>
      <c r="J582" s="66"/>
      <c r="K582" s="67"/>
      <c r="L582" s="67"/>
      <c r="M582" s="67"/>
      <c r="N582" s="67"/>
      <c r="Z582" s="66"/>
      <c r="AA582" s="66"/>
      <c r="AO582" s="66"/>
      <c r="AP582" s="66"/>
      <c r="AZ582" s="66"/>
      <c r="BA582" s="66"/>
      <c r="BG582" s="66"/>
      <c r="BH582" s="66"/>
      <c r="BR582" s="66"/>
      <c r="BS582" s="66"/>
      <c r="BZ582" s="67"/>
      <c r="CG582" s="66"/>
      <c r="CH582" s="66"/>
      <c r="CL582" s="67"/>
      <c r="CM582" s="66"/>
      <c r="CN582" s="66"/>
      <c r="CO582" s="66"/>
      <c r="CP582" s="66"/>
      <c r="CW582" s="67"/>
      <c r="CX582" s="66"/>
    </row>
    <row r="583">
      <c r="E583" s="66"/>
      <c r="F583" s="66"/>
      <c r="G583" s="66"/>
      <c r="H583" s="15"/>
      <c r="I583" s="66"/>
      <c r="J583" s="66"/>
      <c r="K583" s="67"/>
      <c r="L583" s="67"/>
      <c r="M583" s="67"/>
      <c r="N583" s="67"/>
      <c r="Z583" s="66"/>
      <c r="AA583" s="66"/>
      <c r="AO583" s="66"/>
      <c r="AP583" s="66"/>
      <c r="AZ583" s="66"/>
      <c r="BA583" s="66"/>
      <c r="BG583" s="66"/>
      <c r="BH583" s="66"/>
      <c r="BR583" s="66"/>
      <c r="BS583" s="66"/>
      <c r="BZ583" s="67"/>
      <c r="CG583" s="66"/>
      <c r="CH583" s="66"/>
      <c r="CL583" s="67"/>
      <c r="CM583" s="66"/>
      <c r="CN583" s="66"/>
      <c r="CO583" s="66"/>
      <c r="CP583" s="66"/>
      <c r="CW583" s="67"/>
      <c r="CX583" s="66"/>
    </row>
    <row r="584">
      <c r="E584" s="66"/>
      <c r="F584" s="66"/>
      <c r="G584" s="66"/>
      <c r="H584" s="15"/>
      <c r="I584" s="66"/>
      <c r="J584" s="66"/>
      <c r="K584" s="67"/>
      <c r="L584" s="67"/>
      <c r="M584" s="67"/>
      <c r="N584" s="67"/>
      <c r="Z584" s="66"/>
      <c r="AA584" s="66"/>
      <c r="AO584" s="66"/>
      <c r="AP584" s="66"/>
      <c r="AZ584" s="66"/>
      <c r="BA584" s="66"/>
      <c r="BG584" s="66"/>
      <c r="BH584" s="66"/>
      <c r="BR584" s="66"/>
      <c r="BS584" s="66"/>
      <c r="BZ584" s="67"/>
      <c r="CG584" s="66"/>
      <c r="CH584" s="66"/>
      <c r="CL584" s="67"/>
      <c r="CM584" s="66"/>
      <c r="CN584" s="66"/>
      <c r="CO584" s="66"/>
      <c r="CP584" s="66"/>
      <c r="CW584" s="67"/>
      <c r="CX584" s="66"/>
    </row>
    <row r="585">
      <c r="E585" s="66"/>
      <c r="F585" s="66"/>
      <c r="G585" s="66"/>
      <c r="H585" s="15"/>
      <c r="I585" s="66"/>
      <c r="J585" s="66"/>
      <c r="K585" s="67"/>
      <c r="L585" s="67"/>
      <c r="M585" s="67"/>
      <c r="N585" s="67"/>
      <c r="Z585" s="66"/>
      <c r="AA585" s="66"/>
      <c r="AO585" s="66"/>
      <c r="AP585" s="66"/>
      <c r="AZ585" s="66"/>
      <c r="BA585" s="66"/>
      <c r="BG585" s="66"/>
      <c r="BH585" s="66"/>
      <c r="BR585" s="66"/>
      <c r="BS585" s="66"/>
      <c r="BZ585" s="67"/>
      <c r="CG585" s="66"/>
      <c r="CH585" s="66"/>
      <c r="CL585" s="67"/>
      <c r="CM585" s="66"/>
      <c r="CN585" s="66"/>
      <c r="CO585" s="66"/>
      <c r="CP585" s="66"/>
      <c r="CW585" s="67"/>
      <c r="CX585" s="66"/>
    </row>
    <row r="586">
      <c r="E586" s="66"/>
      <c r="F586" s="66"/>
      <c r="G586" s="66"/>
      <c r="H586" s="15"/>
      <c r="I586" s="66"/>
      <c r="J586" s="66"/>
      <c r="K586" s="67"/>
      <c r="L586" s="67"/>
      <c r="M586" s="67"/>
      <c r="N586" s="67"/>
      <c r="Z586" s="66"/>
      <c r="AA586" s="66"/>
      <c r="AO586" s="66"/>
      <c r="AP586" s="66"/>
      <c r="AZ586" s="66"/>
      <c r="BA586" s="66"/>
      <c r="BG586" s="66"/>
      <c r="BH586" s="66"/>
      <c r="BR586" s="66"/>
      <c r="BS586" s="66"/>
      <c r="BZ586" s="67"/>
      <c r="CG586" s="66"/>
      <c r="CH586" s="66"/>
      <c r="CL586" s="67"/>
      <c r="CM586" s="66"/>
      <c r="CN586" s="66"/>
      <c r="CO586" s="66"/>
      <c r="CP586" s="66"/>
      <c r="CW586" s="67"/>
      <c r="CX586" s="66"/>
    </row>
    <row r="587">
      <c r="E587" s="66"/>
      <c r="F587" s="66"/>
      <c r="G587" s="66"/>
      <c r="H587" s="15"/>
      <c r="I587" s="66"/>
      <c r="J587" s="66"/>
      <c r="K587" s="67"/>
      <c r="L587" s="67"/>
      <c r="M587" s="67"/>
      <c r="N587" s="67"/>
      <c r="Z587" s="66"/>
      <c r="AA587" s="66"/>
      <c r="AO587" s="66"/>
      <c r="AP587" s="66"/>
      <c r="AZ587" s="66"/>
      <c r="BA587" s="66"/>
      <c r="BG587" s="66"/>
      <c r="BH587" s="66"/>
      <c r="BR587" s="66"/>
      <c r="BS587" s="66"/>
      <c r="BZ587" s="67"/>
      <c r="CG587" s="66"/>
      <c r="CH587" s="66"/>
      <c r="CL587" s="67"/>
      <c r="CM587" s="66"/>
      <c r="CN587" s="66"/>
      <c r="CO587" s="66"/>
      <c r="CP587" s="66"/>
      <c r="CW587" s="67"/>
      <c r="CX587" s="66"/>
    </row>
    <row r="588">
      <c r="E588" s="66"/>
      <c r="F588" s="66"/>
      <c r="G588" s="66"/>
      <c r="H588" s="15"/>
      <c r="I588" s="66"/>
      <c r="J588" s="66"/>
      <c r="K588" s="67"/>
      <c r="L588" s="67"/>
      <c r="M588" s="67"/>
      <c r="N588" s="67"/>
      <c r="Z588" s="66"/>
      <c r="AA588" s="66"/>
      <c r="AO588" s="66"/>
      <c r="AP588" s="66"/>
      <c r="AZ588" s="66"/>
      <c r="BA588" s="66"/>
      <c r="BG588" s="66"/>
      <c r="BH588" s="66"/>
      <c r="BR588" s="66"/>
      <c r="BS588" s="66"/>
      <c r="BZ588" s="67"/>
      <c r="CG588" s="66"/>
      <c r="CH588" s="66"/>
      <c r="CL588" s="67"/>
      <c r="CM588" s="66"/>
      <c r="CN588" s="66"/>
      <c r="CO588" s="66"/>
      <c r="CP588" s="66"/>
      <c r="CW588" s="67"/>
      <c r="CX588" s="66"/>
    </row>
    <row r="589">
      <c r="E589" s="66"/>
      <c r="F589" s="66"/>
      <c r="G589" s="66"/>
      <c r="H589" s="15"/>
      <c r="I589" s="66"/>
      <c r="J589" s="66"/>
      <c r="K589" s="67"/>
      <c r="L589" s="67"/>
      <c r="M589" s="67"/>
      <c r="N589" s="67"/>
      <c r="Z589" s="66"/>
      <c r="AA589" s="66"/>
      <c r="AO589" s="66"/>
      <c r="AP589" s="66"/>
      <c r="AZ589" s="66"/>
      <c r="BA589" s="66"/>
      <c r="BG589" s="66"/>
      <c r="BH589" s="66"/>
      <c r="BR589" s="66"/>
      <c r="BS589" s="66"/>
      <c r="BZ589" s="67"/>
      <c r="CG589" s="66"/>
      <c r="CH589" s="66"/>
      <c r="CL589" s="67"/>
      <c r="CM589" s="66"/>
      <c r="CN589" s="66"/>
      <c r="CO589" s="66"/>
      <c r="CP589" s="66"/>
      <c r="CW589" s="67"/>
      <c r="CX589" s="66"/>
    </row>
    <row r="590">
      <c r="E590" s="66"/>
      <c r="F590" s="66"/>
      <c r="G590" s="66"/>
      <c r="H590" s="15"/>
      <c r="I590" s="66"/>
      <c r="J590" s="66"/>
      <c r="K590" s="67"/>
      <c r="L590" s="67"/>
      <c r="M590" s="67"/>
      <c r="N590" s="67"/>
      <c r="Z590" s="66"/>
      <c r="AA590" s="66"/>
      <c r="AO590" s="66"/>
      <c r="AP590" s="66"/>
      <c r="AZ590" s="66"/>
      <c r="BA590" s="66"/>
      <c r="BG590" s="66"/>
      <c r="BH590" s="66"/>
      <c r="BR590" s="66"/>
      <c r="BS590" s="66"/>
      <c r="BZ590" s="67"/>
      <c r="CG590" s="66"/>
      <c r="CH590" s="66"/>
      <c r="CL590" s="67"/>
      <c r="CM590" s="66"/>
      <c r="CN590" s="66"/>
      <c r="CO590" s="66"/>
      <c r="CP590" s="66"/>
      <c r="CW590" s="67"/>
      <c r="CX590" s="66"/>
    </row>
    <row r="591">
      <c r="E591" s="66"/>
      <c r="F591" s="66"/>
      <c r="G591" s="66"/>
      <c r="H591" s="15"/>
      <c r="I591" s="66"/>
      <c r="J591" s="66"/>
      <c r="K591" s="67"/>
      <c r="L591" s="67"/>
      <c r="M591" s="67"/>
      <c r="N591" s="67"/>
      <c r="Z591" s="66"/>
      <c r="AA591" s="66"/>
      <c r="AO591" s="66"/>
      <c r="AP591" s="66"/>
      <c r="AZ591" s="66"/>
      <c r="BA591" s="66"/>
      <c r="BG591" s="66"/>
      <c r="BH591" s="66"/>
      <c r="BR591" s="66"/>
      <c r="BS591" s="66"/>
      <c r="BZ591" s="67"/>
      <c r="CG591" s="66"/>
      <c r="CH591" s="66"/>
      <c r="CL591" s="67"/>
      <c r="CM591" s="66"/>
      <c r="CN591" s="66"/>
      <c r="CO591" s="66"/>
      <c r="CP591" s="66"/>
      <c r="CW591" s="67"/>
      <c r="CX591" s="66"/>
    </row>
    <row r="592">
      <c r="E592" s="66"/>
      <c r="F592" s="66"/>
      <c r="G592" s="66"/>
      <c r="H592" s="15"/>
      <c r="I592" s="66"/>
      <c r="J592" s="66"/>
      <c r="K592" s="67"/>
      <c r="L592" s="67"/>
      <c r="M592" s="67"/>
      <c r="N592" s="67"/>
      <c r="Z592" s="66"/>
      <c r="AA592" s="66"/>
      <c r="AO592" s="66"/>
      <c r="AP592" s="66"/>
      <c r="AZ592" s="66"/>
      <c r="BA592" s="66"/>
      <c r="BG592" s="66"/>
      <c r="BH592" s="66"/>
      <c r="BR592" s="66"/>
      <c r="BS592" s="66"/>
      <c r="BZ592" s="67"/>
      <c r="CG592" s="66"/>
      <c r="CH592" s="66"/>
      <c r="CL592" s="67"/>
      <c r="CM592" s="66"/>
      <c r="CN592" s="66"/>
      <c r="CO592" s="66"/>
      <c r="CP592" s="66"/>
      <c r="CW592" s="67"/>
      <c r="CX592" s="66"/>
    </row>
    <row r="593">
      <c r="E593" s="66"/>
      <c r="F593" s="66"/>
      <c r="G593" s="66"/>
      <c r="H593" s="15"/>
      <c r="I593" s="66"/>
      <c r="J593" s="66"/>
      <c r="K593" s="67"/>
      <c r="L593" s="67"/>
      <c r="M593" s="67"/>
      <c r="N593" s="67"/>
      <c r="Z593" s="66"/>
      <c r="AA593" s="66"/>
      <c r="AO593" s="66"/>
      <c r="AP593" s="66"/>
      <c r="AZ593" s="66"/>
      <c r="BA593" s="66"/>
      <c r="BG593" s="66"/>
      <c r="BH593" s="66"/>
      <c r="BR593" s="66"/>
      <c r="BS593" s="66"/>
      <c r="BZ593" s="67"/>
      <c r="CG593" s="66"/>
      <c r="CH593" s="66"/>
      <c r="CL593" s="67"/>
      <c r="CM593" s="66"/>
      <c r="CN593" s="66"/>
      <c r="CO593" s="66"/>
      <c r="CP593" s="66"/>
      <c r="CW593" s="67"/>
      <c r="CX593" s="66"/>
    </row>
    <row r="594">
      <c r="E594" s="66"/>
      <c r="F594" s="66"/>
      <c r="G594" s="66"/>
      <c r="H594" s="15"/>
      <c r="I594" s="66"/>
      <c r="J594" s="66"/>
      <c r="K594" s="67"/>
      <c r="L594" s="67"/>
      <c r="M594" s="67"/>
      <c r="N594" s="67"/>
      <c r="Z594" s="66"/>
      <c r="AA594" s="66"/>
      <c r="AO594" s="66"/>
      <c r="AP594" s="66"/>
      <c r="AZ594" s="66"/>
      <c r="BA594" s="66"/>
      <c r="BG594" s="66"/>
      <c r="BH594" s="66"/>
      <c r="BR594" s="66"/>
      <c r="BS594" s="66"/>
      <c r="BZ594" s="67"/>
      <c r="CG594" s="66"/>
      <c r="CH594" s="66"/>
      <c r="CL594" s="67"/>
      <c r="CM594" s="66"/>
      <c r="CN594" s="66"/>
      <c r="CO594" s="66"/>
      <c r="CP594" s="66"/>
      <c r="CW594" s="67"/>
      <c r="CX594" s="66"/>
    </row>
    <row r="595">
      <c r="E595" s="66"/>
      <c r="F595" s="66"/>
      <c r="G595" s="66"/>
      <c r="H595" s="15"/>
      <c r="I595" s="66"/>
      <c r="J595" s="66"/>
      <c r="K595" s="67"/>
      <c r="L595" s="67"/>
      <c r="M595" s="67"/>
      <c r="N595" s="67"/>
      <c r="Z595" s="66"/>
      <c r="AA595" s="66"/>
      <c r="AO595" s="66"/>
      <c r="AP595" s="66"/>
      <c r="AZ595" s="66"/>
      <c r="BA595" s="66"/>
      <c r="BG595" s="66"/>
      <c r="BH595" s="66"/>
      <c r="BR595" s="66"/>
      <c r="BS595" s="66"/>
      <c r="BZ595" s="67"/>
      <c r="CG595" s="66"/>
      <c r="CH595" s="66"/>
      <c r="CL595" s="67"/>
      <c r="CM595" s="66"/>
      <c r="CN595" s="66"/>
      <c r="CO595" s="66"/>
      <c r="CP595" s="66"/>
      <c r="CW595" s="67"/>
      <c r="CX595" s="66"/>
    </row>
    <row r="596">
      <c r="E596" s="66"/>
      <c r="F596" s="66"/>
      <c r="G596" s="66"/>
      <c r="H596" s="15"/>
      <c r="I596" s="66"/>
      <c r="J596" s="66"/>
      <c r="K596" s="67"/>
      <c r="L596" s="67"/>
      <c r="M596" s="67"/>
      <c r="N596" s="67"/>
      <c r="Z596" s="66"/>
      <c r="AA596" s="66"/>
      <c r="AO596" s="66"/>
      <c r="AP596" s="66"/>
      <c r="AZ596" s="66"/>
      <c r="BA596" s="66"/>
      <c r="BG596" s="66"/>
      <c r="BH596" s="66"/>
      <c r="BR596" s="66"/>
      <c r="BS596" s="66"/>
      <c r="BZ596" s="67"/>
      <c r="CG596" s="66"/>
      <c r="CH596" s="66"/>
      <c r="CL596" s="67"/>
      <c r="CM596" s="66"/>
      <c r="CN596" s="66"/>
      <c r="CO596" s="66"/>
      <c r="CP596" s="66"/>
      <c r="CW596" s="67"/>
      <c r="CX596" s="66"/>
    </row>
    <row r="597">
      <c r="E597" s="66"/>
      <c r="F597" s="66"/>
      <c r="G597" s="66"/>
      <c r="H597" s="15"/>
      <c r="I597" s="66"/>
      <c r="J597" s="66"/>
      <c r="K597" s="67"/>
      <c r="L597" s="67"/>
      <c r="M597" s="67"/>
      <c r="N597" s="67"/>
      <c r="Z597" s="66"/>
      <c r="AA597" s="66"/>
      <c r="AO597" s="66"/>
      <c r="AP597" s="66"/>
      <c r="AZ597" s="66"/>
      <c r="BA597" s="66"/>
      <c r="BG597" s="66"/>
      <c r="BH597" s="66"/>
      <c r="BR597" s="66"/>
      <c r="BS597" s="66"/>
      <c r="BZ597" s="67"/>
      <c r="CG597" s="66"/>
      <c r="CH597" s="66"/>
      <c r="CL597" s="67"/>
      <c r="CM597" s="66"/>
      <c r="CN597" s="66"/>
      <c r="CO597" s="66"/>
      <c r="CP597" s="66"/>
      <c r="CW597" s="67"/>
      <c r="CX597" s="66"/>
    </row>
    <row r="598">
      <c r="E598" s="66"/>
      <c r="F598" s="66"/>
      <c r="G598" s="66"/>
      <c r="H598" s="15"/>
      <c r="I598" s="66"/>
      <c r="J598" s="66"/>
      <c r="K598" s="67"/>
      <c r="L598" s="67"/>
      <c r="M598" s="67"/>
      <c r="N598" s="67"/>
      <c r="Z598" s="66"/>
      <c r="AA598" s="66"/>
      <c r="AO598" s="66"/>
      <c r="AP598" s="66"/>
      <c r="AZ598" s="66"/>
      <c r="BA598" s="66"/>
      <c r="BG598" s="66"/>
      <c r="BH598" s="66"/>
      <c r="BR598" s="66"/>
      <c r="BS598" s="66"/>
      <c r="BZ598" s="67"/>
      <c r="CG598" s="66"/>
      <c r="CH598" s="66"/>
      <c r="CL598" s="67"/>
      <c r="CM598" s="66"/>
      <c r="CN598" s="66"/>
      <c r="CO598" s="66"/>
      <c r="CP598" s="66"/>
      <c r="CW598" s="67"/>
      <c r="CX598" s="66"/>
    </row>
    <row r="599">
      <c r="E599" s="66"/>
      <c r="F599" s="66"/>
      <c r="G599" s="66"/>
      <c r="H599" s="15"/>
      <c r="I599" s="66"/>
      <c r="J599" s="66"/>
      <c r="K599" s="67"/>
      <c r="L599" s="67"/>
      <c r="M599" s="67"/>
      <c r="N599" s="67"/>
      <c r="Z599" s="66"/>
      <c r="AA599" s="66"/>
      <c r="AO599" s="66"/>
      <c r="AP599" s="66"/>
      <c r="AZ599" s="66"/>
      <c r="BA599" s="66"/>
      <c r="BG599" s="66"/>
      <c r="BH599" s="66"/>
      <c r="BR599" s="66"/>
      <c r="BS599" s="66"/>
      <c r="BZ599" s="67"/>
      <c r="CG599" s="66"/>
      <c r="CH599" s="66"/>
      <c r="CL599" s="67"/>
      <c r="CM599" s="66"/>
      <c r="CN599" s="66"/>
      <c r="CO599" s="66"/>
      <c r="CP599" s="66"/>
      <c r="CW599" s="67"/>
      <c r="CX599" s="66"/>
    </row>
    <row r="600">
      <c r="E600" s="66"/>
      <c r="F600" s="66"/>
      <c r="G600" s="66"/>
      <c r="H600" s="15"/>
      <c r="I600" s="66"/>
      <c r="J600" s="66"/>
      <c r="K600" s="67"/>
      <c r="L600" s="67"/>
      <c r="M600" s="67"/>
      <c r="N600" s="67"/>
      <c r="Z600" s="66"/>
      <c r="AA600" s="66"/>
      <c r="AO600" s="66"/>
      <c r="AP600" s="66"/>
      <c r="AZ600" s="66"/>
      <c r="BA600" s="66"/>
      <c r="BG600" s="66"/>
      <c r="BH600" s="66"/>
      <c r="BR600" s="66"/>
      <c r="BS600" s="66"/>
      <c r="BZ600" s="67"/>
      <c r="CG600" s="66"/>
      <c r="CH600" s="66"/>
      <c r="CL600" s="67"/>
      <c r="CM600" s="66"/>
      <c r="CN600" s="66"/>
      <c r="CO600" s="66"/>
      <c r="CP600" s="66"/>
      <c r="CW600" s="67"/>
      <c r="CX600" s="66"/>
    </row>
    <row r="601">
      <c r="E601" s="66"/>
      <c r="F601" s="66"/>
      <c r="G601" s="66"/>
      <c r="H601" s="15"/>
      <c r="I601" s="66"/>
      <c r="J601" s="66"/>
      <c r="K601" s="67"/>
      <c r="L601" s="67"/>
      <c r="M601" s="67"/>
      <c r="N601" s="67"/>
      <c r="Z601" s="66"/>
      <c r="AA601" s="66"/>
      <c r="AO601" s="66"/>
      <c r="AP601" s="66"/>
      <c r="AZ601" s="66"/>
      <c r="BA601" s="66"/>
      <c r="BG601" s="66"/>
      <c r="BH601" s="66"/>
      <c r="BR601" s="66"/>
      <c r="BS601" s="66"/>
      <c r="BZ601" s="67"/>
      <c r="CG601" s="66"/>
      <c r="CH601" s="66"/>
      <c r="CL601" s="67"/>
      <c r="CM601" s="66"/>
      <c r="CN601" s="66"/>
      <c r="CO601" s="66"/>
      <c r="CP601" s="66"/>
      <c r="CW601" s="67"/>
      <c r="CX601" s="66"/>
    </row>
    <row r="602">
      <c r="E602" s="66"/>
      <c r="F602" s="66"/>
      <c r="G602" s="66"/>
      <c r="H602" s="15"/>
      <c r="I602" s="66"/>
      <c r="J602" s="66"/>
      <c r="K602" s="67"/>
      <c r="L602" s="67"/>
      <c r="M602" s="67"/>
      <c r="N602" s="67"/>
      <c r="Z602" s="66"/>
      <c r="AA602" s="66"/>
      <c r="AO602" s="66"/>
      <c r="AP602" s="66"/>
      <c r="AZ602" s="66"/>
      <c r="BA602" s="66"/>
      <c r="BG602" s="66"/>
      <c r="BH602" s="66"/>
      <c r="BR602" s="66"/>
      <c r="BS602" s="66"/>
      <c r="BZ602" s="67"/>
      <c r="CG602" s="66"/>
      <c r="CH602" s="66"/>
      <c r="CL602" s="67"/>
      <c r="CM602" s="66"/>
      <c r="CN602" s="66"/>
      <c r="CO602" s="66"/>
      <c r="CP602" s="66"/>
      <c r="CW602" s="67"/>
      <c r="CX602" s="66"/>
    </row>
    <row r="603">
      <c r="E603" s="66"/>
      <c r="F603" s="66"/>
      <c r="G603" s="66"/>
      <c r="H603" s="15"/>
      <c r="I603" s="66"/>
      <c r="J603" s="66"/>
      <c r="K603" s="67"/>
      <c r="L603" s="67"/>
      <c r="M603" s="67"/>
      <c r="N603" s="67"/>
      <c r="Z603" s="66"/>
      <c r="AA603" s="66"/>
      <c r="AO603" s="66"/>
      <c r="AP603" s="66"/>
      <c r="AZ603" s="66"/>
      <c r="BA603" s="66"/>
      <c r="BG603" s="66"/>
      <c r="BH603" s="66"/>
      <c r="BR603" s="66"/>
      <c r="BS603" s="66"/>
      <c r="BZ603" s="67"/>
      <c r="CG603" s="66"/>
      <c r="CH603" s="66"/>
      <c r="CL603" s="67"/>
      <c r="CM603" s="66"/>
      <c r="CN603" s="66"/>
      <c r="CO603" s="66"/>
      <c r="CP603" s="66"/>
      <c r="CW603" s="67"/>
      <c r="CX603" s="66"/>
    </row>
    <row r="604">
      <c r="E604" s="66"/>
      <c r="F604" s="66"/>
      <c r="G604" s="66"/>
      <c r="H604" s="15"/>
      <c r="I604" s="66"/>
      <c r="J604" s="66"/>
      <c r="K604" s="67"/>
      <c r="L604" s="67"/>
      <c r="M604" s="67"/>
      <c r="N604" s="67"/>
      <c r="Z604" s="66"/>
      <c r="AA604" s="66"/>
      <c r="AO604" s="66"/>
      <c r="AP604" s="66"/>
      <c r="AZ604" s="66"/>
      <c r="BA604" s="66"/>
      <c r="BG604" s="66"/>
      <c r="BH604" s="66"/>
      <c r="BR604" s="66"/>
      <c r="BS604" s="66"/>
      <c r="BZ604" s="67"/>
      <c r="CG604" s="66"/>
      <c r="CH604" s="66"/>
      <c r="CL604" s="67"/>
      <c r="CM604" s="66"/>
      <c r="CN604" s="66"/>
      <c r="CO604" s="66"/>
      <c r="CP604" s="66"/>
      <c r="CW604" s="67"/>
      <c r="CX604" s="66"/>
    </row>
    <row r="605">
      <c r="E605" s="66"/>
      <c r="F605" s="66"/>
      <c r="G605" s="66"/>
      <c r="H605" s="15"/>
      <c r="I605" s="66"/>
      <c r="J605" s="66"/>
      <c r="K605" s="67"/>
      <c r="L605" s="67"/>
      <c r="M605" s="67"/>
      <c r="N605" s="67"/>
      <c r="Z605" s="66"/>
      <c r="AA605" s="66"/>
      <c r="AO605" s="66"/>
      <c r="AP605" s="66"/>
      <c r="AZ605" s="66"/>
      <c r="BA605" s="66"/>
      <c r="BG605" s="66"/>
      <c r="BH605" s="66"/>
      <c r="BR605" s="66"/>
      <c r="BS605" s="66"/>
      <c r="BZ605" s="67"/>
      <c r="CG605" s="66"/>
      <c r="CH605" s="66"/>
      <c r="CL605" s="67"/>
      <c r="CM605" s="66"/>
      <c r="CN605" s="66"/>
      <c r="CO605" s="66"/>
      <c r="CP605" s="66"/>
      <c r="CW605" s="67"/>
      <c r="CX605" s="66"/>
    </row>
    <row r="606">
      <c r="E606" s="66"/>
      <c r="F606" s="66"/>
      <c r="G606" s="66"/>
      <c r="H606" s="15"/>
      <c r="I606" s="66"/>
      <c r="J606" s="66"/>
      <c r="K606" s="67"/>
      <c r="L606" s="67"/>
      <c r="M606" s="67"/>
      <c r="N606" s="67"/>
      <c r="Z606" s="66"/>
      <c r="AA606" s="66"/>
      <c r="AO606" s="66"/>
      <c r="AP606" s="66"/>
      <c r="AZ606" s="66"/>
      <c r="BA606" s="66"/>
      <c r="BG606" s="66"/>
      <c r="BH606" s="66"/>
      <c r="BR606" s="66"/>
      <c r="BS606" s="66"/>
      <c r="BZ606" s="67"/>
      <c r="CG606" s="66"/>
      <c r="CH606" s="66"/>
      <c r="CL606" s="67"/>
      <c r="CM606" s="66"/>
      <c r="CN606" s="66"/>
      <c r="CO606" s="66"/>
      <c r="CP606" s="66"/>
      <c r="CW606" s="67"/>
      <c r="CX606" s="66"/>
    </row>
    <row r="607">
      <c r="E607" s="66"/>
      <c r="F607" s="66"/>
      <c r="G607" s="66"/>
      <c r="H607" s="15"/>
      <c r="I607" s="66"/>
      <c r="J607" s="66"/>
      <c r="K607" s="67"/>
      <c r="L607" s="67"/>
      <c r="M607" s="67"/>
      <c r="N607" s="67"/>
      <c r="Z607" s="66"/>
      <c r="AA607" s="66"/>
      <c r="AO607" s="66"/>
      <c r="AP607" s="66"/>
      <c r="AZ607" s="66"/>
      <c r="BA607" s="66"/>
      <c r="BG607" s="66"/>
      <c r="BH607" s="66"/>
      <c r="BR607" s="66"/>
      <c r="BS607" s="66"/>
      <c r="BZ607" s="67"/>
      <c r="CG607" s="66"/>
      <c r="CH607" s="66"/>
      <c r="CL607" s="67"/>
      <c r="CM607" s="66"/>
      <c r="CN607" s="66"/>
      <c r="CO607" s="66"/>
      <c r="CP607" s="66"/>
      <c r="CW607" s="67"/>
      <c r="CX607" s="66"/>
    </row>
    <row r="608">
      <c r="E608" s="66"/>
      <c r="F608" s="66"/>
      <c r="G608" s="66"/>
      <c r="H608" s="15"/>
      <c r="I608" s="66"/>
      <c r="J608" s="66"/>
      <c r="K608" s="67"/>
      <c r="L608" s="67"/>
      <c r="M608" s="67"/>
      <c r="N608" s="67"/>
      <c r="Z608" s="66"/>
      <c r="AA608" s="66"/>
      <c r="AO608" s="66"/>
      <c r="AP608" s="66"/>
      <c r="AZ608" s="66"/>
      <c r="BA608" s="66"/>
      <c r="BG608" s="66"/>
      <c r="BH608" s="66"/>
      <c r="BR608" s="66"/>
      <c r="BS608" s="66"/>
      <c r="BZ608" s="67"/>
      <c r="CG608" s="66"/>
      <c r="CH608" s="66"/>
      <c r="CL608" s="67"/>
      <c r="CM608" s="66"/>
      <c r="CN608" s="66"/>
      <c r="CO608" s="66"/>
      <c r="CP608" s="66"/>
      <c r="CW608" s="67"/>
      <c r="CX608" s="66"/>
    </row>
    <row r="609">
      <c r="E609" s="66"/>
      <c r="F609" s="66"/>
      <c r="G609" s="66"/>
      <c r="H609" s="15"/>
      <c r="I609" s="66"/>
      <c r="J609" s="66"/>
      <c r="K609" s="67"/>
      <c r="L609" s="67"/>
      <c r="M609" s="67"/>
      <c r="N609" s="67"/>
      <c r="Z609" s="66"/>
      <c r="AA609" s="66"/>
      <c r="AO609" s="66"/>
      <c r="AP609" s="66"/>
      <c r="AZ609" s="66"/>
      <c r="BA609" s="66"/>
      <c r="BG609" s="66"/>
      <c r="BH609" s="66"/>
      <c r="BR609" s="66"/>
      <c r="BS609" s="66"/>
      <c r="BZ609" s="67"/>
      <c r="CG609" s="66"/>
      <c r="CH609" s="66"/>
      <c r="CL609" s="67"/>
      <c r="CM609" s="66"/>
      <c r="CN609" s="66"/>
      <c r="CO609" s="66"/>
      <c r="CP609" s="66"/>
      <c r="CW609" s="67"/>
      <c r="CX609" s="66"/>
    </row>
    <row r="610">
      <c r="E610" s="66"/>
      <c r="F610" s="66"/>
      <c r="G610" s="66"/>
      <c r="H610" s="15"/>
      <c r="I610" s="66"/>
      <c r="J610" s="66"/>
      <c r="K610" s="67"/>
      <c r="L610" s="67"/>
      <c r="M610" s="67"/>
      <c r="N610" s="67"/>
      <c r="Z610" s="66"/>
      <c r="AA610" s="66"/>
      <c r="AO610" s="66"/>
      <c r="AP610" s="66"/>
      <c r="AZ610" s="66"/>
      <c r="BA610" s="66"/>
      <c r="BG610" s="66"/>
      <c r="BH610" s="66"/>
      <c r="BR610" s="66"/>
      <c r="BS610" s="66"/>
      <c r="BZ610" s="67"/>
      <c r="CG610" s="66"/>
      <c r="CH610" s="66"/>
      <c r="CL610" s="67"/>
      <c r="CM610" s="66"/>
      <c r="CN610" s="66"/>
      <c r="CO610" s="66"/>
      <c r="CP610" s="66"/>
      <c r="CW610" s="67"/>
      <c r="CX610" s="66"/>
    </row>
    <row r="611">
      <c r="E611" s="66"/>
      <c r="F611" s="66"/>
      <c r="G611" s="66"/>
      <c r="H611" s="15"/>
      <c r="I611" s="66"/>
      <c r="J611" s="66"/>
      <c r="K611" s="67"/>
      <c r="L611" s="67"/>
      <c r="M611" s="67"/>
      <c r="N611" s="67"/>
      <c r="Z611" s="66"/>
      <c r="AA611" s="66"/>
      <c r="AO611" s="66"/>
      <c r="AP611" s="66"/>
      <c r="AZ611" s="66"/>
      <c r="BA611" s="66"/>
      <c r="BG611" s="66"/>
      <c r="BH611" s="66"/>
      <c r="BR611" s="66"/>
      <c r="BS611" s="66"/>
      <c r="BZ611" s="67"/>
      <c r="CG611" s="66"/>
      <c r="CH611" s="66"/>
      <c r="CL611" s="67"/>
      <c r="CM611" s="66"/>
      <c r="CN611" s="66"/>
      <c r="CO611" s="66"/>
      <c r="CP611" s="66"/>
      <c r="CW611" s="67"/>
      <c r="CX611" s="66"/>
    </row>
    <row r="612">
      <c r="E612" s="66"/>
      <c r="F612" s="66"/>
      <c r="G612" s="66"/>
      <c r="H612" s="15"/>
      <c r="I612" s="66"/>
      <c r="J612" s="66"/>
      <c r="K612" s="67"/>
      <c r="L612" s="67"/>
      <c r="M612" s="67"/>
      <c r="N612" s="67"/>
      <c r="Z612" s="66"/>
      <c r="AA612" s="66"/>
      <c r="AO612" s="66"/>
      <c r="AP612" s="66"/>
      <c r="AZ612" s="66"/>
      <c r="BA612" s="66"/>
      <c r="BG612" s="66"/>
      <c r="BH612" s="66"/>
      <c r="BR612" s="66"/>
      <c r="BS612" s="66"/>
      <c r="BZ612" s="67"/>
      <c r="CG612" s="66"/>
      <c r="CH612" s="66"/>
      <c r="CL612" s="67"/>
      <c r="CM612" s="66"/>
      <c r="CN612" s="66"/>
      <c r="CO612" s="66"/>
      <c r="CP612" s="66"/>
      <c r="CW612" s="67"/>
      <c r="CX612" s="66"/>
    </row>
    <row r="613">
      <c r="E613" s="66"/>
      <c r="F613" s="66"/>
      <c r="G613" s="66"/>
      <c r="H613" s="15"/>
      <c r="I613" s="66"/>
      <c r="J613" s="66"/>
      <c r="K613" s="67"/>
      <c r="L613" s="67"/>
      <c r="M613" s="67"/>
      <c r="N613" s="67"/>
      <c r="Z613" s="66"/>
      <c r="AA613" s="66"/>
      <c r="AO613" s="66"/>
      <c r="AP613" s="66"/>
      <c r="AZ613" s="66"/>
      <c r="BA613" s="66"/>
      <c r="BG613" s="66"/>
      <c r="BH613" s="66"/>
      <c r="BR613" s="66"/>
      <c r="BS613" s="66"/>
      <c r="BZ613" s="67"/>
      <c r="CG613" s="66"/>
      <c r="CH613" s="66"/>
      <c r="CL613" s="67"/>
      <c r="CM613" s="66"/>
      <c r="CN613" s="66"/>
      <c r="CO613" s="66"/>
      <c r="CP613" s="66"/>
      <c r="CW613" s="67"/>
      <c r="CX613" s="66"/>
    </row>
    <row r="614">
      <c r="E614" s="66"/>
      <c r="F614" s="66"/>
      <c r="G614" s="66"/>
      <c r="H614" s="15"/>
      <c r="I614" s="66"/>
      <c r="J614" s="66"/>
      <c r="K614" s="67"/>
      <c r="L614" s="67"/>
      <c r="M614" s="67"/>
      <c r="N614" s="67"/>
      <c r="Z614" s="66"/>
      <c r="AA614" s="66"/>
      <c r="AO614" s="66"/>
      <c r="AP614" s="66"/>
      <c r="AZ614" s="66"/>
      <c r="BA614" s="66"/>
      <c r="BG614" s="66"/>
      <c r="BH614" s="66"/>
      <c r="BR614" s="66"/>
      <c r="BS614" s="66"/>
      <c r="BZ614" s="67"/>
      <c r="CG614" s="66"/>
      <c r="CH614" s="66"/>
      <c r="CL614" s="67"/>
      <c r="CM614" s="66"/>
      <c r="CN614" s="66"/>
      <c r="CO614" s="66"/>
      <c r="CP614" s="66"/>
      <c r="CW614" s="67"/>
      <c r="CX614" s="66"/>
    </row>
    <row r="615">
      <c r="E615" s="66"/>
      <c r="F615" s="66"/>
      <c r="G615" s="66"/>
      <c r="H615" s="15"/>
      <c r="I615" s="66"/>
      <c r="J615" s="66"/>
      <c r="K615" s="67"/>
      <c r="L615" s="67"/>
      <c r="M615" s="67"/>
      <c r="N615" s="67"/>
      <c r="Z615" s="66"/>
      <c r="AA615" s="66"/>
      <c r="AO615" s="66"/>
      <c r="AP615" s="66"/>
      <c r="AZ615" s="66"/>
      <c r="BA615" s="66"/>
      <c r="BG615" s="66"/>
      <c r="BH615" s="66"/>
      <c r="BR615" s="66"/>
      <c r="BS615" s="66"/>
      <c r="BZ615" s="67"/>
      <c r="CG615" s="66"/>
      <c r="CH615" s="66"/>
      <c r="CL615" s="67"/>
      <c r="CM615" s="66"/>
      <c r="CN615" s="66"/>
      <c r="CO615" s="66"/>
      <c r="CP615" s="66"/>
      <c r="CW615" s="67"/>
      <c r="CX615" s="66"/>
    </row>
    <row r="616">
      <c r="E616" s="66"/>
      <c r="F616" s="66"/>
      <c r="G616" s="66"/>
      <c r="H616" s="15"/>
      <c r="I616" s="66"/>
      <c r="J616" s="66"/>
      <c r="K616" s="67"/>
      <c r="L616" s="67"/>
      <c r="M616" s="67"/>
      <c r="N616" s="67"/>
      <c r="Z616" s="66"/>
      <c r="AA616" s="66"/>
      <c r="AO616" s="66"/>
      <c r="AP616" s="66"/>
      <c r="AZ616" s="66"/>
      <c r="BA616" s="66"/>
      <c r="BG616" s="66"/>
      <c r="BH616" s="66"/>
      <c r="BR616" s="66"/>
      <c r="BS616" s="66"/>
      <c r="BZ616" s="67"/>
      <c r="CG616" s="66"/>
      <c r="CH616" s="66"/>
      <c r="CL616" s="67"/>
      <c r="CM616" s="66"/>
      <c r="CN616" s="66"/>
      <c r="CO616" s="66"/>
      <c r="CP616" s="66"/>
      <c r="CW616" s="67"/>
      <c r="CX616" s="66"/>
    </row>
    <row r="617">
      <c r="E617" s="66"/>
      <c r="F617" s="66"/>
      <c r="G617" s="66"/>
      <c r="H617" s="15"/>
      <c r="I617" s="66"/>
      <c r="J617" s="66"/>
      <c r="K617" s="67"/>
      <c r="L617" s="67"/>
      <c r="M617" s="67"/>
      <c r="N617" s="67"/>
      <c r="Z617" s="66"/>
      <c r="AA617" s="66"/>
      <c r="AO617" s="66"/>
      <c r="AP617" s="66"/>
      <c r="AZ617" s="66"/>
      <c r="BA617" s="66"/>
      <c r="BG617" s="66"/>
      <c r="BH617" s="66"/>
      <c r="BR617" s="66"/>
      <c r="BS617" s="66"/>
      <c r="BZ617" s="67"/>
      <c r="CG617" s="66"/>
      <c r="CH617" s="66"/>
      <c r="CL617" s="67"/>
      <c r="CM617" s="66"/>
      <c r="CN617" s="66"/>
      <c r="CO617" s="66"/>
      <c r="CP617" s="66"/>
      <c r="CW617" s="67"/>
      <c r="CX617" s="66"/>
    </row>
    <row r="618">
      <c r="E618" s="66"/>
      <c r="F618" s="66"/>
      <c r="G618" s="66"/>
      <c r="H618" s="15"/>
      <c r="I618" s="66"/>
      <c r="J618" s="66"/>
      <c r="K618" s="67"/>
      <c r="L618" s="67"/>
      <c r="M618" s="67"/>
      <c r="N618" s="67"/>
      <c r="Z618" s="66"/>
      <c r="AA618" s="66"/>
      <c r="AO618" s="66"/>
      <c r="AP618" s="66"/>
      <c r="AZ618" s="66"/>
      <c r="BA618" s="66"/>
      <c r="BG618" s="66"/>
      <c r="BH618" s="66"/>
      <c r="BR618" s="66"/>
      <c r="BS618" s="66"/>
      <c r="BZ618" s="67"/>
      <c r="CG618" s="66"/>
      <c r="CH618" s="66"/>
      <c r="CL618" s="67"/>
      <c r="CM618" s="66"/>
      <c r="CN618" s="66"/>
      <c r="CO618" s="66"/>
      <c r="CP618" s="66"/>
      <c r="CW618" s="67"/>
      <c r="CX618" s="66"/>
    </row>
    <row r="619">
      <c r="E619" s="66"/>
      <c r="F619" s="66"/>
      <c r="G619" s="66"/>
      <c r="H619" s="15"/>
      <c r="I619" s="66"/>
      <c r="J619" s="66"/>
      <c r="K619" s="67"/>
      <c r="L619" s="67"/>
      <c r="M619" s="67"/>
      <c r="N619" s="67"/>
      <c r="Z619" s="66"/>
      <c r="AA619" s="66"/>
      <c r="AO619" s="66"/>
      <c r="AP619" s="66"/>
      <c r="AZ619" s="66"/>
      <c r="BA619" s="66"/>
      <c r="BG619" s="66"/>
      <c r="BH619" s="66"/>
      <c r="BR619" s="66"/>
      <c r="BS619" s="66"/>
      <c r="BZ619" s="67"/>
      <c r="CG619" s="66"/>
      <c r="CH619" s="66"/>
      <c r="CL619" s="67"/>
      <c r="CM619" s="66"/>
      <c r="CN619" s="66"/>
      <c r="CO619" s="66"/>
      <c r="CP619" s="66"/>
      <c r="CW619" s="67"/>
      <c r="CX619" s="66"/>
    </row>
    <row r="620">
      <c r="E620" s="66"/>
      <c r="F620" s="66"/>
      <c r="G620" s="66"/>
      <c r="H620" s="15"/>
      <c r="I620" s="66"/>
      <c r="J620" s="66"/>
      <c r="K620" s="67"/>
      <c r="L620" s="67"/>
      <c r="M620" s="67"/>
      <c r="N620" s="67"/>
      <c r="Z620" s="66"/>
      <c r="AA620" s="66"/>
      <c r="AO620" s="66"/>
      <c r="AP620" s="66"/>
      <c r="AZ620" s="66"/>
      <c r="BA620" s="66"/>
      <c r="BG620" s="66"/>
      <c r="BH620" s="66"/>
      <c r="BR620" s="66"/>
      <c r="BS620" s="66"/>
      <c r="BZ620" s="67"/>
      <c r="CG620" s="66"/>
      <c r="CH620" s="66"/>
      <c r="CL620" s="67"/>
      <c r="CM620" s="66"/>
      <c r="CN620" s="66"/>
      <c r="CO620" s="66"/>
      <c r="CP620" s="66"/>
      <c r="CW620" s="67"/>
      <c r="CX620" s="66"/>
    </row>
    <row r="621">
      <c r="E621" s="66"/>
      <c r="F621" s="66"/>
      <c r="G621" s="66"/>
      <c r="H621" s="15"/>
      <c r="I621" s="66"/>
      <c r="J621" s="66"/>
      <c r="K621" s="67"/>
      <c r="L621" s="67"/>
      <c r="M621" s="67"/>
      <c r="N621" s="67"/>
      <c r="Z621" s="66"/>
      <c r="AA621" s="66"/>
      <c r="AO621" s="66"/>
      <c r="AP621" s="66"/>
      <c r="AZ621" s="66"/>
      <c r="BA621" s="66"/>
      <c r="BG621" s="66"/>
      <c r="BH621" s="66"/>
      <c r="BR621" s="66"/>
      <c r="BS621" s="66"/>
      <c r="BZ621" s="67"/>
      <c r="CG621" s="66"/>
      <c r="CH621" s="66"/>
      <c r="CL621" s="67"/>
      <c r="CM621" s="66"/>
      <c r="CN621" s="66"/>
      <c r="CO621" s="66"/>
      <c r="CP621" s="66"/>
      <c r="CW621" s="67"/>
      <c r="CX621" s="66"/>
    </row>
    <row r="622">
      <c r="E622" s="66"/>
      <c r="F622" s="66"/>
      <c r="G622" s="66"/>
      <c r="H622" s="15"/>
      <c r="I622" s="66"/>
      <c r="J622" s="66"/>
      <c r="K622" s="67"/>
      <c r="L622" s="67"/>
      <c r="M622" s="67"/>
      <c r="N622" s="67"/>
      <c r="Z622" s="66"/>
      <c r="AA622" s="66"/>
      <c r="AO622" s="66"/>
      <c r="AP622" s="66"/>
      <c r="AZ622" s="66"/>
      <c r="BA622" s="66"/>
      <c r="BG622" s="66"/>
      <c r="BH622" s="66"/>
      <c r="BR622" s="66"/>
      <c r="BS622" s="66"/>
      <c r="BZ622" s="67"/>
      <c r="CG622" s="66"/>
      <c r="CH622" s="66"/>
      <c r="CL622" s="67"/>
      <c r="CM622" s="66"/>
      <c r="CN622" s="66"/>
      <c r="CO622" s="66"/>
      <c r="CP622" s="66"/>
      <c r="CW622" s="67"/>
      <c r="CX622" s="66"/>
    </row>
    <row r="623">
      <c r="E623" s="66"/>
      <c r="F623" s="66"/>
      <c r="G623" s="66"/>
      <c r="H623" s="15"/>
      <c r="I623" s="66"/>
      <c r="J623" s="66"/>
      <c r="K623" s="67"/>
      <c r="L623" s="67"/>
      <c r="M623" s="67"/>
      <c r="N623" s="67"/>
      <c r="Z623" s="66"/>
      <c r="AA623" s="66"/>
      <c r="AO623" s="66"/>
      <c r="AP623" s="66"/>
      <c r="AZ623" s="66"/>
      <c r="BA623" s="66"/>
      <c r="BG623" s="66"/>
      <c r="BH623" s="66"/>
      <c r="BR623" s="66"/>
      <c r="BS623" s="66"/>
      <c r="BZ623" s="67"/>
      <c r="CG623" s="66"/>
      <c r="CH623" s="66"/>
      <c r="CL623" s="67"/>
      <c r="CM623" s="66"/>
      <c r="CN623" s="66"/>
      <c r="CO623" s="66"/>
      <c r="CP623" s="66"/>
      <c r="CW623" s="67"/>
      <c r="CX623" s="66"/>
    </row>
    <row r="624">
      <c r="E624" s="66"/>
      <c r="F624" s="66"/>
      <c r="G624" s="66"/>
      <c r="H624" s="15"/>
      <c r="I624" s="66"/>
      <c r="J624" s="66"/>
      <c r="K624" s="67"/>
      <c r="L624" s="67"/>
      <c r="M624" s="67"/>
      <c r="N624" s="67"/>
      <c r="Z624" s="66"/>
      <c r="AA624" s="66"/>
      <c r="AO624" s="66"/>
      <c r="AP624" s="66"/>
      <c r="AZ624" s="66"/>
      <c r="BA624" s="66"/>
      <c r="BG624" s="66"/>
      <c r="BH624" s="66"/>
      <c r="BR624" s="66"/>
      <c r="BS624" s="66"/>
      <c r="BZ624" s="67"/>
      <c r="CG624" s="66"/>
      <c r="CH624" s="66"/>
      <c r="CL624" s="67"/>
      <c r="CM624" s="66"/>
      <c r="CN624" s="66"/>
      <c r="CO624" s="66"/>
      <c r="CP624" s="66"/>
      <c r="CW624" s="67"/>
      <c r="CX624" s="66"/>
    </row>
    <row r="625">
      <c r="E625" s="66"/>
      <c r="F625" s="66"/>
      <c r="G625" s="66"/>
      <c r="H625" s="15"/>
      <c r="I625" s="66"/>
      <c r="J625" s="66"/>
      <c r="K625" s="67"/>
      <c r="L625" s="67"/>
      <c r="M625" s="67"/>
      <c r="N625" s="67"/>
      <c r="Z625" s="66"/>
      <c r="AA625" s="66"/>
      <c r="AO625" s="66"/>
      <c r="AP625" s="66"/>
      <c r="AZ625" s="66"/>
      <c r="BA625" s="66"/>
      <c r="BG625" s="66"/>
      <c r="BH625" s="66"/>
      <c r="BR625" s="66"/>
      <c r="BS625" s="66"/>
      <c r="BZ625" s="67"/>
      <c r="CG625" s="66"/>
      <c r="CH625" s="66"/>
      <c r="CL625" s="67"/>
      <c r="CM625" s="66"/>
      <c r="CN625" s="66"/>
      <c r="CO625" s="66"/>
      <c r="CP625" s="66"/>
      <c r="CW625" s="67"/>
      <c r="CX625" s="66"/>
    </row>
    <row r="626">
      <c r="E626" s="66"/>
      <c r="F626" s="66"/>
      <c r="G626" s="66"/>
      <c r="H626" s="15"/>
      <c r="I626" s="66"/>
      <c r="J626" s="66"/>
      <c r="K626" s="67"/>
      <c r="L626" s="67"/>
      <c r="M626" s="67"/>
      <c r="N626" s="67"/>
      <c r="Z626" s="66"/>
      <c r="AA626" s="66"/>
      <c r="AO626" s="66"/>
      <c r="AP626" s="66"/>
      <c r="AZ626" s="66"/>
      <c r="BA626" s="66"/>
      <c r="BG626" s="66"/>
      <c r="BH626" s="66"/>
      <c r="BR626" s="66"/>
      <c r="BS626" s="66"/>
      <c r="BZ626" s="67"/>
      <c r="CG626" s="66"/>
      <c r="CH626" s="66"/>
      <c r="CL626" s="67"/>
      <c r="CM626" s="66"/>
      <c r="CN626" s="66"/>
      <c r="CO626" s="66"/>
      <c r="CP626" s="66"/>
      <c r="CW626" s="67"/>
      <c r="CX626" s="66"/>
    </row>
    <row r="627">
      <c r="E627" s="66"/>
      <c r="F627" s="66"/>
      <c r="G627" s="66"/>
      <c r="H627" s="15"/>
      <c r="I627" s="66"/>
      <c r="J627" s="66"/>
      <c r="K627" s="67"/>
      <c r="L627" s="67"/>
      <c r="M627" s="67"/>
      <c r="N627" s="67"/>
      <c r="Z627" s="66"/>
      <c r="AA627" s="66"/>
      <c r="AO627" s="66"/>
      <c r="AP627" s="66"/>
      <c r="AZ627" s="66"/>
      <c r="BA627" s="66"/>
      <c r="BG627" s="66"/>
      <c r="BH627" s="66"/>
      <c r="BR627" s="66"/>
      <c r="BS627" s="66"/>
      <c r="BZ627" s="67"/>
      <c r="CG627" s="66"/>
      <c r="CH627" s="66"/>
      <c r="CL627" s="67"/>
      <c r="CM627" s="66"/>
      <c r="CN627" s="66"/>
      <c r="CO627" s="66"/>
      <c r="CP627" s="66"/>
      <c r="CW627" s="67"/>
      <c r="CX627" s="66"/>
    </row>
    <row r="628">
      <c r="E628" s="66"/>
      <c r="F628" s="66"/>
      <c r="G628" s="66"/>
      <c r="H628" s="15"/>
      <c r="I628" s="66"/>
      <c r="J628" s="66"/>
      <c r="K628" s="67"/>
      <c r="L628" s="67"/>
      <c r="M628" s="67"/>
      <c r="N628" s="67"/>
      <c r="Z628" s="66"/>
      <c r="AA628" s="66"/>
      <c r="AO628" s="66"/>
      <c r="AP628" s="66"/>
      <c r="AZ628" s="66"/>
      <c r="BA628" s="66"/>
      <c r="BG628" s="66"/>
      <c r="BH628" s="66"/>
      <c r="BR628" s="66"/>
      <c r="BS628" s="66"/>
      <c r="BZ628" s="67"/>
      <c r="CG628" s="66"/>
      <c r="CH628" s="66"/>
      <c r="CL628" s="67"/>
      <c r="CM628" s="66"/>
      <c r="CN628" s="66"/>
      <c r="CO628" s="66"/>
      <c r="CP628" s="66"/>
      <c r="CW628" s="67"/>
      <c r="CX628" s="66"/>
    </row>
    <row r="629">
      <c r="E629" s="66"/>
      <c r="F629" s="66"/>
      <c r="G629" s="66"/>
      <c r="H629" s="15"/>
      <c r="I629" s="66"/>
      <c r="J629" s="66"/>
      <c r="K629" s="67"/>
      <c r="L629" s="67"/>
      <c r="M629" s="67"/>
      <c r="N629" s="67"/>
      <c r="Z629" s="66"/>
      <c r="AA629" s="66"/>
      <c r="AO629" s="66"/>
      <c r="AP629" s="66"/>
      <c r="AZ629" s="66"/>
      <c r="BA629" s="66"/>
      <c r="BG629" s="66"/>
      <c r="BH629" s="66"/>
      <c r="BR629" s="66"/>
      <c r="BS629" s="66"/>
      <c r="BZ629" s="67"/>
      <c r="CG629" s="66"/>
      <c r="CH629" s="66"/>
      <c r="CL629" s="67"/>
      <c r="CM629" s="66"/>
      <c r="CN629" s="66"/>
      <c r="CO629" s="66"/>
      <c r="CP629" s="66"/>
      <c r="CW629" s="67"/>
      <c r="CX629" s="66"/>
    </row>
    <row r="630">
      <c r="E630" s="66"/>
      <c r="F630" s="66"/>
      <c r="G630" s="66"/>
      <c r="H630" s="15"/>
      <c r="I630" s="66"/>
      <c r="J630" s="66"/>
      <c r="K630" s="67"/>
      <c r="L630" s="67"/>
      <c r="M630" s="67"/>
      <c r="N630" s="67"/>
      <c r="Z630" s="66"/>
      <c r="AA630" s="66"/>
      <c r="AO630" s="66"/>
      <c r="AP630" s="66"/>
      <c r="AZ630" s="66"/>
      <c r="BA630" s="66"/>
      <c r="BG630" s="66"/>
      <c r="BH630" s="66"/>
      <c r="BR630" s="66"/>
      <c r="BS630" s="66"/>
      <c r="BZ630" s="67"/>
      <c r="CG630" s="66"/>
      <c r="CH630" s="66"/>
      <c r="CL630" s="67"/>
      <c r="CM630" s="66"/>
      <c r="CN630" s="66"/>
      <c r="CO630" s="66"/>
      <c r="CP630" s="66"/>
      <c r="CW630" s="67"/>
      <c r="CX630" s="66"/>
    </row>
    <row r="631">
      <c r="E631" s="66"/>
      <c r="F631" s="66"/>
      <c r="G631" s="66"/>
      <c r="H631" s="15"/>
      <c r="I631" s="66"/>
      <c r="J631" s="66"/>
      <c r="K631" s="67"/>
      <c r="L631" s="67"/>
      <c r="M631" s="67"/>
      <c r="N631" s="67"/>
      <c r="Z631" s="66"/>
      <c r="AA631" s="66"/>
      <c r="AO631" s="66"/>
      <c r="AP631" s="66"/>
      <c r="AZ631" s="66"/>
      <c r="BA631" s="66"/>
      <c r="BG631" s="66"/>
      <c r="BH631" s="66"/>
      <c r="BR631" s="66"/>
      <c r="BS631" s="66"/>
      <c r="BZ631" s="67"/>
      <c r="CG631" s="66"/>
      <c r="CH631" s="66"/>
      <c r="CL631" s="67"/>
      <c r="CM631" s="66"/>
      <c r="CN631" s="66"/>
      <c r="CO631" s="66"/>
      <c r="CP631" s="66"/>
      <c r="CW631" s="67"/>
      <c r="CX631" s="66"/>
    </row>
    <row r="632">
      <c r="E632" s="66"/>
      <c r="F632" s="66"/>
      <c r="G632" s="66"/>
      <c r="H632" s="15"/>
      <c r="I632" s="66"/>
      <c r="J632" s="66"/>
      <c r="K632" s="67"/>
      <c r="L632" s="67"/>
      <c r="M632" s="67"/>
      <c r="N632" s="67"/>
      <c r="Z632" s="66"/>
      <c r="AA632" s="66"/>
      <c r="AO632" s="66"/>
      <c r="AP632" s="66"/>
      <c r="AZ632" s="66"/>
      <c r="BA632" s="66"/>
      <c r="BG632" s="66"/>
      <c r="BH632" s="66"/>
      <c r="BR632" s="66"/>
      <c r="BS632" s="66"/>
      <c r="BZ632" s="67"/>
      <c r="CG632" s="66"/>
      <c r="CH632" s="66"/>
      <c r="CL632" s="67"/>
      <c r="CM632" s="66"/>
      <c r="CN632" s="66"/>
      <c r="CO632" s="66"/>
      <c r="CP632" s="66"/>
      <c r="CW632" s="67"/>
      <c r="CX632" s="66"/>
    </row>
    <row r="633">
      <c r="E633" s="66"/>
      <c r="F633" s="66"/>
      <c r="G633" s="66"/>
      <c r="H633" s="15"/>
      <c r="I633" s="66"/>
      <c r="J633" s="66"/>
      <c r="K633" s="67"/>
      <c r="L633" s="67"/>
      <c r="M633" s="67"/>
      <c r="N633" s="67"/>
      <c r="Z633" s="66"/>
      <c r="AA633" s="66"/>
      <c r="AO633" s="66"/>
      <c r="AP633" s="66"/>
      <c r="AZ633" s="66"/>
      <c r="BA633" s="66"/>
      <c r="BG633" s="66"/>
      <c r="BH633" s="66"/>
      <c r="BR633" s="66"/>
      <c r="BS633" s="66"/>
      <c r="BZ633" s="67"/>
      <c r="CG633" s="66"/>
      <c r="CH633" s="66"/>
      <c r="CL633" s="67"/>
      <c r="CM633" s="66"/>
      <c r="CN633" s="66"/>
      <c r="CO633" s="66"/>
      <c r="CP633" s="66"/>
      <c r="CW633" s="67"/>
      <c r="CX633" s="66"/>
    </row>
    <row r="634">
      <c r="E634" s="66"/>
      <c r="F634" s="66"/>
      <c r="G634" s="66"/>
      <c r="H634" s="15"/>
      <c r="I634" s="66"/>
      <c r="J634" s="66"/>
      <c r="K634" s="67"/>
      <c r="L634" s="67"/>
      <c r="M634" s="67"/>
      <c r="N634" s="67"/>
      <c r="Z634" s="66"/>
      <c r="AA634" s="66"/>
      <c r="AO634" s="66"/>
      <c r="AP634" s="66"/>
      <c r="AZ634" s="66"/>
      <c r="BA634" s="66"/>
      <c r="BG634" s="66"/>
      <c r="BH634" s="66"/>
      <c r="BR634" s="66"/>
      <c r="BS634" s="66"/>
      <c r="BZ634" s="67"/>
      <c r="CG634" s="66"/>
      <c r="CH634" s="66"/>
      <c r="CL634" s="67"/>
      <c r="CM634" s="66"/>
      <c r="CN634" s="66"/>
      <c r="CO634" s="66"/>
      <c r="CP634" s="66"/>
      <c r="CW634" s="67"/>
      <c r="CX634" s="66"/>
    </row>
    <row r="635">
      <c r="E635" s="66"/>
      <c r="F635" s="66"/>
      <c r="G635" s="66"/>
      <c r="H635" s="15"/>
      <c r="I635" s="66"/>
      <c r="J635" s="66"/>
      <c r="K635" s="67"/>
      <c r="L635" s="67"/>
      <c r="M635" s="67"/>
      <c r="N635" s="67"/>
      <c r="Z635" s="66"/>
      <c r="AA635" s="66"/>
      <c r="AO635" s="66"/>
      <c r="AP635" s="66"/>
      <c r="AZ635" s="66"/>
      <c r="BA635" s="66"/>
      <c r="BG635" s="66"/>
      <c r="BH635" s="66"/>
      <c r="BR635" s="66"/>
      <c r="BS635" s="66"/>
      <c r="BZ635" s="67"/>
      <c r="CG635" s="66"/>
      <c r="CH635" s="66"/>
      <c r="CL635" s="67"/>
      <c r="CM635" s="66"/>
      <c r="CN635" s="66"/>
      <c r="CO635" s="66"/>
      <c r="CP635" s="66"/>
      <c r="CW635" s="67"/>
      <c r="CX635" s="66"/>
    </row>
    <row r="636">
      <c r="E636" s="66"/>
      <c r="F636" s="66"/>
      <c r="G636" s="66"/>
      <c r="H636" s="15"/>
      <c r="I636" s="66"/>
      <c r="J636" s="66"/>
      <c r="K636" s="67"/>
      <c r="L636" s="67"/>
      <c r="M636" s="67"/>
      <c r="N636" s="67"/>
      <c r="Z636" s="66"/>
      <c r="AA636" s="66"/>
      <c r="AO636" s="66"/>
      <c r="AP636" s="66"/>
      <c r="AZ636" s="66"/>
      <c r="BA636" s="66"/>
      <c r="BG636" s="66"/>
      <c r="BH636" s="66"/>
      <c r="BR636" s="66"/>
      <c r="BS636" s="66"/>
      <c r="BZ636" s="67"/>
      <c r="CG636" s="66"/>
      <c r="CH636" s="66"/>
      <c r="CL636" s="67"/>
      <c r="CM636" s="66"/>
      <c r="CN636" s="66"/>
      <c r="CO636" s="66"/>
      <c r="CP636" s="66"/>
      <c r="CW636" s="67"/>
      <c r="CX636" s="66"/>
    </row>
    <row r="637">
      <c r="E637" s="66"/>
      <c r="F637" s="66"/>
      <c r="G637" s="66"/>
      <c r="H637" s="15"/>
      <c r="I637" s="66"/>
      <c r="J637" s="66"/>
      <c r="K637" s="67"/>
      <c r="L637" s="67"/>
      <c r="M637" s="67"/>
      <c r="N637" s="67"/>
      <c r="Z637" s="66"/>
      <c r="AA637" s="66"/>
      <c r="AO637" s="66"/>
      <c r="AP637" s="66"/>
      <c r="AZ637" s="66"/>
      <c r="BA637" s="66"/>
      <c r="BG637" s="66"/>
      <c r="BH637" s="66"/>
      <c r="BR637" s="66"/>
      <c r="BS637" s="66"/>
      <c r="BZ637" s="67"/>
      <c r="CG637" s="66"/>
      <c r="CH637" s="66"/>
      <c r="CL637" s="67"/>
      <c r="CM637" s="66"/>
      <c r="CN637" s="66"/>
      <c r="CO637" s="66"/>
      <c r="CP637" s="66"/>
      <c r="CW637" s="67"/>
      <c r="CX637" s="66"/>
    </row>
    <row r="638">
      <c r="E638" s="66"/>
      <c r="F638" s="66"/>
      <c r="G638" s="66"/>
      <c r="H638" s="15"/>
      <c r="I638" s="66"/>
      <c r="J638" s="66"/>
      <c r="K638" s="67"/>
      <c r="L638" s="67"/>
      <c r="M638" s="67"/>
      <c r="N638" s="67"/>
      <c r="Z638" s="66"/>
      <c r="AA638" s="66"/>
      <c r="AO638" s="66"/>
      <c r="AP638" s="66"/>
      <c r="AZ638" s="66"/>
      <c r="BA638" s="66"/>
      <c r="BG638" s="66"/>
      <c r="BH638" s="66"/>
      <c r="BR638" s="66"/>
      <c r="BS638" s="66"/>
      <c r="BZ638" s="67"/>
      <c r="CG638" s="66"/>
      <c r="CH638" s="66"/>
      <c r="CL638" s="67"/>
      <c r="CM638" s="66"/>
      <c r="CN638" s="66"/>
      <c r="CO638" s="66"/>
      <c r="CP638" s="66"/>
      <c r="CW638" s="67"/>
      <c r="CX638" s="66"/>
    </row>
    <row r="639">
      <c r="E639" s="66"/>
      <c r="F639" s="66"/>
      <c r="G639" s="66"/>
      <c r="H639" s="15"/>
      <c r="I639" s="66"/>
      <c r="J639" s="66"/>
      <c r="K639" s="67"/>
      <c r="L639" s="67"/>
      <c r="M639" s="67"/>
      <c r="N639" s="67"/>
      <c r="Z639" s="66"/>
      <c r="AA639" s="66"/>
      <c r="AO639" s="66"/>
      <c r="AP639" s="66"/>
      <c r="AZ639" s="66"/>
      <c r="BA639" s="66"/>
      <c r="BG639" s="66"/>
      <c r="BH639" s="66"/>
      <c r="BR639" s="66"/>
      <c r="BS639" s="66"/>
      <c r="BZ639" s="67"/>
      <c r="CG639" s="66"/>
      <c r="CH639" s="66"/>
      <c r="CL639" s="67"/>
      <c r="CM639" s="66"/>
      <c r="CN639" s="66"/>
      <c r="CO639" s="66"/>
      <c r="CP639" s="66"/>
      <c r="CW639" s="67"/>
      <c r="CX639" s="66"/>
    </row>
    <row r="640">
      <c r="E640" s="66"/>
      <c r="F640" s="66"/>
      <c r="G640" s="66"/>
      <c r="H640" s="15"/>
      <c r="I640" s="66"/>
      <c r="J640" s="66"/>
      <c r="K640" s="67"/>
      <c r="L640" s="67"/>
      <c r="M640" s="67"/>
      <c r="N640" s="67"/>
      <c r="Z640" s="66"/>
      <c r="AA640" s="66"/>
      <c r="AO640" s="66"/>
      <c r="AP640" s="66"/>
      <c r="AZ640" s="66"/>
      <c r="BA640" s="66"/>
      <c r="BG640" s="66"/>
      <c r="BH640" s="66"/>
      <c r="BR640" s="66"/>
      <c r="BS640" s="66"/>
      <c r="BZ640" s="67"/>
      <c r="CG640" s="66"/>
      <c r="CH640" s="66"/>
      <c r="CL640" s="67"/>
      <c r="CM640" s="66"/>
      <c r="CN640" s="66"/>
      <c r="CO640" s="66"/>
      <c r="CP640" s="66"/>
      <c r="CW640" s="67"/>
      <c r="CX640" s="66"/>
    </row>
    <row r="641">
      <c r="E641" s="66"/>
      <c r="F641" s="66"/>
      <c r="G641" s="66"/>
      <c r="H641" s="15"/>
      <c r="I641" s="66"/>
      <c r="J641" s="66"/>
      <c r="K641" s="67"/>
      <c r="L641" s="67"/>
      <c r="M641" s="67"/>
      <c r="N641" s="67"/>
      <c r="Z641" s="66"/>
      <c r="AA641" s="66"/>
      <c r="AO641" s="66"/>
      <c r="AP641" s="66"/>
      <c r="AZ641" s="66"/>
      <c r="BA641" s="66"/>
      <c r="BG641" s="66"/>
      <c r="BH641" s="66"/>
      <c r="BR641" s="66"/>
      <c r="BS641" s="66"/>
      <c r="BZ641" s="67"/>
      <c r="CG641" s="66"/>
      <c r="CH641" s="66"/>
      <c r="CL641" s="67"/>
      <c r="CM641" s="66"/>
      <c r="CN641" s="66"/>
      <c r="CO641" s="66"/>
      <c r="CP641" s="66"/>
      <c r="CW641" s="67"/>
      <c r="CX641" s="66"/>
    </row>
    <row r="642">
      <c r="E642" s="66"/>
      <c r="F642" s="66"/>
      <c r="G642" s="66"/>
      <c r="H642" s="15"/>
      <c r="I642" s="66"/>
      <c r="J642" s="66"/>
      <c r="K642" s="67"/>
      <c r="L642" s="67"/>
      <c r="M642" s="67"/>
      <c r="N642" s="67"/>
      <c r="Z642" s="66"/>
      <c r="AA642" s="66"/>
      <c r="AO642" s="66"/>
      <c r="AP642" s="66"/>
      <c r="AZ642" s="66"/>
      <c r="BA642" s="66"/>
      <c r="BG642" s="66"/>
      <c r="BH642" s="66"/>
      <c r="BR642" s="66"/>
      <c r="BS642" s="66"/>
      <c r="BZ642" s="67"/>
      <c r="CG642" s="66"/>
      <c r="CH642" s="66"/>
      <c r="CL642" s="67"/>
      <c r="CM642" s="66"/>
      <c r="CN642" s="66"/>
      <c r="CO642" s="66"/>
      <c r="CP642" s="66"/>
      <c r="CW642" s="67"/>
      <c r="CX642" s="66"/>
    </row>
    <row r="643">
      <c r="E643" s="66"/>
      <c r="F643" s="66"/>
      <c r="G643" s="66"/>
      <c r="H643" s="15"/>
      <c r="I643" s="66"/>
      <c r="J643" s="66"/>
      <c r="K643" s="67"/>
      <c r="L643" s="67"/>
      <c r="M643" s="67"/>
      <c r="N643" s="67"/>
      <c r="Z643" s="66"/>
      <c r="AA643" s="66"/>
      <c r="AO643" s="66"/>
      <c r="AP643" s="66"/>
      <c r="AZ643" s="66"/>
      <c r="BA643" s="66"/>
      <c r="BG643" s="66"/>
      <c r="BH643" s="66"/>
      <c r="BR643" s="66"/>
      <c r="BS643" s="66"/>
      <c r="BZ643" s="67"/>
      <c r="CG643" s="66"/>
      <c r="CH643" s="66"/>
      <c r="CL643" s="67"/>
      <c r="CM643" s="66"/>
      <c r="CN643" s="66"/>
      <c r="CO643" s="66"/>
      <c r="CP643" s="66"/>
      <c r="CW643" s="67"/>
      <c r="CX643" s="66"/>
    </row>
    <row r="644">
      <c r="E644" s="66"/>
      <c r="F644" s="66"/>
      <c r="G644" s="66"/>
      <c r="H644" s="15"/>
      <c r="I644" s="66"/>
      <c r="J644" s="66"/>
      <c r="K644" s="67"/>
      <c r="L644" s="67"/>
      <c r="M644" s="67"/>
      <c r="N644" s="67"/>
      <c r="Z644" s="66"/>
      <c r="AA644" s="66"/>
      <c r="AO644" s="66"/>
      <c r="AP644" s="66"/>
      <c r="AZ644" s="66"/>
      <c r="BA644" s="66"/>
      <c r="BG644" s="66"/>
      <c r="BH644" s="66"/>
      <c r="BR644" s="66"/>
      <c r="BS644" s="66"/>
      <c r="BZ644" s="67"/>
      <c r="CG644" s="66"/>
      <c r="CH644" s="66"/>
      <c r="CL644" s="67"/>
      <c r="CM644" s="66"/>
      <c r="CN644" s="66"/>
      <c r="CO644" s="66"/>
      <c r="CP644" s="66"/>
      <c r="CW644" s="67"/>
      <c r="CX644" s="66"/>
    </row>
    <row r="645">
      <c r="E645" s="66"/>
      <c r="F645" s="66"/>
      <c r="G645" s="66"/>
      <c r="H645" s="15"/>
      <c r="I645" s="66"/>
      <c r="J645" s="66"/>
      <c r="K645" s="67"/>
      <c r="L645" s="67"/>
      <c r="M645" s="67"/>
      <c r="N645" s="67"/>
      <c r="Z645" s="66"/>
      <c r="AA645" s="66"/>
      <c r="AO645" s="66"/>
      <c r="AP645" s="66"/>
      <c r="AZ645" s="66"/>
      <c r="BA645" s="66"/>
      <c r="BG645" s="66"/>
      <c r="BH645" s="66"/>
      <c r="BR645" s="66"/>
      <c r="BS645" s="66"/>
      <c r="BZ645" s="67"/>
      <c r="CG645" s="66"/>
      <c r="CH645" s="66"/>
      <c r="CL645" s="67"/>
      <c r="CM645" s="66"/>
      <c r="CN645" s="66"/>
      <c r="CO645" s="66"/>
      <c r="CP645" s="66"/>
      <c r="CW645" s="67"/>
      <c r="CX645" s="66"/>
    </row>
    <row r="646">
      <c r="E646" s="66"/>
      <c r="F646" s="66"/>
      <c r="G646" s="66"/>
      <c r="H646" s="15"/>
      <c r="I646" s="66"/>
      <c r="J646" s="66"/>
      <c r="K646" s="67"/>
      <c r="L646" s="67"/>
      <c r="M646" s="67"/>
      <c r="N646" s="67"/>
      <c r="Z646" s="66"/>
      <c r="AA646" s="66"/>
      <c r="AO646" s="66"/>
      <c r="AP646" s="66"/>
      <c r="AZ646" s="66"/>
      <c r="BA646" s="66"/>
      <c r="BG646" s="66"/>
      <c r="BH646" s="66"/>
      <c r="BR646" s="66"/>
      <c r="BS646" s="66"/>
      <c r="BZ646" s="67"/>
      <c r="CG646" s="66"/>
      <c r="CH646" s="66"/>
      <c r="CL646" s="67"/>
      <c r="CM646" s="66"/>
      <c r="CN646" s="66"/>
      <c r="CO646" s="66"/>
      <c r="CP646" s="66"/>
      <c r="CW646" s="67"/>
      <c r="CX646" s="66"/>
    </row>
    <row r="647">
      <c r="E647" s="66"/>
      <c r="F647" s="66"/>
      <c r="G647" s="66"/>
      <c r="H647" s="15"/>
      <c r="I647" s="66"/>
      <c r="J647" s="66"/>
      <c r="K647" s="67"/>
      <c r="L647" s="67"/>
      <c r="M647" s="67"/>
      <c r="N647" s="67"/>
      <c r="Z647" s="66"/>
      <c r="AA647" s="66"/>
      <c r="AO647" s="66"/>
      <c r="AP647" s="66"/>
      <c r="AZ647" s="66"/>
      <c r="BA647" s="66"/>
      <c r="BG647" s="66"/>
      <c r="BH647" s="66"/>
      <c r="BR647" s="66"/>
      <c r="BS647" s="66"/>
      <c r="BZ647" s="67"/>
      <c r="CG647" s="66"/>
      <c r="CH647" s="66"/>
      <c r="CL647" s="67"/>
      <c r="CM647" s="66"/>
      <c r="CN647" s="66"/>
      <c r="CO647" s="66"/>
      <c r="CP647" s="66"/>
      <c r="CW647" s="67"/>
      <c r="CX647" s="66"/>
    </row>
    <row r="648">
      <c r="E648" s="66"/>
      <c r="F648" s="66"/>
      <c r="G648" s="66"/>
      <c r="H648" s="15"/>
      <c r="I648" s="66"/>
      <c r="J648" s="66"/>
      <c r="K648" s="67"/>
      <c r="L648" s="67"/>
      <c r="M648" s="67"/>
      <c r="N648" s="67"/>
      <c r="Z648" s="66"/>
      <c r="AA648" s="66"/>
      <c r="AO648" s="66"/>
      <c r="AP648" s="66"/>
      <c r="AZ648" s="66"/>
      <c r="BA648" s="66"/>
      <c r="BG648" s="66"/>
      <c r="BH648" s="66"/>
      <c r="BR648" s="66"/>
      <c r="BS648" s="66"/>
      <c r="BZ648" s="67"/>
      <c r="CG648" s="66"/>
      <c r="CH648" s="66"/>
      <c r="CL648" s="67"/>
      <c r="CM648" s="66"/>
      <c r="CN648" s="66"/>
      <c r="CO648" s="66"/>
      <c r="CP648" s="66"/>
      <c r="CW648" s="67"/>
      <c r="CX648" s="66"/>
    </row>
    <row r="649">
      <c r="E649" s="66"/>
      <c r="F649" s="66"/>
      <c r="G649" s="66"/>
      <c r="H649" s="15"/>
      <c r="I649" s="66"/>
      <c r="J649" s="66"/>
      <c r="K649" s="67"/>
      <c r="L649" s="67"/>
      <c r="M649" s="67"/>
      <c r="N649" s="67"/>
      <c r="Z649" s="66"/>
      <c r="AA649" s="66"/>
      <c r="AO649" s="66"/>
      <c r="AP649" s="66"/>
      <c r="AZ649" s="66"/>
      <c r="BA649" s="66"/>
      <c r="BG649" s="66"/>
      <c r="BH649" s="66"/>
      <c r="BR649" s="66"/>
      <c r="BS649" s="66"/>
      <c r="BZ649" s="67"/>
      <c r="CG649" s="66"/>
      <c r="CH649" s="66"/>
      <c r="CL649" s="67"/>
      <c r="CM649" s="66"/>
      <c r="CN649" s="66"/>
      <c r="CO649" s="66"/>
      <c r="CP649" s="66"/>
      <c r="CW649" s="67"/>
      <c r="CX649" s="66"/>
    </row>
    <row r="650">
      <c r="E650" s="66"/>
      <c r="F650" s="66"/>
      <c r="G650" s="66"/>
      <c r="H650" s="15"/>
      <c r="I650" s="66"/>
      <c r="J650" s="66"/>
      <c r="K650" s="67"/>
      <c r="L650" s="67"/>
      <c r="M650" s="67"/>
      <c r="N650" s="67"/>
      <c r="Z650" s="66"/>
      <c r="AA650" s="66"/>
      <c r="AO650" s="66"/>
      <c r="AP650" s="66"/>
      <c r="AZ650" s="66"/>
      <c r="BA650" s="66"/>
      <c r="BG650" s="66"/>
      <c r="BH650" s="66"/>
      <c r="BR650" s="66"/>
      <c r="BS650" s="66"/>
      <c r="BZ650" s="67"/>
      <c r="CG650" s="66"/>
      <c r="CH650" s="66"/>
      <c r="CL650" s="67"/>
      <c r="CM650" s="66"/>
      <c r="CN650" s="66"/>
      <c r="CO650" s="66"/>
      <c r="CP650" s="66"/>
      <c r="CW650" s="67"/>
      <c r="CX650" s="66"/>
    </row>
    <row r="651">
      <c r="E651" s="66"/>
      <c r="F651" s="66"/>
      <c r="G651" s="66"/>
      <c r="H651" s="15"/>
      <c r="I651" s="66"/>
      <c r="J651" s="66"/>
      <c r="K651" s="67"/>
      <c r="L651" s="67"/>
      <c r="M651" s="67"/>
      <c r="N651" s="67"/>
      <c r="Z651" s="66"/>
      <c r="AA651" s="66"/>
      <c r="AO651" s="66"/>
      <c r="AP651" s="66"/>
      <c r="AZ651" s="66"/>
      <c r="BA651" s="66"/>
      <c r="BG651" s="66"/>
      <c r="BH651" s="66"/>
      <c r="BR651" s="66"/>
      <c r="BS651" s="66"/>
      <c r="BZ651" s="67"/>
      <c r="CG651" s="66"/>
      <c r="CH651" s="66"/>
      <c r="CL651" s="67"/>
      <c r="CM651" s="66"/>
      <c r="CN651" s="66"/>
      <c r="CO651" s="66"/>
      <c r="CP651" s="66"/>
      <c r="CW651" s="67"/>
      <c r="CX651" s="66"/>
    </row>
    <row r="652">
      <c r="E652" s="66"/>
      <c r="F652" s="66"/>
      <c r="G652" s="66"/>
      <c r="H652" s="15"/>
      <c r="I652" s="66"/>
      <c r="J652" s="66"/>
      <c r="K652" s="67"/>
      <c r="L652" s="67"/>
      <c r="M652" s="67"/>
      <c r="N652" s="67"/>
      <c r="Z652" s="66"/>
      <c r="AA652" s="66"/>
      <c r="AO652" s="66"/>
      <c r="AP652" s="66"/>
      <c r="AZ652" s="66"/>
      <c r="BA652" s="66"/>
      <c r="BG652" s="66"/>
      <c r="BH652" s="66"/>
      <c r="BR652" s="66"/>
      <c r="BS652" s="66"/>
      <c r="BZ652" s="67"/>
      <c r="CG652" s="66"/>
      <c r="CH652" s="66"/>
      <c r="CL652" s="67"/>
      <c r="CM652" s="66"/>
      <c r="CN652" s="66"/>
      <c r="CO652" s="66"/>
      <c r="CP652" s="66"/>
      <c r="CW652" s="67"/>
      <c r="CX652" s="66"/>
    </row>
    <row r="653">
      <c r="E653" s="66"/>
      <c r="F653" s="66"/>
      <c r="G653" s="66"/>
      <c r="H653" s="15"/>
      <c r="I653" s="66"/>
      <c r="J653" s="66"/>
      <c r="K653" s="67"/>
      <c r="L653" s="67"/>
      <c r="M653" s="67"/>
      <c r="N653" s="67"/>
      <c r="Z653" s="66"/>
      <c r="AA653" s="66"/>
      <c r="AO653" s="66"/>
      <c r="AP653" s="66"/>
      <c r="AZ653" s="66"/>
      <c r="BA653" s="66"/>
      <c r="BG653" s="66"/>
      <c r="BH653" s="66"/>
      <c r="BR653" s="66"/>
      <c r="BS653" s="66"/>
      <c r="BZ653" s="67"/>
      <c r="CG653" s="66"/>
      <c r="CH653" s="66"/>
      <c r="CL653" s="67"/>
      <c r="CM653" s="66"/>
      <c r="CN653" s="66"/>
      <c r="CO653" s="66"/>
      <c r="CP653" s="66"/>
      <c r="CW653" s="67"/>
      <c r="CX653" s="66"/>
    </row>
    <row r="654">
      <c r="E654" s="66"/>
      <c r="F654" s="66"/>
      <c r="G654" s="66"/>
      <c r="H654" s="15"/>
      <c r="I654" s="66"/>
      <c r="J654" s="66"/>
      <c r="K654" s="67"/>
      <c r="L654" s="67"/>
      <c r="M654" s="67"/>
      <c r="N654" s="67"/>
      <c r="Z654" s="66"/>
      <c r="AA654" s="66"/>
      <c r="AO654" s="66"/>
      <c r="AP654" s="66"/>
      <c r="AZ654" s="66"/>
      <c r="BA654" s="66"/>
      <c r="BG654" s="66"/>
      <c r="BH654" s="66"/>
      <c r="BR654" s="66"/>
      <c r="BS654" s="66"/>
      <c r="BZ654" s="67"/>
      <c r="CG654" s="66"/>
      <c r="CH654" s="66"/>
      <c r="CL654" s="67"/>
      <c r="CM654" s="66"/>
      <c r="CN654" s="66"/>
      <c r="CO654" s="66"/>
      <c r="CP654" s="66"/>
      <c r="CW654" s="67"/>
      <c r="CX654" s="66"/>
    </row>
    <row r="655">
      <c r="E655" s="66"/>
      <c r="F655" s="66"/>
      <c r="G655" s="66"/>
      <c r="H655" s="15"/>
      <c r="I655" s="66"/>
      <c r="J655" s="66"/>
      <c r="K655" s="67"/>
      <c r="L655" s="67"/>
      <c r="M655" s="67"/>
      <c r="N655" s="67"/>
      <c r="Z655" s="66"/>
      <c r="AA655" s="66"/>
      <c r="AO655" s="66"/>
      <c r="AP655" s="66"/>
      <c r="AZ655" s="66"/>
      <c r="BA655" s="66"/>
      <c r="BG655" s="66"/>
      <c r="BH655" s="66"/>
      <c r="BR655" s="66"/>
      <c r="BS655" s="66"/>
      <c r="BZ655" s="67"/>
      <c r="CG655" s="66"/>
      <c r="CH655" s="66"/>
      <c r="CL655" s="67"/>
      <c r="CM655" s="66"/>
      <c r="CN655" s="66"/>
      <c r="CO655" s="66"/>
      <c r="CP655" s="66"/>
      <c r="CW655" s="67"/>
      <c r="CX655" s="66"/>
    </row>
    <row r="656">
      <c r="E656" s="66"/>
      <c r="F656" s="66"/>
      <c r="G656" s="66"/>
      <c r="H656" s="15"/>
      <c r="I656" s="66"/>
      <c r="J656" s="66"/>
      <c r="K656" s="67"/>
      <c r="L656" s="67"/>
      <c r="M656" s="67"/>
      <c r="N656" s="67"/>
      <c r="Z656" s="66"/>
      <c r="AA656" s="66"/>
      <c r="AO656" s="66"/>
      <c r="AP656" s="66"/>
      <c r="AZ656" s="66"/>
      <c r="BA656" s="66"/>
      <c r="BG656" s="66"/>
      <c r="BH656" s="66"/>
      <c r="BR656" s="66"/>
      <c r="BS656" s="66"/>
      <c r="BZ656" s="67"/>
      <c r="CG656" s="66"/>
      <c r="CH656" s="66"/>
      <c r="CL656" s="67"/>
      <c r="CM656" s="66"/>
      <c r="CN656" s="66"/>
      <c r="CO656" s="66"/>
      <c r="CP656" s="66"/>
      <c r="CW656" s="67"/>
      <c r="CX656" s="66"/>
    </row>
    <row r="657">
      <c r="E657" s="66"/>
      <c r="F657" s="66"/>
      <c r="G657" s="66"/>
      <c r="H657" s="15"/>
      <c r="I657" s="66"/>
      <c r="J657" s="66"/>
      <c r="K657" s="67"/>
      <c r="L657" s="67"/>
      <c r="M657" s="67"/>
      <c r="N657" s="67"/>
      <c r="Z657" s="66"/>
      <c r="AA657" s="66"/>
      <c r="AO657" s="66"/>
      <c r="AP657" s="66"/>
      <c r="AZ657" s="66"/>
      <c r="BA657" s="66"/>
      <c r="BG657" s="66"/>
      <c r="BH657" s="66"/>
      <c r="BR657" s="66"/>
      <c r="BS657" s="66"/>
      <c r="BZ657" s="67"/>
      <c r="CG657" s="66"/>
      <c r="CH657" s="66"/>
      <c r="CL657" s="67"/>
      <c r="CM657" s="66"/>
      <c r="CN657" s="66"/>
      <c r="CO657" s="66"/>
      <c r="CP657" s="66"/>
      <c r="CW657" s="67"/>
      <c r="CX657" s="66"/>
    </row>
    <row r="658">
      <c r="E658" s="66"/>
      <c r="F658" s="66"/>
      <c r="G658" s="66"/>
      <c r="H658" s="15"/>
      <c r="I658" s="66"/>
      <c r="J658" s="66"/>
      <c r="K658" s="67"/>
      <c r="L658" s="67"/>
      <c r="M658" s="67"/>
      <c r="N658" s="67"/>
      <c r="Z658" s="66"/>
      <c r="AA658" s="66"/>
      <c r="AO658" s="66"/>
      <c r="AP658" s="66"/>
      <c r="AZ658" s="66"/>
      <c r="BA658" s="66"/>
      <c r="BG658" s="66"/>
      <c r="BH658" s="66"/>
      <c r="BR658" s="66"/>
      <c r="BS658" s="66"/>
      <c r="BZ658" s="67"/>
      <c r="CG658" s="66"/>
      <c r="CH658" s="66"/>
      <c r="CL658" s="67"/>
      <c r="CM658" s="66"/>
      <c r="CN658" s="66"/>
      <c r="CO658" s="66"/>
      <c r="CP658" s="66"/>
      <c r="CW658" s="67"/>
      <c r="CX658" s="66"/>
    </row>
    <row r="659">
      <c r="E659" s="66"/>
      <c r="F659" s="66"/>
      <c r="G659" s="66"/>
      <c r="H659" s="15"/>
      <c r="I659" s="66"/>
      <c r="J659" s="66"/>
      <c r="K659" s="67"/>
      <c r="L659" s="67"/>
      <c r="M659" s="67"/>
      <c r="N659" s="67"/>
      <c r="Z659" s="66"/>
      <c r="AA659" s="66"/>
      <c r="AO659" s="66"/>
      <c r="AP659" s="66"/>
      <c r="AZ659" s="66"/>
      <c r="BA659" s="66"/>
      <c r="BG659" s="66"/>
      <c r="BH659" s="66"/>
      <c r="BR659" s="66"/>
      <c r="BS659" s="66"/>
      <c r="BZ659" s="67"/>
      <c r="CG659" s="66"/>
      <c r="CH659" s="66"/>
      <c r="CL659" s="67"/>
      <c r="CM659" s="66"/>
      <c r="CN659" s="66"/>
      <c r="CO659" s="66"/>
      <c r="CP659" s="66"/>
      <c r="CW659" s="67"/>
      <c r="CX659" s="66"/>
    </row>
    <row r="660">
      <c r="E660" s="66"/>
      <c r="F660" s="66"/>
      <c r="G660" s="66"/>
      <c r="H660" s="15"/>
      <c r="I660" s="66"/>
      <c r="J660" s="66"/>
      <c r="K660" s="67"/>
      <c r="L660" s="67"/>
      <c r="M660" s="67"/>
      <c r="N660" s="67"/>
      <c r="Z660" s="66"/>
      <c r="AA660" s="66"/>
      <c r="AO660" s="66"/>
      <c r="AP660" s="66"/>
      <c r="AZ660" s="66"/>
      <c r="BA660" s="66"/>
      <c r="BG660" s="66"/>
      <c r="BH660" s="66"/>
      <c r="BR660" s="66"/>
      <c r="BS660" s="66"/>
      <c r="BZ660" s="67"/>
      <c r="CG660" s="66"/>
      <c r="CH660" s="66"/>
      <c r="CL660" s="67"/>
      <c r="CM660" s="66"/>
      <c r="CN660" s="66"/>
      <c r="CO660" s="66"/>
      <c r="CP660" s="66"/>
      <c r="CW660" s="67"/>
      <c r="CX660" s="66"/>
    </row>
    <row r="661">
      <c r="E661" s="66"/>
      <c r="F661" s="66"/>
      <c r="G661" s="66"/>
      <c r="H661" s="15"/>
      <c r="I661" s="66"/>
      <c r="J661" s="66"/>
      <c r="K661" s="67"/>
      <c r="L661" s="67"/>
      <c r="M661" s="67"/>
      <c r="N661" s="67"/>
      <c r="Z661" s="66"/>
      <c r="AA661" s="66"/>
      <c r="AO661" s="66"/>
      <c r="AP661" s="66"/>
      <c r="AZ661" s="66"/>
      <c r="BA661" s="66"/>
      <c r="BG661" s="66"/>
      <c r="BH661" s="66"/>
      <c r="BR661" s="66"/>
      <c r="BS661" s="66"/>
      <c r="BZ661" s="67"/>
      <c r="CG661" s="66"/>
      <c r="CH661" s="66"/>
      <c r="CL661" s="67"/>
      <c r="CM661" s="66"/>
      <c r="CN661" s="66"/>
      <c r="CO661" s="66"/>
      <c r="CP661" s="66"/>
      <c r="CW661" s="67"/>
      <c r="CX661" s="66"/>
    </row>
    <row r="662">
      <c r="E662" s="66"/>
      <c r="F662" s="66"/>
      <c r="G662" s="66"/>
      <c r="H662" s="15"/>
      <c r="I662" s="66"/>
      <c r="J662" s="66"/>
      <c r="K662" s="67"/>
      <c r="L662" s="67"/>
      <c r="M662" s="67"/>
      <c r="N662" s="67"/>
      <c r="Z662" s="66"/>
      <c r="AA662" s="66"/>
      <c r="AO662" s="66"/>
      <c r="AP662" s="66"/>
      <c r="AZ662" s="66"/>
      <c r="BA662" s="66"/>
      <c r="BG662" s="66"/>
      <c r="BH662" s="66"/>
      <c r="BR662" s="66"/>
      <c r="BS662" s="66"/>
      <c r="BZ662" s="67"/>
      <c r="CG662" s="66"/>
      <c r="CH662" s="66"/>
      <c r="CL662" s="67"/>
      <c r="CM662" s="66"/>
      <c r="CN662" s="66"/>
      <c r="CO662" s="66"/>
      <c r="CP662" s="66"/>
      <c r="CW662" s="67"/>
      <c r="CX662" s="66"/>
    </row>
    <row r="663">
      <c r="E663" s="66"/>
      <c r="F663" s="66"/>
      <c r="G663" s="66"/>
      <c r="H663" s="15"/>
      <c r="I663" s="66"/>
      <c r="J663" s="66"/>
      <c r="K663" s="67"/>
      <c r="L663" s="67"/>
      <c r="M663" s="67"/>
      <c r="N663" s="67"/>
      <c r="Z663" s="66"/>
      <c r="AA663" s="66"/>
      <c r="AO663" s="66"/>
      <c r="AP663" s="66"/>
      <c r="AZ663" s="66"/>
      <c r="BA663" s="66"/>
      <c r="BG663" s="66"/>
      <c r="BH663" s="66"/>
      <c r="BR663" s="66"/>
      <c r="BS663" s="66"/>
      <c r="BZ663" s="67"/>
      <c r="CG663" s="66"/>
      <c r="CH663" s="66"/>
      <c r="CL663" s="67"/>
      <c r="CM663" s="66"/>
      <c r="CN663" s="66"/>
      <c r="CO663" s="66"/>
      <c r="CP663" s="66"/>
      <c r="CW663" s="67"/>
      <c r="CX663" s="66"/>
    </row>
    <row r="664">
      <c r="E664" s="66"/>
      <c r="F664" s="66"/>
      <c r="G664" s="66"/>
      <c r="H664" s="15"/>
      <c r="I664" s="66"/>
      <c r="J664" s="66"/>
      <c r="K664" s="67"/>
      <c r="L664" s="67"/>
      <c r="M664" s="67"/>
      <c r="N664" s="67"/>
      <c r="Z664" s="66"/>
      <c r="AA664" s="66"/>
      <c r="AO664" s="66"/>
      <c r="AP664" s="66"/>
      <c r="AZ664" s="66"/>
      <c r="BA664" s="66"/>
      <c r="BG664" s="66"/>
      <c r="BH664" s="66"/>
      <c r="BR664" s="66"/>
      <c r="BS664" s="66"/>
      <c r="BZ664" s="67"/>
      <c r="CG664" s="66"/>
      <c r="CH664" s="66"/>
      <c r="CL664" s="67"/>
      <c r="CM664" s="66"/>
      <c r="CN664" s="66"/>
      <c r="CO664" s="66"/>
      <c r="CP664" s="66"/>
      <c r="CW664" s="67"/>
      <c r="CX664" s="66"/>
    </row>
    <row r="665">
      <c r="E665" s="66"/>
      <c r="F665" s="66"/>
      <c r="G665" s="66"/>
      <c r="H665" s="15"/>
      <c r="I665" s="66"/>
      <c r="J665" s="66"/>
      <c r="K665" s="67"/>
      <c r="L665" s="67"/>
      <c r="M665" s="67"/>
      <c r="N665" s="67"/>
      <c r="Z665" s="66"/>
      <c r="AA665" s="66"/>
      <c r="AO665" s="66"/>
      <c r="AP665" s="66"/>
      <c r="AZ665" s="66"/>
      <c r="BA665" s="66"/>
      <c r="BG665" s="66"/>
      <c r="BH665" s="66"/>
      <c r="BR665" s="66"/>
      <c r="BS665" s="66"/>
      <c r="BZ665" s="67"/>
      <c r="CG665" s="66"/>
      <c r="CH665" s="66"/>
      <c r="CL665" s="67"/>
      <c r="CM665" s="66"/>
      <c r="CN665" s="66"/>
      <c r="CO665" s="66"/>
      <c r="CP665" s="66"/>
      <c r="CW665" s="67"/>
      <c r="CX665" s="66"/>
    </row>
    <row r="666">
      <c r="E666" s="66"/>
      <c r="F666" s="66"/>
      <c r="G666" s="66"/>
      <c r="H666" s="15"/>
      <c r="I666" s="66"/>
      <c r="J666" s="66"/>
      <c r="K666" s="67"/>
      <c r="L666" s="67"/>
      <c r="M666" s="67"/>
      <c r="N666" s="67"/>
      <c r="Z666" s="66"/>
      <c r="AA666" s="66"/>
      <c r="AO666" s="66"/>
      <c r="AP666" s="66"/>
      <c r="AZ666" s="66"/>
      <c r="BA666" s="66"/>
      <c r="BG666" s="66"/>
      <c r="BH666" s="66"/>
      <c r="BR666" s="66"/>
      <c r="BS666" s="66"/>
      <c r="BZ666" s="67"/>
      <c r="CG666" s="66"/>
      <c r="CH666" s="66"/>
      <c r="CL666" s="67"/>
      <c r="CM666" s="66"/>
      <c r="CN666" s="66"/>
      <c r="CO666" s="66"/>
      <c r="CP666" s="66"/>
      <c r="CW666" s="67"/>
      <c r="CX666" s="66"/>
    </row>
    <row r="667">
      <c r="E667" s="66"/>
      <c r="F667" s="66"/>
      <c r="G667" s="66"/>
      <c r="H667" s="15"/>
      <c r="I667" s="66"/>
      <c r="J667" s="66"/>
      <c r="K667" s="67"/>
      <c r="L667" s="67"/>
      <c r="M667" s="67"/>
      <c r="N667" s="67"/>
      <c r="Z667" s="66"/>
      <c r="AA667" s="66"/>
      <c r="AO667" s="66"/>
      <c r="AP667" s="66"/>
      <c r="AZ667" s="66"/>
      <c r="BA667" s="66"/>
      <c r="BG667" s="66"/>
      <c r="BH667" s="66"/>
      <c r="BR667" s="66"/>
      <c r="BS667" s="66"/>
      <c r="BZ667" s="67"/>
      <c r="CG667" s="66"/>
      <c r="CH667" s="66"/>
      <c r="CL667" s="67"/>
      <c r="CM667" s="66"/>
      <c r="CN667" s="66"/>
      <c r="CO667" s="66"/>
      <c r="CP667" s="66"/>
      <c r="CW667" s="67"/>
      <c r="CX667" s="66"/>
    </row>
    <row r="668">
      <c r="E668" s="66"/>
      <c r="F668" s="66"/>
      <c r="G668" s="66"/>
      <c r="H668" s="15"/>
      <c r="I668" s="66"/>
      <c r="J668" s="66"/>
      <c r="K668" s="67"/>
      <c r="L668" s="67"/>
      <c r="M668" s="67"/>
      <c r="N668" s="67"/>
      <c r="Z668" s="66"/>
      <c r="AA668" s="66"/>
      <c r="AO668" s="66"/>
      <c r="AP668" s="66"/>
      <c r="AZ668" s="66"/>
      <c r="BA668" s="66"/>
      <c r="BG668" s="66"/>
      <c r="BH668" s="66"/>
      <c r="BR668" s="66"/>
      <c r="BS668" s="66"/>
      <c r="BZ668" s="67"/>
      <c r="CG668" s="66"/>
      <c r="CH668" s="66"/>
      <c r="CL668" s="67"/>
      <c r="CM668" s="66"/>
      <c r="CN668" s="66"/>
      <c r="CO668" s="66"/>
      <c r="CP668" s="66"/>
      <c r="CW668" s="67"/>
      <c r="CX668" s="66"/>
    </row>
    <row r="669">
      <c r="E669" s="66"/>
      <c r="F669" s="66"/>
      <c r="G669" s="66"/>
      <c r="H669" s="15"/>
      <c r="I669" s="66"/>
      <c r="J669" s="66"/>
      <c r="K669" s="67"/>
      <c r="L669" s="67"/>
      <c r="M669" s="67"/>
      <c r="N669" s="67"/>
      <c r="Z669" s="66"/>
      <c r="AA669" s="66"/>
      <c r="AO669" s="66"/>
      <c r="AP669" s="66"/>
      <c r="AZ669" s="66"/>
      <c r="BA669" s="66"/>
      <c r="BG669" s="66"/>
      <c r="BH669" s="66"/>
      <c r="BR669" s="66"/>
      <c r="BS669" s="66"/>
      <c r="BZ669" s="67"/>
      <c r="CG669" s="66"/>
      <c r="CH669" s="66"/>
      <c r="CL669" s="67"/>
      <c r="CM669" s="66"/>
      <c r="CN669" s="66"/>
      <c r="CO669" s="66"/>
      <c r="CP669" s="66"/>
      <c r="CW669" s="67"/>
      <c r="CX669" s="66"/>
    </row>
    <row r="670">
      <c r="E670" s="66"/>
      <c r="F670" s="66"/>
      <c r="G670" s="66"/>
      <c r="H670" s="15"/>
      <c r="I670" s="66"/>
      <c r="J670" s="66"/>
      <c r="K670" s="67"/>
      <c r="L670" s="67"/>
      <c r="M670" s="67"/>
      <c r="N670" s="67"/>
      <c r="Z670" s="66"/>
      <c r="AA670" s="66"/>
      <c r="AO670" s="66"/>
      <c r="AP670" s="66"/>
      <c r="AZ670" s="66"/>
      <c r="BA670" s="66"/>
      <c r="BG670" s="66"/>
      <c r="BH670" s="66"/>
      <c r="BR670" s="66"/>
      <c r="BS670" s="66"/>
      <c r="BZ670" s="67"/>
      <c r="CG670" s="66"/>
      <c r="CH670" s="66"/>
      <c r="CL670" s="67"/>
      <c r="CM670" s="66"/>
      <c r="CN670" s="66"/>
      <c r="CO670" s="66"/>
      <c r="CP670" s="66"/>
      <c r="CW670" s="67"/>
      <c r="CX670" s="66"/>
    </row>
    <row r="671">
      <c r="E671" s="66"/>
      <c r="F671" s="66"/>
      <c r="G671" s="66"/>
      <c r="H671" s="15"/>
      <c r="I671" s="66"/>
      <c r="J671" s="66"/>
      <c r="K671" s="67"/>
      <c r="L671" s="67"/>
      <c r="M671" s="67"/>
      <c r="N671" s="67"/>
      <c r="Z671" s="66"/>
      <c r="AA671" s="66"/>
      <c r="AO671" s="66"/>
      <c r="AP671" s="66"/>
      <c r="AZ671" s="66"/>
      <c r="BA671" s="66"/>
      <c r="BG671" s="66"/>
      <c r="BH671" s="66"/>
      <c r="BR671" s="66"/>
      <c r="BS671" s="66"/>
      <c r="BZ671" s="67"/>
      <c r="CG671" s="66"/>
      <c r="CH671" s="66"/>
      <c r="CL671" s="67"/>
      <c r="CM671" s="66"/>
      <c r="CN671" s="66"/>
      <c r="CO671" s="66"/>
      <c r="CP671" s="66"/>
      <c r="CW671" s="67"/>
      <c r="CX671" s="66"/>
    </row>
    <row r="672">
      <c r="E672" s="66"/>
      <c r="F672" s="66"/>
      <c r="G672" s="66"/>
      <c r="H672" s="15"/>
      <c r="I672" s="66"/>
      <c r="J672" s="66"/>
      <c r="K672" s="67"/>
      <c r="L672" s="67"/>
      <c r="M672" s="67"/>
      <c r="N672" s="67"/>
      <c r="Z672" s="66"/>
      <c r="AA672" s="66"/>
      <c r="AO672" s="66"/>
      <c r="AP672" s="66"/>
      <c r="AZ672" s="66"/>
      <c r="BA672" s="66"/>
      <c r="BG672" s="66"/>
      <c r="BH672" s="66"/>
      <c r="BR672" s="66"/>
      <c r="BS672" s="66"/>
      <c r="BZ672" s="67"/>
      <c r="CG672" s="66"/>
      <c r="CH672" s="66"/>
      <c r="CL672" s="67"/>
      <c r="CM672" s="66"/>
      <c r="CN672" s="66"/>
      <c r="CO672" s="66"/>
      <c r="CP672" s="66"/>
      <c r="CW672" s="67"/>
      <c r="CX672" s="66"/>
    </row>
    <row r="673">
      <c r="E673" s="66"/>
      <c r="F673" s="66"/>
      <c r="G673" s="66"/>
      <c r="H673" s="15"/>
      <c r="I673" s="66"/>
      <c r="J673" s="66"/>
      <c r="K673" s="67"/>
      <c r="L673" s="67"/>
      <c r="M673" s="67"/>
      <c r="N673" s="67"/>
      <c r="Z673" s="66"/>
      <c r="AA673" s="66"/>
      <c r="AO673" s="66"/>
      <c r="AP673" s="66"/>
      <c r="AZ673" s="66"/>
      <c r="BA673" s="66"/>
      <c r="BG673" s="66"/>
      <c r="BH673" s="66"/>
      <c r="BR673" s="66"/>
      <c r="BS673" s="66"/>
      <c r="BZ673" s="67"/>
      <c r="CG673" s="66"/>
      <c r="CH673" s="66"/>
      <c r="CL673" s="67"/>
      <c r="CM673" s="66"/>
      <c r="CN673" s="66"/>
      <c r="CO673" s="66"/>
      <c r="CP673" s="66"/>
      <c r="CW673" s="67"/>
      <c r="CX673" s="66"/>
    </row>
    <row r="674">
      <c r="E674" s="66"/>
      <c r="F674" s="66"/>
      <c r="G674" s="66"/>
      <c r="H674" s="15"/>
      <c r="I674" s="66"/>
      <c r="J674" s="66"/>
      <c r="K674" s="67"/>
      <c r="L674" s="67"/>
      <c r="M674" s="67"/>
      <c r="N674" s="67"/>
      <c r="Z674" s="66"/>
      <c r="AA674" s="66"/>
      <c r="AO674" s="66"/>
      <c r="AP674" s="66"/>
      <c r="AZ674" s="66"/>
      <c r="BA674" s="66"/>
      <c r="BG674" s="66"/>
      <c r="BH674" s="66"/>
      <c r="BR674" s="66"/>
      <c r="BS674" s="66"/>
      <c r="BZ674" s="67"/>
      <c r="CG674" s="66"/>
      <c r="CH674" s="66"/>
      <c r="CL674" s="67"/>
      <c r="CM674" s="66"/>
      <c r="CN674" s="66"/>
      <c r="CO674" s="66"/>
      <c r="CP674" s="66"/>
      <c r="CW674" s="67"/>
      <c r="CX674" s="66"/>
    </row>
    <row r="675">
      <c r="E675" s="66"/>
      <c r="F675" s="66"/>
      <c r="G675" s="66"/>
      <c r="H675" s="15"/>
      <c r="I675" s="66"/>
      <c r="J675" s="66"/>
      <c r="K675" s="67"/>
      <c r="L675" s="67"/>
      <c r="M675" s="67"/>
      <c r="N675" s="67"/>
      <c r="Z675" s="66"/>
      <c r="AA675" s="66"/>
      <c r="AO675" s="66"/>
      <c r="AP675" s="66"/>
      <c r="AZ675" s="66"/>
      <c r="BA675" s="66"/>
      <c r="BG675" s="66"/>
      <c r="BH675" s="66"/>
      <c r="BR675" s="66"/>
      <c r="BS675" s="66"/>
      <c r="BZ675" s="67"/>
      <c r="CG675" s="66"/>
      <c r="CH675" s="66"/>
      <c r="CL675" s="67"/>
      <c r="CM675" s="66"/>
      <c r="CN675" s="66"/>
      <c r="CO675" s="66"/>
      <c r="CP675" s="66"/>
      <c r="CW675" s="67"/>
      <c r="CX675" s="66"/>
    </row>
    <row r="676">
      <c r="E676" s="66"/>
      <c r="F676" s="66"/>
      <c r="G676" s="66"/>
      <c r="H676" s="15"/>
      <c r="I676" s="66"/>
      <c r="J676" s="66"/>
      <c r="K676" s="67"/>
      <c r="L676" s="67"/>
      <c r="M676" s="67"/>
      <c r="N676" s="67"/>
      <c r="Z676" s="66"/>
      <c r="AA676" s="66"/>
      <c r="AO676" s="66"/>
      <c r="AP676" s="66"/>
      <c r="AZ676" s="66"/>
      <c r="BA676" s="66"/>
      <c r="BG676" s="66"/>
      <c r="BH676" s="66"/>
      <c r="BR676" s="66"/>
      <c r="BS676" s="66"/>
      <c r="BZ676" s="67"/>
      <c r="CG676" s="66"/>
      <c r="CH676" s="66"/>
      <c r="CL676" s="67"/>
      <c r="CM676" s="66"/>
      <c r="CN676" s="66"/>
      <c r="CO676" s="66"/>
      <c r="CP676" s="66"/>
      <c r="CW676" s="67"/>
      <c r="CX676" s="66"/>
    </row>
    <row r="677">
      <c r="E677" s="66"/>
      <c r="F677" s="66"/>
      <c r="G677" s="66"/>
      <c r="H677" s="15"/>
      <c r="I677" s="66"/>
      <c r="J677" s="66"/>
      <c r="K677" s="67"/>
      <c r="L677" s="67"/>
      <c r="M677" s="67"/>
      <c r="N677" s="67"/>
      <c r="Z677" s="66"/>
      <c r="AA677" s="66"/>
      <c r="AO677" s="66"/>
      <c r="AP677" s="66"/>
      <c r="AZ677" s="66"/>
      <c r="BA677" s="66"/>
      <c r="BG677" s="66"/>
      <c r="BH677" s="66"/>
      <c r="BR677" s="66"/>
      <c r="BS677" s="66"/>
      <c r="BZ677" s="67"/>
      <c r="CG677" s="66"/>
      <c r="CH677" s="66"/>
      <c r="CL677" s="67"/>
      <c r="CM677" s="66"/>
      <c r="CN677" s="66"/>
      <c r="CO677" s="66"/>
      <c r="CP677" s="66"/>
      <c r="CW677" s="67"/>
      <c r="CX677" s="66"/>
    </row>
    <row r="678">
      <c r="E678" s="66"/>
      <c r="F678" s="66"/>
      <c r="G678" s="66"/>
      <c r="H678" s="15"/>
      <c r="I678" s="66"/>
      <c r="J678" s="66"/>
      <c r="K678" s="67"/>
      <c r="L678" s="67"/>
      <c r="M678" s="67"/>
      <c r="N678" s="67"/>
      <c r="Z678" s="66"/>
      <c r="AA678" s="66"/>
      <c r="AO678" s="66"/>
      <c r="AP678" s="66"/>
      <c r="AZ678" s="66"/>
      <c r="BA678" s="66"/>
      <c r="BG678" s="66"/>
      <c r="BH678" s="66"/>
      <c r="BR678" s="66"/>
      <c r="BS678" s="66"/>
      <c r="BZ678" s="67"/>
      <c r="CG678" s="66"/>
      <c r="CH678" s="66"/>
      <c r="CL678" s="67"/>
      <c r="CM678" s="66"/>
      <c r="CN678" s="66"/>
      <c r="CO678" s="66"/>
      <c r="CP678" s="66"/>
      <c r="CW678" s="67"/>
      <c r="CX678" s="66"/>
    </row>
    <row r="679">
      <c r="E679" s="66"/>
      <c r="F679" s="66"/>
      <c r="G679" s="66"/>
      <c r="H679" s="15"/>
      <c r="I679" s="66"/>
      <c r="J679" s="66"/>
      <c r="K679" s="67"/>
      <c r="L679" s="67"/>
      <c r="M679" s="67"/>
      <c r="N679" s="67"/>
      <c r="Z679" s="66"/>
      <c r="AA679" s="66"/>
      <c r="AO679" s="66"/>
      <c r="AP679" s="66"/>
      <c r="AZ679" s="66"/>
      <c r="BA679" s="66"/>
      <c r="BG679" s="66"/>
      <c r="BH679" s="66"/>
      <c r="BR679" s="66"/>
      <c r="BS679" s="66"/>
      <c r="BZ679" s="67"/>
      <c r="CG679" s="66"/>
      <c r="CH679" s="66"/>
      <c r="CL679" s="67"/>
      <c r="CM679" s="66"/>
      <c r="CN679" s="66"/>
      <c r="CO679" s="66"/>
      <c r="CP679" s="66"/>
      <c r="CW679" s="67"/>
      <c r="CX679" s="66"/>
    </row>
    <row r="680">
      <c r="E680" s="66"/>
      <c r="F680" s="66"/>
      <c r="G680" s="66"/>
      <c r="H680" s="15"/>
      <c r="I680" s="66"/>
      <c r="J680" s="66"/>
      <c r="K680" s="67"/>
      <c r="L680" s="67"/>
      <c r="M680" s="67"/>
      <c r="N680" s="67"/>
      <c r="Z680" s="66"/>
      <c r="AA680" s="66"/>
      <c r="AO680" s="66"/>
      <c r="AP680" s="66"/>
      <c r="AZ680" s="66"/>
      <c r="BA680" s="66"/>
      <c r="BG680" s="66"/>
      <c r="BH680" s="66"/>
      <c r="BR680" s="66"/>
      <c r="BS680" s="66"/>
      <c r="BZ680" s="67"/>
      <c r="CG680" s="66"/>
      <c r="CH680" s="66"/>
      <c r="CL680" s="67"/>
      <c r="CM680" s="66"/>
      <c r="CN680" s="66"/>
      <c r="CO680" s="66"/>
      <c r="CP680" s="66"/>
      <c r="CW680" s="67"/>
      <c r="CX680" s="66"/>
    </row>
    <row r="681">
      <c r="E681" s="66"/>
      <c r="F681" s="66"/>
      <c r="G681" s="66"/>
      <c r="H681" s="15"/>
      <c r="I681" s="66"/>
      <c r="J681" s="66"/>
      <c r="K681" s="67"/>
      <c r="L681" s="67"/>
      <c r="M681" s="67"/>
      <c r="N681" s="67"/>
      <c r="Z681" s="66"/>
      <c r="AA681" s="66"/>
      <c r="AO681" s="66"/>
      <c r="AP681" s="66"/>
      <c r="AZ681" s="66"/>
      <c r="BA681" s="66"/>
      <c r="BG681" s="66"/>
      <c r="BH681" s="66"/>
      <c r="BR681" s="66"/>
      <c r="BS681" s="66"/>
      <c r="BZ681" s="67"/>
      <c r="CG681" s="66"/>
      <c r="CH681" s="66"/>
      <c r="CL681" s="67"/>
      <c r="CM681" s="66"/>
      <c r="CN681" s="66"/>
      <c r="CO681" s="66"/>
      <c r="CP681" s="66"/>
      <c r="CW681" s="67"/>
      <c r="CX681" s="66"/>
    </row>
    <row r="682">
      <c r="E682" s="66"/>
      <c r="F682" s="66"/>
      <c r="G682" s="66"/>
      <c r="H682" s="15"/>
      <c r="I682" s="66"/>
      <c r="J682" s="66"/>
      <c r="K682" s="67"/>
      <c r="L682" s="67"/>
      <c r="M682" s="67"/>
      <c r="N682" s="67"/>
      <c r="Z682" s="66"/>
      <c r="AA682" s="66"/>
      <c r="AO682" s="66"/>
      <c r="AP682" s="66"/>
      <c r="AZ682" s="66"/>
      <c r="BA682" s="66"/>
      <c r="BG682" s="66"/>
      <c r="BH682" s="66"/>
      <c r="BR682" s="66"/>
      <c r="BS682" s="66"/>
      <c r="BZ682" s="67"/>
      <c r="CG682" s="66"/>
      <c r="CH682" s="66"/>
      <c r="CL682" s="67"/>
      <c r="CM682" s="66"/>
      <c r="CN682" s="66"/>
      <c r="CO682" s="66"/>
      <c r="CP682" s="66"/>
      <c r="CW682" s="67"/>
      <c r="CX682" s="66"/>
    </row>
    <row r="683">
      <c r="E683" s="66"/>
      <c r="F683" s="66"/>
      <c r="G683" s="66"/>
      <c r="H683" s="15"/>
      <c r="I683" s="66"/>
      <c r="J683" s="66"/>
      <c r="K683" s="67"/>
      <c r="L683" s="67"/>
      <c r="M683" s="67"/>
      <c r="N683" s="67"/>
      <c r="Z683" s="66"/>
      <c r="AA683" s="66"/>
      <c r="AO683" s="66"/>
      <c r="AP683" s="66"/>
      <c r="AZ683" s="66"/>
      <c r="BA683" s="66"/>
      <c r="BG683" s="66"/>
      <c r="BH683" s="66"/>
      <c r="BR683" s="66"/>
      <c r="BS683" s="66"/>
      <c r="BZ683" s="67"/>
      <c r="CG683" s="66"/>
      <c r="CH683" s="66"/>
      <c r="CL683" s="67"/>
      <c r="CM683" s="66"/>
      <c r="CN683" s="66"/>
      <c r="CO683" s="66"/>
      <c r="CP683" s="66"/>
      <c r="CW683" s="67"/>
      <c r="CX683" s="66"/>
    </row>
    <row r="684">
      <c r="E684" s="66"/>
      <c r="F684" s="66"/>
      <c r="G684" s="66"/>
      <c r="H684" s="15"/>
      <c r="I684" s="66"/>
      <c r="J684" s="66"/>
      <c r="K684" s="67"/>
      <c r="L684" s="67"/>
      <c r="M684" s="67"/>
      <c r="N684" s="67"/>
      <c r="Z684" s="66"/>
      <c r="AA684" s="66"/>
      <c r="AO684" s="66"/>
      <c r="AP684" s="66"/>
      <c r="AZ684" s="66"/>
      <c r="BA684" s="66"/>
      <c r="BG684" s="66"/>
      <c r="BH684" s="66"/>
      <c r="BR684" s="66"/>
      <c r="BS684" s="66"/>
      <c r="BZ684" s="67"/>
      <c r="CG684" s="66"/>
      <c r="CH684" s="66"/>
      <c r="CL684" s="67"/>
      <c r="CM684" s="66"/>
      <c r="CN684" s="66"/>
      <c r="CO684" s="66"/>
      <c r="CP684" s="66"/>
      <c r="CW684" s="67"/>
      <c r="CX684" s="66"/>
    </row>
    <row r="685">
      <c r="E685" s="66"/>
      <c r="F685" s="66"/>
      <c r="G685" s="66"/>
      <c r="H685" s="15"/>
      <c r="I685" s="66"/>
      <c r="J685" s="66"/>
      <c r="K685" s="67"/>
      <c r="L685" s="67"/>
      <c r="M685" s="67"/>
      <c r="N685" s="67"/>
      <c r="Z685" s="66"/>
      <c r="AA685" s="66"/>
      <c r="AO685" s="66"/>
      <c r="AP685" s="66"/>
      <c r="AZ685" s="66"/>
      <c r="BA685" s="66"/>
      <c r="BG685" s="66"/>
      <c r="BH685" s="66"/>
      <c r="BR685" s="66"/>
      <c r="BS685" s="66"/>
      <c r="BZ685" s="67"/>
      <c r="CG685" s="66"/>
      <c r="CH685" s="66"/>
      <c r="CL685" s="67"/>
      <c r="CM685" s="66"/>
      <c r="CN685" s="66"/>
      <c r="CO685" s="66"/>
      <c r="CP685" s="66"/>
      <c r="CW685" s="67"/>
      <c r="CX685" s="66"/>
    </row>
    <row r="686">
      <c r="E686" s="66"/>
      <c r="F686" s="66"/>
      <c r="G686" s="66"/>
      <c r="H686" s="15"/>
      <c r="I686" s="66"/>
      <c r="J686" s="66"/>
      <c r="K686" s="67"/>
      <c r="L686" s="67"/>
      <c r="M686" s="67"/>
      <c r="N686" s="67"/>
      <c r="Z686" s="66"/>
      <c r="AA686" s="66"/>
      <c r="AO686" s="66"/>
      <c r="AP686" s="66"/>
      <c r="AZ686" s="66"/>
      <c r="BA686" s="66"/>
      <c r="BG686" s="66"/>
      <c r="BH686" s="66"/>
      <c r="BR686" s="66"/>
      <c r="BS686" s="66"/>
      <c r="BZ686" s="67"/>
      <c r="CG686" s="66"/>
      <c r="CH686" s="66"/>
      <c r="CL686" s="67"/>
      <c r="CM686" s="66"/>
      <c r="CN686" s="66"/>
      <c r="CO686" s="66"/>
      <c r="CP686" s="66"/>
      <c r="CW686" s="67"/>
      <c r="CX686" s="66"/>
    </row>
    <row r="687">
      <c r="E687" s="66"/>
      <c r="F687" s="66"/>
      <c r="G687" s="66"/>
      <c r="H687" s="15"/>
      <c r="I687" s="66"/>
      <c r="J687" s="66"/>
      <c r="K687" s="67"/>
      <c r="L687" s="67"/>
      <c r="M687" s="67"/>
      <c r="N687" s="67"/>
      <c r="Z687" s="66"/>
      <c r="AA687" s="66"/>
      <c r="AO687" s="66"/>
      <c r="AP687" s="66"/>
      <c r="AZ687" s="66"/>
      <c r="BA687" s="66"/>
      <c r="BG687" s="66"/>
      <c r="BH687" s="66"/>
      <c r="BR687" s="66"/>
      <c r="BS687" s="66"/>
      <c r="BZ687" s="67"/>
      <c r="CG687" s="66"/>
      <c r="CH687" s="66"/>
      <c r="CL687" s="67"/>
      <c r="CM687" s="66"/>
      <c r="CN687" s="66"/>
      <c r="CO687" s="66"/>
      <c r="CP687" s="66"/>
      <c r="CW687" s="67"/>
      <c r="CX687" s="66"/>
    </row>
    <row r="688">
      <c r="E688" s="66"/>
      <c r="F688" s="66"/>
      <c r="G688" s="66"/>
      <c r="H688" s="15"/>
      <c r="I688" s="66"/>
      <c r="J688" s="66"/>
      <c r="K688" s="67"/>
      <c r="L688" s="67"/>
      <c r="M688" s="67"/>
      <c r="N688" s="67"/>
      <c r="Z688" s="66"/>
      <c r="AA688" s="66"/>
      <c r="AO688" s="66"/>
      <c r="AP688" s="66"/>
      <c r="AZ688" s="66"/>
      <c r="BA688" s="66"/>
      <c r="BG688" s="66"/>
      <c r="BH688" s="66"/>
      <c r="BR688" s="66"/>
      <c r="BS688" s="66"/>
      <c r="BZ688" s="67"/>
      <c r="CG688" s="66"/>
      <c r="CH688" s="66"/>
      <c r="CL688" s="67"/>
      <c r="CM688" s="66"/>
      <c r="CN688" s="66"/>
      <c r="CO688" s="66"/>
      <c r="CP688" s="66"/>
      <c r="CW688" s="67"/>
      <c r="CX688" s="66"/>
    </row>
    <row r="689">
      <c r="E689" s="66"/>
      <c r="F689" s="66"/>
      <c r="G689" s="66"/>
      <c r="H689" s="15"/>
      <c r="I689" s="66"/>
      <c r="J689" s="66"/>
      <c r="K689" s="67"/>
      <c r="L689" s="67"/>
      <c r="M689" s="67"/>
      <c r="N689" s="67"/>
      <c r="Z689" s="66"/>
      <c r="AA689" s="66"/>
      <c r="AO689" s="66"/>
      <c r="AP689" s="66"/>
      <c r="AZ689" s="66"/>
      <c r="BA689" s="66"/>
      <c r="BG689" s="66"/>
      <c r="BH689" s="66"/>
      <c r="BR689" s="66"/>
      <c r="BS689" s="66"/>
      <c r="BZ689" s="67"/>
      <c r="CG689" s="66"/>
      <c r="CH689" s="66"/>
      <c r="CL689" s="67"/>
      <c r="CM689" s="66"/>
      <c r="CN689" s="66"/>
      <c r="CO689" s="66"/>
      <c r="CP689" s="66"/>
      <c r="CW689" s="67"/>
      <c r="CX689" s="66"/>
    </row>
  </sheetData>
  <conditionalFormatting sqref="O3:Y1000">
    <cfRule type="expression" dxfId="0" priority="1">
      <formula>$K3="Prohibited"</formula>
    </cfRule>
  </conditionalFormatting>
  <conditionalFormatting sqref="Z3:AN1000">
    <cfRule type="expression" dxfId="0" priority="2">
      <formula>$L3="Prohibited"</formula>
    </cfRule>
  </conditionalFormatting>
  <conditionalFormatting sqref="AO3:BF1000">
    <cfRule type="expression" dxfId="0" priority="3">
      <formula>$M3="Prohibited"</formula>
    </cfRule>
  </conditionalFormatting>
  <conditionalFormatting sqref="BG3:BY1000">
    <cfRule type="expression" dxfId="0" priority="4">
      <formula>$N3="Prohibited"</formula>
    </cfRule>
  </conditionalFormatting>
  <conditionalFormatting sqref="CM3:CV1000">
    <cfRule type="expression" dxfId="0" priority="5">
      <formula>$CL3="Prohibited"</formula>
    </cfRule>
  </conditionalFormatting>
  <conditionalFormatting sqref="K3">
    <cfRule type="notContainsBlanks" dxfId="1" priority="6">
      <formula>LEN(TRIM(K3))&gt;0</formula>
    </cfRule>
  </conditionalFormatting>
  <conditionalFormatting sqref="CA3:CK1000">
    <cfRule type="expression" dxfId="0" priority="7">
      <formula>$BZ3="Prohibited"</formula>
    </cfRule>
  </conditionalFormatting>
  <dataValidations>
    <dataValidation type="list" allowBlank="1" sqref="H3:H689">
      <formula1>"Primarily Residential,Mixed with Residential,Nonresidential"</formula1>
    </dataValidation>
    <dataValidation type="list" allowBlank="1" sqref="K3:N689 CL3:CL689">
      <formula1>"Allowed/Conditional,Public Hearing,Prohibited,Overlay"</formula1>
    </dataValidation>
    <dataValidation type="list" allowBlank="1" sqref="E3:G689 I3:J689 Z3:AA689 AO3:AP689 AZ3:BA689 BG3:BH689 BR3:BS689 CG3:CH689 CM3:CP689 CX3:CX689">
      <formula1>"Yes,No"</formula1>
    </dataValidation>
    <dataValidation type="list" allowBlank="1" sqref="BZ3:BZ689 CW3:CW689">
      <formula1>"Allowed/Conditional,Public Hearing,Prohibited,Not Mentioned"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7.5"/>
    <col customWidth="1" min="3" max="3" width="31.5"/>
    <col customWidth="1" min="4" max="4" width="10.75"/>
    <col customWidth="1" min="5" max="5" width="19.88"/>
    <col customWidth="1" min="79" max="79" width="13.38"/>
  </cols>
  <sheetData>
    <row r="1">
      <c r="A1" s="49"/>
      <c r="B1" s="49" t="s">
        <v>1</v>
      </c>
      <c r="C1" s="2" t="s">
        <v>1</v>
      </c>
      <c r="D1" s="50" t="s">
        <v>325</v>
      </c>
      <c r="E1" s="50" t="s">
        <v>325</v>
      </c>
      <c r="F1" s="50" t="s">
        <v>326</v>
      </c>
      <c r="G1" s="50" t="s">
        <v>326</v>
      </c>
      <c r="H1" s="50" t="s">
        <v>326</v>
      </c>
      <c r="I1" s="51" t="s">
        <v>327</v>
      </c>
      <c r="J1" s="51" t="s">
        <v>328</v>
      </c>
      <c r="K1" s="51" t="s">
        <v>329</v>
      </c>
      <c r="L1" s="52" t="s">
        <v>330</v>
      </c>
      <c r="M1" s="52" t="s">
        <v>331</v>
      </c>
      <c r="N1" s="52" t="s">
        <v>332</v>
      </c>
      <c r="O1" s="52" t="s">
        <v>333</v>
      </c>
      <c r="P1" s="53" t="s">
        <v>334</v>
      </c>
      <c r="Q1" s="53" t="s">
        <v>335</v>
      </c>
      <c r="R1" s="53" t="s">
        <v>335</v>
      </c>
      <c r="S1" s="53" t="s">
        <v>335</v>
      </c>
      <c r="T1" s="53" t="s">
        <v>336</v>
      </c>
      <c r="U1" s="53" t="s">
        <v>336</v>
      </c>
      <c r="V1" s="53" t="s">
        <v>337</v>
      </c>
      <c r="W1" s="54" t="s">
        <v>338</v>
      </c>
      <c r="X1" s="54" t="s">
        <v>338</v>
      </c>
      <c r="Y1" s="54" t="s">
        <v>339</v>
      </c>
      <c r="Z1" s="54" t="s">
        <v>340</v>
      </c>
      <c r="AA1" s="52" t="s">
        <v>331</v>
      </c>
      <c r="AB1" s="52" t="s">
        <v>331</v>
      </c>
      <c r="AC1" s="53" t="s">
        <v>334</v>
      </c>
      <c r="AD1" s="53" t="s">
        <v>341</v>
      </c>
      <c r="AE1" s="53" t="s">
        <v>335</v>
      </c>
      <c r="AF1" s="53" t="s">
        <v>335</v>
      </c>
      <c r="AG1" s="53" t="s">
        <v>335</v>
      </c>
      <c r="AH1" s="53" t="s">
        <v>336</v>
      </c>
      <c r="AI1" s="53" t="s">
        <v>336</v>
      </c>
      <c r="AJ1" s="53" t="s">
        <v>337</v>
      </c>
      <c r="AK1" s="53" t="s">
        <v>337</v>
      </c>
      <c r="AL1" s="54" t="s">
        <v>338</v>
      </c>
      <c r="AM1" s="54" t="s">
        <v>338</v>
      </c>
      <c r="AN1" s="54" t="s">
        <v>339</v>
      </c>
      <c r="AO1" s="54" t="s">
        <v>340</v>
      </c>
      <c r="AP1" s="52" t="s">
        <v>332</v>
      </c>
      <c r="AQ1" s="52" t="s">
        <v>332</v>
      </c>
      <c r="AR1" s="53" t="s">
        <v>334</v>
      </c>
      <c r="AS1" s="53" t="s">
        <v>341</v>
      </c>
      <c r="AT1" s="53" t="s">
        <v>335</v>
      </c>
      <c r="AU1" s="53" t="s">
        <v>335</v>
      </c>
      <c r="AV1" s="53" t="s">
        <v>335</v>
      </c>
      <c r="AW1" s="53" t="s">
        <v>336</v>
      </c>
      <c r="AX1" s="53" t="s">
        <v>336</v>
      </c>
      <c r="AY1" s="53" t="s">
        <v>337</v>
      </c>
      <c r="AZ1" s="53" t="s">
        <v>337</v>
      </c>
      <c r="BA1" s="53" t="s">
        <v>342</v>
      </c>
      <c r="BB1" s="53" t="s">
        <v>342</v>
      </c>
      <c r="BC1" s="54" t="s">
        <v>338</v>
      </c>
      <c r="BD1" s="54" t="s">
        <v>338</v>
      </c>
      <c r="BE1" s="54" t="s">
        <v>339</v>
      </c>
      <c r="BF1" s="54" t="s">
        <v>340</v>
      </c>
      <c r="BG1" s="54" t="s">
        <v>343</v>
      </c>
      <c r="BH1" s="52" t="s">
        <v>333</v>
      </c>
      <c r="BI1" s="52" t="s">
        <v>333</v>
      </c>
      <c r="BJ1" s="53" t="s">
        <v>334</v>
      </c>
      <c r="BK1" s="53" t="s">
        <v>341</v>
      </c>
      <c r="BL1" s="53" t="s">
        <v>335</v>
      </c>
      <c r="BM1" s="53" t="s">
        <v>335</v>
      </c>
      <c r="BN1" s="53" t="s">
        <v>335</v>
      </c>
      <c r="BO1" s="53" t="s">
        <v>336</v>
      </c>
      <c r="BP1" s="53" t="s">
        <v>336</v>
      </c>
      <c r="BQ1" s="53" t="s">
        <v>337</v>
      </c>
      <c r="BR1" s="53" t="s">
        <v>337</v>
      </c>
      <c r="BS1" s="53" t="s">
        <v>342</v>
      </c>
      <c r="BT1" s="53" t="s">
        <v>342</v>
      </c>
      <c r="BU1" s="54" t="s">
        <v>338</v>
      </c>
      <c r="BV1" s="54" t="s">
        <v>338</v>
      </c>
      <c r="BW1" s="54" t="s">
        <v>339</v>
      </c>
      <c r="BX1" s="54" t="s">
        <v>340</v>
      </c>
      <c r="BY1" s="54" t="s">
        <v>343</v>
      </c>
      <c r="BZ1" s="54" t="s">
        <v>344</v>
      </c>
      <c r="CA1" s="52" t="s">
        <v>345</v>
      </c>
      <c r="CB1" s="52" t="s">
        <v>345</v>
      </c>
      <c r="CC1" s="53"/>
      <c r="CD1" s="53" t="s">
        <v>334</v>
      </c>
      <c r="CE1" s="53" t="s">
        <v>341</v>
      </c>
      <c r="CF1" s="53" t="s">
        <v>337</v>
      </c>
      <c r="CG1" s="53" t="s">
        <v>337</v>
      </c>
      <c r="CH1" s="53" t="s">
        <v>342</v>
      </c>
      <c r="CI1" s="53" t="s">
        <v>342</v>
      </c>
      <c r="CJ1" s="54" t="s">
        <v>340</v>
      </c>
      <c r="CK1" s="54" t="s">
        <v>343</v>
      </c>
      <c r="CL1" s="54" t="s">
        <v>344</v>
      </c>
      <c r="CM1" s="52" t="s">
        <v>346</v>
      </c>
      <c r="CN1" s="52" t="s">
        <v>346</v>
      </c>
      <c r="CO1" s="52" t="s">
        <v>346</v>
      </c>
      <c r="CP1" s="52" t="s">
        <v>346</v>
      </c>
      <c r="CQ1" s="52" t="s">
        <v>346</v>
      </c>
      <c r="CR1" s="53" t="s">
        <v>334</v>
      </c>
      <c r="CS1" s="53" t="s">
        <v>337</v>
      </c>
      <c r="CT1" s="53" t="s">
        <v>342</v>
      </c>
      <c r="CU1" s="54" t="s">
        <v>340</v>
      </c>
      <c r="CV1" s="54" t="s">
        <v>340</v>
      </c>
      <c r="CW1" s="54" t="s">
        <v>343</v>
      </c>
      <c r="CX1" s="52" t="s">
        <v>347</v>
      </c>
      <c r="CY1" s="52" t="s">
        <v>347</v>
      </c>
      <c r="CZ1" s="53" t="s">
        <v>334</v>
      </c>
      <c r="DA1" s="53" t="s">
        <v>341</v>
      </c>
      <c r="DB1" s="54" t="s">
        <v>344</v>
      </c>
      <c r="DC1" s="55" t="s">
        <v>348</v>
      </c>
      <c r="DD1" s="56" t="s">
        <v>349</v>
      </c>
      <c r="DE1" s="60" t="s">
        <v>1998</v>
      </c>
      <c r="DF1" s="60" t="s">
        <v>1999</v>
      </c>
    </row>
    <row r="2">
      <c r="A2" s="108"/>
      <c r="B2" s="5" t="s">
        <v>350</v>
      </c>
      <c r="C2" s="6" t="s">
        <v>3</v>
      </c>
      <c r="D2" s="6" t="s">
        <v>351</v>
      </c>
      <c r="E2" s="6" t="s">
        <v>2000</v>
      </c>
      <c r="F2" s="6" t="s">
        <v>353</v>
      </c>
      <c r="G2" s="6" t="s">
        <v>354</v>
      </c>
      <c r="H2" s="6" t="s">
        <v>355</v>
      </c>
      <c r="I2" s="6" t="s">
        <v>356</v>
      </c>
      <c r="J2" s="5" t="s">
        <v>357</v>
      </c>
      <c r="K2" s="5" t="s">
        <v>358</v>
      </c>
      <c r="L2" s="6" t="s">
        <v>359</v>
      </c>
      <c r="M2" s="6" t="s">
        <v>360</v>
      </c>
      <c r="N2" s="6" t="s">
        <v>361</v>
      </c>
      <c r="O2" s="6" t="s">
        <v>362</v>
      </c>
      <c r="P2" s="57" t="s">
        <v>363</v>
      </c>
      <c r="Q2" s="58" t="s">
        <v>364</v>
      </c>
      <c r="R2" s="58" t="s">
        <v>365</v>
      </c>
      <c r="S2" s="58" t="s">
        <v>366</v>
      </c>
      <c r="T2" s="59" t="s">
        <v>367</v>
      </c>
      <c r="U2" s="59" t="s">
        <v>368</v>
      </c>
      <c r="V2" s="57" t="s">
        <v>369</v>
      </c>
      <c r="W2" s="57" t="s">
        <v>2001</v>
      </c>
      <c r="X2" s="57" t="s">
        <v>371</v>
      </c>
      <c r="Y2" s="57" t="s">
        <v>372</v>
      </c>
      <c r="Z2" s="57" t="s">
        <v>373</v>
      </c>
      <c r="AA2" s="57" t="s">
        <v>374</v>
      </c>
      <c r="AB2" s="57" t="s">
        <v>375</v>
      </c>
      <c r="AC2" s="57" t="s">
        <v>376</v>
      </c>
      <c r="AD2" s="57" t="s">
        <v>377</v>
      </c>
      <c r="AE2" s="58" t="s">
        <v>378</v>
      </c>
      <c r="AF2" s="58" t="s">
        <v>379</v>
      </c>
      <c r="AG2" s="58" t="s">
        <v>380</v>
      </c>
      <c r="AH2" s="57" t="s">
        <v>381</v>
      </c>
      <c r="AI2" s="57" t="s">
        <v>382</v>
      </c>
      <c r="AJ2" s="57" t="s">
        <v>383</v>
      </c>
      <c r="AK2" s="57" t="s">
        <v>384</v>
      </c>
      <c r="AL2" s="57" t="s">
        <v>385</v>
      </c>
      <c r="AM2" s="57" t="s">
        <v>386</v>
      </c>
      <c r="AN2" s="57" t="s">
        <v>387</v>
      </c>
      <c r="AO2" s="57" t="s">
        <v>388</v>
      </c>
      <c r="AP2" s="57" t="s">
        <v>389</v>
      </c>
      <c r="AQ2" s="57" t="s">
        <v>390</v>
      </c>
      <c r="AR2" s="57" t="s">
        <v>391</v>
      </c>
      <c r="AS2" s="57" t="s">
        <v>392</v>
      </c>
      <c r="AT2" s="58" t="s">
        <v>393</v>
      </c>
      <c r="AU2" s="58" t="s">
        <v>394</v>
      </c>
      <c r="AV2" s="58" t="s">
        <v>395</v>
      </c>
      <c r="AW2" s="59" t="s">
        <v>396</v>
      </c>
      <c r="AX2" s="59" t="s">
        <v>397</v>
      </c>
      <c r="AY2" s="57" t="s">
        <v>398</v>
      </c>
      <c r="AZ2" s="57" t="s">
        <v>399</v>
      </c>
      <c r="BA2" s="57" t="s">
        <v>400</v>
      </c>
      <c r="BB2" s="57" t="s">
        <v>401</v>
      </c>
      <c r="BC2" s="57" t="s">
        <v>402</v>
      </c>
      <c r="BD2" s="57" t="s">
        <v>403</v>
      </c>
      <c r="BE2" s="57" t="s">
        <v>404</v>
      </c>
      <c r="BF2" s="57" t="s">
        <v>405</v>
      </c>
      <c r="BG2" s="57" t="s">
        <v>406</v>
      </c>
      <c r="BH2" s="57" t="s">
        <v>407</v>
      </c>
      <c r="BI2" s="57" t="s">
        <v>408</v>
      </c>
      <c r="BJ2" s="57" t="s">
        <v>409</v>
      </c>
      <c r="BK2" s="57" t="s">
        <v>410</v>
      </c>
      <c r="BL2" s="58" t="s">
        <v>411</v>
      </c>
      <c r="BM2" s="58" t="s">
        <v>412</v>
      </c>
      <c r="BN2" s="58" t="s">
        <v>413</v>
      </c>
      <c r="BO2" s="59" t="s">
        <v>414</v>
      </c>
      <c r="BP2" s="59" t="s">
        <v>415</v>
      </c>
      <c r="BQ2" s="57" t="s">
        <v>416</v>
      </c>
      <c r="BR2" s="57" t="s">
        <v>417</v>
      </c>
      <c r="BS2" s="57" t="s">
        <v>418</v>
      </c>
      <c r="BT2" s="57" t="s">
        <v>419</v>
      </c>
      <c r="BU2" s="57" t="s">
        <v>420</v>
      </c>
      <c r="BV2" s="57" t="s">
        <v>421</v>
      </c>
      <c r="BW2" s="57" t="s">
        <v>422</v>
      </c>
      <c r="BX2" s="57" t="s">
        <v>423</v>
      </c>
      <c r="BY2" s="57" t="s">
        <v>424</v>
      </c>
      <c r="BZ2" s="57" t="s">
        <v>425</v>
      </c>
      <c r="CA2" s="6" t="s">
        <v>426</v>
      </c>
      <c r="CB2" s="57" t="s">
        <v>427</v>
      </c>
      <c r="CC2" s="60" t="s">
        <v>428</v>
      </c>
      <c r="CD2" s="57" t="s">
        <v>429</v>
      </c>
      <c r="CE2" s="57" t="s">
        <v>430</v>
      </c>
      <c r="CF2" s="57" t="s">
        <v>431</v>
      </c>
      <c r="CG2" s="57" t="s">
        <v>432</v>
      </c>
      <c r="CH2" s="57" t="s">
        <v>433</v>
      </c>
      <c r="CI2" s="57" t="s">
        <v>434</v>
      </c>
      <c r="CJ2" s="57" t="s">
        <v>435</v>
      </c>
      <c r="CK2" s="57" t="s">
        <v>436</v>
      </c>
      <c r="CL2" s="57" t="s">
        <v>437</v>
      </c>
      <c r="CM2" s="6" t="s">
        <v>438</v>
      </c>
      <c r="CN2" s="57" t="s">
        <v>439</v>
      </c>
      <c r="CO2" s="57" t="s">
        <v>440</v>
      </c>
      <c r="CP2" s="57" t="s">
        <v>441</v>
      </c>
      <c r="CQ2" s="57" t="s">
        <v>442</v>
      </c>
      <c r="CR2" s="57" t="s">
        <v>443</v>
      </c>
      <c r="CS2" s="57" t="s">
        <v>444</v>
      </c>
      <c r="CT2" s="57" t="s">
        <v>445</v>
      </c>
      <c r="CU2" s="57" t="s">
        <v>446</v>
      </c>
      <c r="CV2" s="57" t="s">
        <v>447</v>
      </c>
      <c r="CW2" s="57" t="s">
        <v>448</v>
      </c>
      <c r="CX2" s="57" t="s">
        <v>449</v>
      </c>
      <c r="CY2" s="57" t="s">
        <v>450</v>
      </c>
      <c r="CZ2" s="57" t="s">
        <v>451</v>
      </c>
      <c r="DA2" s="57" t="s">
        <v>452</v>
      </c>
      <c r="DB2" s="57" t="s">
        <v>453</v>
      </c>
      <c r="DC2" s="57" t="s">
        <v>454</v>
      </c>
      <c r="DD2" s="57" t="s">
        <v>455</v>
      </c>
    </row>
    <row r="3">
      <c r="A3" s="32" t="s">
        <v>2002</v>
      </c>
      <c r="B3" s="32" t="s">
        <v>2003</v>
      </c>
      <c r="C3" s="15" t="s">
        <v>56</v>
      </c>
      <c r="G3" s="66"/>
      <c r="H3" s="66"/>
      <c r="I3" s="66"/>
      <c r="J3" s="15"/>
      <c r="K3" s="66"/>
      <c r="L3" s="66"/>
      <c r="M3" s="67"/>
      <c r="N3" s="67"/>
      <c r="O3" s="67"/>
      <c r="P3" s="67"/>
      <c r="AB3" s="66"/>
      <c r="AC3" s="66"/>
      <c r="AQ3" s="66"/>
      <c r="AR3" s="66"/>
      <c r="BB3" s="66"/>
      <c r="BC3" s="66"/>
      <c r="BI3" s="66"/>
      <c r="BJ3" s="66"/>
      <c r="BT3" s="66"/>
      <c r="BU3" s="66"/>
      <c r="CB3" s="67"/>
      <c r="CI3" s="66"/>
      <c r="CJ3" s="66"/>
      <c r="CN3" s="67"/>
      <c r="CO3" s="66"/>
      <c r="CP3" s="66"/>
      <c r="CQ3" s="66"/>
      <c r="CR3" s="66"/>
      <c r="CY3" s="67"/>
      <c r="CZ3" s="66"/>
    </row>
    <row r="4">
      <c r="A4" s="32" t="s">
        <v>2002</v>
      </c>
      <c r="B4" s="32" t="s">
        <v>2004</v>
      </c>
      <c r="C4" s="15" t="s">
        <v>56</v>
      </c>
      <c r="G4" s="66"/>
      <c r="H4" s="66"/>
      <c r="I4" s="66"/>
      <c r="J4" s="15"/>
      <c r="K4" s="66"/>
      <c r="L4" s="66"/>
      <c r="M4" s="67"/>
      <c r="N4" s="67"/>
      <c r="O4" s="67"/>
      <c r="P4" s="67"/>
      <c r="AB4" s="66"/>
      <c r="AC4" s="66"/>
      <c r="AQ4" s="66"/>
      <c r="AR4" s="66"/>
      <c r="BB4" s="66"/>
      <c r="BC4" s="66"/>
      <c r="BI4" s="66"/>
      <c r="BJ4" s="66"/>
      <c r="BT4" s="66"/>
      <c r="BU4" s="66"/>
      <c r="CB4" s="67"/>
      <c r="CI4" s="66"/>
      <c r="CJ4" s="66"/>
      <c r="CN4" s="67"/>
      <c r="CO4" s="66"/>
      <c r="CP4" s="66"/>
      <c r="CQ4" s="66"/>
      <c r="CR4" s="66"/>
      <c r="CY4" s="67"/>
      <c r="CZ4" s="66"/>
    </row>
    <row r="5">
      <c r="F5" s="66"/>
      <c r="G5" s="66"/>
      <c r="H5" s="66"/>
      <c r="I5" s="15"/>
      <c r="J5" s="66"/>
      <c r="K5" s="66"/>
      <c r="L5" s="67"/>
      <c r="M5" s="67"/>
      <c r="N5" s="67"/>
      <c r="O5" s="67"/>
      <c r="AA5" s="66"/>
      <c r="AB5" s="66"/>
      <c r="AP5" s="66"/>
      <c r="AQ5" s="66"/>
      <c r="BA5" s="66"/>
      <c r="BB5" s="66"/>
      <c r="BH5" s="66"/>
      <c r="BI5" s="66"/>
      <c r="BS5" s="66"/>
      <c r="BT5" s="66"/>
      <c r="CA5" s="67"/>
      <c r="CH5" s="66"/>
      <c r="CI5" s="66"/>
      <c r="CM5" s="67"/>
      <c r="CN5" s="66"/>
      <c r="CO5" s="66"/>
      <c r="CP5" s="66"/>
      <c r="CQ5" s="66"/>
      <c r="CX5" s="67"/>
      <c r="CY5" s="66"/>
    </row>
    <row r="6">
      <c r="F6" s="66"/>
      <c r="G6" s="66"/>
      <c r="H6" s="66"/>
      <c r="I6" s="15"/>
      <c r="J6" s="66"/>
      <c r="K6" s="66"/>
      <c r="L6" s="67"/>
      <c r="M6" s="67"/>
      <c r="N6" s="67"/>
      <c r="O6" s="67"/>
      <c r="AA6" s="66"/>
      <c r="AB6" s="66"/>
      <c r="AP6" s="66"/>
      <c r="AQ6" s="66"/>
      <c r="BA6" s="66"/>
      <c r="BB6" s="66"/>
      <c r="BH6" s="66"/>
      <c r="BI6" s="66"/>
      <c r="BS6" s="66"/>
      <c r="BT6" s="66"/>
      <c r="CA6" s="67"/>
      <c r="CH6" s="66"/>
      <c r="CI6" s="66"/>
      <c r="CM6" s="67"/>
      <c r="CN6" s="66"/>
      <c r="CO6" s="66"/>
      <c r="CP6" s="66"/>
      <c r="CQ6" s="66"/>
      <c r="CX6" s="67"/>
      <c r="CY6" s="66"/>
    </row>
    <row r="7">
      <c r="F7" s="66"/>
      <c r="G7" s="66"/>
      <c r="H7" s="66"/>
      <c r="I7" s="15"/>
      <c r="J7" s="66"/>
      <c r="K7" s="66"/>
      <c r="L7" s="67"/>
      <c r="M7" s="67"/>
      <c r="N7" s="67"/>
      <c r="O7" s="67"/>
      <c r="AA7" s="66"/>
      <c r="AB7" s="66"/>
      <c r="AP7" s="66"/>
      <c r="AQ7" s="66"/>
      <c r="BA7" s="66"/>
      <c r="BB7" s="66"/>
      <c r="BH7" s="66"/>
      <c r="BI7" s="66"/>
      <c r="BS7" s="66"/>
      <c r="BT7" s="66"/>
      <c r="CA7" s="67"/>
      <c r="CH7" s="66"/>
      <c r="CI7" s="66"/>
      <c r="CM7" s="67"/>
      <c r="CN7" s="66"/>
      <c r="CO7" s="66"/>
      <c r="CP7" s="66"/>
      <c r="CQ7" s="66"/>
      <c r="CX7" s="67"/>
      <c r="CY7" s="66"/>
    </row>
    <row r="8">
      <c r="F8" s="66"/>
      <c r="G8" s="66"/>
      <c r="H8" s="66"/>
      <c r="I8" s="15"/>
      <c r="J8" s="66"/>
      <c r="K8" s="66"/>
      <c r="L8" s="67"/>
      <c r="M8" s="67"/>
      <c r="N8" s="67"/>
      <c r="O8" s="67"/>
      <c r="AA8" s="66"/>
      <c r="AB8" s="66"/>
      <c r="AP8" s="66"/>
      <c r="AQ8" s="66"/>
      <c r="BA8" s="66"/>
      <c r="BB8" s="66"/>
      <c r="BH8" s="66"/>
      <c r="BI8" s="66"/>
      <c r="BS8" s="66"/>
      <c r="BT8" s="66"/>
      <c r="CA8" s="67"/>
      <c r="CH8" s="66"/>
      <c r="CI8" s="66"/>
      <c r="CM8" s="67"/>
      <c r="CN8" s="66"/>
      <c r="CO8" s="66"/>
      <c r="CP8" s="66"/>
      <c r="CQ8" s="66"/>
      <c r="CX8" s="67"/>
      <c r="CY8" s="66"/>
    </row>
    <row r="9">
      <c r="F9" s="66"/>
      <c r="G9" s="66"/>
      <c r="H9" s="66"/>
      <c r="I9" s="15"/>
      <c r="J9" s="66"/>
      <c r="K9" s="66"/>
      <c r="L9" s="67"/>
      <c r="M9" s="67"/>
      <c r="N9" s="67"/>
      <c r="O9" s="67"/>
      <c r="AA9" s="66"/>
      <c r="AB9" s="66"/>
      <c r="AP9" s="66"/>
      <c r="AQ9" s="66"/>
      <c r="BA9" s="66"/>
      <c r="BB9" s="66"/>
      <c r="BH9" s="66"/>
      <c r="BI9" s="66"/>
      <c r="BS9" s="66"/>
      <c r="BT9" s="66"/>
      <c r="CA9" s="67"/>
      <c r="CH9" s="66"/>
      <c r="CI9" s="66"/>
      <c r="CM9" s="67"/>
      <c r="CN9" s="66"/>
      <c r="CO9" s="66"/>
      <c r="CP9" s="66"/>
      <c r="CQ9" s="66"/>
      <c r="CX9" s="67"/>
      <c r="CY9" s="66"/>
    </row>
    <row r="10">
      <c r="F10" s="66"/>
      <c r="G10" s="66"/>
      <c r="H10" s="66"/>
      <c r="I10" s="15"/>
      <c r="J10" s="66"/>
      <c r="K10" s="66"/>
      <c r="L10" s="67"/>
      <c r="M10" s="67"/>
      <c r="N10" s="67"/>
      <c r="O10" s="67"/>
      <c r="AA10" s="66"/>
      <c r="AB10" s="66"/>
      <c r="AP10" s="66"/>
      <c r="AQ10" s="66"/>
      <c r="BA10" s="66"/>
      <c r="BB10" s="66"/>
      <c r="BH10" s="66"/>
      <c r="BI10" s="66"/>
      <c r="BS10" s="66"/>
      <c r="BT10" s="66"/>
      <c r="CA10" s="67"/>
      <c r="CH10" s="66"/>
      <c r="CI10" s="66"/>
      <c r="CM10" s="67"/>
      <c r="CN10" s="66"/>
      <c r="CO10" s="66"/>
      <c r="CP10" s="66"/>
      <c r="CQ10" s="66"/>
      <c r="CX10" s="67"/>
      <c r="CY10" s="66"/>
    </row>
    <row r="11">
      <c r="F11" s="66"/>
      <c r="G11" s="66"/>
      <c r="H11" s="66"/>
      <c r="I11" s="15"/>
      <c r="J11" s="66"/>
      <c r="K11" s="66"/>
      <c r="L11" s="67"/>
      <c r="M11" s="67"/>
      <c r="N11" s="67"/>
      <c r="O11" s="67"/>
      <c r="AA11" s="66"/>
      <c r="AB11" s="66"/>
      <c r="AP11" s="66"/>
      <c r="AQ11" s="66"/>
      <c r="BA11" s="66"/>
      <c r="BB11" s="66"/>
      <c r="BH11" s="66"/>
      <c r="BI11" s="66"/>
      <c r="BS11" s="66"/>
      <c r="BT11" s="66"/>
      <c r="CA11" s="67"/>
      <c r="CH11" s="66"/>
      <c r="CI11" s="66"/>
      <c r="CM11" s="67"/>
      <c r="CN11" s="66"/>
      <c r="CO11" s="66"/>
      <c r="CP11" s="66"/>
      <c r="CQ11" s="66"/>
      <c r="CX11" s="67"/>
      <c r="CY11" s="66"/>
    </row>
    <row r="12">
      <c r="F12" s="66"/>
      <c r="G12" s="66"/>
      <c r="H12" s="66"/>
      <c r="I12" s="15"/>
      <c r="J12" s="66"/>
      <c r="K12" s="66"/>
      <c r="L12" s="67"/>
      <c r="M12" s="67"/>
      <c r="N12" s="67"/>
      <c r="O12" s="67"/>
      <c r="AA12" s="66"/>
      <c r="AB12" s="66"/>
      <c r="AP12" s="66"/>
      <c r="AQ12" s="66"/>
      <c r="BA12" s="66"/>
      <c r="BB12" s="66"/>
      <c r="BH12" s="66"/>
      <c r="BI12" s="66"/>
      <c r="BS12" s="66"/>
      <c r="BT12" s="66"/>
      <c r="CA12" s="67"/>
      <c r="CH12" s="66"/>
      <c r="CI12" s="66"/>
      <c r="CM12" s="67"/>
      <c r="CN12" s="66"/>
      <c r="CO12" s="66"/>
      <c r="CP12" s="66"/>
      <c r="CQ12" s="66"/>
      <c r="CX12" s="67"/>
      <c r="CY12" s="66"/>
    </row>
    <row r="13">
      <c r="F13" s="66"/>
      <c r="G13" s="66"/>
      <c r="H13" s="66"/>
      <c r="I13" s="15"/>
      <c r="J13" s="66"/>
      <c r="K13" s="66"/>
      <c r="L13" s="67"/>
      <c r="M13" s="67"/>
      <c r="N13" s="67"/>
      <c r="O13" s="67"/>
      <c r="AA13" s="66"/>
      <c r="AB13" s="66"/>
      <c r="AP13" s="66"/>
      <c r="AQ13" s="66"/>
      <c r="BA13" s="66"/>
      <c r="BB13" s="66"/>
      <c r="BH13" s="66"/>
      <c r="BI13" s="66"/>
      <c r="BS13" s="66"/>
      <c r="BT13" s="66"/>
      <c r="CA13" s="67"/>
      <c r="CH13" s="66"/>
      <c r="CI13" s="66"/>
      <c r="CM13" s="67"/>
      <c r="CN13" s="66"/>
      <c r="CO13" s="66"/>
      <c r="CP13" s="66"/>
      <c r="CQ13" s="66"/>
      <c r="CX13" s="67"/>
      <c r="CY13" s="66"/>
    </row>
    <row r="14">
      <c r="F14" s="66"/>
      <c r="G14" s="66"/>
      <c r="H14" s="66"/>
      <c r="I14" s="15"/>
      <c r="J14" s="66"/>
      <c r="K14" s="66"/>
      <c r="L14" s="67"/>
      <c r="M14" s="67"/>
      <c r="N14" s="67"/>
      <c r="O14" s="67"/>
      <c r="AA14" s="66"/>
      <c r="AB14" s="66"/>
      <c r="AP14" s="66"/>
      <c r="AQ14" s="66"/>
      <c r="BA14" s="66"/>
      <c r="BB14" s="66"/>
      <c r="BH14" s="66"/>
      <c r="BI14" s="66"/>
      <c r="BS14" s="66"/>
      <c r="BT14" s="66"/>
      <c r="CA14" s="67"/>
      <c r="CH14" s="66"/>
      <c r="CI14" s="66"/>
      <c r="CM14" s="67"/>
      <c r="CN14" s="66"/>
      <c r="CO14" s="66"/>
      <c r="CP14" s="66"/>
      <c r="CQ14" s="66"/>
      <c r="CX14" s="67"/>
      <c r="CY14" s="66"/>
    </row>
    <row r="15">
      <c r="F15" s="66"/>
      <c r="G15" s="66"/>
      <c r="H15" s="66"/>
      <c r="I15" s="15"/>
      <c r="J15" s="66"/>
      <c r="K15" s="66"/>
      <c r="L15" s="67"/>
      <c r="M15" s="67"/>
      <c r="N15" s="67"/>
      <c r="O15" s="67"/>
      <c r="AA15" s="66"/>
      <c r="AB15" s="66"/>
      <c r="AP15" s="66"/>
      <c r="AQ15" s="66"/>
      <c r="BA15" s="66"/>
      <c r="BB15" s="66"/>
      <c r="BH15" s="66"/>
      <c r="BI15" s="66"/>
      <c r="BS15" s="66"/>
      <c r="BT15" s="66"/>
      <c r="CA15" s="67"/>
      <c r="CH15" s="66"/>
      <c r="CI15" s="66"/>
      <c r="CM15" s="67"/>
      <c r="CN15" s="66"/>
      <c r="CO15" s="66"/>
      <c r="CP15" s="66"/>
      <c r="CQ15" s="66"/>
      <c r="CX15" s="67"/>
      <c r="CY15" s="66"/>
    </row>
    <row r="16">
      <c r="F16" s="66"/>
      <c r="G16" s="66"/>
      <c r="H16" s="66"/>
      <c r="I16" s="15"/>
      <c r="J16" s="66"/>
      <c r="K16" s="66"/>
      <c r="L16" s="67"/>
      <c r="M16" s="67"/>
      <c r="N16" s="67"/>
      <c r="O16" s="67"/>
      <c r="AA16" s="66"/>
      <c r="AB16" s="66"/>
      <c r="AP16" s="66"/>
      <c r="AQ16" s="66"/>
      <c r="BA16" s="66"/>
      <c r="BB16" s="66"/>
      <c r="BH16" s="66"/>
      <c r="BI16" s="66"/>
      <c r="BS16" s="66"/>
      <c r="BT16" s="66"/>
      <c r="CA16" s="67"/>
      <c r="CH16" s="66"/>
      <c r="CI16" s="66"/>
      <c r="CM16" s="67"/>
      <c r="CN16" s="66"/>
      <c r="CO16" s="66"/>
      <c r="CP16" s="66"/>
      <c r="CQ16" s="66"/>
      <c r="CX16" s="67"/>
      <c r="CY16" s="66"/>
    </row>
    <row r="17">
      <c r="F17" s="66"/>
      <c r="G17" s="66"/>
      <c r="H17" s="66"/>
      <c r="I17" s="15"/>
      <c r="J17" s="66"/>
      <c r="K17" s="66"/>
      <c r="L17" s="67"/>
      <c r="M17" s="67"/>
      <c r="N17" s="67"/>
      <c r="O17" s="67"/>
      <c r="AA17" s="66"/>
      <c r="AB17" s="66"/>
      <c r="AP17" s="66"/>
      <c r="AQ17" s="66"/>
      <c r="BA17" s="66"/>
      <c r="BB17" s="66"/>
      <c r="BH17" s="66"/>
      <c r="BI17" s="66"/>
      <c r="BS17" s="66"/>
      <c r="BT17" s="66"/>
      <c r="CA17" s="67"/>
      <c r="CH17" s="66"/>
      <c r="CI17" s="66"/>
      <c r="CM17" s="67"/>
      <c r="CN17" s="66"/>
      <c r="CO17" s="66"/>
      <c r="CP17" s="66"/>
      <c r="CQ17" s="66"/>
      <c r="CX17" s="67"/>
      <c r="CY17" s="66"/>
    </row>
    <row r="18">
      <c r="F18" s="66"/>
      <c r="G18" s="66"/>
      <c r="H18" s="66"/>
      <c r="I18" s="15"/>
      <c r="J18" s="66"/>
      <c r="K18" s="66"/>
      <c r="L18" s="67"/>
      <c r="M18" s="67"/>
      <c r="N18" s="67"/>
      <c r="O18" s="67"/>
      <c r="AA18" s="66"/>
      <c r="AB18" s="66"/>
      <c r="AP18" s="66"/>
      <c r="AQ18" s="66"/>
      <c r="BA18" s="66"/>
      <c r="BB18" s="66"/>
      <c r="BH18" s="66"/>
      <c r="BI18" s="66"/>
      <c r="BS18" s="66"/>
      <c r="BT18" s="66"/>
      <c r="CA18" s="67"/>
      <c r="CH18" s="66"/>
      <c r="CI18" s="66"/>
      <c r="CM18" s="67"/>
      <c r="CN18" s="66"/>
      <c r="CO18" s="66"/>
      <c r="CP18" s="66"/>
      <c r="CQ18" s="66"/>
      <c r="CX18" s="67"/>
      <c r="CY18" s="66"/>
    </row>
    <row r="19">
      <c r="F19" s="66"/>
      <c r="G19" s="66"/>
      <c r="H19" s="66"/>
      <c r="I19" s="15"/>
      <c r="J19" s="66"/>
      <c r="K19" s="66"/>
      <c r="L19" s="67"/>
      <c r="M19" s="67"/>
      <c r="N19" s="67"/>
      <c r="O19" s="67"/>
      <c r="AA19" s="66"/>
      <c r="AB19" s="66"/>
      <c r="AP19" s="66"/>
      <c r="AQ19" s="66"/>
      <c r="BA19" s="66"/>
      <c r="BB19" s="66"/>
      <c r="BH19" s="66"/>
      <c r="BI19" s="66"/>
      <c r="BS19" s="66"/>
      <c r="BT19" s="66"/>
      <c r="CA19" s="67"/>
      <c r="CH19" s="66"/>
      <c r="CI19" s="66"/>
      <c r="CM19" s="67"/>
      <c r="CN19" s="66"/>
      <c r="CO19" s="66"/>
      <c r="CP19" s="66"/>
      <c r="CQ19" s="66"/>
      <c r="CX19" s="67"/>
      <c r="CY19" s="66"/>
    </row>
    <row r="20">
      <c r="F20" s="66"/>
      <c r="G20" s="66"/>
      <c r="H20" s="66"/>
      <c r="I20" s="15"/>
      <c r="J20" s="66"/>
      <c r="K20" s="66"/>
      <c r="L20" s="67"/>
      <c r="M20" s="67"/>
      <c r="N20" s="67"/>
      <c r="O20" s="67"/>
      <c r="AA20" s="66"/>
      <c r="AB20" s="66"/>
      <c r="AP20" s="66"/>
      <c r="AQ20" s="66"/>
      <c r="BA20" s="66"/>
      <c r="BB20" s="66"/>
      <c r="BH20" s="66"/>
      <c r="BI20" s="66"/>
      <c r="BS20" s="66"/>
      <c r="BT20" s="66"/>
      <c r="CA20" s="67"/>
      <c r="CH20" s="66"/>
      <c r="CI20" s="66"/>
      <c r="CM20" s="67"/>
      <c r="CN20" s="66"/>
      <c r="CO20" s="66"/>
      <c r="CP20" s="66"/>
      <c r="CQ20" s="66"/>
      <c r="CX20" s="67"/>
      <c r="CY20" s="66"/>
    </row>
    <row r="21">
      <c r="F21" s="66"/>
      <c r="G21" s="66"/>
      <c r="H21" s="66"/>
      <c r="I21" s="15"/>
      <c r="J21" s="66"/>
      <c r="K21" s="66"/>
      <c r="L21" s="67"/>
      <c r="M21" s="67"/>
      <c r="N21" s="67"/>
      <c r="O21" s="67"/>
      <c r="AA21" s="66"/>
      <c r="AB21" s="66"/>
      <c r="AP21" s="66"/>
      <c r="AQ21" s="66"/>
      <c r="BA21" s="66"/>
      <c r="BB21" s="66"/>
      <c r="BH21" s="66"/>
      <c r="BI21" s="66"/>
      <c r="BS21" s="66"/>
      <c r="BT21" s="66"/>
      <c r="CA21" s="67"/>
      <c r="CH21" s="66"/>
      <c r="CI21" s="66"/>
      <c r="CM21" s="67"/>
      <c r="CN21" s="66"/>
      <c r="CO21" s="66"/>
      <c r="CP21" s="66"/>
      <c r="CQ21" s="66"/>
      <c r="CX21" s="67"/>
      <c r="CY21" s="66"/>
    </row>
    <row r="22">
      <c r="F22" s="66"/>
      <c r="G22" s="66"/>
      <c r="H22" s="66"/>
      <c r="I22" s="15"/>
      <c r="J22" s="66"/>
      <c r="K22" s="66"/>
      <c r="L22" s="67"/>
      <c r="M22" s="67"/>
      <c r="N22" s="67"/>
      <c r="O22" s="67"/>
      <c r="AA22" s="66"/>
      <c r="AB22" s="66"/>
      <c r="AP22" s="66"/>
      <c r="AQ22" s="66"/>
      <c r="BA22" s="66"/>
      <c r="BB22" s="66"/>
      <c r="BH22" s="66"/>
      <c r="BI22" s="66"/>
      <c r="BS22" s="66"/>
      <c r="BT22" s="66"/>
      <c r="CA22" s="67"/>
      <c r="CH22" s="66"/>
      <c r="CI22" s="66"/>
      <c r="CM22" s="67"/>
      <c r="CN22" s="66"/>
      <c r="CO22" s="66"/>
      <c r="CP22" s="66"/>
      <c r="CQ22" s="66"/>
      <c r="CX22" s="67"/>
      <c r="CY22" s="66"/>
    </row>
    <row r="23">
      <c r="F23" s="66"/>
      <c r="G23" s="66"/>
      <c r="H23" s="66"/>
      <c r="I23" s="15"/>
      <c r="J23" s="66"/>
      <c r="K23" s="66"/>
      <c r="L23" s="67"/>
      <c r="M23" s="67"/>
      <c r="N23" s="67"/>
      <c r="O23" s="67"/>
      <c r="AA23" s="66"/>
      <c r="AB23" s="66"/>
      <c r="AP23" s="66"/>
      <c r="AQ23" s="66"/>
      <c r="BA23" s="66"/>
      <c r="BB23" s="66"/>
      <c r="BH23" s="66"/>
      <c r="BI23" s="66"/>
      <c r="BS23" s="66"/>
      <c r="BT23" s="66"/>
      <c r="CA23" s="67"/>
      <c r="CH23" s="66"/>
      <c r="CI23" s="66"/>
      <c r="CM23" s="67"/>
      <c r="CN23" s="66"/>
      <c r="CO23" s="66"/>
      <c r="CP23" s="66"/>
      <c r="CQ23" s="66"/>
      <c r="CX23" s="67"/>
      <c r="CY23" s="66"/>
    </row>
    <row r="24">
      <c r="F24" s="66"/>
      <c r="G24" s="66"/>
      <c r="H24" s="66"/>
      <c r="I24" s="15"/>
      <c r="J24" s="66"/>
      <c r="K24" s="66"/>
      <c r="L24" s="67"/>
      <c r="M24" s="67"/>
      <c r="N24" s="67"/>
      <c r="O24" s="67"/>
      <c r="AA24" s="66"/>
      <c r="AB24" s="66"/>
      <c r="AP24" s="66"/>
      <c r="AQ24" s="66"/>
      <c r="BA24" s="66"/>
      <c r="BB24" s="66"/>
      <c r="BH24" s="66"/>
      <c r="BI24" s="66"/>
      <c r="BS24" s="66"/>
      <c r="BT24" s="66"/>
      <c r="CA24" s="67"/>
      <c r="CH24" s="66"/>
      <c r="CI24" s="66"/>
      <c r="CM24" s="67"/>
      <c r="CN24" s="66"/>
      <c r="CO24" s="66"/>
      <c r="CP24" s="66"/>
      <c r="CQ24" s="66"/>
      <c r="CX24" s="67"/>
      <c r="CY24" s="66"/>
    </row>
    <row r="25">
      <c r="F25" s="66"/>
      <c r="G25" s="66"/>
      <c r="H25" s="66"/>
      <c r="I25" s="15"/>
      <c r="J25" s="66"/>
      <c r="K25" s="66"/>
      <c r="L25" s="67"/>
      <c r="M25" s="67"/>
      <c r="N25" s="67"/>
      <c r="O25" s="67"/>
      <c r="AA25" s="66"/>
      <c r="AB25" s="66"/>
      <c r="AP25" s="66"/>
      <c r="AQ25" s="66"/>
      <c r="BA25" s="66"/>
      <c r="BB25" s="66"/>
      <c r="BH25" s="66"/>
      <c r="BI25" s="66"/>
      <c r="BS25" s="66"/>
      <c r="BT25" s="66"/>
      <c r="CA25" s="67"/>
      <c r="CH25" s="66"/>
      <c r="CI25" s="66"/>
      <c r="CM25" s="67"/>
      <c r="CN25" s="66"/>
      <c r="CO25" s="66"/>
      <c r="CP25" s="66"/>
      <c r="CQ25" s="66"/>
      <c r="CX25" s="67"/>
      <c r="CY25" s="66"/>
    </row>
    <row r="26">
      <c r="F26" s="66"/>
      <c r="G26" s="66"/>
      <c r="H26" s="66"/>
      <c r="I26" s="15"/>
      <c r="J26" s="66"/>
      <c r="K26" s="66"/>
      <c r="L26" s="67"/>
      <c r="M26" s="67"/>
      <c r="N26" s="67"/>
      <c r="O26" s="67"/>
      <c r="AA26" s="66"/>
      <c r="AB26" s="66"/>
      <c r="AP26" s="66"/>
      <c r="AQ26" s="66"/>
      <c r="BA26" s="66"/>
      <c r="BB26" s="66"/>
      <c r="BH26" s="66"/>
      <c r="BI26" s="66"/>
      <c r="BS26" s="66"/>
      <c r="BT26" s="66"/>
      <c r="CA26" s="67"/>
      <c r="CH26" s="66"/>
      <c r="CI26" s="66"/>
      <c r="CM26" s="67"/>
      <c r="CN26" s="66"/>
      <c r="CO26" s="66"/>
      <c r="CP26" s="66"/>
      <c r="CQ26" s="66"/>
      <c r="CX26" s="67"/>
      <c r="CY26" s="66"/>
    </row>
    <row r="27">
      <c r="F27" s="66"/>
      <c r="G27" s="66"/>
      <c r="H27" s="66"/>
      <c r="I27" s="15"/>
      <c r="J27" s="66"/>
      <c r="K27" s="66"/>
      <c r="L27" s="67"/>
      <c r="M27" s="67"/>
      <c r="N27" s="67"/>
      <c r="O27" s="67"/>
      <c r="AA27" s="66"/>
      <c r="AB27" s="66"/>
      <c r="AP27" s="66"/>
      <c r="AQ27" s="66"/>
      <c r="BA27" s="66"/>
      <c r="BB27" s="66"/>
      <c r="BH27" s="66"/>
      <c r="BI27" s="66"/>
      <c r="BS27" s="66"/>
      <c r="BT27" s="66"/>
      <c r="CA27" s="67"/>
      <c r="CH27" s="66"/>
      <c r="CI27" s="66"/>
      <c r="CM27" s="67"/>
      <c r="CN27" s="66"/>
      <c r="CO27" s="66"/>
      <c r="CP27" s="66"/>
      <c r="CQ27" s="66"/>
      <c r="CX27" s="67"/>
      <c r="CY27" s="66"/>
    </row>
    <row r="28">
      <c r="F28" s="66"/>
      <c r="G28" s="66"/>
      <c r="H28" s="66"/>
      <c r="I28" s="15"/>
      <c r="J28" s="66"/>
      <c r="K28" s="66"/>
      <c r="L28" s="67"/>
      <c r="M28" s="67"/>
      <c r="N28" s="67"/>
      <c r="O28" s="67"/>
      <c r="AA28" s="66"/>
      <c r="AB28" s="66"/>
      <c r="AP28" s="66"/>
      <c r="AQ28" s="66"/>
      <c r="BA28" s="66"/>
      <c r="BB28" s="66"/>
      <c r="BH28" s="66"/>
      <c r="BI28" s="66"/>
      <c r="BS28" s="66"/>
      <c r="BT28" s="66"/>
      <c r="CA28" s="67"/>
      <c r="CH28" s="66"/>
      <c r="CI28" s="66"/>
      <c r="CM28" s="67"/>
      <c r="CN28" s="66"/>
      <c r="CO28" s="66"/>
      <c r="CP28" s="66"/>
      <c r="CQ28" s="66"/>
      <c r="CX28" s="67"/>
      <c r="CY28" s="66"/>
    </row>
    <row r="29">
      <c r="F29" s="66"/>
      <c r="G29" s="66"/>
      <c r="H29" s="66"/>
      <c r="I29" s="15"/>
      <c r="J29" s="66"/>
      <c r="K29" s="66"/>
      <c r="L29" s="67"/>
      <c r="M29" s="67"/>
      <c r="N29" s="67"/>
      <c r="O29" s="67"/>
      <c r="AA29" s="66"/>
      <c r="AB29" s="66"/>
      <c r="AP29" s="66"/>
      <c r="AQ29" s="66"/>
      <c r="BA29" s="66"/>
      <c r="BB29" s="66"/>
      <c r="BH29" s="66"/>
      <c r="BI29" s="66"/>
      <c r="BS29" s="66"/>
      <c r="BT29" s="66"/>
      <c r="CA29" s="67"/>
      <c r="CH29" s="66"/>
      <c r="CI29" s="66"/>
      <c r="CM29" s="67"/>
      <c r="CN29" s="66"/>
      <c r="CO29" s="66"/>
      <c r="CP29" s="66"/>
      <c r="CQ29" s="66"/>
      <c r="CX29" s="67"/>
      <c r="CY29" s="66"/>
    </row>
    <row r="30">
      <c r="F30" s="66"/>
      <c r="G30" s="66"/>
      <c r="H30" s="66"/>
      <c r="I30" s="15"/>
      <c r="J30" s="66"/>
      <c r="K30" s="66"/>
      <c r="L30" s="67"/>
      <c r="M30" s="67"/>
      <c r="N30" s="67"/>
      <c r="O30" s="67"/>
      <c r="AA30" s="66"/>
      <c r="AB30" s="66"/>
      <c r="AP30" s="66"/>
      <c r="AQ30" s="66"/>
      <c r="BA30" s="66"/>
      <c r="BB30" s="66"/>
      <c r="BH30" s="66"/>
      <c r="BI30" s="66"/>
      <c r="BS30" s="66"/>
      <c r="BT30" s="66"/>
      <c r="CA30" s="67"/>
      <c r="CH30" s="66"/>
      <c r="CI30" s="66"/>
      <c r="CM30" s="67"/>
      <c r="CN30" s="66"/>
      <c r="CO30" s="66"/>
      <c r="CP30" s="66"/>
      <c r="CQ30" s="66"/>
      <c r="CX30" s="67"/>
      <c r="CY30" s="66"/>
    </row>
    <row r="31">
      <c r="F31" s="66"/>
      <c r="G31" s="66"/>
      <c r="H31" s="66"/>
      <c r="I31" s="15"/>
      <c r="J31" s="66"/>
      <c r="K31" s="66"/>
      <c r="L31" s="67"/>
      <c r="M31" s="67"/>
      <c r="N31" s="67"/>
      <c r="O31" s="67"/>
      <c r="AA31" s="66"/>
      <c r="AB31" s="66"/>
      <c r="AP31" s="66"/>
      <c r="AQ31" s="66"/>
      <c r="BA31" s="66"/>
      <c r="BB31" s="66"/>
      <c r="BH31" s="66"/>
      <c r="BI31" s="66"/>
      <c r="BS31" s="66"/>
      <c r="BT31" s="66"/>
      <c r="CA31" s="67"/>
      <c r="CH31" s="66"/>
      <c r="CI31" s="66"/>
      <c r="CM31" s="67"/>
      <c r="CN31" s="66"/>
      <c r="CO31" s="66"/>
      <c r="CP31" s="66"/>
      <c r="CQ31" s="66"/>
      <c r="CX31" s="67"/>
      <c r="CY31" s="66"/>
    </row>
    <row r="32">
      <c r="F32" s="66"/>
      <c r="G32" s="66"/>
      <c r="H32" s="66"/>
      <c r="I32" s="15"/>
      <c r="J32" s="66"/>
      <c r="K32" s="66"/>
      <c r="L32" s="67"/>
      <c r="M32" s="67"/>
      <c r="N32" s="67"/>
      <c r="O32" s="67"/>
      <c r="AA32" s="66"/>
      <c r="AB32" s="66"/>
      <c r="AP32" s="66"/>
      <c r="AQ32" s="66"/>
      <c r="BA32" s="66"/>
      <c r="BB32" s="66"/>
      <c r="BH32" s="66"/>
      <c r="BI32" s="66"/>
      <c r="BS32" s="66"/>
      <c r="BT32" s="66"/>
      <c r="CA32" s="67"/>
      <c r="CH32" s="66"/>
      <c r="CI32" s="66"/>
      <c r="CM32" s="67"/>
      <c r="CN32" s="66"/>
      <c r="CO32" s="66"/>
      <c r="CP32" s="66"/>
      <c r="CQ32" s="66"/>
      <c r="CX32" s="67"/>
      <c r="CY32" s="66"/>
    </row>
    <row r="33">
      <c r="F33" s="66"/>
      <c r="G33" s="66"/>
      <c r="H33" s="66"/>
      <c r="I33" s="15"/>
      <c r="J33" s="66"/>
      <c r="K33" s="66"/>
      <c r="L33" s="67"/>
      <c r="M33" s="67"/>
      <c r="N33" s="67"/>
      <c r="O33" s="67"/>
      <c r="AA33" s="66"/>
      <c r="AB33" s="66"/>
      <c r="AP33" s="66"/>
      <c r="AQ33" s="66"/>
      <c r="BA33" s="66"/>
      <c r="BB33" s="66"/>
      <c r="BH33" s="66"/>
      <c r="BI33" s="66"/>
      <c r="BS33" s="66"/>
      <c r="BT33" s="66"/>
      <c r="CA33" s="67"/>
      <c r="CH33" s="66"/>
      <c r="CI33" s="66"/>
      <c r="CM33" s="67"/>
      <c r="CN33" s="66"/>
      <c r="CO33" s="66"/>
      <c r="CP33" s="66"/>
      <c r="CQ33" s="66"/>
      <c r="CX33" s="67"/>
      <c r="CY33" s="66"/>
    </row>
    <row r="34">
      <c r="F34" s="66"/>
      <c r="G34" s="66"/>
      <c r="H34" s="66"/>
      <c r="I34" s="15"/>
      <c r="J34" s="66"/>
      <c r="K34" s="66"/>
      <c r="L34" s="67"/>
      <c r="M34" s="67"/>
      <c r="N34" s="67"/>
      <c r="O34" s="67"/>
      <c r="AA34" s="66"/>
      <c r="AB34" s="66"/>
      <c r="AP34" s="66"/>
      <c r="AQ34" s="66"/>
      <c r="BA34" s="66"/>
      <c r="BB34" s="66"/>
      <c r="BH34" s="66"/>
      <c r="BI34" s="66"/>
      <c r="BS34" s="66"/>
      <c r="BT34" s="66"/>
      <c r="CA34" s="67"/>
      <c r="CH34" s="66"/>
      <c r="CI34" s="66"/>
      <c r="CM34" s="67"/>
      <c r="CN34" s="66"/>
      <c r="CO34" s="66"/>
      <c r="CP34" s="66"/>
      <c r="CQ34" s="66"/>
      <c r="CX34" s="67"/>
      <c r="CY34" s="66"/>
    </row>
    <row r="35">
      <c r="F35" s="66"/>
      <c r="G35" s="66"/>
      <c r="H35" s="66"/>
      <c r="I35" s="15"/>
      <c r="J35" s="66"/>
      <c r="K35" s="66"/>
      <c r="L35" s="67"/>
      <c r="M35" s="67"/>
      <c r="N35" s="67"/>
      <c r="O35" s="67"/>
      <c r="AA35" s="66"/>
      <c r="AB35" s="66"/>
      <c r="AP35" s="66"/>
      <c r="AQ35" s="66"/>
      <c r="BA35" s="66"/>
      <c r="BB35" s="66"/>
      <c r="BH35" s="66"/>
      <c r="BI35" s="66"/>
      <c r="BS35" s="66"/>
      <c r="BT35" s="66"/>
      <c r="CA35" s="67"/>
      <c r="CH35" s="66"/>
      <c r="CI35" s="66"/>
      <c r="CM35" s="67"/>
      <c r="CN35" s="66"/>
      <c r="CO35" s="66"/>
      <c r="CP35" s="66"/>
      <c r="CQ35" s="66"/>
      <c r="CX35" s="67"/>
      <c r="CY35" s="66"/>
    </row>
    <row r="36">
      <c r="F36" s="66"/>
      <c r="G36" s="66"/>
      <c r="H36" s="66"/>
      <c r="I36" s="15"/>
      <c r="J36" s="66"/>
      <c r="K36" s="66"/>
      <c r="L36" s="67"/>
      <c r="M36" s="67"/>
      <c r="N36" s="67"/>
      <c r="O36" s="67"/>
      <c r="AA36" s="66"/>
      <c r="AB36" s="66"/>
      <c r="AP36" s="66"/>
      <c r="AQ36" s="66"/>
      <c r="BA36" s="66"/>
      <c r="BB36" s="66"/>
      <c r="BH36" s="66"/>
      <c r="BI36" s="66"/>
      <c r="BS36" s="66"/>
      <c r="BT36" s="66"/>
      <c r="CA36" s="67"/>
      <c r="CH36" s="66"/>
      <c r="CI36" s="66"/>
      <c r="CM36" s="67"/>
      <c r="CN36" s="66"/>
      <c r="CO36" s="66"/>
      <c r="CP36" s="66"/>
      <c r="CQ36" s="66"/>
      <c r="CX36" s="67"/>
      <c r="CY36" s="66"/>
    </row>
    <row r="37">
      <c r="F37" s="66"/>
      <c r="G37" s="66"/>
      <c r="H37" s="66"/>
      <c r="I37" s="15"/>
      <c r="J37" s="66"/>
      <c r="K37" s="66"/>
      <c r="L37" s="67"/>
      <c r="M37" s="67"/>
      <c r="N37" s="67"/>
      <c r="O37" s="67"/>
      <c r="AA37" s="66"/>
      <c r="AB37" s="66"/>
      <c r="AP37" s="66"/>
      <c r="AQ37" s="66"/>
      <c r="BA37" s="66"/>
      <c r="BB37" s="66"/>
      <c r="BH37" s="66"/>
      <c r="BI37" s="66"/>
      <c r="BS37" s="66"/>
      <c r="BT37" s="66"/>
      <c r="CA37" s="67"/>
      <c r="CH37" s="66"/>
      <c r="CI37" s="66"/>
      <c r="CM37" s="67"/>
      <c r="CN37" s="66"/>
      <c r="CO37" s="66"/>
      <c r="CP37" s="66"/>
      <c r="CQ37" s="66"/>
      <c r="CX37" s="67"/>
      <c r="CY37" s="66"/>
    </row>
    <row r="38">
      <c r="F38" s="66"/>
      <c r="G38" s="66"/>
      <c r="H38" s="66"/>
      <c r="I38" s="15"/>
      <c r="J38" s="66"/>
      <c r="K38" s="66"/>
      <c r="L38" s="67"/>
      <c r="M38" s="67"/>
      <c r="N38" s="67"/>
      <c r="O38" s="67"/>
      <c r="AA38" s="66"/>
      <c r="AB38" s="66"/>
      <c r="AP38" s="66"/>
      <c r="AQ38" s="66"/>
      <c r="BA38" s="66"/>
      <c r="BB38" s="66"/>
      <c r="BH38" s="66"/>
      <c r="BI38" s="66"/>
      <c r="BS38" s="66"/>
      <c r="BT38" s="66"/>
      <c r="CA38" s="67"/>
      <c r="CH38" s="66"/>
      <c r="CI38" s="66"/>
      <c r="CM38" s="67"/>
      <c r="CN38" s="66"/>
      <c r="CO38" s="66"/>
      <c r="CP38" s="66"/>
      <c r="CQ38" s="66"/>
      <c r="CX38" s="67"/>
      <c r="CY38" s="66"/>
    </row>
    <row r="39">
      <c r="F39" s="66"/>
      <c r="G39" s="66"/>
      <c r="H39" s="66"/>
      <c r="I39" s="15"/>
      <c r="J39" s="66"/>
      <c r="K39" s="66"/>
      <c r="L39" s="67"/>
      <c r="M39" s="67"/>
      <c r="N39" s="67"/>
      <c r="O39" s="67"/>
      <c r="AA39" s="66"/>
      <c r="AB39" s="66"/>
      <c r="AP39" s="66"/>
      <c r="AQ39" s="66"/>
      <c r="BA39" s="66"/>
      <c r="BB39" s="66"/>
      <c r="BH39" s="66"/>
      <c r="BI39" s="66"/>
      <c r="BS39" s="66"/>
      <c r="BT39" s="66"/>
      <c r="CA39" s="67"/>
      <c r="CH39" s="66"/>
      <c r="CI39" s="66"/>
      <c r="CM39" s="67"/>
      <c r="CN39" s="66"/>
      <c r="CO39" s="66"/>
      <c r="CP39" s="66"/>
      <c r="CQ39" s="66"/>
      <c r="CX39" s="67"/>
      <c r="CY39" s="66"/>
    </row>
    <row r="40">
      <c r="F40" s="66"/>
      <c r="G40" s="66"/>
      <c r="H40" s="66"/>
      <c r="I40" s="15"/>
      <c r="J40" s="66"/>
      <c r="K40" s="66"/>
      <c r="L40" s="67"/>
      <c r="M40" s="67"/>
      <c r="N40" s="67"/>
      <c r="O40" s="67"/>
      <c r="AA40" s="66"/>
      <c r="AB40" s="66"/>
      <c r="AP40" s="66"/>
      <c r="AQ40" s="66"/>
      <c r="BA40" s="66"/>
      <c r="BB40" s="66"/>
      <c r="BH40" s="66"/>
      <c r="BI40" s="66"/>
      <c r="BS40" s="66"/>
      <c r="BT40" s="66"/>
      <c r="CA40" s="67"/>
      <c r="CH40" s="66"/>
      <c r="CI40" s="66"/>
      <c r="CM40" s="67"/>
      <c r="CN40" s="66"/>
      <c r="CO40" s="66"/>
      <c r="CP40" s="66"/>
      <c r="CQ40" s="66"/>
      <c r="CX40" s="67"/>
      <c r="CY40" s="66"/>
    </row>
    <row r="41">
      <c r="F41" s="66"/>
      <c r="G41" s="66"/>
      <c r="H41" s="66"/>
      <c r="I41" s="15"/>
      <c r="J41" s="66"/>
      <c r="K41" s="66"/>
      <c r="L41" s="67"/>
      <c r="M41" s="67"/>
      <c r="N41" s="67"/>
      <c r="O41" s="67"/>
      <c r="AA41" s="66"/>
      <c r="AB41" s="66"/>
      <c r="AP41" s="66"/>
      <c r="AQ41" s="66"/>
      <c r="BA41" s="66"/>
      <c r="BB41" s="66"/>
      <c r="BH41" s="66"/>
      <c r="BI41" s="66"/>
      <c r="BS41" s="66"/>
      <c r="BT41" s="66"/>
      <c r="CA41" s="67"/>
      <c r="CH41" s="66"/>
      <c r="CI41" s="66"/>
      <c r="CM41" s="67"/>
      <c r="CN41" s="66"/>
      <c r="CO41" s="66"/>
      <c r="CP41" s="66"/>
      <c r="CQ41" s="66"/>
      <c r="CX41" s="67"/>
      <c r="CY41" s="66"/>
    </row>
    <row r="42">
      <c r="F42" s="66"/>
      <c r="G42" s="66"/>
      <c r="H42" s="66"/>
      <c r="I42" s="15"/>
      <c r="J42" s="66"/>
      <c r="K42" s="66"/>
      <c r="L42" s="67"/>
      <c r="M42" s="67"/>
      <c r="N42" s="67"/>
      <c r="O42" s="67"/>
      <c r="AA42" s="66"/>
      <c r="AB42" s="66"/>
      <c r="AP42" s="66"/>
      <c r="AQ42" s="66"/>
      <c r="BA42" s="66"/>
      <c r="BB42" s="66"/>
      <c r="BH42" s="66"/>
      <c r="BI42" s="66"/>
      <c r="BS42" s="66"/>
      <c r="BT42" s="66"/>
      <c r="CA42" s="67"/>
      <c r="CH42" s="66"/>
      <c r="CI42" s="66"/>
      <c r="CM42" s="67"/>
      <c r="CN42" s="66"/>
      <c r="CO42" s="66"/>
      <c r="CP42" s="66"/>
      <c r="CQ42" s="66"/>
      <c r="CX42" s="67"/>
      <c r="CY42" s="66"/>
    </row>
    <row r="43">
      <c r="F43" s="66"/>
      <c r="G43" s="66"/>
      <c r="H43" s="66"/>
      <c r="I43" s="15"/>
      <c r="J43" s="66"/>
      <c r="K43" s="66"/>
      <c r="L43" s="67"/>
      <c r="M43" s="67"/>
      <c r="N43" s="67"/>
      <c r="O43" s="67"/>
      <c r="AA43" s="66"/>
      <c r="AB43" s="66"/>
      <c r="AP43" s="66"/>
      <c r="AQ43" s="66"/>
      <c r="BA43" s="66"/>
      <c r="BB43" s="66"/>
      <c r="BH43" s="66"/>
      <c r="BI43" s="66"/>
      <c r="BS43" s="66"/>
      <c r="BT43" s="66"/>
      <c r="CA43" s="67"/>
      <c r="CH43" s="66"/>
      <c r="CI43" s="66"/>
      <c r="CM43" s="67"/>
      <c r="CN43" s="66"/>
      <c r="CO43" s="66"/>
      <c r="CP43" s="66"/>
      <c r="CQ43" s="66"/>
      <c r="CX43" s="67"/>
      <c r="CY43" s="66"/>
    </row>
    <row r="44">
      <c r="F44" s="66"/>
      <c r="G44" s="66"/>
      <c r="H44" s="66"/>
      <c r="I44" s="15"/>
      <c r="J44" s="66"/>
      <c r="K44" s="66"/>
      <c r="L44" s="67"/>
      <c r="M44" s="67"/>
      <c r="N44" s="67"/>
      <c r="O44" s="67"/>
      <c r="AA44" s="66"/>
      <c r="AB44" s="66"/>
      <c r="AP44" s="66"/>
      <c r="AQ44" s="66"/>
      <c r="BA44" s="66"/>
      <c r="BB44" s="66"/>
      <c r="BH44" s="66"/>
      <c r="BI44" s="66"/>
      <c r="BS44" s="66"/>
      <c r="BT44" s="66"/>
      <c r="CA44" s="67"/>
      <c r="CH44" s="66"/>
      <c r="CI44" s="66"/>
      <c r="CM44" s="67"/>
      <c r="CN44" s="66"/>
      <c r="CO44" s="66"/>
      <c r="CP44" s="66"/>
      <c r="CQ44" s="66"/>
      <c r="CX44" s="67"/>
      <c r="CY44" s="66"/>
    </row>
    <row r="45">
      <c r="F45" s="66"/>
      <c r="G45" s="66"/>
      <c r="H45" s="66"/>
      <c r="I45" s="15"/>
      <c r="J45" s="66"/>
      <c r="K45" s="66"/>
      <c r="L45" s="67"/>
      <c r="M45" s="67"/>
      <c r="N45" s="67"/>
      <c r="O45" s="67"/>
      <c r="AA45" s="66"/>
      <c r="AB45" s="66"/>
      <c r="AP45" s="66"/>
      <c r="AQ45" s="66"/>
      <c r="BA45" s="66"/>
      <c r="BB45" s="66"/>
      <c r="BH45" s="66"/>
      <c r="BI45" s="66"/>
      <c r="BS45" s="66"/>
      <c r="BT45" s="66"/>
      <c r="CA45" s="67"/>
      <c r="CH45" s="66"/>
      <c r="CI45" s="66"/>
      <c r="CM45" s="67"/>
      <c r="CN45" s="66"/>
      <c r="CO45" s="66"/>
      <c r="CP45" s="66"/>
      <c r="CQ45" s="66"/>
      <c r="CX45" s="67"/>
      <c r="CY45" s="66"/>
    </row>
    <row r="46">
      <c r="F46" s="66"/>
      <c r="G46" s="66"/>
      <c r="H46" s="66"/>
      <c r="I46" s="15"/>
      <c r="J46" s="66"/>
      <c r="K46" s="66"/>
      <c r="L46" s="67"/>
      <c r="M46" s="67"/>
      <c r="N46" s="67"/>
      <c r="O46" s="67"/>
      <c r="AA46" s="66"/>
      <c r="AB46" s="66"/>
      <c r="AP46" s="66"/>
      <c r="AQ46" s="66"/>
      <c r="BA46" s="66"/>
      <c r="BB46" s="66"/>
      <c r="BH46" s="66"/>
      <c r="BI46" s="66"/>
      <c r="BS46" s="66"/>
      <c r="BT46" s="66"/>
      <c r="CA46" s="67"/>
      <c r="CH46" s="66"/>
      <c r="CI46" s="66"/>
      <c r="CM46" s="67"/>
      <c r="CN46" s="66"/>
      <c r="CO46" s="66"/>
      <c r="CP46" s="66"/>
      <c r="CQ46" s="66"/>
      <c r="CX46" s="67"/>
      <c r="CY46" s="66"/>
    </row>
    <row r="47">
      <c r="F47" s="66"/>
      <c r="G47" s="66"/>
      <c r="H47" s="66"/>
      <c r="I47" s="15"/>
      <c r="J47" s="66"/>
      <c r="K47" s="66"/>
      <c r="L47" s="67"/>
      <c r="M47" s="67"/>
      <c r="N47" s="67"/>
      <c r="O47" s="67"/>
      <c r="AA47" s="66"/>
      <c r="AB47" s="66"/>
      <c r="AP47" s="66"/>
      <c r="AQ47" s="66"/>
      <c r="BA47" s="66"/>
      <c r="BB47" s="66"/>
      <c r="BH47" s="66"/>
      <c r="BI47" s="66"/>
      <c r="BS47" s="66"/>
      <c r="BT47" s="66"/>
      <c r="CA47" s="67"/>
      <c r="CH47" s="66"/>
      <c r="CI47" s="66"/>
      <c r="CM47" s="67"/>
      <c r="CN47" s="66"/>
      <c r="CO47" s="66"/>
      <c r="CP47" s="66"/>
      <c r="CQ47" s="66"/>
      <c r="CX47" s="67"/>
      <c r="CY47" s="66"/>
    </row>
    <row r="48">
      <c r="F48" s="66"/>
      <c r="G48" s="66"/>
      <c r="H48" s="66"/>
      <c r="I48" s="15"/>
      <c r="J48" s="66"/>
      <c r="K48" s="66"/>
      <c r="L48" s="67"/>
      <c r="M48" s="67"/>
      <c r="N48" s="67"/>
      <c r="O48" s="67"/>
      <c r="AA48" s="66"/>
      <c r="AB48" s="66"/>
      <c r="AP48" s="66"/>
      <c r="AQ48" s="66"/>
      <c r="BA48" s="66"/>
      <c r="BB48" s="66"/>
      <c r="BH48" s="66"/>
      <c r="BI48" s="66"/>
      <c r="BS48" s="66"/>
      <c r="BT48" s="66"/>
      <c r="CA48" s="67"/>
      <c r="CH48" s="66"/>
      <c r="CI48" s="66"/>
      <c r="CM48" s="67"/>
      <c r="CN48" s="66"/>
      <c r="CO48" s="66"/>
      <c r="CP48" s="66"/>
      <c r="CQ48" s="66"/>
      <c r="CX48" s="67"/>
      <c r="CY48" s="66"/>
    </row>
    <row r="49">
      <c r="F49" s="66"/>
      <c r="G49" s="66"/>
      <c r="H49" s="66"/>
      <c r="I49" s="15"/>
      <c r="J49" s="66"/>
      <c r="K49" s="66"/>
      <c r="L49" s="67"/>
      <c r="M49" s="67"/>
      <c r="N49" s="67"/>
      <c r="O49" s="67"/>
      <c r="AA49" s="66"/>
      <c r="AB49" s="66"/>
      <c r="AP49" s="66"/>
      <c r="AQ49" s="66"/>
      <c r="BA49" s="66"/>
      <c r="BB49" s="66"/>
      <c r="BH49" s="66"/>
      <c r="BI49" s="66"/>
      <c r="BS49" s="66"/>
      <c r="BT49" s="66"/>
      <c r="CA49" s="67"/>
      <c r="CH49" s="66"/>
      <c r="CI49" s="66"/>
      <c r="CM49" s="67"/>
      <c r="CN49" s="66"/>
      <c r="CO49" s="66"/>
      <c r="CP49" s="66"/>
      <c r="CQ49" s="66"/>
      <c r="CX49" s="67"/>
      <c r="CY49" s="66"/>
    </row>
    <row r="50">
      <c r="F50" s="66"/>
      <c r="G50" s="66"/>
      <c r="H50" s="66"/>
      <c r="I50" s="15"/>
      <c r="J50" s="66"/>
      <c r="K50" s="66"/>
      <c r="L50" s="67"/>
      <c r="M50" s="67"/>
      <c r="N50" s="67"/>
      <c r="O50" s="67"/>
      <c r="AA50" s="66"/>
      <c r="AB50" s="66"/>
      <c r="AP50" s="66"/>
      <c r="AQ50" s="66"/>
      <c r="BA50" s="66"/>
      <c r="BB50" s="66"/>
      <c r="BH50" s="66"/>
      <c r="BI50" s="66"/>
      <c r="BS50" s="66"/>
      <c r="BT50" s="66"/>
      <c r="CA50" s="67"/>
      <c r="CH50" s="66"/>
      <c r="CI50" s="66"/>
      <c r="CM50" s="67"/>
      <c r="CN50" s="66"/>
      <c r="CO50" s="66"/>
      <c r="CP50" s="66"/>
      <c r="CQ50" s="66"/>
      <c r="CX50" s="67"/>
      <c r="CY50" s="66"/>
    </row>
    <row r="51">
      <c r="F51" s="66"/>
      <c r="G51" s="66"/>
      <c r="H51" s="66"/>
      <c r="I51" s="15"/>
      <c r="J51" s="66"/>
      <c r="K51" s="66"/>
      <c r="L51" s="67"/>
      <c r="M51" s="67"/>
      <c r="N51" s="67"/>
      <c r="O51" s="67"/>
      <c r="AA51" s="66"/>
      <c r="AB51" s="66"/>
      <c r="AP51" s="66"/>
      <c r="AQ51" s="66"/>
      <c r="BA51" s="66"/>
      <c r="BB51" s="66"/>
      <c r="BH51" s="66"/>
      <c r="BI51" s="66"/>
      <c r="BS51" s="66"/>
      <c r="BT51" s="66"/>
      <c r="CA51" s="67"/>
      <c r="CH51" s="66"/>
      <c r="CI51" s="66"/>
      <c r="CM51" s="67"/>
      <c r="CN51" s="66"/>
      <c r="CO51" s="66"/>
      <c r="CP51" s="66"/>
      <c r="CQ51" s="66"/>
      <c r="CX51" s="67"/>
      <c r="CY51" s="66"/>
    </row>
    <row r="52">
      <c r="F52" s="66"/>
      <c r="G52" s="66"/>
      <c r="H52" s="66"/>
      <c r="I52" s="15"/>
      <c r="J52" s="66"/>
      <c r="K52" s="66"/>
      <c r="L52" s="67"/>
      <c r="M52" s="67"/>
      <c r="N52" s="67"/>
      <c r="O52" s="67"/>
      <c r="AA52" s="66"/>
      <c r="AB52" s="66"/>
      <c r="AP52" s="66"/>
      <c r="AQ52" s="66"/>
      <c r="BA52" s="66"/>
      <c r="BB52" s="66"/>
      <c r="BH52" s="66"/>
      <c r="BI52" s="66"/>
      <c r="BS52" s="66"/>
      <c r="BT52" s="66"/>
      <c r="CA52" s="67"/>
      <c r="CH52" s="66"/>
      <c r="CI52" s="66"/>
      <c r="CM52" s="67"/>
      <c r="CN52" s="66"/>
      <c r="CO52" s="66"/>
      <c r="CP52" s="66"/>
      <c r="CQ52" s="66"/>
      <c r="CX52" s="67"/>
      <c r="CY52" s="66"/>
    </row>
    <row r="53">
      <c r="F53" s="66"/>
      <c r="G53" s="66"/>
      <c r="H53" s="66"/>
      <c r="I53" s="15"/>
      <c r="J53" s="66"/>
      <c r="K53" s="66"/>
      <c r="L53" s="67"/>
      <c r="M53" s="67"/>
      <c r="N53" s="67"/>
      <c r="O53" s="67"/>
      <c r="AA53" s="66"/>
      <c r="AB53" s="66"/>
      <c r="AP53" s="66"/>
      <c r="AQ53" s="66"/>
      <c r="BA53" s="66"/>
      <c r="BB53" s="66"/>
      <c r="BH53" s="66"/>
      <c r="BI53" s="66"/>
      <c r="BS53" s="66"/>
      <c r="BT53" s="66"/>
      <c r="CA53" s="67"/>
      <c r="CH53" s="66"/>
      <c r="CI53" s="66"/>
      <c r="CM53" s="67"/>
      <c r="CN53" s="66"/>
      <c r="CO53" s="66"/>
      <c r="CP53" s="66"/>
      <c r="CQ53" s="66"/>
      <c r="CX53" s="67"/>
      <c r="CY53" s="66"/>
    </row>
    <row r="54">
      <c r="F54" s="66"/>
      <c r="G54" s="66"/>
      <c r="H54" s="66"/>
      <c r="I54" s="15"/>
      <c r="J54" s="66"/>
      <c r="K54" s="66"/>
      <c r="L54" s="67"/>
      <c r="M54" s="67"/>
      <c r="N54" s="67"/>
      <c r="O54" s="67"/>
      <c r="AA54" s="66"/>
      <c r="AB54" s="66"/>
      <c r="AP54" s="66"/>
      <c r="AQ54" s="66"/>
      <c r="BA54" s="66"/>
      <c r="BB54" s="66"/>
      <c r="BH54" s="66"/>
      <c r="BI54" s="66"/>
      <c r="BS54" s="66"/>
      <c r="BT54" s="66"/>
      <c r="CA54" s="67"/>
      <c r="CH54" s="66"/>
      <c r="CI54" s="66"/>
      <c r="CM54" s="67"/>
      <c r="CN54" s="66"/>
      <c r="CO54" s="66"/>
      <c r="CP54" s="66"/>
      <c r="CQ54" s="66"/>
      <c r="CX54" s="67"/>
      <c r="CY54" s="66"/>
    </row>
    <row r="55">
      <c r="F55" s="66"/>
      <c r="G55" s="66"/>
      <c r="H55" s="66"/>
      <c r="I55" s="15"/>
      <c r="J55" s="66"/>
      <c r="K55" s="66"/>
      <c r="L55" s="67"/>
      <c r="M55" s="67"/>
      <c r="N55" s="67"/>
      <c r="O55" s="67"/>
      <c r="AA55" s="66"/>
      <c r="AB55" s="66"/>
      <c r="AP55" s="66"/>
      <c r="AQ55" s="66"/>
      <c r="BA55" s="66"/>
      <c r="BB55" s="66"/>
      <c r="BH55" s="66"/>
      <c r="BI55" s="66"/>
      <c r="BS55" s="66"/>
      <c r="BT55" s="66"/>
      <c r="CA55" s="67"/>
      <c r="CH55" s="66"/>
      <c r="CI55" s="66"/>
      <c r="CM55" s="67"/>
      <c r="CN55" s="66"/>
      <c r="CO55" s="66"/>
      <c r="CP55" s="66"/>
      <c r="CQ55" s="66"/>
      <c r="CX55" s="67"/>
      <c r="CY55" s="66"/>
    </row>
    <row r="56">
      <c r="F56" s="66"/>
      <c r="G56" s="66"/>
      <c r="H56" s="66"/>
      <c r="I56" s="15"/>
      <c r="J56" s="66"/>
      <c r="K56" s="66"/>
      <c r="L56" s="67"/>
      <c r="M56" s="67"/>
      <c r="N56" s="67"/>
      <c r="O56" s="67"/>
      <c r="AA56" s="66"/>
      <c r="AB56" s="66"/>
      <c r="AP56" s="66"/>
      <c r="AQ56" s="66"/>
      <c r="BA56" s="66"/>
      <c r="BB56" s="66"/>
      <c r="BH56" s="66"/>
      <c r="BI56" s="66"/>
      <c r="BS56" s="66"/>
      <c r="BT56" s="66"/>
      <c r="CA56" s="67"/>
      <c r="CH56" s="66"/>
      <c r="CI56" s="66"/>
      <c r="CM56" s="67"/>
      <c r="CN56" s="66"/>
      <c r="CO56" s="66"/>
      <c r="CP56" s="66"/>
      <c r="CQ56" s="66"/>
      <c r="CX56" s="67"/>
      <c r="CY56" s="66"/>
    </row>
    <row r="57">
      <c r="F57" s="66"/>
      <c r="G57" s="66"/>
      <c r="H57" s="66"/>
      <c r="I57" s="15"/>
      <c r="J57" s="66"/>
      <c r="K57" s="66"/>
      <c r="L57" s="67"/>
      <c r="M57" s="67"/>
      <c r="N57" s="67"/>
      <c r="O57" s="67"/>
      <c r="AA57" s="66"/>
      <c r="AB57" s="66"/>
      <c r="AP57" s="66"/>
      <c r="AQ57" s="66"/>
      <c r="BA57" s="66"/>
      <c r="BB57" s="66"/>
      <c r="BH57" s="66"/>
      <c r="BI57" s="66"/>
      <c r="BS57" s="66"/>
      <c r="BT57" s="66"/>
      <c r="CA57" s="67"/>
      <c r="CH57" s="66"/>
      <c r="CI57" s="66"/>
      <c r="CM57" s="67"/>
      <c r="CN57" s="66"/>
      <c r="CO57" s="66"/>
      <c r="CP57" s="66"/>
      <c r="CQ57" s="66"/>
      <c r="CX57" s="67"/>
      <c r="CY57" s="66"/>
    </row>
    <row r="58">
      <c r="F58" s="66"/>
      <c r="G58" s="66"/>
      <c r="H58" s="66"/>
      <c r="I58" s="15"/>
      <c r="J58" s="66"/>
      <c r="K58" s="66"/>
      <c r="L58" s="67"/>
      <c r="M58" s="67"/>
      <c r="N58" s="67"/>
      <c r="O58" s="67"/>
      <c r="AA58" s="66"/>
      <c r="AB58" s="66"/>
      <c r="AP58" s="66"/>
      <c r="AQ58" s="66"/>
      <c r="BA58" s="66"/>
      <c r="BB58" s="66"/>
      <c r="BH58" s="66"/>
      <c r="BI58" s="66"/>
      <c r="BS58" s="66"/>
      <c r="BT58" s="66"/>
      <c r="CA58" s="67"/>
      <c r="CH58" s="66"/>
      <c r="CI58" s="66"/>
      <c r="CM58" s="67"/>
      <c r="CN58" s="66"/>
      <c r="CO58" s="66"/>
      <c r="CP58" s="66"/>
      <c r="CQ58" s="66"/>
      <c r="CX58" s="67"/>
      <c r="CY58" s="66"/>
    </row>
    <row r="59">
      <c r="F59" s="66"/>
      <c r="G59" s="66"/>
      <c r="H59" s="66"/>
      <c r="I59" s="15"/>
      <c r="J59" s="66"/>
      <c r="K59" s="66"/>
      <c r="L59" s="67"/>
      <c r="M59" s="67"/>
      <c r="N59" s="67"/>
      <c r="O59" s="67"/>
      <c r="AA59" s="66"/>
      <c r="AB59" s="66"/>
      <c r="AP59" s="66"/>
      <c r="AQ59" s="66"/>
      <c r="BA59" s="66"/>
      <c r="BB59" s="66"/>
      <c r="BH59" s="66"/>
      <c r="BI59" s="66"/>
      <c r="BS59" s="66"/>
      <c r="BT59" s="66"/>
      <c r="CA59" s="67"/>
      <c r="CH59" s="66"/>
      <c r="CI59" s="66"/>
      <c r="CM59" s="67"/>
      <c r="CN59" s="66"/>
      <c r="CO59" s="66"/>
      <c r="CP59" s="66"/>
      <c r="CQ59" s="66"/>
      <c r="CX59" s="67"/>
      <c r="CY59" s="66"/>
    </row>
    <row r="60">
      <c r="F60" s="66"/>
      <c r="G60" s="66"/>
      <c r="H60" s="66"/>
      <c r="I60" s="15"/>
      <c r="J60" s="66"/>
      <c r="K60" s="66"/>
      <c r="L60" s="67"/>
      <c r="M60" s="67"/>
      <c r="N60" s="67"/>
      <c r="O60" s="67"/>
      <c r="AA60" s="66"/>
      <c r="AB60" s="66"/>
      <c r="AP60" s="66"/>
      <c r="AQ60" s="66"/>
      <c r="BA60" s="66"/>
      <c r="BB60" s="66"/>
      <c r="BH60" s="66"/>
      <c r="BI60" s="66"/>
      <c r="BS60" s="66"/>
      <c r="BT60" s="66"/>
      <c r="CA60" s="67"/>
      <c r="CH60" s="66"/>
      <c r="CI60" s="66"/>
      <c r="CM60" s="67"/>
      <c r="CN60" s="66"/>
      <c r="CO60" s="66"/>
      <c r="CP60" s="66"/>
      <c r="CQ60" s="66"/>
      <c r="CX60" s="67"/>
      <c r="CY60" s="66"/>
    </row>
    <row r="61">
      <c r="F61" s="66"/>
      <c r="G61" s="66"/>
      <c r="H61" s="66"/>
      <c r="I61" s="15"/>
      <c r="J61" s="66"/>
      <c r="K61" s="66"/>
      <c r="L61" s="67"/>
      <c r="M61" s="67"/>
      <c r="N61" s="67"/>
      <c r="O61" s="67"/>
      <c r="AA61" s="66"/>
      <c r="AB61" s="66"/>
      <c r="AP61" s="66"/>
      <c r="AQ61" s="66"/>
      <c r="BA61" s="66"/>
      <c r="BB61" s="66"/>
      <c r="BH61" s="66"/>
      <c r="BI61" s="66"/>
      <c r="BS61" s="66"/>
      <c r="BT61" s="66"/>
      <c r="CA61" s="67"/>
      <c r="CH61" s="66"/>
      <c r="CI61" s="66"/>
      <c r="CM61" s="67"/>
      <c r="CN61" s="66"/>
      <c r="CO61" s="66"/>
      <c r="CP61" s="66"/>
      <c r="CQ61" s="66"/>
      <c r="CX61" s="67"/>
      <c r="CY61" s="66"/>
    </row>
    <row r="62">
      <c r="F62" s="66"/>
      <c r="G62" s="66"/>
      <c r="H62" s="66"/>
      <c r="I62" s="15"/>
      <c r="J62" s="66"/>
      <c r="K62" s="66"/>
      <c r="L62" s="67"/>
      <c r="M62" s="67"/>
      <c r="N62" s="67"/>
      <c r="O62" s="67"/>
      <c r="AA62" s="66"/>
      <c r="AB62" s="66"/>
      <c r="AP62" s="66"/>
      <c r="AQ62" s="66"/>
      <c r="BA62" s="66"/>
      <c r="BB62" s="66"/>
      <c r="BH62" s="66"/>
      <c r="BI62" s="66"/>
      <c r="BS62" s="66"/>
      <c r="BT62" s="66"/>
      <c r="CA62" s="67"/>
      <c r="CH62" s="66"/>
      <c r="CI62" s="66"/>
      <c r="CM62" s="67"/>
      <c r="CN62" s="66"/>
      <c r="CO62" s="66"/>
      <c r="CP62" s="66"/>
      <c r="CQ62" s="66"/>
      <c r="CX62" s="67"/>
      <c r="CY62" s="66"/>
    </row>
    <row r="63">
      <c r="F63" s="66"/>
      <c r="G63" s="66"/>
      <c r="H63" s="66"/>
      <c r="I63" s="15"/>
      <c r="J63" s="66"/>
      <c r="K63" s="66"/>
      <c r="L63" s="67"/>
      <c r="M63" s="67"/>
      <c r="N63" s="67"/>
      <c r="O63" s="67"/>
      <c r="AA63" s="66"/>
      <c r="AB63" s="66"/>
      <c r="AP63" s="66"/>
      <c r="AQ63" s="66"/>
      <c r="BA63" s="66"/>
      <c r="BB63" s="66"/>
      <c r="BH63" s="66"/>
      <c r="BI63" s="66"/>
      <c r="BS63" s="66"/>
      <c r="BT63" s="66"/>
      <c r="CA63" s="67"/>
      <c r="CH63" s="66"/>
      <c r="CI63" s="66"/>
      <c r="CM63" s="67"/>
      <c r="CN63" s="66"/>
      <c r="CO63" s="66"/>
      <c r="CP63" s="66"/>
      <c r="CQ63" s="66"/>
      <c r="CX63" s="67"/>
      <c r="CY63" s="66"/>
    </row>
    <row r="64">
      <c r="F64" s="66"/>
      <c r="G64" s="66"/>
      <c r="H64" s="66"/>
      <c r="I64" s="15"/>
      <c r="J64" s="66"/>
      <c r="K64" s="66"/>
      <c r="L64" s="67"/>
      <c r="M64" s="67"/>
      <c r="N64" s="67"/>
      <c r="O64" s="67"/>
      <c r="AA64" s="66"/>
      <c r="AB64" s="66"/>
      <c r="AP64" s="66"/>
      <c r="AQ64" s="66"/>
      <c r="BA64" s="66"/>
      <c r="BB64" s="66"/>
      <c r="BH64" s="66"/>
      <c r="BI64" s="66"/>
      <c r="BS64" s="66"/>
      <c r="BT64" s="66"/>
      <c r="CA64" s="67"/>
      <c r="CH64" s="66"/>
      <c r="CI64" s="66"/>
      <c r="CM64" s="67"/>
      <c r="CN64" s="66"/>
      <c r="CO64" s="66"/>
      <c r="CP64" s="66"/>
      <c r="CQ64" s="66"/>
      <c r="CX64" s="67"/>
      <c r="CY64" s="66"/>
    </row>
    <row r="65">
      <c r="F65" s="66"/>
      <c r="G65" s="66"/>
      <c r="H65" s="66"/>
      <c r="I65" s="15"/>
      <c r="J65" s="66"/>
      <c r="K65" s="66"/>
      <c r="L65" s="67"/>
      <c r="M65" s="67"/>
      <c r="N65" s="67"/>
      <c r="O65" s="67"/>
      <c r="AA65" s="66"/>
      <c r="AB65" s="66"/>
      <c r="AP65" s="66"/>
      <c r="AQ65" s="66"/>
      <c r="BA65" s="66"/>
      <c r="BB65" s="66"/>
      <c r="BH65" s="66"/>
      <c r="BI65" s="66"/>
      <c r="BS65" s="66"/>
      <c r="BT65" s="66"/>
      <c r="CA65" s="67"/>
      <c r="CH65" s="66"/>
      <c r="CI65" s="66"/>
      <c r="CM65" s="67"/>
      <c r="CN65" s="66"/>
      <c r="CO65" s="66"/>
      <c r="CP65" s="66"/>
      <c r="CQ65" s="66"/>
      <c r="CX65" s="67"/>
      <c r="CY65" s="66"/>
    </row>
    <row r="66">
      <c r="F66" s="66"/>
      <c r="G66" s="66"/>
      <c r="H66" s="66"/>
      <c r="I66" s="15"/>
      <c r="J66" s="66"/>
      <c r="K66" s="66"/>
      <c r="L66" s="67"/>
      <c r="M66" s="67"/>
      <c r="N66" s="67"/>
      <c r="O66" s="67"/>
      <c r="AA66" s="66"/>
      <c r="AB66" s="66"/>
      <c r="AP66" s="66"/>
      <c r="AQ66" s="66"/>
      <c r="BA66" s="66"/>
      <c r="BB66" s="66"/>
      <c r="BH66" s="66"/>
      <c r="BI66" s="66"/>
      <c r="BS66" s="66"/>
      <c r="BT66" s="66"/>
      <c r="CA66" s="67"/>
      <c r="CH66" s="66"/>
      <c r="CI66" s="66"/>
      <c r="CM66" s="67"/>
      <c r="CN66" s="66"/>
      <c r="CO66" s="66"/>
      <c r="CP66" s="66"/>
      <c r="CQ66" s="66"/>
      <c r="CX66" s="67"/>
      <c r="CY66" s="66"/>
    </row>
    <row r="67">
      <c r="F67" s="66"/>
      <c r="G67" s="66"/>
      <c r="H67" s="66"/>
      <c r="I67" s="15"/>
      <c r="J67" s="66"/>
      <c r="K67" s="66"/>
      <c r="L67" s="67"/>
      <c r="M67" s="67"/>
      <c r="N67" s="67"/>
      <c r="O67" s="67"/>
      <c r="AA67" s="66"/>
      <c r="AB67" s="66"/>
      <c r="AP67" s="66"/>
      <c r="AQ67" s="66"/>
      <c r="BA67" s="66"/>
      <c r="BB67" s="66"/>
      <c r="BH67" s="66"/>
      <c r="BI67" s="66"/>
      <c r="BS67" s="66"/>
      <c r="BT67" s="66"/>
      <c r="CA67" s="67"/>
      <c r="CH67" s="66"/>
      <c r="CI67" s="66"/>
      <c r="CM67" s="67"/>
      <c r="CN67" s="66"/>
      <c r="CO67" s="66"/>
      <c r="CP67" s="66"/>
      <c r="CQ67" s="66"/>
      <c r="CX67" s="67"/>
      <c r="CY67" s="66"/>
    </row>
    <row r="68">
      <c r="F68" s="66"/>
      <c r="G68" s="66"/>
      <c r="H68" s="66"/>
      <c r="I68" s="15"/>
      <c r="J68" s="66"/>
      <c r="K68" s="66"/>
      <c r="L68" s="67"/>
      <c r="M68" s="67"/>
      <c r="N68" s="67"/>
      <c r="O68" s="67"/>
      <c r="AA68" s="66"/>
      <c r="AB68" s="66"/>
      <c r="AP68" s="66"/>
      <c r="AQ68" s="66"/>
      <c r="BA68" s="66"/>
      <c r="BB68" s="66"/>
      <c r="BH68" s="66"/>
      <c r="BI68" s="66"/>
      <c r="BS68" s="66"/>
      <c r="BT68" s="66"/>
      <c r="CA68" s="67"/>
      <c r="CH68" s="66"/>
      <c r="CI68" s="66"/>
      <c r="CM68" s="67"/>
      <c r="CN68" s="66"/>
      <c r="CO68" s="66"/>
      <c r="CP68" s="66"/>
      <c r="CQ68" s="66"/>
      <c r="CX68" s="67"/>
      <c r="CY68" s="66"/>
    </row>
    <row r="69">
      <c r="F69" s="66"/>
      <c r="G69" s="66"/>
      <c r="H69" s="66"/>
      <c r="I69" s="15"/>
      <c r="J69" s="66"/>
      <c r="K69" s="66"/>
      <c r="L69" s="67"/>
      <c r="M69" s="67"/>
      <c r="N69" s="67"/>
      <c r="O69" s="67"/>
      <c r="AA69" s="66"/>
      <c r="AB69" s="66"/>
      <c r="AP69" s="66"/>
      <c r="AQ69" s="66"/>
      <c r="BA69" s="66"/>
      <c r="BB69" s="66"/>
      <c r="BH69" s="66"/>
      <c r="BI69" s="66"/>
      <c r="BS69" s="66"/>
      <c r="BT69" s="66"/>
      <c r="CA69" s="67"/>
      <c r="CH69" s="66"/>
      <c r="CI69" s="66"/>
      <c r="CM69" s="67"/>
      <c r="CN69" s="66"/>
      <c r="CO69" s="66"/>
      <c r="CP69" s="66"/>
      <c r="CQ69" s="66"/>
      <c r="CX69" s="67"/>
      <c r="CY69" s="66"/>
    </row>
    <row r="70">
      <c r="F70" s="66"/>
      <c r="G70" s="66"/>
      <c r="H70" s="66"/>
      <c r="I70" s="15"/>
      <c r="J70" s="66"/>
      <c r="K70" s="66"/>
      <c r="L70" s="67"/>
      <c r="M70" s="67"/>
      <c r="N70" s="67"/>
      <c r="O70" s="67"/>
      <c r="AA70" s="66"/>
      <c r="AB70" s="66"/>
      <c r="AP70" s="66"/>
      <c r="AQ70" s="66"/>
      <c r="BA70" s="66"/>
      <c r="BB70" s="66"/>
      <c r="BH70" s="66"/>
      <c r="BI70" s="66"/>
      <c r="BS70" s="66"/>
      <c r="BT70" s="66"/>
      <c r="CA70" s="67"/>
      <c r="CH70" s="66"/>
      <c r="CI70" s="66"/>
      <c r="CM70" s="67"/>
      <c r="CN70" s="66"/>
      <c r="CO70" s="66"/>
      <c r="CP70" s="66"/>
      <c r="CQ70" s="66"/>
      <c r="CX70" s="67"/>
      <c r="CY70" s="66"/>
    </row>
    <row r="71">
      <c r="F71" s="66"/>
      <c r="G71" s="66"/>
      <c r="H71" s="66"/>
      <c r="I71" s="15"/>
      <c r="J71" s="66"/>
      <c r="K71" s="66"/>
      <c r="L71" s="67"/>
      <c r="M71" s="67"/>
      <c r="N71" s="67"/>
      <c r="O71" s="67"/>
      <c r="AA71" s="66"/>
      <c r="AB71" s="66"/>
      <c r="AP71" s="66"/>
      <c r="AQ71" s="66"/>
      <c r="BA71" s="66"/>
      <c r="BB71" s="66"/>
      <c r="BH71" s="66"/>
      <c r="BI71" s="66"/>
      <c r="BS71" s="66"/>
      <c r="BT71" s="66"/>
      <c r="CA71" s="67"/>
      <c r="CH71" s="66"/>
      <c r="CI71" s="66"/>
      <c r="CM71" s="67"/>
      <c r="CN71" s="66"/>
      <c r="CO71" s="66"/>
      <c r="CP71" s="66"/>
      <c r="CQ71" s="66"/>
      <c r="CX71" s="67"/>
      <c r="CY71" s="66"/>
    </row>
    <row r="72">
      <c r="F72" s="66"/>
      <c r="G72" s="66"/>
      <c r="H72" s="66"/>
      <c r="I72" s="15"/>
      <c r="J72" s="66"/>
      <c r="K72" s="66"/>
      <c r="L72" s="67"/>
      <c r="M72" s="67"/>
      <c r="N72" s="67"/>
      <c r="O72" s="67"/>
      <c r="AA72" s="66"/>
      <c r="AB72" s="66"/>
      <c r="AP72" s="66"/>
      <c r="AQ72" s="66"/>
      <c r="BA72" s="66"/>
      <c r="BB72" s="66"/>
      <c r="BH72" s="66"/>
      <c r="BI72" s="66"/>
      <c r="BS72" s="66"/>
      <c r="BT72" s="66"/>
      <c r="CA72" s="67"/>
      <c r="CH72" s="66"/>
      <c r="CI72" s="66"/>
      <c r="CM72" s="67"/>
      <c r="CN72" s="66"/>
      <c r="CO72" s="66"/>
      <c r="CP72" s="66"/>
      <c r="CQ72" s="66"/>
      <c r="CX72" s="67"/>
      <c r="CY72" s="66"/>
    </row>
    <row r="73">
      <c r="F73" s="66"/>
      <c r="G73" s="66"/>
      <c r="H73" s="66"/>
      <c r="I73" s="15"/>
      <c r="J73" s="66"/>
      <c r="K73" s="66"/>
      <c r="L73" s="67"/>
      <c r="M73" s="67"/>
      <c r="N73" s="67"/>
      <c r="O73" s="67"/>
      <c r="AA73" s="66"/>
      <c r="AB73" s="66"/>
      <c r="AP73" s="66"/>
      <c r="AQ73" s="66"/>
      <c r="BA73" s="66"/>
      <c r="BB73" s="66"/>
      <c r="BH73" s="66"/>
      <c r="BI73" s="66"/>
      <c r="BS73" s="66"/>
      <c r="BT73" s="66"/>
      <c r="CA73" s="67"/>
      <c r="CH73" s="66"/>
      <c r="CI73" s="66"/>
      <c r="CM73" s="67"/>
      <c r="CN73" s="66"/>
      <c r="CO73" s="66"/>
      <c r="CP73" s="66"/>
      <c r="CQ73" s="66"/>
      <c r="CX73" s="67"/>
      <c r="CY73" s="66"/>
    </row>
    <row r="74">
      <c r="F74" s="66"/>
      <c r="G74" s="66"/>
      <c r="H74" s="66"/>
      <c r="I74" s="15"/>
      <c r="J74" s="66"/>
      <c r="K74" s="66"/>
      <c r="L74" s="67"/>
      <c r="M74" s="67"/>
      <c r="N74" s="67"/>
      <c r="O74" s="67"/>
      <c r="AA74" s="66"/>
      <c r="AB74" s="66"/>
      <c r="AP74" s="66"/>
      <c r="AQ74" s="66"/>
      <c r="BA74" s="66"/>
      <c r="BB74" s="66"/>
      <c r="BH74" s="66"/>
      <c r="BI74" s="66"/>
      <c r="BS74" s="66"/>
      <c r="BT74" s="66"/>
      <c r="CA74" s="67"/>
      <c r="CH74" s="66"/>
      <c r="CI74" s="66"/>
      <c r="CM74" s="67"/>
      <c r="CN74" s="66"/>
      <c r="CO74" s="66"/>
      <c r="CP74" s="66"/>
      <c r="CQ74" s="66"/>
      <c r="CX74" s="67"/>
      <c r="CY74" s="66"/>
    </row>
    <row r="75">
      <c r="F75" s="66"/>
      <c r="G75" s="66"/>
      <c r="H75" s="66"/>
      <c r="I75" s="15"/>
      <c r="J75" s="66"/>
      <c r="K75" s="66"/>
      <c r="L75" s="67"/>
      <c r="M75" s="67"/>
      <c r="N75" s="67"/>
      <c r="O75" s="67"/>
      <c r="AA75" s="66"/>
      <c r="AB75" s="66"/>
      <c r="AP75" s="66"/>
      <c r="AQ75" s="66"/>
      <c r="BA75" s="66"/>
      <c r="BB75" s="66"/>
      <c r="BH75" s="66"/>
      <c r="BI75" s="66"/>
      <c r="BS75" s="66"/>
      <c r="BT75" s="66"/>
      <c r="CA75" s="67"/>
      <c r="CH75" s="66"/>
      <c r="CI75" s="66"/>
      <c r="CM75" s="67"/>
      <c r="CN75" s="66"/>
      <c r="CO75" s="66"/>
      <c r="CP75" s="66"/>
      <c r="CQ75" s="66"/>
      <c r="CX75" s="67"/>
      <c r="CY75" s="66"/>
    </row>
    <row r="76">
      <c r="F76" s="66"/>
      <c r="G76" s="66"/>
      <c r="H76" s="66"/>
      <c r="I76" s="15"/>
      <c r="J76" s="66"/>
      <c r="K76" s="66"/>
      <c r="L76" s="67"/>
      <c r="M76" s="67"/>
      <c r="N76" s="67"/>
      <c r="O76" s="67"/>
      <c r="AA76" s="66"/>
      <c r="AB76" s="66"/>
      <c r="AP76" s="66"/>
      <c r="AQ76" s="66"/>
      <c r="BA76" s="66"/>
      <c r="BB76" s="66"/>
      <c r="BH76" s="66"/>
      <c r="BI76" s="66"/>
      <c r="BS76" s="66"/>
      <c r="BT76" s="66"/>
      <c r="CA76" s="67"/>
      <c r="CH76" s="66"/>
      <c r="CI76" s="66"/>
      <c r="CM76" s="67"/>
      <c r="CN76" s="66"/>
      <c r="CO76" s="66"/>
      <c r="CP76" s="66"/>
      <c r="CQ76" s="66"/>
      <c r="CX76" s="67"/>
      <c r="CY76" s="66"/>
    </row>
    <row r="77">
      <c r="F77" s="66"/>
      <c r="G77" s="66"/>
      <c r="H77" s="66"/>
      <c r="I77" s="15"/>
      <c r="J77" s="66"/>
      <c r="K77" s="66"/>
      <c r="L77" s="67"/>
      <c r="M77" s="67"/>
      <c r="N77" s="67"/>
      <c r="O77" s="67"/>
      <c r="AA77" s="66"/>
      <c r="AB77" s="66"/>
      <c r="AP77" s="66"/>
      <c r="AQ77" s="66"/>
      <c r="BA77" s="66"/>
      <c r="BB77" s="66"/>
      <c r="BH77" s="66"/>
      <c r="BI77" s="66"/>
      <c r="BS77" s="66"/>
      <c r="BT77" s="66"/>
      <c r="CA77" s="67"/>
      <c r="CH77" s="66"/>
      <c r="CI77" s="66"/>
      <c r="CM77" s="67"/>
      <c r="CN77" s="66"/>
      <c r="CO77" s="66"/>
      <c r="CP77" s="66"/>
      <c r="CQ77" s="66"/>
      <c r="CX77" s="67"/>
      <c r="CY77" s="66"/>
    </row>
    <row r="78">
      <c r="F78" s="66"/>
      <c r="G78" s="66"/>
      <c r="H78" s="66"/>
      <c r="I78" s="15"/>
      <c r="J78" s="66"/>
      <c r="K78" s="66"/>
      <c r="L78" s="67"/>
      <c r="M78" s="67"/>
      <c r="N78" s="67"/>
      <c r="O78" s="67"/>
      <c r="AA78" s="66"/>
      <c r="AB78" s="66"/>
      <c r="AP78" s="66"/>
      <c r="AQ78" s="66"/>
      <c r="BA78" s="66"/>
      <c r="BB78" s="66"/>
      <c r="BH78" s="66"/>
      <c r="BI78" s="66"/>
      <c r="BS78" s="66"/>
      <c r="BT78" s="66"/>
      <c r="CA78" s="67"/>
      <c r="CH78" s="66"/>
      <c r="CI78" s="66"/>
      <c r="CM78" s="67"/>
      <c r="CN78" s="66"/>
      <c r="CO78" s="66"/>
      <c r="CP78" s="66"/>
      <c r="CQ78" s="66"/>
      <c r="CX78" s="67"/>
      <c r="CY78" s="66"/>
    </row>
    <row r="79">
      <c r="F79" s="66"/>
      <c r="G79" s="66"/>
      <c r="H79" s="66"/>
      <c r="I79" s="15"/>
      <c r="J79" s="66"/>
      <c r="K79" s="66"/>
      <c r="L79" s="67"/>
      <c r="M79" s="67"/>
      <c r="N79" s="67"/>
      <c r="O79" s="67"/>
      <c r="AA79" s="66"/>
      <c r="AB79" s="66"/>
      <c r="AP79" s="66"/>
      <c r="AQ79" s="66"/>
      <c r="BA79" s="66"/>
      <c r="BB79" s="66"/>
      <c r="BH79" s="66"/>
      <c r="BI79" s="66"/>
      <c r="BS79" s="66"/>
      <c r="BT79" s="66"/>
      <c r="CA79" s="67"/>
      <c r="CH79" s="66"/>
      <c r="CI79" s="66"/>
      <c r="CM79" s="67"/>
      <c r="CN79" s="66"/>
      <c r="CO79" s="66"/>
      <c r="CP79" s="66"/>
      <c r="CQ79" s="66"/>
      <c r="CX79" s="67"/>
      <c r="CY79" s="66"/>
    </row>
    <row r="80">
      <c r="F80" s="66"/>
      <c r="G80" s="66"/>
      <c r="H80" s="66"/>
      <c r="I80" s="15"/>
      <c r="J80" s="66"/>
      <c r="K80" s="66"/>
      <c r="L80" s="67"/>
      <c r="M80" s="67"/>
      <c r="N80" s="67"/>
      <c r="O80" s="67"/>
      <c r="AA80" s="66"/>
      <c r="AB80" s="66"/>
      <c r="AP80" s="66"/>
      <c r="AQ80" s="66"/>
      <c r="BA80" s="66"/>
      <c r="BB80" s="66"/>
      <c r="BH80" s="66"/>
      <c r="BI80" s="66"/>
      <c r="BS80" s="66"/>
      <c r="BT80" s="66"/>
      <c r="CA80" s="67"/>
      <c r="CH80" s="66"/>
      <c r="CI80" s="66"/>
      <c r="CM80" s="67"/>
      <c r="CN80" s="66"/>
      <c r="CO80" s="66"/>
      <c r="CP80" s="66"/>
      <c r="CQ80" s="66"/>
      <c r="CX80" s="67"/>
      <c r="CY80" s="66"/>
    </row>
    <row r="81">
      <c r="F81" s="66"/>
      <c r="G81" s="66"/>
      <c r="H81" s="66"/>
      <c r="I81" s="15"/>
      <c r="J81" s="66"/>
      <c r="K81" s="66"/>
      <c r="L81" s="67"/>
      <c r="M81" s="67"/>
      <c r="N81" s="67"/>
      <c r="O81" s="67"/>
      <c r="AA81" s="66"/>
      <c r="AB81" s="66"/>
      <c r="AP81" s="66"/>
      <c r="AQ81" s="66"/>
      <c r="BA81" s="66"/>
      <c r="BB81" s="66"/>
      <c r="BH81" s="66"/>
      <c r="BI81" s="66"/>
      <c r="BS81" s="66"/>
      <c r="BT81" s="66"/>
      <c r="CA81" s="67"/>
      <c r="CH81" s="66"/>
      <c r="CI81" s="66"/>
      <c r="CM81" s="67"/>
      <c r="CN81" s="66"/>
      <c r="CO81" s="66"/>
      <c r="CP81" s="66"/>
      <c r="CQ81" s="66"/>
      <c r="CX81" s="67"/>
      <c r="CY81" s="66"/>
    </row>
    <row r="82">
      <c r="F82" s="66"/>
      <c r="G82" s="66"/>
      <c r="H82" s="66"/>
      <c r="I82" s="15"/>
      <c r="J82" s="66"/>
      <c r="K82" s="66"/>
      <c r="L82" s="67"/>
      <c r="M82" s="67"/>
      <c r="N82" s="67"/>
      <c r="O82" s="67"/>
      <c r="AA82" s="66"/>
      <c r="AB82" s="66"/>
      <c r="AP82" s="66"/>
      <c r="AQ82" s="66"/>
      <c r="BA82" s="66"/>
      <c r="BB82" s="66"/>
      <c r="BH82" s="66"/>
      <c r="BI82" s="66"/>
      <c r="BS82" s="66"/>
      <c r="BT82" s="66"/>
      <c r="CA82" s="67"/>
      <c r="CH82" s="66"/>
      <c r="CI82" s="66"/>
      <c r="CM82" s="67"/>
      <c r="CN82" s="66"/>
      <c r="CO82" s="66"/>
      <c r="CP82" s="66"/>
      <c r="CQ82" s="66"/>
      <c r="CX82" s="67"/>
      <c r="CY82" s="66"/>
    </row>
    <row r="83">
      <c r="F83" s="66"/>
      <c r="G83" s="66"/>
      <c r="H83" s="66"/>
      <c r="I83" s="15"/>
      <c r="J83" s="66"/>
      <c r="K83" s="66"/>
      <c r="L83" s="67"/>
      <c r="M83" s="67"/>
      <c r="N83" s="67"/>
      <c r="O83" s="67"/>
      <c r="AA83" s="66"/>
      <c r="AB83" s="66"/>
      <c r="AP83" s="66"/>
      <c r="AQ83" s="66"/>
      <c r="BA83" s="66"/>
      <c r="BB83" s="66"/>
      <c r="BH83" s="66"/>
      <c r="BI83" s="66"/>
      <c r="BS83" s="66"/>
      <c r="BT83" s="66"/>
      <c r="CA83" s="67"/>
      <c r="CH83" s="66"/>
      <c r="CI83" s="66"/>
      <c r="CM83" s="67"/>
      <c r="CN83" s="66"/>
      <c r="CO83" s="66"/>
      <c r="CP83" s="66"/>
      <c r="CQ83" s="66"/>
      <c r="CX83" s="67"/>
      <c r="CY83" s="66"/>
    </row>
    <row r="84">
      <c r="F84" s="66"/>
      <c r="G84" s="66"/>
      <c r="H84" s="66"/>
      <c r="I84" s="15"/>
      <c r="J84" s="66"/>
      <c r="K84" s="66"/>
      <c r="L84" s="67"/>
      <c r="M84" s="67"/>
      <c r="N84" s="67"/>
      <c r="O84" s="67"/>
      <c r="AA84" s="66"/>
      <c r="AB84" s="66"/>
      <c r="AP84" s="66"/>
      <c r="AQ84" s="66"/>
      <c r="BA84" s="66"/>
      <c r="BB84" s="66"/>
      <c r="BH84" s="66"/>
      <c r="BI84" s="66"/>
      <c r="BS84" s="66"/>
      <c r="BT84" s="66"/>
      <c r="CA84" s="67"/>
      <c r="CH84" s="66"/>
      <c r="CI84" s="66"/>
      <c r="CM84" s="67"/>
      <c r="CN84" s="66"/>
      <c r="CO84" s="66"/>
      <c r="CP84" s="66"/>
      <c r="CQ84" s="66"/>
      <c r="CX84" s="67"/>
      <c r="CY84" s="66"/>
    </row>
    <row r="85">
      <c r="F85" s="66"/>
      <c r="G85" s="66"/>
      <c r="H85" s="66"/>
      <c r="I85" s="15"/>
      <c r="J85" s="66"/>
      <c r="K85" s="66"/>
      <c r="L85" s="67"/>
      <c r="M85" s="67"/>
      <c r="N85" s="67"/>
      <c r="O85" s="67"/>
      <c r="AA85" s="66"/>
      <c r="AB85" s="66"/>
      <c r="AP85" s="66"/>
      <c r="AQ85" s="66"/>
      <c r="BA85" s="66"/>
      <c r="BB85" s="66"/>
      <c r="BH85" s="66"/>
      <c r="BI85" s="66"/>
      <c r="BS85" s="66"/>
      <c r="BT85" s="66"/>
      <c r="CA85" s="67"/>
      <c r="CH85" s="66"/>
      <c r="CI85" s="66"/>
      <c r="CM85" s="67"/>
      <c r="CN85" s="66"/>
      <c r="CO85" s="66"/>
      <c r="CP85" s="66"/>
      <c r="CQ85" s="66"/>
      <c r="CX85" s="67"/>
      <c r="CY85" s="66"/>
    </row>
    <row r="86">
      <c r="F86" s="66"/>
      <c r="G86" s="66"/>
      <c r="H86" s="66"/>
      <c r="I86" s="15"/>
      <c r="J86" s="66"/>
      <c r="K86" s="66"/>
      <c r="L86" s="67"/>
      <c r="M86" s="67"/>
      <c r="N86" s="67"/>
      <c r="O86" s="67"/>
      <c r="AA86" s="66"/>
      <c r="AB86" s="66"/>
      <c r="AP86" s="66"/>
      <c r="AQ86" s="66"/>
      <c r="BA86" s="66"/>
      <c r="BB86" s="66"/>
      <c r="BH86" s="66"/>
      <c r="BI86" s="66"/>
      <c r="BS86" s="66"/>
      <c r="BT86" s="66"/>
      <c r="CA86" s="67"/>
      <c r="CH86" s="66"/>
      <c r="CI86" s="66"/>
      <c r="CM86" s="67"/>
      <c r="CN86" s="66"/>
      <c r="CO86" s="66"/>
      <c r="CP86" s="66"/>
      <c r="CQ86" s="66"/>
      <c r="CX86" s="67"/>
      <c r="CY86" s="66"/>
    </row>
    <row r="87">
      <c r="F87" s="66"/>
      <c r="G87" s="66"/>
      <c r="H87" s="66"/>
      <c r="I87" s="15"/>
      <c r="J87" s="66"/>
      <c r="K87" s="66"/>
      <c r="L87" s="67"/>
      <c r="M87" s="67"/>
      <c r="N87" s="67"/>
      <c r="O87" s="67"/>
      <c r="AA87" s="66"/>
      <c r="AB87" s="66"/>
      <c r="AP87" s="66"/>
      <c r="AQ87" s="66"/>
      <c r="BA87" s="66"/>
      <c r="BB87" s="66"/>
      <c r="BH87" s="66"/>
      <c r="BI87" s="66"/>
      <c r="BS87" s="66"/>
      <c r="BT87" s="66"/>
      <c r="CA87" s="67"/>
      <c r="CH87" s="66"/>
      <c r="CI87" s="66"/>
      <c r="CM87" s="67"/>
      <c r="CN87" s="66"/>
      <c r="CO87" s="66"/>
      <c r="CP87" s="66"/>
      <c r="CQ87" s="66"/>
      <c r="CX87" s="67"/>
      <c r="CY87" s="66"/>
    </row>
    <row r="88">
      <c r="F88" s="66"/>
      <c r="G88" s="66"/>
      <c r="H88" s="66"/>
      <c r="I88" s="15"/>
      <c r="J88" s="66"/>
      <c r="K88" s="66"/>
      <c r="L88" s="67"/>
      <c r="M88" s="67"/>
      <c r="N88" s="67"/>
      <c r="O88" s="67"/>
      <c r="AA88" s="66"/>
      <c r="AB88" s="66"/>
      <c r="AP88" s="66"/>
      <c r="AQ88" s="66"/>
      <c r="BA88" s="66"/>
      <c r="BB88" s="66"/>
      <c r="BH88" s="66"/>
      <c r="BI88" s="66"/>
      <c r="BS88" s="66"/>
      <c r="BT88" s="66"/>
      <c r="CA88" s="67"/>
      <c r="CH88" s="66"/>
      <c r="CI88" s="66"/>
      <c r="CM88" s="67"/>
      <c r="CN88" s="66"/>
      <c r="CO88" s="66"/>
      <c r="CP88" s="66"/>
      <c r="CQ88" s="66"/>
      <c r="CX88" s="67"/>
      <c r="CY88" s="66"/>
    </row>
    <row r="89">
      <c r="F89" s="66"/>
      <c r="G89" s="66"/>
      <c r="H89" s="66"/>
      <c r="I89" s="15"/>
      <c r="J89" s="66"/>
      <c r="K89" s="66"/>
      <c r="L89" s="67"/>
      <c r="M89" s="67"/>
      <c r="N89" s="67"/>
      <c r="O89" s="67"/>
      <c r="AA89" s="66"/>
      <c r="AB89" s="66"/>
      <c r="AP89" s="66"/>
      <c r="AQ89" s="66"/>
      <c r="BA89" s="66"/>
      <c r="BB89" s="66"/>
      <c r="BH89" s="66"/>
      <c r="BI89" s="66"/>
      <c r="BS89" s="66"/>
      <c r="BT89" s="66"/>
      <c r="CA89" s="67"/>
      <c r="CH89" s="66"/>
      <c r="CI89" s="66"/>
      <c r="CM89" s="67"/>
      <c r="CN89" s="66"/>
      <c r="CO89" s="66"/>
      <c r="CP89" s="66"/>
      <c r="CQ89" s="66"/>
      <c r="CX89" s="67"/>
      <c r="CY89" s="66"/>
    </row>
    <row r="90">
      <c r="F90" s="66"/>
      <c r="G90" s="66"/>
      <c r="H90" s="66"/>
      <c r="I90" s="15"/>
      <c r="J90" s="66"/>
      <c r="K90" s="66"/>
      <c r="L90" s="67"/>
      <c r="M90" s="67"/>
      <c r="N90" s="67"/>
      <c r="O90" s="67"/>
      <c r="AA90" s="66"/>
      <c r="AB90" s="66"/>
      <c r="AP90" s="66"/>
      <c r="AQ90" s="66"/>
      <c r="BA90" s="66"/>
      <c r="BB90" s="66"/>
      <c r="BH90" s="66"/>
      <c r="BI90" s="66"/>
      <c r="BS90" s="66"/>
      <c r="BT90" s="66"/>
      <c r="CA90" s="67"/>
      <c r="CH90" s="66"/>
      <c r="CI90" s="66"/>
      <c r="CM90" s="67"/>
      <c r="CN90" s="66"/>
      <c r="CO90" s="66"/>
      <c r="CP90" s="66"/>
      <c r="CQ90" s="66"/>
      <c r="CX90" s="67"/>
      <c r="CY90" s="66"/>
    </row>
    <row r="91">
      <c r="F91" s="66"/>
      <c r="G91" s="66"/>
      <c r="H91" s="66"/>
      <c r="I91" s="15"/>
      <c r="J91" s="66"/>
      <c r="K91" s="66"/>
      <c r="L91" s="67"/>
      <c r="M91" s="67"/>
      <c r="N91" s="67"/>
      <c r="O91" s="67"/>
      <c r="AA91" s="66"/>
      <c r="AB91" s="66"/>
      <c r="AP91" s="66"/>
      <c r="AQ91" s="66"/>
      <c r="BA91" s="66"/>
      <c r="BB91" s="66"/>
      <c r="BH91" s="66"/>
      <c r="BI91" s="66"/>
      <c r="BS91" s="66"/>
      <c r="BT91" s="66"/>
      <c r="CA91" s="67"/>
      <c r="CH91" s="66"/>
      <c r="CI91" s="66"/>
      <c r="CM91" s="67"/>
      <c r="CN91" s="66"/>
      <c r="CO91" s="66"/>
      <c r="CP91" s="66"/>
      <c r="CQ91" s="66"/>
      <c r="CX91" s="67"/>
      <c r="CY91" s="66"/>
    </row>
    <row r="92">
      <c r="F92" s="66"/>
      <c r="G92" s="66"/>
      <c r="H92" s="66"/>
      <c r="I92" s="15"/>
      <c r="J92" s="66"/>
      <c r="K92" s="66"/>
      <c r="L92" s="67"/>
      <c r="M92" s="67"/>
      <c r="N92" s="67"/>
      <c r="O92" s="67"/>
      <c r="AA92" s="66"/>
      <c r="AB92" s="66"/>
      <c r="AP92" s="66"/>
      <c r="AQ92" s="66"/>
      <c r="BA92" s="66"/>
      <c r="BB92" s="66"/>
      <c r="BH92" s="66"/>
      <c r="BI92" s="66"/>
      <c r="BS92" s="66"/>
      <c r="BT92" s="66"/>
      <c r="CA92" s="67"/>
      <c r="CH92" s="66"/>
      <c r="CI92" s="66"/>
      <c r="CM92" s="67"/>
      <c r="CN92" s="66"/>
      <c r="CO92" s="66"/>
      <c r="CP92" s="66"/>
      <c r="CQ92" s="66"/>
      <c r="CX92" s="67"/>
      <c r="CY92" s="66"/>
    </row>
    <row r="93">
      <c r="F93" s="66"/>
      <c r="G93" s="66"/>
      <c r="H93" s="66"/>
      <c r="I93" s="15"/>
      <c r="J93" s="66"/>
      <c r="K93" s="66"/>
      <c r="L93" s="67"/>
      <c r="M93" s="67"/>
      <c r="N93" s="67"/>
      <c r="O93" s="67"/>
      <c r="AA93" s="66"/>
      <c r="AB93" s="66"/>
      <c r="AP93" s="66"/>
      <c r="AQ93" s="66"/>
      <c r="BA93" s="66"/>
      <c r="BB93" s="66"/>
      <c r="BH93" s="66"/>
      <c r="BI93" s="66"/>
      <c r="BS93" s="66"/>
      <c r="BT93" s="66"/>
      <c r="CA93" s="67"/>
      <c r="CH93" s="66"/>
      <c r="CI93" s="66"/>
      <c r="CM93" s="67"/>
      <c r="CN93" s="66"/>
      <c r="CO93" s="66"/>
      <c r="CP93" s="66"/>
      <c r="CQ93" s="66"/>
      <c r="CX93" s="67"/>
      <c r="CY93" s="66"/>
    </row>
    <row r="94">
      <c r="F94" s="66"/>
      <c r="G94" s="66"/>
      <c r="H94" s="66"/>
      <c r="I94" s="15"/>
      <c r="J94" s="66"/>
      <c r="K94" s="66"/>
      <c r="L94" s="67"/>
      <c r="M94" s="67"/>
      <c r="N94" s="67"/>
      <c r="O94" s="67"/>
      <c r="AA94" s="66"/>
      <c r="AB94" s="66"/>
      <c r="AP94" s="66"/>
      <c r="AQ94" s="66"/>
      <c r="BA94" s="66"/>
      <c r="BB94" s="66"/>
      <c r="BH94" s="66"/>
      <c r="BI94" s="66"/>
      <c r="BS94" s="66"/>
      <c r="BT94" s="66"/>
      <c r="CA94" s="67"/>
      <c r="CH94" s="66"/>
      <c r="CI94" s="66"/>
      <c r="CM94" s="67"/>
      <c r="CN94" s="66"/>
      <c r="CO94" s="66"/>
      <c r="CP94" s="66"/>
      <c r="CQ94" s="66"/>
      <c r="CX94" s="67"/>
      <c r="CY94" s="66"/>
    </row>
    <row r="95">
      <c r="F95" s="66"/>
      <c r="G95" s="66"/>
      <c r="H95" s="66"/>
      <c r="I95" s="15"/>
      <c r="J95" s="66"/>
      <c r="K95" s="66"/>
      <c r="L95" s="67"/>
      <c r="M95" s="67"/>
      <c r="N95" s="67"/>
      <c r="O95" s="67"/>
      <c r="AA95" s="66"/>
      <c r="AB95" s="66"/>
      <c r="AP95" s="66"/>
      <c r="AQ95" s="66"/>
      <c r="BA95" s="66"/>
      <c r="BB95" s="66"/>
      <c r="BH95" s="66"/>
      <c r="BI95" s="66"/>
      <c r="BS95" s="66"/>
      <c r="BT95" s="66"/>
      <c r="CA95" s="67"/>
      <c r="CH95" s="66"/>
      <c r="CI95" s="66"/>
      <c r="CM95" s="67"/>
      <c r="CN95" s="66"/>
      <c r="CO95" s="66"/>
      <c r="CP95" s="66"/>
      <c r="CQ95" s="66"/>
      <c r="CX95" s="67"/>
      <c r="CY95" s="66"/>
    </row>
    <row r="96">
      <c r="F96" s="66"/>
      <c r="G96" s="66"/>
      <c r="H96" s="66"/>
      <c r="I96" s="15"/>
      <c r="J96" s="66"/>
      <c r="K96" s="66"/>
      <c r="L96" s="67"/>
      <c r="M96" s="67"/>
      <c r="N96" s="67"/>
      <c r="O96" s="67"/>
      <c r="AA96" s="66"/>
      <c r="AB96" s="66"/>
      <c r="AP96" s="66"/>
      <c r="AQ96" s="66"/>
      <c r="BA96" s="66"/>
      <c r="BB96" s="66"/>
      <c r="BH96" s="66"/>
      <c r="BI96" s="66"/>
      <c r="BS96" s="66"/>
      <c r="BT96" s="66"/>
      <c r="CA96" s="67"/>
      <c r="CH96" s="66"/>
      <c r="CI96" s="66"/>
      <c r="CM96" s="67"/>
      <c r="CN96" s="66"/>
      <c r="CO96" s="66"/>
      <c r="CP96" s="66"/>
      <c r="CQ96" s="66"/>
      <c r="CX96" s="67"/>
      <c r="CY96" s="66"/>
    </row>
    <row r="97">
      <c r="F97" s="66"/>
      <c r="G97" s="66"/>
      <c r="H97" s="66"/>
      <c r="I97" s="15"/>
      <c r="J97" s="66"/>
      <c r="K97" s="66"/>
      <c r="L97" s="67"/>
      <c r="M97" s="67"/>
      <c r="N97" s="67"/>
      <c r="O97" s="67"/>
      <c r="AA97" s="66"/>
      <c r="AB97" s="66"/>
      <c r="AP97" s="66"/>
      <c r="AQ97" s="66"/>
      <c r="BA97" s="66"/>
      <c r="BB97" s="66"/>
      <c r="BH97" s="66"/>
      <c r="BI97" s="66"/>
      <c r="BS97" s="66"/>
      <c r="BT97" s="66"/>
      <c r="CA97" s="67"/>
      <c r="CH97" s="66"/>
      <c r="CI97" s="66"/>
      <c r="CM97" s="67"/>
      <c r="CN97" s="66"/>
      <c r="CO97" s="66"/>
      <c r="CP97" s="66"/>
      <c r="CQ97" s="66"/>
      <c r="CX97" s="67"/>
      <c r="CY97" s="66"/>
    </row>
    <row r="98">
      <c r="F98" s="66"/>
      <c r="G98" s="66"/>
      <c r="H98" s="66"/>
      <c r="I98" s="15"/>
      <c r="J98" s="66"/>
      <c r="K98" s="66"/>
      <c r="L98" s="67"/>
      <c r="M98" s="67"/>
      <c r="N98" s="67"/>
      <c r="O98" s="67"/>
      <c r="AA98" s="66"/>
      <c r="AB98" s="66"/>
      <c r="AP98" s="66"/>
      <c r="AQ98" s="66"/>
      <c r="BA98" s="66"/>
      <c r="BB98" s="66"/>
      <c r="BH98" s="66"/>
      <c r="BI98" s="66"/>
      <c r="BS98" s="66"/>
      <c r="BT98" s="66"/>
      <c r="CA98" s="67"/>
      <c r="CH98" s="66"/>
      <c r="CI98" s="66"/>
      <c r="CM98" s="67"/>
      <c r="CN98" s="66"/>
      <c r="CO98" s="66"/>
      <c r="CP98" s="66"/>
      <c r="CQ98" s="66"/>
      <c r="CX98" s="67"/>
      <c r="CY98" s="66"/>
    </row>
    <row r="99">
      <c r="F99" s="66"/>
      <c r="G99" s="66"/>
      <c r="H99" s="66"/>
      <c r="I99" s="15"/>
      <c r="J99" s="66"/>
      <c r="K99" s="66"/>
      <c r="L99" s="67"/>
      <c r="M99" s="67"/>
      <c r="N99" s="67"/>
      <c r="O99" s="67"/>
      <c r="AA99" s="66"/>
      <c r="AB99" s="66"/>
      <c r="AP99" s="66"/>
      <c r="AQ99" s="66"/>
      <c r="BA99" s="66"/>
      <c r="BB99" s="66"/>
      <c r="BH99" s="66"/>
      <c r="BI99" s="66"/>
      <c r="BS99" s="66"/>
      <c r="BT99" s="66"/>
      <c r="CA99" s="67"/>
      <c r="CH99" s="66"/>
      <c r="CI99" s="66"/>
      <c r="CM99" s="67"/>
      <c r="CN99" s="66"/>
      <c r="CO99" s="66"/>
      <c r="CP99" s="66"/>
      <c r="CQ99" s="66"/>
      <c r="CX99" s="67"/>
      <c r="CY99" s="66"/>
    </row>
    <row r="100">
      <c r="F100" s="66"/>
      <c r="G100" s="66"/>
      <c r="H100" s="66"/>
      <c r="I100" s="15"/>
      <c r="J100" s="66"/>
      <c r="K100" s="66"/>
      <c r="L100" s="67"/>
      <c r="M100" s="67"/>
      <c r="N100" s="67"/>
      <c r="O100" s="67"/>
      <c r="AA100" s="66"/>
      <c r="AB100" s="66"/>
      <c r="AP100" s="66"/>
      <c r="AQ100" s="66"/>
      <c r="BA100" s="66"/>
      <c r="BB100" s="66"/>
      <c r="BH100" s="66"/>
      <c r="BI100" s="66"/>
      <c r="BS100" s="66"/>
      <c r="BT100" s="66"/>
      <c r="CA100" s="67"/>
      <c r="CH100" s="66"/>
      <c r="CI100" s="66"/>
      <c r="CM100" s="67"/>
      <c r="CN100" s="66"/>
      <c r="CO100" s="66"/>
      <c r="CP100" s="66"/>
      <c r="CQ100" s="66"/>
      <c r="CX100" s="67"/>
      <c r="CY100" s="66"/>
    </row>
    <row r="101">
      <c r="F101" s="66"/>
      <c r="G101" s="66"/>
      <c r="H101" s="66"/>
      <c r="I101" s="15"/>
      <c r="J101" s="66"/>
      <c r="K101" s="66"/>
      <c r="L101" s="67"/>
      <c r="M101" s="67"/>
      <c r="N101" s="67"/>
      <c r="O101" s="67"/>
      <c r="AA101" s="66"/>
      <c r="AB101" s="66"/>
      <c r="AP101" s="66"/>
      <c r="AQ101" s="66"/>
      <c r="BA101" s="66"/>
      <c r="BB101" s="66"/>
      <c r="BH101" s="66"/>
      <c r="BI101" s="66"/>
      <c r="BS101" s="66"/>
      <c r="BT101" s="66"/>
      <c r="CA101" s="67"/>
      <c r="CH101" s="66"/>
      <c r="CI101" s="66"/>
      <c r="CM101" s="67"/>
      <c r="CN101" s="66"/>
      <c r="CO101" s="66"/>
      <c r="CP101" s="66"/>
      <c r="CQ101" s="66"/>
      <c r="CX101" s="67"/>
      <c r="CY101" s="66"/>
    </row>
    <row r="102">
      <c r="F102" s="66"/>
      <c r="G102" s="66"/>
      <c r="H102" s="66"/>
      <c r="I102" s="15"/>
      <c r="J102" s="66"/>
      <c r="K102" s="66"/>
      <c r="L102" s="67"/>
      <c r="M102" s="67"/>
      <c r="N102" s="67"/>
      <c r="O102" s="67"/>
      <c r="AA102" s="66"/>
      <c r="AB102" s="66"/>
      <c r="AP102" s="66"/>
      <c r="AQ102" s="66"/>
      <c r="BA102" s="66"/>
      <c r="BB102" s="66"/>
      <c r="BH102" s="66"/>
      <c r="BI102" s="66"/>
      <c r="BS102" s="66"/>
      <c r="BT102" s="66"/>
      <c r="CA102" s="67"/>
      <c r="CH102" s="66"/>
      <c r="CI102" s="66"/>
      <c r="CM102" s="67"/>
      <c r="CN102" s="66"/>
      <c r="CO102" s="66"/>
      <c r="CP102" s="66"/>
      <c r="CQ102" s="66"/>
      <c r="CX102" s="67"/>
      <c r="CY102" s="66"/>
    </row>
    <row r="103">
      <c r="F103" s="66"/>
      <c r="G103" s="66"/>
      <c r="H103" s="66"/>
      <c r="I103" s="15"/>
      <c r="J103" s="66"/>
      <c r="K103" s="66"/>
      <c r="L103" s="67"/>
      <c r="M103" s="67"/>
      <c r="N103" s="67"/>
      <c r="O103" s="67"/>
      <c r="AA103" s="66"/>
      <c r="AB103" s="66"/>
      <c r="AP103" s="66"/>
      <c r="AQ103" s="66"/>
      <c r="BA103" s="66"/>
      <c r="BB103" s="66"/>
      <c r="BH103" s="66"/>
      <c r="BI103" s="66"/>
      <c r="BS103" s="66"/>
      <c r="BT103" s="66"/>
      <c r="CA103" s="67"/>
      <c r="CH103" s="66"/>
      <c r="CI103" s="66"/>
      <c r="CM103" s="67"/>
      <c r="CN103" s="66"/>
      <c r="CO103" s="66"/>
      <c r="CP103" s="66"/>
      <c r="CQ103" s="66"/>
      <c r="CX103" s="67"/>
      <c r="CY103" s="66"/>
    </row>
    <row r="104">
      <c r="F104" s="66"/>
      <c r="G104" s="66"/>
      <c r="H104" s="66"/>
      <c r="I104" s="15"/>
      <c r="J104" s="66"/>
      <c r="K104" s="66"/>
      <c r="L104" s="67"/>
      <c r="M104" s="67"/>
      <c r="N104" s="67"/>
      <c r="O104" s="67"/>
      <c r="AA104" s="66"/>
      <c r="AB104" s="66"/>
      <c r="AP104" s="66"/>
      <c r="AQ104" s="66"/>
      <c r="BA104" s="66"/>
      <c r="BB104" s="66"/>
      <c r="BH104" s="66"/>
      <c r="BI104" s="66"/>
      <c r="BS104" s="66"/>
      <c r="BT104" s="66"/>
      <c r="CA104" s="67"/>
      <c r="CH104" s="66"/>
      <c r="CI104" s="66"/>
      <c r="CM104" s="67"/>
      <c r="CN104" s="66"/>
      <c r="CO104" s="66"/>
      <c r="CP104" s="66"/>
      <c r="CQ104" s="66"/>
      <c r="CX104" s="67"/>
      <c r="CY104" s="66"/>
    </row>
    <row r="105">
      <c r="F105" s="66"/>
      <c r="G105" s="66"/>
      <c r="H105" s="66"/>
      <c r="I105" s="15"/>
      <c r="J105" s="66"/>
      <c r="K105" s="66"/>
      <c r="L105" s="67"/>
      <c r="M105" s="67"/>
      <c r="N105" s="67"/>
      <c r="O105" s="67"/>
      <c r="AA105" s="66"/>
      <c r="AB105" s="66"/>
      <c r="AP105" s="66"/>
      <c r="AQ105" s="66"/>
      <c r="BA105" s="66"/>
      <c r="BB105" s="66"/>
      <c r="BH105" s="66"/>
      <c r="BI105" s="66"/>
      <c r="BS105" s="66"/>
      <c r="BT105" s="66"/>
      <c r="CA105" s="67"/>
      <c r="CH105" s="66"/>
      <c r="CI105" s="66"/>
      <c r="CM105" s="67"/>
      <c r="CN105" s="66"/>
      <c r="CO105" s="66"/>
      <c r="CP105" s="66"/>
      <c r="CQ105" s="66"/>
      <c r="CX105" s="67"/>
      <c r="CY105" s="66"/>
    </row>
    <row r="106">
      <c r="F106" s="66"/>
      <c r="G106" s="66"/>
      <c r="H106" s="66"/>
      <c r="I106" s="15"/>
      <c r="J106" s="66"/>
      <c r="K106" s="66"/>
      <c r="L106" s="67"/>
      <c r="M106" s="67"/>
      <c r="N106" s="67"/>
      <c r="O106" s="67"/>
      <c r="AA106" s="66"/>
      <c r="AB106" s="66"/>
      <c r="AP106" s="66"/>
      <c r="AQ106" s="66"/>
      <c r="BA106" s="66"/>
      <c r="BB106" s="66"/>
      <c r="BH106" s="66"/>
      <c r="BI106" s="66"/>
      <c r="BS106" s="66"/>
      <c r="BT106" s="66"/>
      <c r="CA106" s="67"/>
      <c r="CH106" s="66"/>
      <c r="CI106" s="66"/>
      <c r="CM106" s="67"/>
      <c r="CN106" s="66"/>
      <c r="CO106" s="66"/>
      <c r="CP106" s="66"/>
      <c r="CQ106" s="66"/>
      <c r="CX106" s="67"/>
      <c r="CY106" s="66"/>
    </row>
    <row r="107">
      <c r="F107" s="66"/>
      <c r="G107" s="66"/>
      <c r="H107" s="66"/>
      <c r="I107" s="15"/>
      <c r="J107" s="66"/>
      <c r="K107" s="66"/>
      <c r="L107" s="67"/>
      <c r="M107" s="67"/>
      <c r="N107" s="67"/>
      <c r="O107" s="67"/>
      <c r="AA107" s="66"/>
      <c r="AB107" s="66"/>
      <c r="AP107" s="66"/>
      <c r="AQ107" s="66"/>
      <c r="BA107" s="66"/>
      <c r="BB107" s="66"/>
      <c r="BH107" s="66"/>
      <c r="BI107" s="66"/>
      <c r="BS107" s="66"/>
      <c r="BT107" s="66"/>
      <c r="CA107" s="67"/>
      <c r="CH107" s="66"/>
      <c r="CI107" s="66"/>
      <c r="CM107" s="67"/>
      <c r="CN107" s="66"/>
      <c r="CO107" s="66"/>
      <c r="CP107" s="66"/>
      <c r="CQ107" s="66"/>
      <c r="CX107" s="67"/>
      <c r="CY107" s="66"/>
    </row>
    <row r="108">
      <c r="F108" s="66"/>
      <c r="G108" s="66"/>
      <c r="H108" s="66"/>
      <c r="I108" s="15"/>
      <c r="J108" s="66"/>
      <c r="K108" s="66"/>
      <c r="L108" s="67"/>
      <c r="M108" s="67"/>
      <c r="N108" s="67"/>
      <c r="O108" s="67"/>
      <c r="AA108" s="66"/>
      <c r="AB108" s="66"/>
      <c r="AP108" s="66"/>
      <c r="AQ108" s="66"/>
      <c r="BA108" s="66"/>
      <c r="BB108" s="66"/>
      <c r="BH108" s="66"/>
      <c r="BI108" s="66"/>
      <c r="BS108" s="66"/>
      <c r="BT108" s="66"/>
      <c r="CA108" s="67"/>
      <c r="CH108" s="66"/>
      <c r="CI108" s="66"/>
      <c r="CM108" s="67"/>
      <c r="CN108" s="66"/>
      <c r="CO108" s="66"/>
      <c r="CP108" s="66"/>
      <c r="CQ108" s="66"/>
      <c r="CX108" s="67"/>
      <c r="CY108" s="66"/>
    </row>
    <row r="109">
      <c r="F109" s="66"/>
      <c r="G109" s="66"/>
      <c r="H109" s="66"/>
      <c r="I109" s="15"/>
      <c r="J109" s="66"/>
      <c r="K109" s="66"/>
      <c r="L109" s="67"/>
      <c r="M109" s="67"/>
      <c r="N109" s="67"/>
      <c r="O109" s="67"/>
      <c r="AA109" s="66"/>
      <c r="AB109" s="66"/>
      <c r="AP109" s="66"/>
      <c r="AQ109" s="66"/>
      <c r="BA109" s="66"/>
      <c r="BB109" s="66"/>
      <c r="BH109" s="66"/>
      <c r="BI109" s="66"/>
      <c r="BS109" s="66"/>
      <c r="BT109" s="66"/>
      <c r="CA109" s="67"/>
      <c r="CH109" s="66"/>
      <c r="CI109" s="66"/>
      <c r="CM109" s="67"/>
      <c r="CN109" s="66"/>
      <c r="CO109" s="66"/>
      <c r="CP109" s="66"/>
      <c r="CQ109" s="66"/>
      <c r="CX109" s="67"/>
      <c r="CY109" s="66"/>
    </row>
    <row r="110">
      <c r="F110" s="66"/>
      <c r="G110" s="66"/>
      <c r="H110" s="66"/>
      <c r="I110" s="15"/>
      <c r="J110" s="66"/>
      <c r="K110" s="66"/>
      <c r="L110" s="67"/>
      <c r="M110" s="67"/>
      <c r="N110" s="67"/>
      <c r="O110" s="67"/>
      <c r="AA110" s="66"/>
      <c r="AB110" s="66"/>
      <c r="AP110" s="66"/>
      <c r="AQ110" s="66"/>
      <c r="BA110" s="66"/>
      <c r="BB110" s="66"/>
      <c r="BH110" s="66"/>
      <c r="BI110" s="66"/>
      <c r="BS110" s="66"/>
      <c r="BT110" s="66"/>
      <c r="CA110" s="67"/>
      <c r="CH110" s="66"/>
      <c r="CI110" s="66"/>
      <c r="CM110" s="67"/>
      <c r="CN110" s="66"/>
      <c r="CO110" s="66"/>
      <c r="CP110" s="66"/>
      <c r="CQ110" s="66"/>
      <c r="CX110" s="67"/>
      <c r="CY110" s="66"/>
    </row>
    <row r="111">
      <c r="F111" s="66"/>
      <c r="G111" s="66"/>
      <c r="H111" s="66"/>
      <c r="I111" s="15"/>
      <c r="J111" s="66"/>
      <c r="K111" s="66"/>
      <c r="L111" s="67"/>
      <c r="M111" s="67"/>
      <c r="N111" s="67"/>
      <c r="O111" s="67"/>
      <c r="AA111" s="66"/>
      <c r="AB111" s="66"/>
      <c r="AP111" s="66"/>
      <c r="AQ111" s="66"/>
      <c r="BA111" s="66"/>
      <c r="BB111" s="66"/>
      <c r="BH111" s="66"/>
      <c r="BI111" s="66"/>
      <c r="BS111" s="66"/>
      <c r="BT111" s="66"/>
      <c r="CA111" s="67"/>
      <c r="CH111" s="66"/>
      <c r="CI111" s="66"/>
      <c r="CM111" s="67"/>
      <c r="CN111" s="66"/>
      <c r="CO111" s="66"/>
      <c r="CP111" s="66"/>
      <c r="CQ111" s="66"/>
      <c r="CX111" s="67"/>
      <c r="CY111" s="66"/>
    </row>
    <row r="112">
      <c r="F112" s="66"/>
      <c r="G112" s="66"/>
      <c r="H112" s="66"/>
      <c r="I112" s="15"/>
      <c r="J112" s="66"/>
      <c r="K112" s="66"/>
      <c r="L112" s="67"/>
      <c r="M112" s="67"/>
      <c r="N112" s="67"/>
      <c r="O112" s="67"/>
      <c r="AA112" s="66"/>
      <c r="AB112" s="66"/>
      <c r="AP112" s="66"/>
      <c r="AQ112" s="66"/>
      <c r="BA112" s="66"/>
      <c r="BB112" s="66"/>
      <c r="BH112" s="66"/>
      <c r="BI112" s="66"/>
      <c r="BS112" s="66"/>
      <c r="BT112" s="66"/>
      <c r="CA112" s="67"/>
      <c r="CH112" s="66"/>
      <c r="CI112" s="66"/>
      <c r="CM112" s="67"/>
      <c r="CN112" s="66"/>
      <c r="CO112" s="66"/>
      <c r="CP112" s="66"/>
      <c r="CQ112" s="66"/>
      <c r="CX112" s="67"/>
      <c r="CY112" s="66"/>
    </row>
    <row r="113">
      <c r="F113" s="66"/>
      <c r="G113" s="66"/>
      <c r="H113" s="66"/>
      <c r="I113" s="15"/>
      <c r="J113" s="66"/>
      <c r="K113" s="66"/>
      <c r="L113" s="67"/>
      <c r="M113" s="67"/>
      <c r="N113" s="67"/>
      <c r="O113" s="67"/>
      <c r="AA113" s="66"/>
      <c r="AB113" s="66"/>
      <c r="AP113" s="66"/>
      <c r="AQ113" s="66"/>
      <c r="BA113" s="66"/>
      <c r="BB113" s="66"/>
      <c r="BH113" s="66"/>
      <c r="BI113" s="66"/>
      <c r="BS113" s="66"/>
      <c r="BT113" s="66"/>
      <c r="CA113" s="67"/>
      <c r="CH113" s="66"/>
      <c r="CI113" s="66"/>
      <c r="CM113" s="67"/>
      <c r="CN113" s="66"/>
      <c r="CO113" s="66"/>
      <c r="CP113" s="66"/>
      <c r="CQ113" s="66"/>
      <c r="CX113" s="67"/>
      <c r="CY113" s="66"/>
    </row>
    <row r="114">
      <c r="F114" s="66"/>
      <c r="G114" s="66"/>
      <c r="H114" s="66"/>
      <c r="I114" s="15"/>
      <c r="J114" s="66"/>
      <c r="K114" s="66"/>
      <c r="L114" s="67"/>
      <c r="M114" s="67"/>
      <c r="N114" s="67"/>
      <c r="O114" s="67"/>
      <c r="AA114" s="66"/>
      <c r="AB114" s="66"/>
      <c r="AP114" s="66"/>
      <c r="AQ114" s="66"/>
      <c r="BA114" s="66"/>
      <c r="BB114" s="66"/>
      <c r="BH114" s="66"/>
      <c r="BI114" s="66"/>
      <c r="BS114" s="66"/>
      <c r="BT114" s="66"/>
      <c r="CA114" s="67"/>
      <c r="CH114" s="66"/>
      <c r="CI114" s="66"/>
      <c r="CM114" s="67"/>
      <c r="CN114" s="66"/>
      <c r="CO114" s="66"/>
      <c r="CP114" s="66"/>
      <c r="CQ114" s="66"/>
      <c r="CX114" s="67"/>
      <c r="CY114" s="66"/>
    </row>
    <row r="115">
      <c r="F115" s="66"/>
      <c r="G115" s="66"/>
      <c r="H115" s="66"/>
      <c r="I115" s="15"/>
      <c r="J115" s="66"/>
      <c r="K115" s="66"/>
      <c r="L115" s="67"/>
      <c r="M115" s="67"/>
      <c r="N115" s="67"/>
      <c r="O115" s="67"/>
      <c r="AA115" s="66"/>
      <c r="AB115" s="66"/>
      <c r="AP115" s="66"/>
      <c r="AQ115" s="66"/>
      <c r="BA115" s="66"/>
      <c r="BB115" s="66"/>
      <c r="BH115" s="66"/>
      <c r="BI115" s="66"/>
      <c r="BS115" s="66"/>
      <c r="BT115" s="66"/>
      <c r="CA115" s="67"/>
      <c r="CH115" s="66"/>
      <c r="CI115" s="66"/>
      <c r="CM115" s="67"/>
      <c r="CN115" s="66"/>
      <c r="CO115" s="66"/>
      <c r="CP115" s="66"/>
      <c r="CQ115" s="66"/>
      <c r="CX115" s="67"/>
      <c r="CY115" s="66"/>
    </row>
    <row r="116">
      <c r="F116" s="66"/>
      <c r="G116" s="66"/>
      <c r="H116" s="66"/>
      <c r="I116" s="15"/>
      <c r="J116" s="66"/>
      <c r="K116" s="66"/>
      <c r="L116" s="67"/>
      <c r="M116" s="67"/>
      <c r="N116" s="67"/>
      <c r="O116" s="67"/>
      <c r="AA116" s="66"/>
      <c r="AB116" s="66"/>
      <c r="AP116" s="66"/>
      <c r="AQ116" s="66"/>
      <c r="BA116" s="66"/>
      <c r="BB116" s="66"/>
      <c r="BH116" s="66"/>
      <c r="BI116" s="66"/>
      <c r="BS116" s="66"/>
      <c r="BT116" s="66"/>
      <c r="CA116" s="67"/>
      <c r="CH116" s="66"/>
      <c r="CI116" s="66"/>
      <c r="CM116" s="67"/>
      <c r="CN116" s="66"/>
      <c r="CO116" s="66"/>
      <c r="CP116" s="66"/>
      <c r="CQ116" s="66"/>
      <c r="CX116" s="67"/>
      <c r="CY116" s="66"/>
    </row>
    <row r="117">
      <c r="F117" s="66"/>
      <c r="G117" s="66"/>
      <c r="H117" s="66"/>
      <c r="I117" s="15"/>
      <c r="J117" s="66"/>
      <c r="K117" s="66"/>
      <c r="L117" s="67"/>
      <c r="M117" s="67"/>
      <c r="N117" s="67"/>
      <c r="O117" s="67"/>
      <c r="AA117" s="66"/>
      <c r="AB117" s="66"/>
      <c r="AP117" s="66"/>
      <c r="AQ117" s="66"/>
      <c r="BA117" s="66"/>
      <c r="BB117" s="66"/>
      <c r="BH117" s="66"/>
      <c r="BI117" s="66"/>
      <c r="BS117" s="66"/>
      <c r="BT117" s="66"/>
      <c r="CA117" s="67"/>
      <c r="CH117" s="66"/>
      <c r="CI117" s="66"/>
      <c r="CM117" s="67"/>
      <c r="CN117" s="66"/>
      <c r="CO117" s="66"/>
      <c r="CP117" s="66"/>
      <c r="CQ117" s="66"/>
      <c r="CX117" s="67"/>
      <c r="CY117" s="66"/>
    </row>
    <row r="118">
      <c r="F118" s="66"/>
      <c r="G118" s="66"/>
      <c r="H118" s="66"/>
      <c r="I118" s="15"/>
      <c r="J118" s="66"/>
      <c r="K118" s="66"/>
      <c r="L118" s="67"/>
      <c r="M118" s="67"/>
      <c r="N118" s="67"/>
      <c r="O118" s="67"/>
      <c r="AA118" s="66"/>
      <c r="AB118" s="66"/>
      <c r="AP118" s="66"/>
      <c r="AQ118" s="66"/>
      <c r="BA118" s="66"/>
      <c r="BB118" s="66"/>
      <c r="BH118" s="66"/>
      <c r="BI118" s="66"/>
      <c r="BS118" s="66"/>
      <c r="BT118" s="66"/>
      <c r="CA118" s="67"/>
      <c r="CH118" s="66"/>
      <c r="CI118" s="66"/>
      <c r="CM118" s="67"/>
      <c r="CN118" s="66"/>
      <c r="CO118" s="66"/>
      <c r="CP118" s="66"/>
      <c r="CQ118" s="66"/>
      <c r="CX118" s="67"/>
      <c r="CY118" s="66"/>
    </row>
    <row r="119">
      <c r="F119" s="66"/>
      <c r="G119" s="66"/>
      <c r="H119" s="66"/>
      <c r="I119" s="15"/>
      <c r="J119" s="66"/>
      <c r="K119" s="66"/>
      <c r="L119" s="67"/>
      <c r="M119" s="67"/>
      <c r="N119" s="67"/>
      <c r="O119" s="67"/>
      <c r="AA119" s="66"/>
      <c r="AB119" s="66"/>
      <c r="AP119" s="66"/>
      <c r="AQ119" s="66"/>
      <c r="BA119" s="66"/>
      <c r="BB119" s="66"/>
      <c r="BH119" s="66"/>
      <c r="BI119" s="66"/>
      <c r="BS119" s="66"/>
      <c r="BT119" s="66"/>
      <c r="CA119" s="67"/>
      <c r="CH119" s="66"/>
      <c r="CI119" s="66"/>
      <c r="CM119" s="67"/>
      <c r="CN119" s="66"/>
      <c r="CO119" s="66"/>
      <c r="CP119" s="66"/>
      <c r="CQ119" s="66"/>
      <c r="CX119" s="67"/>
      <c r="CY119" s="66"/>
    </row>
    <row r="120">
      <c r="F120" s="66"/>
      <c r="G120" s="66"/>
      <c r="H120" s="66"/>
      <c r="I120" s="15"/>
      <c r="J120" s="66"/>
      <c r="K120" s="66"/>
      <c r="L120" s="67"/>
      <c r="M120" s="67"/>
      <c r="N120" s="67"/>
      <c r="O120" s="67"/>
      <c r="AA120" s="66"/>
      <c r="AB120" s="66"/>
      <c r="AP120" s="66"/>
      <c r="AQ120" s="66"/>
      <c r="BA120" s="66"/>
      <c r="BB120" s="66"/>
      <c r="BH120" s="66"/>
      <c r="BI120" s="66"/>
      <c r="BS120" s="66"/>
      <c r="BT120" s="66"/>
      <c r="CA120" s="67"/>
      <c r="CH120" s="66"/>
      <c r="CI120" s="66"/>
      <c r="CM120" s="67"/>
      <c r="CN120" s="66"/>
      <c r="CO120" s="66"/>
      <c r="CP120" s="66"/>
      <c r="CQ120" s="66"/>
      <c r="CX120" s="67"/>
      <c r="CY120" s="66"/>
    </row>
    <row r="121">
      <c r="F121" s="66"/>
      <c r="G121" s="66"/>
      <c r="H121" s="66"/>
      <c r="I121" s="15"/>
      <c r="J121" s="66"/>
      <c r="K121" s="66"/>
      <c r="L121" s="67"/>
      <c r="M121" s="67"/>
      <c r="N121" s="67"/>
      <c r="O121" s="67"/>
      <c r="AA121" s="66"/>
      <c r="AB121" s="66"/>
      <c r="AP121" s="66"/>
      <c r="AQ121" s="66"/>
      <c r="BA121" s="66"/>
      <c r="BB121" s="66"/>
      <c r="BH121" s="66"/>
      <c r="BI121" s="66"/>
      <c r="BS121" s="66"/>
      <c r="BT121" s="66"/>
      <c r="CA121" s="67"/>
      <c r="CH121" s="66"/>
      <c r="CI121" s="66"/>
      <c r="CM121" s="67"/>
      <c r="CN121" s="66"/>
      <c r="CO121" s="66"/>
      <c r="CP121" s="66"/>
      <c r="CQ121" s="66"/>
      <c r="CX121" s="67"/>
      <c r="CY121" s="66"/>
    </row>
    <row r="122">
      <c r="F122" s="66"/>
      <c r="G122" s="66"/>
      <c r="H122" s="66"/>
      <c r="I122" s="15"/>
      <c r="J122" s="66"/>
      <c r="K122" s="66"/>
      <c r="L122" s="67"/>
      <c r="M122" s="67"/>
      <c r="N122" s="67"/>
      <c r="O122" s="67"/>
      <c r="AA122" s="66"/>
      <c r="AB122" s="66"/>
      <c r="AP122" s="66"/>
      <c r="AQ122" s="66"/>
      <c r="BA122" s="66"/>
      <c r="BB122" s="66"/>
      <c r="BH122" s="66"/>
      <c r="BI122" s="66"/>
      <c r="BS122" s="66"/>
      <c r="BT122" s="66"/>
      <c r="CA122" s="67"/>
      <c r="CH122" s="66"/>
      <c r="CI122" s="66"/>
      <c r="CM122" s="67"/>
      <c r="CN122" s="66"/>
      <c r="CO122" s="66"/>
      <c r="CP122" s="66"/>
      <c r="CQ122" s="66"/>
      <c r="CX122" s="67"/>
      <c r="CY122" s="66"/>
    </row>
    <row r="123">
      <c r="F123" s="66"/>
      <c r="G123" s="66"/>
      <c r="H123" s="66"/>
      <c r="I123" s="15"/>
      <c r="J123" s="66"/>
      <c r="K123" s="66"/>
      <c r="L123" s="67"/>
      <c r="M123" s="67"/>
      <c r="N123" s="67"/>
      <c r="O123" s="67"/>
      <c r="AA123" s="66"/>
      <c r="AB123" s="66"/>
      <c r="AP123" s="66"/>
      <c r="AQ123" s="66"/>
      <c r="BA123" s="66"/>
      <c r="BB123" s="66"/>
      <c r="BH123" s="66"/>
      <c r="BI123" s="66"/>
      <c r="BS123" s="66"/>
      <c r="BT123" s="66"/>
      <c r="CA123" s="67"/>
      <c r="CH123" s="66"/>
      <c r="CI123" s="66"/>
      <c r="CM123" s="67"/>
      <c r="CN123" s="66"/>
      <c r="CO123" s="66"/>
      <c r="CP123" s="66"/>
      <c r="CQ123" s="66"/>
      <c r="CX123" s="67"/>
      <c r="CY123" s="66"/>
    </row>
    <row r="124">
      <c r="F124" s="66"/>
      <c r="G124" s="66"/>
      <c r="H124" s="66"/>
      <c r="I124" s="15"/>
      <c r="J124" s="66"/>
      <c r="K124" s="66"/>
      <c r="L124" s="67"/>
      <c r="M124" s="67"/>
      <c r="N124" s="67"/>
      <c r="O124" s="67"/>
      <c r="AA124" s="66"/>
      <c r="AB124" s="66"/>
      <c r="AP124" s="66"/>
      <c r="AQ124" s="66"/>
      <c r="BA124" s="66"/>
      <c r="BB124" s="66"/>
      <c r="BH124" s="66"/>
      <c r="BI124" s="66"/>
      <c r="BS124" s="66"/>
      <c r="BT124" s="66"/>
      <c r="CA124" s="67"/>
      <c r="CH124" s="66"/>
      <c r="CI124" s="66"/>
      <c r="CM124" s="67"/>
      <c r="CN124" s="66"/>
      <c r="CO124" s="66"/>
      <c r="CP124" s="66"/>
      <c r="CQ124" s="66"/>
      <c r="CX124" s="67"/>
      <c r="CY124" s="66"/>
    </row>
    <row r="125">
      <c r="F125" s="66"/>
      <c r="G125" s="66"/>
      <c r="H125" s="66"/>
      <c r="I125" s="15"/>
      <c r="J125" s="66"/>
      <c r="K125" s="66"/>
      <c r="L125" s="67"/>
      <c r="M125" s="67"/>
      <c r="N125" s="67"/>
      <c r="O125" s="67"/>
      <c r="AA125" s="66"/>
      <c r="AB125" s="66"/>
      <c r="AP125" s="66"/>
      <c r="AQ125" s="66"/>
      <c r="BA125" s="66"/>
      <c r="BB125" s="66"/>
      <c r="BH125" s="66"/>
      <c r="BI125" s="66"/>
      <c r="BS125" s="66"/>
      <c r="BT125" s="66"/>
      <c r="CA125" s="67"/>
      <c r="CH125" s="66"/>
      <c r="CI125" s="66"/>
      <c r="CM125" s="67"/>
      <c r="CN125" s="66"/>
      <c r="CO125" s="66"/>
      <c r="CP125" s="66"/>
      <c r="CQ125" s="66"/>
      <c r="CX125" s="67"/>
      <c r="CY125" s="66"/>
    </row>
    <row r="126">
      <c r="F126" s="66"/>
      <c r="G126" s="66"/>
      <c r="H126" s="66"/>
      <c r="I126" s="15"/>
      <c r="J126" s="66"/>
      <c r="K126" s="66"/>
      <c r="L126" s="67"/>
      <c r="M126" s="67"/>
      <c r="N126" s="67"/>
      <c r="O126" s="67"/>
      <c r="AA126" s="66"/>
      <c r="AB126" s="66"/>
      <c r="AP126" s="66"/>
      <c r="AQ126" s="66"/>
      <c r="BA126" s="66"/>
      <c r="BB126" s="66"/>
      <c r="BH126" s="66"/>
      <c r="BI126" s="66"/>
      <c r="BS126" s="66"/>
      <c r="BT126" s="66"/>
      <c r="CA126" s="67"/>
      <c r="CH126" s="66"/>
      <c r="CI126" s="66"/>
      <c r="CM126" s="67"/>
      <c r="CN126" s="66"/>
      <c r="CO126" s="66"/>
      <c r="CP126" s="66"/>
      <c r="CQ126" s="66"/>
      <c r="CX126" s="67"/>
      <c r="CY126" s="66"/>
    </row>
    <row r="127">
      <c r="F127" s="66"/>
      <c r="G127" s="66"/>
      <c r="H127" s="66"/>
      <c r="I127" s="15"/>
      <c r="J127" s="66"/>
      <c r="K127" s="66"/>
      <c r="L127" s="67"/>
      <c r="M127" s="67"/>
      <c r="N127" s="67"/>
      <c r="O127" s="67"/>
      <c r="AA127" s="66"/>
      <c r="AB127" s="66"/>
      <c r="AP127" s="66"/>
      <c r="AQ127" s="66"/>
      <c r="BA127" s="66"/>
      <c r="BB127" s="66"/>
      <c r="BH127" s="66"/>
      <c r="BI127" s="66"/>
      <c r="BS127" s="66"/>
      <c r="BT127" s="66"/>
      <c r="CA127" s="67"/>
      <c r="CH127" s="66"/>
      <c r="CI127" s="66"/>
      <c r="CM127" s="67"/>
      <c r="CN127" s="66"/>
      <c r="CO127" s="66"/>
      <c r="CP127" s="66"/>
      <c r="CQ127" s="66"/>
      <c r="CX127" s="67"/>
      <c r="CY127" s="66"/>
    </row>
    <row r="128">
      <c r="F128" s="66"/>
      <c r="G128" s="66"/>
      <c r="H128" s="66"/>
      <c r="I128" s="15"/>
      <c r="J128" s="66"/>
      <c r="K128" s="66"/>
      <c r="L128" s="67"/>
      <c r="M128" s="67"/>
      <c r="N128" s="67"/>
      <c r="O128" s="67"/>
      <c r="AA128" s="66"/>
      <c r="AB128" s="66"/>
      <c r="AP128" s="66"/>
      <c r="AQ128" s="66"/>
      <c r="BA128" s="66"/>
      <c r="BB128" s="66"/>
      <c r="BH128" s="66"/>
      <c r="BI128" s="66"/>
      <c r="BS128" s="66"/>
      <c r="BT128" s="66"/>
      <c r="CA128" s="67"/>
      <c r="CH128" s="66"/>
      <c r="CI128" s="66"/>
      <c r="CM128" s="67"/>
      <c r="CN128" s="66"/>
      <c r="CO128" s="66"/>
      <c r="CP128" s="66"/>
      <c r="CQ128" s="66"/>
      <c r="CX128" s="67"/>
      <c r="CY128" s="66"/>
    </row>
    <row r="129">
      <c r="F129" s="66"/>
      <c r="G129" s="66"/>
      <c r="H129" s="66"/>
      <c r="I129" s="15"/>
      <c r="J129" s="66"/>
      <c r="K129" s="66"/>
      <c r="L129" s="67"/>
      <c r="M129" s="67"/>
      <c r="N129" s="67"/>
      <c r="O129" s="67"/>
      <c r="AA129" s="66"/>
      <c r="AB129" s="66"/>
      <c r="AP129" s="66"/>
      <c r="AQ129" s="66"/>
      <c r="BA129" s="66"/>
      <c r="BB129" s="66"/>
      <c r="BH129" s="66"/>
      <c r="BI129" s="66"/>
      <c r="BS129" s="66"/>
      <c r="BT129" s="66"/>
      <c r="CA129" s="67"/>
      <c r="CH129" s="66"/>
      <c r="CI129" s="66"/>
      <c r="CM129" s="67"/>
      <c r="CN129" s="66"/>
      <c r="CO129" s="66"/>
      <c r="CP129" s="66"/>
      <c r="CQ129" s="66"/>
      <c r="CX129" s="67"/>
      <c r="CY129" s="66"/>
    </row>
    <row r="130">
      <c r="F130" s="66"/>
      <c r="G130" s="66"/>
      <c r="H130" s="66"/>
      <c r="I130" s="15"/>
      <c r="J130" s="66"/>
      <c r="K130" s="66"/>
      <c r="L130" s="67"/>
      <c r="M130" s="67"/>
      <c r="N130" s="67"/>
      <c r="O130" s="67"/>
      <c r="AA130" s="66"/>
      <c r="AB130" s="66"/>
      <c r="AP130" s="66"/>
      <c r="AQ130" s="66"/>
      <c r="BA130" s="66"/>
      <c r="BB130" s="66"/>
      <c r="BH130" s="66"/>
      <c r="BI130" s="66"/>
      <c r="BS130" s="66"/>
      <c r="BT130" s="66"/>
      <c r="CA130" s="67"/>
      <c r="CH130" s="66"/>
      <c r="CI130" s="66"/>
      <c r="CM130" s="67"/>
      <c r="CN130" s="66"/>
      <c r="CO130" s="66"/>
      <c r="CP130" s="66"/>
      <c r="CQ130" s="66"/>
      <c r="CX130" s="67"/>
      <c r="CY130" s="66"/>
    </row>
    <row r="131">
      <c r="F131" s="66"/>
      <c r="G131" s="66"/>
      <c r="H131" s="66"/>
      <c r="I131" s="15"/>
      <c r="J131" s="66"/>
      <c r="K131" s="66"/>
      <c r="L131" s="67"/>
      <c r="M131" s="67"/>
      <c r="N131" s="67"/>
      <c r="O131" s="67"/>
      <c r="AA131" s="66"/>
      <c r="AB131" s="66"/>
      <c r="AP131" s="66"/>
      <c r="AQ131" s="66"/>
      <c r="BA131" s="66"/>
      <c r="BB131" s="66"/>
      <c r="BH131" s="66"/>
      <c r="BI131" s="66"/>
      <c r="BS131" s="66"/>
      <c r="BT131" s="66"/>
      <c r="CA131" s="67"/>
      <c r="CH131" s="66"/>
      <c r="CI131" s="66"/>
      <c r="CM131" s="67"/>
      <c r="CN131" s="66"/>
      <c r="CO131" s="66"/>
      <c r="CP131" s="66"/>
      <c r="CQ131" s="66"/>
      <c r="CX131" s="67"/>
      <c r="CY131" s="66"/>
    </row>
    <row r="132">
      <c r="F132" s="66"/>
      <c r="G132" s="66"/>
      <c r="H132" s="66"/>
      <c r="I132" s="15"/>
      <c r="J132" s="66"/>
      <c r="K132" s="66"/>
      <c r="L132" s="67"/>
      <c r="M132" s="67"/>
      <c r="N132" s="67"/>
      <c r="O132" s="67"/>
      <c r="AA132" s="66"/>
      <c r="AB132" s="66"/>
      <c r="AP132" s="66"/>
      <c r="AQ132" s="66"/>
      <c r="BA132" s="66"/>
      <c r="BB132" s="66"/>
      <c r="BH132" s="66"/>
      <c r="BI132" s="66"/>
      <c r="BS132" s="66"/>
      <c r="BT132" s="66"/>
      <c r="CA132" s="67"/>
      <c r="CH132" s="66"/>
      <c r="CI132" s="66"/>
      <c r="CM132" s="67"/>
      <c r="CN132" s="66"/>
      <c r="CO132" s="66"/>
      <c r="CP132" s="66"/>
      <c r="CQ132" s="66"/>
      <c r="CX132" s="67"/>
      <c r="CY132" s="66"/>
    </row>
    <row r="133">
      <c r="F133" s="66"/>
      <c r="G133" s="66"/>
      <c r="H133" s="66"/>
      <c r="I133" s="15"/>
      <c r="J133" s="66"/>
      <c r="K133" s="66"/>
      <c r="L133" s="67"/>
      <c r="M133" s="67"/>
      <c r="N133" s="67"/>
      <c r="O133" s="67"/>
      <c r="AA133" s="66"/>
      <c r="AB133" s="66"/>
      <c r="AP133" s="66"/>
      <c r="AQ133" s="66"/>
      <c r="BA133" s="66"/>
      <c r="BB133" s="66"/>
      <c r="BH133" s="66"/>
      <c r="BI133" s="66"/>
      <c r="BS133" s="66"/>
      <c r="BT133" s="66"/>
      <c r="CA133" s="67"/>
      <c r="CH133" s="66"/>
      <c r="CI133" s="66"/>
      <c r="CM133" s="67"/>
      <c r="CN133" s="66"/>
      <c r="CO133" s="66"/>
      <c r="CP133" s="66"/>
      <c r="CQ133" s="66"/>
      <c r="CX133" s="67"/>
      <c r="CY133" s="66"/>
    </row>
    <row r="134">
      <c r="F134" s="66"/>
      <c r="G134" s="66"/>
      <c r="H134" s="66"/>
      <c r="I134" s="15"/>
      <c r="J134" s="66"/>
      <c r="K134" s="66"/>
      <c r="L134" s="67"/>
      <c r="M134" s="67"/>
      <c r="N134" s="67"/>
      <c r="O134" s="67"/>
      <c r="AA134" s="66"/>
      <c r="AB134" s="66"/>
      <c r="AP134" s="66"/>
      <c r="AQ134" s="66"/>
      <c r="BA134" s="66"/>
      <c r="BB134" s="66"/>
      <c r="BH134" s="66"/>
      <c r="BI134" s="66"/>
      <c r="BS134" s="66"/>
      <c r="BT134" s="66"/>
      <c r="CA134" s="67"/>
      <c r="CH134" s="66"/>
      <c r="CI134" s="66"/>
      <c r="CM134" s="67"/>
      <c r="CN134" s="66"/>
      <c r="CO134" s="66"/>
      <c r="CP134" s="66"/>
      <c r="CQ134" s="66"/>
      <c r="CX134" s="67"/>
      <c r="CY134" s="66"/>
    </row>
    <row r="135">
      <c r="F135" s="66"/>
      <c r="G135" s="66"/>
      <c r="H135" s="66"/>
      <c r="I135" s="15"/>
      <c r="J135" s="66"/>
      <c r="K135" s="66"/>
      <c r="L135" s="67"/>
      <c r="M135" s="67"/>
      <c r="N135" s="67"/>
      <c r="O135" s="67"/>
      <c r="AA135" s="66"/>
      <c r="AB135" s="66"/>
      <c r="AP135" s="66"/>
      <c r="AQ135" s="66"/>
      <c r="BA135" s="66"/>
      <c r="BB135" s="66"/>
      <c r="BH135" s="66"/>
      <c r="BI135" s="66"/>
      <c r="BS135" s="66"/>
      <c r="BT135" s="66"/>
      <c r="CA135" s="67"/>
      <c r="CH135" s="66"/>
      <c r="CI135" s="66"/>
      <c r="CM135" s="67"/>
      <c r="CN135" s="66"/>
      <c r="CO135" s="66"/>
      <c r="CP135" s="66"/>
      <c r="CQ135" s="66"/>
      <c r="CX135" s="67"/>
      <c r="CY135" s="66"/>
    </row>
    <row r="136">
      <c r="F136" s="66"/>
      <c r="G136" s="66"/>
      <c r="H136" s="66"/>
      <c r="I136" s="15"/>
      <c r="J136" s="66"/>
      <c r="K136" s="66"/>
      <c r="L136" s="67"/>
      <c r="M136" s="67"/>
      <c r="N136" s="67"/>
      <c r="O136" s="67"/>
      <c r="AA136" s="66"/>
      <c r="AB136" s="66"/>
      <c r="AP136" s="66"/>
      <c r="AQ136" s="66"/>
      <c r="BA136" s="66"/>
      <c r="BB136" s="66"/>
      <c r="BH136" s="66"/>
      <c r="BI136" s="66"/>
      <c r="BS136" s="66"/>
      <c r="BT136" s="66"/>
      <c r="CA136" s="67"/>
      <c r="CH136" s="66"/>
      <c r="CI136" s="66"/>
      <c r="CM136" s="67"/>
      <c r="CN136" s="66"/>
      <c r="CO136" s="66"/>
      <c r="CP136" s="66"/>
      <c r="CQ136" s="66"/>
      <c r="CX136" s="67"/>
      <c r="CY136" s="66"/>
    </row>
    <row r="137">
      <c r="F137" s="66"/>
      <c r="G137" s="66"/>
      <c r="H137" s="66"/>
      <c r="I137" s="15"/>
      <c r="J137" s="66"/>
      <c r="K137" s="66"/>
      <c r="L137" s="67"/>
      <c r="M137" s="67"/>
      <c r="N137" s="67"/>
      <c r="O137" s="67"/>
      <c r="AA137" s="66"/>
      <c r="AB137" s="66"/>
      <c r="AP137" s="66"/>
      <c r="AQ137" s="66"/>
      <c r="BA137" s="66"/>
      <c r="BB137" s="66"/>
      <c r="BH137" s="66"/>
      <c r="BI137" s="66"/>
      <c r="BS137" s="66"/>
      <c r="BT137" s="66"/>
      <c r="CA137" s="67"/>
      <c r="CH137" s="66"/>
      <c r="CI137" s="66"/>
      <c r="CM137" s="67"/>
      <c r="CN137" s="66"/>
      <c r="CO137" s="66"/>
      <c r="CP137" s="66"/>
      <c r="CQ137" s="66"/>
      <c r="CX137" s="67"/>
      <c r="CY137" s="66"/>
    </row>
    <row r="138">
      <c r="F138" s="66"/>
      <c r="G138" s="66"/>
      <c r="H138" s="66"/>
      <c r="I138" s="15"/>
      <c r="J138" s="66"/>
      <c r="K138" s="66"/>
      <c r="L138" s="67"/>
      <c r="M138" s="67"/>
      <c r="N138" s="67"/>
      <c r="O138" s="67"/>
      <c r="AA138" s="66"/>
      <c r="AB138" s="66"/>
      <c r="AP138" s="66"/>
      <c r="AQ138" s="66"/>
      <c r="BA138" s="66"/>
      <c r="BB138" s="66"/>
      <c r="BH138" s="66"/>
      <c r="BI138" s="66"/>
      <c r="BS138" s="66"/>
      <c r="BT138" s="66"/>
      <c r="CA138" s="67"/>
      <c r="CH138" s="66"/>
      <c r="CI138" s="66"/>
      <c r="CM138" s="67"/>
      <c r="CN138" s="66"/>
      <c r="CO138" s="66"/>
      <c r="CP138" s="66"/>
      <c r="CQ138" s="66"/>
      <c r="CX138" s="67"/>
      <c r="CY138" s="66"/>
    </row>
    <row r="139">
      <c r="F139" s="66"/>
      <c r="G139" s="66"/>
      <c r="H139" s="66"/>
      <c r="I139" s="15"/>
      <c r="J139" s="66"/>
      <c r="K139" s="66"/>
      <c r="L139" s="67"/>
      <c r="M139" s="67"/>
      <c r="N139" s="67"/>
      <c r="O139" s="67"/>
      <c r="AA139" s="66"/>
      <c r="AB139" s="66"/>
      <c r="AP139" s="66"/>
      <c r="AQ139" s="66"/>
      <c r="BA139" s="66"/>
      <c r="BB139" s="66"/>
      <c r="BH139" s="66"/>
      <c r="BI139" s="66"/>
      <c r="BS139" s="66"/>
      <c r="BT139" s="66"/>
      <c r="CA139" s="67"/>
      <c r="CH139" s="66"/>
      <c r="CI139" s="66"/>
      <c r="CM139" s="67"/>
      <c r="CN139" s="66"/>
      <c r="CO139" s="66"/>
      <c r="CP139" s="66"/>
      <c r="CQ139" s="66"/>
      <c r="CX139" s="67"/>
      <c r="CY139" s="66"/>
    </row>
    <row r="140">
      <c r="F140" s="66"/>
      <c r="G140" s="66"/>
      <c r="H140" s="66"/>
      <c r="I140" s="15"/>
      <c r="J140" s="66"/>
      <c r="K140" s="66"/>
      <c r="L140" s="67"/>
      <c r="M140" s="67"/>
      <c r="N140" s="67"/>
      <c r="O140" s="67"/>
      <c r="AA140" s="66"/>
      <c r="AB140" s="66"/>
      <c r="AP140" s="66"/>
      <c r="AQ140" s="66"/>
      <c r="BA140" s="66"/>
      <c r="BB140" s="66"/>
      <c r="BH140" s="66"/>
      <c r="BI140" s="66"/>
      <c r="BS140" s="66"/>
      <c r="BT140" s="66"/>
      <c r="CA140" s="67"/>
      <c r="CH140" s="66"/>
      <c r="CI140" s="66"/>
      <c r="CM140" s="67"/>
      <c r="CN140" s="66"/>
      <c r="CO140" s="66"/>
      <c r="CP140" s="66"/>
      <c r="CQ140" s="66"/>
      <c r="CX140" s="67"/>
      <c r="CY140" s="66"/>
    </row>
    <row r="141">
      <c r="F141" s="66"/>
      <c r="G141" s="66"/>
      <c r="H141" s="66"/>
      <c r="I141" s="15"/>
      <c r="J141" s="66"/>
      <c r="K141" s="66"/>
      <c r="L141" s="67"/>
      <c r="M141" s="67"/>
      <c r="N141" s="67"/>
      <c r="O141" s="67"/>
      <c r="AA141" s="66"/>
      <c r="AB141" s="66"/>
      <c r="AP141" s="66"/>
      <c r="AQ141" s="66"/>
      <c r="BA141" s="66"/>
      <c r="BB141" s="66"/>
      <c r="BH141" s="66"/>
      <c r="BI141" s="66"/>
      <c r="BS141" s="66"/>
      <c r="BT141" s="66"/>
      <c r="CA141" s="67"/>
      <c r="CH141" s="66"/>
      <c r="CI141" s="66"/>
      <c r="CM141" s="67"/>
      <c r="CN141" s="66"/>
      <c r="CO141" s="66"/>
      <c r="CP141" s="66"/>
      <c r="CQ141" s="66"/>
      <c r="CX141" s="67"/>
      <c r="CY141" s="66"/>
    </row>
    <row r="142">
      <c r="F142" s="66"/>
      <c r="G142" s="66"/>
      <c r="H142" s="66"/>
      <c r="I142" s="15"/>
      <c r="J142" s="66"/>
      <c r="K142" s="66"/>
      <c r="L142" s="67"/>
      <c r="M142" s="67"/>
      <c r="N142" s="67"/>
      <c r="O142" s="67"/>
      <c r="AA142" s="66"/>
      <c r="AB142" s="66"/>
      <c r="AP142" s="66"/>
      <c r="AQ142" s="66"/>
      <c r="BA142" s="66"/>
      <c r="BB142" s="66"/>
      <c r="BH142" s="66"/>
      <c r="BI142" s="66"/>
      <c r="BS142" s="66"/>
      <c r="BT142" s="66"/>
      <c r="CA142" s="67"/>
      <c r="CH142" s="66"/>
      <c r="CI142" s="66"/>
      <c r="CM142" s="67"/>
      <c r="CN142" s="66"/>
      <c r="CO142" s="66"/>
      <c r="CP142" s="66"/>
      <c r="CQ142" s="66"/>
      <c r="CX142" s="67"/>
      <c r="CY142" s="66"/>
    </row>
    <row r="143">
      <c r="F143" s="66"/>
      <c r="G143" s="66"/>
      <c r="H143" s="66"/>
      <c r="I143" s="15"/>
      <c r="J143" s="66"/>
      <c r="K143" s="66"/>
      <c r="L143" s="67"/>
      <c r="M143" s="67"/>
      <c r="N143" s="67"/>
      <c r="O143" s="67"/>
      <c r="AA143" s="66"/>
      <c r="AB143" s="66"/>
      <c r="AP143" s="66"/>
      <c r="AQ143" s="66"/>
      <c r="BA143" s="66"/>
      <c r="BB143" s="66"/>
      <c r="BH143" s="66"/>
      <c r="BI143" s="66"/>
      <c r="BS143" s="66"/>
      <c r="BT143" s="66"/>
      <c r="CA143" s="67"/>
      <c r="CH143" s="66"/>
      <c r="CI143" s="66"/>
      <c r="CM143" s="67"/>
      <c r="CN143" s="66"/>
      <c r="CO143" s="66"/>
      <c r="CP143" s="66"/>
      <c r="CQ143" s="66"/>
      <c r="CX143" s="67"/>
      <c r="CY143" s="66"/>
    </row>
    <row r="144">
      <c r="F144" s="66"/>
      <c r="G144" s="66"/>
      <c r="H144" s="66"/>
      <c r="I144" s="15"/>
      <c r="J144" s="66"/>
      <c r="K144" s="66"/>
      <c r="L144" s="67"/>
      <c r="M144" s="67"/>
      <c r="N144" s="67"/>
      <c r="O144" s="67"/>
      <c r="AA144" s="66"/>
      <c r="AB144" s="66"/>
      <c r="AP144" s="66"/>
      <c r="AQ144" s="66"/>
      <c r="BA144" s="66"/>
      <c r="BB144" s="66"/>
      <c r="BH144" s="66"/>
      <c r="BI144" s="66"/>
      <c r="BS144" s="66"/>
      <c r="BT144" s="66"/>
      <c r="CA144" s="67"/>
      <c r="CH144" s="66"/>
      <c r="CI144" s="66"/>
      <c r="CM144" s="67"/>
      <c r="CN144" s="66"/>
      <c r="CO144" s="66"/>
      <c r="CP144" s="66"/>
      <c r="CQ144" s="66"/>
      <c r="CX144" s="67"/>
      <c r="CY144" s="66"/>
    </row>
    <row r="145">
      <c r="F145" s="66"/>
      <c r="G145" s="66"/>
      <c r="H145" s="66"/>
      <c r="I145" s="15"/>
      <c r="J145" s="66"/>
      <c r="K145" s="66"/>
      <c r="L145" s="67"/>
      <c r="M145" s="67"/>
      <c r="N145" s="67"/>
      <c r="O145" s="67"/>
      <c r="AA145" s="66"/>
      <c r="AB145" s="66"/>
      <c r="AP145" s="66"/>
      <c r="AQ145" s="66"/>
      <c r="BA145" s="66"/>
      <c r="BB145" s="66"/>
      <c r="BH145" s="66"/>
      <c r="BI145" s="66"/>
      <c r="BS145" s="66"/>
      <c r="BT145" s="66"/>
      <c r="CA145" s="67"/>
      <c r="CH145" s="66"/>
      <c r="CI145" s="66"/>
      <c r="CM145" s="67"/>
      <c r="CN145" s="66"/>
      <c r="CO145" s="66"/>
      <c r="CP145" s="66"/>
      <c r="CQ145" s="66"/>
      <c r="CX145" s="67"/>
      <c r="CY145" s="66"/>
    </row>
    <row r="146">
      <c r="F146" s="66"/>
      <c r="G146" s="66"/>
      <c r="H146" s="66"/>
      <c r="I146" s="15"/>
      <c r="J146" s="66"/>
      <c r="K146" s="66"/>
      <c r="L146" s="67"/>
      <c r="M146" s="67"/>
      <c r="N146" s="67"/>
      <c r="O146" s="67"/>
      <c r="AA146" s="66"/>
      <c r="AB146" s="66"/>
      <c r="AP146" s="66"/>
      <c r="AQ146" s="66"/>
      <c r="BA146" s="66"/>
      <c r="BB146" s="66"/>
      <c r="BH146" s="66"/>
      <c r="BI146" s="66"/>
      <c r="BS146" s="66"/>
      <c r="BT146" s="66"/>
      <c r="CA146" s="67"/>
      <c r="CH146" s="66"/>
      <c r="CI146" s="66"/>
      <c r="CM146" s="67"/>
      <c r="CN146" s="66"/>
      <c r="CO146" s="66"/>
      <c r="CP146" s="66"/>
      <c r="CQ146" s="66"/>
      <c r="CX146" s="67"/>
      <c r="CY146" s="66"/>
    </row>
    <row r="147">
      <c r="F147" s="66"/>
      <c r="G147" s="66"/>
      <c r="H147" s="66"/>
      <c r="I147" s="15"/>
      <c r="J147" s="66"/>
      <c r="K147" s="66"/>
      <c r="L147" s="67"/>
      <c r="M147" s="67"/>
      <c r="N147" s="67"/>
      <c r="O147" s="67"/>
      <c r="AA147" s="66"/>
      <c r="AB147" s="66"/>
      <c r="AP147" s="66"/>
      <c r="AQ147" s="66"/>
      <c r="BA147" s="66"/>
      <c r="BB147" s="66"/>
      <c r="BH147" s="66"/>
      <c r="BI147" s="66"/>
      <c r="BS147" s="66"/>
      <c r="BT147" s="66"/>
      <c r="CA147" s="67"/>
      <c r="CH147" s="66"/>
      <c r="CI147" s="66"/>
      <c r="CM147" s="67"/>
      <c r="CN147" s="66"/>
      <c r="CO147" s="66"/>
      <c r="CP147" s="66"/>
      <c r="CQ147" s="66"/>
      <c r="CX147" s="67"/>
      <c r="CY147" s="66"/>
    </row>
    <row r="148">
      <c r="F148" s="66"/>
      <c r="G148" s="66"/>
      <c r="H148" s="66"/>
      <c r="I148" s="15"/>
      <c r="J148" s="66"/>
      <c r="K148" s="66"/>
      <c r="L148" s="67"/>
      <c r="M148" s="67"/>
      <c r="N148" s="67"/>
      <c r="O148" s="67"/>
      <c r="AA148" s="66"/>
      <c r="AB148" s="66"/>
      <c r="AP148" s="66"/>
      <c r="AQ148" s="66"/>
      <c r="BA148" s="66"/>
      <c r="BB148" s="66"/>
      <c r="BH148" s="66"/>
      <c r="BI148" s="66"/>
      <c r="BS148" s="66"/>
      <c r="BT148" s="66"/>
      <c r="CA148" s="67"/>
      <c r="CH148" s="66"/>
      <c r="CI148" s="66"/>
      <c r="CM148" s="67"/>
      <c r="CN148" s="66"/>
      <c r="CO148" s="66"/>
      <c r="CP148" s="66"/>
      <c r="CQ148" s="66"/>
      <c r="CX148" s="67"/>
      <c r="CY148" s="66"/>
    </row>
    <row r="149">
      <c r="F149" s="66"/>
      <c r="G149" s="66"/>
      <c r="H149" s="66"/>
      <c r="I149" s="15"/>
      <c r="J149" s="66"/>
      <c r="K149" s="66"/>
      <c r="L149" s="67"/>
      <c r="M149" s="67"/>
      <c r="N149" s="67"/>
      <c r="O149" s="67"/>
      <c r="AA149" s="66"/>
      <c r="AB149" s="66"/>
      <c r="AP149" s="66"/>
      <c r="AQ149" s="66"/>
      <c r="BA149" s="66"/>
      <c r="BB149" s="66"/>
      <c r="BH149" s="66"/>
      <c r="BI149" s="66"/>
      <c r="BS149" s="66"/>
      <c r="BT149" s="66"/>
      <c r="CA149" s="67"/>
      <c r="CH149" s="66"/>
      <c r="CI149" s="66"/>
      <c r="CM149" s="67"/>
      <c r="CN149" s="66"/>
      <c r="CO149" s="66"/>
      <c r="CP149" s="66"/>
      <c r="CQ149" s="66"/>
      <c r="CX149" s="67"/>
      <c r="CY149" s="66"/>
    </row>
    <row r="150">
      <c r="F150" s="66"/>
      <c r="G150" s="66"/>
      <c r="H150" s="66"/>
      <c r="I150" s="15"/>
      <c r="J150" s="66"/>
      <c r="K150" s="66"/>
      <c r="L150" s="67"/>
      <c r="M150" s="67"/>
      <c r="N150" s="67"/>
      <c r="O150" s="67"/>
      <c r="AA150" s="66"/>
      <c r="AB150" s="66"/>
      <c r="AP150" s="66"/>
      <c r="AQ150" s="66"/>
      <c r="BA150" s="66"/>
      <c r="BB150" s="66"/>
      <c r="BH150" s="66"/>
      <c r="BI150" s="66"/>
      <c r="BS150" s="66"/>
      <c r="BT150" s="66"/>
      <c r="CA150" s="67"/>
      <c r="CH150" s="66"/>
      <c r="CI150" s="66"/>
      <c r="CM150" s="67"/>
      <c r="CN150" s="66"/>
      <c r="CO150" s="66"/>
      <c r="CP150" s="66"/>
      <c r="CQ150" s="66"/>
      <c r="CX150" s="67"/>
      <c r="CY150" s="66"/>
    </row>
    <row r="151">
      <c r="F151" s="66"/>
      <c r="G151" s="66"/>
      <c r="H151" s="66"/>
      <c r="I151" s="15"/>
      <c r="J151" s="66"/>
      <c r="K151" s="66"/>
      <c r="L151" s="67"/>
      <c r="M151" s="67"/>
      <c r="N151" s="67"/>
      <c r="O151" s="67"/>
      <c r="AA151" s="66"/>
      <c r="AB151" s="66"/>
      <c r="AP151" s="66"/>
      <c r="AQ151" s="66"/>
      <c r="BA151" s="66"/>
      <c r="BB151" s="66"/>
      <c r="BH151" s="66"/>
      <c r="BI151" s="66"/>
      <c r="BS151" s="66"/>
      <c r="BT151" s="66"/>
      <c r="CA151" s="67"/>
      <c r="CH151" s="66"/>
      <c r="CI151" s="66"/>
      <c r="CM151" s="67"/>
      <c r="CN151" s="66"/>
      <c r="CO151" s="66"/>
      <c r="CP151" s="66"/>
      <c r="CQ151" s="66"/>
      <c r="CX151" s="67"/>
      <c r="CY151" s="66"/>
    </row>
    <row r="152">
      <c r="F152" s="66"/>
      <c r="G152" s="66"/>
      <c r="H152" s="66"/>
      <c r="I152" s="15"/>
      <c r="J152" s="66"/>
      <c r="K152" s="66"/>
      <c r="L152" s="67"/>
      <c r="M152" s="67"/>
      <c r="N152" s="67"/>
      <c r="O152" s="67"/>
      <c r="AA152" s="66"/>
      <c r="AB152" s="66"/>
      <c r="AP152" s="66"/>
      <c r="AQ152" s="66"/>
      <c r="BA152" s="66"/>
      <c r="BB152" s="66"/>
      <c r="BH152" s="66"/>
      <c r="BI152" s="66"/>
      <c r="BS152" s="66"/>
      <c r="BT152" s="66"/>
      <c r="CA152" s="67"/>
      <c r="CH152" s="66"/>
      <c r="CI152" s="66"/>
      <c r="CM152" s="67"/>
      <c r="CN152" s="66"/>
      <c r="CO152" s="66"/>
      <c r="CP152" s="66"/>
      <c r="CQ152" s="66"/>
      <c r="CX152" s="67"/>
      <c r="CY152" s="66"/>
    </row>
    <row r="153">
      <c r="F153" s="66"/>
      <c r="G153" s="66"/>
      <c r="H153" s="66"/>
      <c r="I153" s="15"/>
      <c r="J153" s="66"/>
      <c r="K153" s="66"/>
      <c r="L153" s="67"/>
      <c r="M153" s="67"/>
      <c r="N153" s="67"/>
      <c r="O153" s="67"/>
      <c r="AA153" s="66"/>
      <c r="AB153" s="66"/>
      <c r="AP153" s="66"/>
      <c r="AQ153" s="66"/>
      <c r="BA153" s="66"/>
      <c r="BB153" s="66"/>
      <c r="BH153" s="66"/>
      <c r="BI153" s="66"/>
      <c r="BS153" s="66"/>
      <c r="BT153" s="66"/>
      <c r="CA153" s="67"/>
      <c r="CH153" s="66"/>
      <c r="CI153" s="66"/>
      <c r="CM153" s="67"/>
      <c r="CN153" s="66"/>
      <c r="CO153" s="66"/>
      <c r="CP153" s="66"/>
      <c r="CQ153" s="66"/>
      <c r="CX153" s="67"/>
      <c r="CY153" s="66"/>
    </row>
    <row r="154">
      <c r="F154" s="66"/>
      <c r="G154" s="66"/>
      <c r="H154" s="66"/>
      <c r="I154" s="15"/>
      <c r="J154" s="66"/>
      <c r="K154" s="66"/>
      <c r="L154" s="67"/>
      <c r="M154" s="67"/>
      <c r="N154" s="67"/>
      <c r="O154" s="67"/>
      <c r="AA154" s="66"/>
      <c r="AB154" s="66"/>
      <c r="AP154" s="66"/>
      <c r="AQ154" s="66"/>
      <c r="BA154" s="66"/>
      <c r="BB154" s="66"/>
      <c r="BH154" s="66"/>
      <c r="BI154" s="66"/>
      <c r="BS154" s="66"/>
      <c r="BT154" s="66"/>
      <c r="CA154" s="67"/>
      <c r="CH154" s="66"/>
      <c r="CI154" s="66"/>
      <c r="CM154" s="67"/>
      <c r="CN154" s="66"/>
      <c r="CO154" s="66"/>
      <c r="CP154" s="66"/>
      <c r="CQ154" s="66"/>
      <c r="CX154" s="67"/>
      <c r="CY154" s="66"/>
    </row>
    <row r="155">
      <c r="F155" s="66"/>
      <c r="G155" s="66"/>
      <c r="H155" s="66"/>
      <c r="I155" s="15"/>
      <c r="J155" s="66"/>
      <c r="K155" s="66"/>
      <c r="L155" s="67"/>
      <c r="M155" s="67"/>
      <c r="N155" s="67"/>
      <c r="O155" s="67"/>
      <c r="AA155" s="66"/>
      <c r="AB155" s="66"/>
      <c r="AP155" s="66"/>
      <c r="AQ155" s="66"/>
      <c r="BA155" s="66"/>
      <c r="BB155" s="66"/>
      <c r="BH155" s="66"/>
      <c r="BI155" s="66"/>
      <c r="BS155" s="66"/>
      <c r="BT155" s="66"/>
      <c r="CA155" s="67"/>
      <c r="CH155" s="66"/>
      <c r="CI155" s="66"/>
      <c r="CM155" s="67"/>
      <c r="CN155" s="66"/>
      <c r="CO155" s="66"/>
      <c r="CP155" s="66"/>
      <c r="CQ155" s="66"/>
      <c r="CX155" s="67"/>
      <c r="CY155" s="66"/>
    </row>
    <row r="156">
      <c r="F156" s="66"/>
      <c r="G156" s="66"/>
      <c r="H156" s="66"/>
      <c r="I156" s="15"/>
      <c r="J156" s="66"/>
      <c r="K156" s="66"/>
      <c r="L156" s="67"/>
      <c r="M156" s="67"/>
      <c r="N156" s="67"/>
      <c r="O156" s="67"/>
      <c r="AA156" s="66"/>
      <c r="AB156" s="66"/>
      <c r="AP156" s="66"/>
      <c r="AQ156" s="66"/>
      <c r="BA156" s="66"/>
      <c r="BB156" s="66"/>
      <c r="BH156" s="66"/>
      <c r="BI156" s="66"/>
      <c r="BS156" s="66"/>
      <c r="BT156" s="66"/>
      <c r="CA156" s="67"/>
      <c r="CH156" s="66"/>
      <c r="CI156" s="66"/>
      <c r="CM156" s="67"/>
      <c r="CN156" s="66"/>
      <c r="CO156" s="66"/>
      <c r="CP156" s="66"/>
      <c r="CQ156" s="66"/>
      <c r="CX156" s="67"/>
      <c r="CY156" s="66"/>
    </row>
    <row r="157">
      <c r="F157" s="66"/>
      <c r="G157" s="66"/>
      <c r="H157" s="66"/>
      <c r="I157" s="15"/>
      <c r="J157" s="66"/>
      <c r="K157" s="66"/>
      <c r="L157" s="67"/>
      <c r="M157" s="67"/>
      <c r="N157" s="67"/>
      <c r="O157" s="67"/>
      <c r="AA157" s="66"/>
      <c r="AB157" s="66"/>
      <c r="AP157" s="66"/>
      <c r="AQ157" s="66"/>
      <c r="BA157" s="66"/>
      <c r="BB157" s="66"/>
      <c r="BH157" s="66"/>
      <c r="BI157" s="66"/>
      <c r="BS157" s="66"/>
      <c r="BT157" s="66"/>
      <c r="CA157" s="67"/>
      <c r="CH157" s="66"/>
      <c r="CI157" s="66"/>
      <c r="CM157" s="67"/>
      <c r="CN157" s="66"/>
      <c r="CO157" s="66"/>
      <c r="CP157" s="66"/>
      <c r="CQ157" s="66"/>
      <c r="CX157" s="67"/>
      <c r="CY157" s="66"/>
    </row>
    <row r="158">
      <c r="F158" s="66"/>
      <c r="G158" s="66"/>
      <c r="H158" s="66"/>
      <c r="I158" s="15"/>
      <c r="J158" s="66"/>
      <c r="K158" s="66"/>
      <c r="L158" s="67"/>
      <c r="M158" s="67"/>
      <c r="N158" s="67"/>
      <c r="O158" s="67"/>
      <c r="AA158" s="66"/>
      <c r="AB158" s="66"/>
      <c r="AP158" s="66"/>
      <c r="AQ158" s="66"/>
      <c r="BA158" s="66"/>
      <c r="BB158" s="66"/>
      <c r="BH158" s="66"/>
      <c r="BI158" s="66"/>
      <c r="BS158" s="66"/>
      <c r="BT158" s="66"/>
      <c r="CA158" s="67"/>
      <c r="CH158" s="66"/>
      <c r="CI158" s="66"/>
      <c r="CM158" s="67"/>
      <c r="CN158" s="66"/>
      <c r="CO158" s="66"/>
      <c r="CP158" s="66"/>
      <c r="CQ158" s="66"/>
      <c r="CX158" s="67"/>
      <c r="CY158" s="66"/>
    </row>
    <row r="159">
      <c r="F159" s="66"/>
      <c r="G159" s="66"/>
      <c r="H159" s="66"/>
      <c r="I159" s="15"/>
      <c r="J159" s="66"/>
      <c r="K159" s="66"/>
      <c r="L159" s="67"/>
      <c r="M159" s="67"/>
      <c r="N159" s="67"/>
      <c r="O159" s="67"/>
      <c r="AA159" s="66"/>
      <c r="AB159" s="66"/>
      <c r="AP159" s="66"/>
      <c r="AQ159" s="66"/>
      <c r="BA159" s="66"/>
      <c r="BB159" s="66"/>
      <c r="BH159" s="66"/>
      <c r="BI159" s="66"/>
      <c r="BS159" s="66"/>
      <c r="BT159" s="66"/>
      <c r="CA159" s="67"/>
      <c r="CH159" s="66"/>
      <c r="CI159" s="66"/>
      <c r="CM159" s="67"/>
      <c r="CN159" s="66"/>
      <c r="CO159" s="66"/>
      <c r="CP159" s="66"/>
      <c r="CQ159" s="66"/>
      <c r="CX159" s="67"/>
      <c r="CY159" s="66"/>
    </row>
    <row r="160">
      <c r="F160" s="66"/>
      <c r="G160" s="66"/>
      <c r="H160" s="66"/>
      <c r="I160" s="15"/>
      <c r="J160" s="66"/>
      <c r="K160" s="66"/>
      <c r="L160" s="67"/>
      <c r="M160" s="67"/>
      <c r="N160" s="67"/>
      <c r="O160" s="67"/>
      <c r="AA160" s="66"/>
      <c r="AB160" s="66"/>
      <c r="AP160" s="66"/>
      <c r="AQ160" s="66"/>
      <c r="BA160" s="66"/>
      <c r="BB160" s="66"/>
      <c r="BH160" s="66"/>
      <c r="BI160" s="66"/>
      <c r="BS160" s="66"/>
      <c r="BT160" s="66"/>
      <c r="CA160" s="67"/>
      <c r="CH160" s="66"/>
      <c r="CI160" s="66"/>
      <c r="CM160" s="67"/>
      <c r="CN160" s="66"/>
      <c r="CO160" s="66"/>
      <c r="CP160" s="66"/>
      <c r="CQ160" s="66"/>
      <c r="CX160" s="67"/>
      <c r="CY160" s="66"/>
    </row>
    <row r="161">
      <c r="F161" s="66"/>
      <c r="G161" s="66"/>
      <c r="H161" s="66"/>
      <c r="I161" s="15"/>
      <c r="J161" s="66"/>
      <c r="K161" s="66"/>
      <c r="L161" s="67"/>
      <c r="M161" s="67"/>
      <c r="N161" s="67"/>
      <c r="O161" s="67"/>
      <c r="AA161" s="66"/>
      <c r="AB161" s="66"/>
      <c r="AP161" s="66"/>
      <c r="AQ161" s="66"/>
      <c r="BA161" s="66"/>
      <c r="BB161" s="66"/>
      <c r="BH161" s="66"/>
      <c r="BI161" s="66"/>
      <c r="BS161" s="66"/>
      <c r="BT161" s="66"/>
      <c r="CA161" s="67"/>
      <c r="CH161" s="66"/>
      <c r="CI161" s="66"/>
      <c r="CM161" s="67"/>
      <c r="CN161" s="66"/>
      <c r="CO161" s="66"/>
      <c r="CP161" s="66"/>
      <c r="CQ161" s="66"/>
      <c r="CX161" s="67"/>
      <c r="CY161" s="66"/>
    </row>
    <row r="162">
      <c r="F162" s="66"/>
      <c r="G162" s="66"/>
      <c r="H162" s="66"/>
      <c r="I162" s="15"/>
      <c r="J162" s="66"/>
      <c r="K162" s="66"/>
      <c r="L162" s="67"/>
      <c r="M162" s="67"/>
      <c r="N162" s="67"/>
      <c r="O162" s="67"/>
      <c r="AA162" s="66"/>
      <c r="AB162" s="66"/>
      <c r="AP162" s="66"/>
      <c r="AQ162" s="66"/>
      <c r="BA162" s="66"/>
      <c r="BB162" s="66"/>
      <c r="BH162" s="66"/>
      <c r="BI162" s="66"/>
      <c r="BS162" s="66"/>
      <c r="BT162" s="66"/>
      <c r="CA162" s="67"/>
      <c r="CH162" s="66"/>
      <c r="CI162" s="66"/>
      <c r="CM162" s="67"/>
      <c r="CN162" s="66"/>
      <c r="CO162" s="66"/>
      <c r="CP162" s="66"/>
      <c r="CQ162" s="66"/>
      <c r="CX162" s="67"/>
      <c r="CY162" s="66"/>
    </row>
    <row r="163">
      <c r="F163" s="66"/>
      <c r="G163" s="66"/>
      <c r="H163" s="66"/>
      <c r="I163" s="15"/>
      <c r="J163" s="66"/>
      <c r="K163" s="66"/>
      <c r="L163" s="67"/>
      <c r="M163" s="67"/>
      <c r="N163" s="67"/>
      <c r="O163" s="67"/>
      <c r="AA163" s="66"/>
      <c r="AB163" s="66"/>
      <c r="AP163" s="66"/>
      <c r="AQ163" s="66"/>
      <c r="BA163" s="66"/>
      <c r="BB163" s="66"/>
      <c r="BH163" s="66"/>
      <c r="BI163" s="66"/>
      <c r="BS163" s="66"/>
      <c r="BT163" s="66"/>
      <c r="CA163" s="67"/>
      <c r="CH163" s="66"/>
      <c r="CI163" s="66"/>
      <c r="CM163" s="67"/>
      <c r="CN163" s="66"/>
      <c r="CO163" s="66"/>
      <c r="CP163" s="66"/>
      <c r="CQ163" s="66"/>
      <c r="CX163" s="67"/>
      <c r="CY163" s="66"/>
    </row>
    <row r="164">
      <c r="F164" s="66"/>
      <c r="G164" s="66"/>
      <c r="H164" s="66"/>
      <c r="I164" s="15"/>
      <c r="J164" s="66"/>
      <c r="K164" s="66"/>
      <c r="L164" s="67"/>
      <c r="M164" s="67"/>
      <c r="N164" s="67"/>
      <c r="O164" s="67"/>
      <c r="AA164" s="66"/>
      <c r="AB164" s="66"/>
      <c r="AP164" s="66"/>
      <c r="AQ164" s="66"/>
      <c r="BA164" s="66"/>
      <c r="BB164" s="66"/>
      <c r="BH164" s="66"/>
      <c r="BI164" s="66"/>
      <c r="BS164" s="66"/>
      <c r="BT164" s="66"/>
      <c r="CA164" s="67"/>
      <c r="CH164" s="66"/>
      <c r="CI164" s="66"/>
      <c r="CM164" s="67"/>
      <c r="CN164" s="66"/>
      <c r="CO164" s="66"/>
      <c r="CP164" s="66"/>
      <c r="CQ164" s="66"/>
      <c r="CX164" s="67"/>
      <c r="CY164" s="66"/>
    </row>
    <row r="165">
      <c r="F165" s="66"/>
      <c r="G165" s="66"/>
      <c r="H165" s="66"/>
      <c r="I165" s="15"/>
      <c r="J165" s="66"/>
      <c r="K165" s="66"/>
      <c r="L165" s="67"/>
      <c r="M165" s="67"/>
      <c r="N165" s="67"/>
      <c r="O165" s="67"/>
      <c r="AA165" s="66"/>
      <c r="AB165" s="66"/>
      <c r="AP165" s="66"/>
      <c r="AQ165" s="66"/>
      <c r="BA165" s="66"/>
      <c r="BB165" s="66"/>
      <c r="BH165" s="66"/>
      <c r="BI165" s="66"/>
      <c r="BS165" s="66"/>
      <c r="BT165" s="66"/>
      <c r="CA165" s="67"/>
      <c r="CH165" s="66"/>
      <c r="CI165" s="66"/>
      <c r="CM165" s="67"/>
      <c r="CN165" s="66"/>
      <c r="CO165" s="66"/>
      <c r="CP165" s="66"/>
      <c r="CQ165" s="66"/>
      <c r="CX165" s="67"/>
      <c r="CY165" s="66"/>
    </row>
    <row r="166">
      <c r="F166" s="66"/>
      <c r="G166" s="66"/>
      <c r="H166" s="66"/>
      <c r="I166" s="15"/>
      <c r="J166" s="66"/>
      <c r="K166" s="66"/>
      <c r="L166" s="67"/>
      <c r="M166" s="67"/>
      <c r="N166" s="67"/>
      <c r="O166" s="67"/>
      <c r="AA166" s="66"/>
      <c r="AB166" s="66"/>
      <c r="AP166" s="66"/>
      <c r="AQ166" s="66"/>
      <c r="BA166" s="66"/>
      <c r="BB166" s="66"/>
      <c r="BH166" s="66"/>
      <c r="BI166" s="66"/>
      <c r="BS166" s="66"/>
      <c r="BT166" s="66"/>
      <c r="CA166" s="67"/>
      <c r="CH166" s="66"/>
      <c r="CI166" s="66"/>
      <c r="CM166" s="67"/>
      <c r="CN166" s="66"/>
      <c r="CO166" s="66"/>
      <c r="CP166" s="66"/>
      <c r="CQ166" s="66"/>
      <c r="CX166" s="67"/>
      <c r="CY166" s="66"/>
    </row>
    <row r="167">
      <c r="F167" s="66"/>
      <c r="G167" s="66"/>
      <c r="H167" s="66"/>
      <c r="I167" s="15"/>
      <c r="J167" s="66"/>
      <c r="K167" s="66"/>
      <c r="L167" s="67"/>
      <c r="M167" s="67"/>
      <c r="N167" s="67"/>
      <c r="O167" s="67"/>
      <c r="AA167" s="66"/>
      <c r="AB167" s="66"/>
      <c r="AP167" s="66"/>
      <c r="AQ167" s="66"/>
      <c r="BA167" s="66"/>
      <c r="BB167" s="66"/>
      <c r="BH167" s="66"/>
      <c r="BI167" s="66"/>
      <c r="BS167" s="66"/>
      <c r="BT167" s="66"/>
      <c r="CA167" s="67"/>
      <c r="CH167" s="66"/>
      <c r="CI167" s="66"/>
      <c r="CM167" s="67"/>
      <c r="CN167" s="66"/>
      <c r="CO167" s="66"/>
      <c r="CP167" s="66"/>
      <c r="CQ167" s="66"/>
      <c r="CX167" s="67"/>
      <c r="CY167" s="66"/>
    </row>
    <row r="168">
      <c r="F168" s="66"/>
      <c r="G168" s="66"/>
      <c r="H168" s="66"/>
      <c r="I168" s="15"/>
      <c r="J168" s="66"/>
      <c r="K168" s="66"/>
      <c r="L168" s="67"/>
      <c r="M168" s="67"/>
      <c r="N168" s="67"/>
      <c r="O168" s="67"/>
      <c r="AA168" s="66"/>
      <c r="AB168" s="66"/>
      <c r="AP168" s="66"/>
      <c r="AQ168" s="66"/>
      <c r="BA168" s="66"/>
      <c r="BB168" s="66"/>
      <c r="BH168" s="66"/>
      <c r="BI168" s="66"/>
      <c r="BS168" s="66"/>
      <c r="BT168" s="66"/>
      <c r="CA168" s="67"/>
      <c r="CH168" s="66"/>
      <c r="CI168" s="66"/>
      <c r="CM168" s="67"/>
      <c r="CN168" s="66"/>
      <c r="CO168" s="66"/>
      <c r="CP168" s="66"/>
      <c r="CQ168" s="66"/>
      <c r="CX168" s="67"/>
      <c r="CY168" s="66"/>
    </row>
    <row r="169">
      <c r="F169" s="66"/>
      <c r="G169" s="66"/>
      <c r="H169" s="66"/>
      <c r="I169" s="15"/>
      <c r="J169" s="66"/>
      <c r="K169" s="66"/>
      <c r="L169" s="67"/>
      <c r="M169" s="67"/>
      <c r="N169" s="67"/>
      <c r="O169" s="67"/>
      <c r="AA169" s="66"/>
      <c r="AB169" s="66"/>
      <c r="AP169" s="66"/>
      <c r="AQ169" s="66"/>
      <c r="BA169" s="66"/>
      <c r="BB169" s="66"/>
      <c r="BH169" s="66"/>
      <c r="BI169" s="66"/>
      <c r="BS169" s="66"/>
      <c r="BT169" s="66"/>
      <c r="CA169" s="67"/>
      <c r="CH169" s="66"/>
      <c r="CI169" s="66"/>
      <c r="CM169" s="67"/>
      <c r="CN169" s="66"/>
      <c r="CO169" s="66"/>
      <c r="CP169" s="66"/>
      <c r="CQ169" s="66"/>
      <c r="CX169" s="67"/>
      <c r="CY169" s="66"/>
    </row>
    <row r="170">
      <c r="F170" s="66"/>
      <c r="G170" s="66"/>
      <c r="H170" s="66"/>
      <c r="I170" s="15"/>
      <c r="J170" s="66"/>
      <c r="K170" s="66"/>
      <c r="L170" s="67"/>
      <c r="M170" s="67"/>
      <c r="N170" s="67"/>
      <c r="O170" s="67"/>
      <c r="AA170" s="66"/>
      <c r="AB170" s="66"/>
      <c r="AP170" s="66"/>
      <c r="AQ170" s="66"/>
      <c r="BA170" s="66"/>
      <c r="BB170" s="66"/>
      <c r="BH170" s="66"/>
      <c r="BI170" s="66"/>
      <c r="BS170" s="66"/>
      <c r="BT170" s="66"/>
      <c r="CA170" s="67"/>
      <c r="CH170" s="66"/>
      <c r="CI170" s="66"/>
      <c r="CM170" s="67"/>
      <c r="CN170" s="66"/>
      <c r="CO170" s="66"/>
      <c r="CP170" s="66"/>
      <c r="CQ170" s="66"/>
      <c r="CX170" s="67"/>
      <c r="CY170" s="66"/>
    </row>
    <row r="171">
      <c r="F171" s="66"/>
      <c r="G171" s="66"/>
      <c r="H171" s="66"/>
      <c r="I171" s="15"/>
      <c r="J171" s="66"/>
      <c r="K171" s="66"/>
      <c r="L171" s="67"/>
      <c r="M171" s="67"/>
      <c r="N171" s="67"/>
      <c r="O171" s="67"/>
      <c r="AA171" s="66"/>
      <c r="AB171" s="66"/>
      <c r="AP171" s="66"/>
      <c r="AQ171" s="66"/>
      <c r="BA171" s="66"/>
      <c r="BB171" s="66"/>
      <c r="BH171" s="66"/>
      <c r="BI171" s="66"/>
      <c r="BS171" s="66"/>
      <c r="BT171" s="66"/>
      <c r="CA171" s="67"/>
      <c r="CH171" s="66"/>
      <c r="CI171" s="66"/>
      <c r="CM171" s="67"/>
      <c r="CN171" s="66"/>
      <c r="CO171" s="66"/>
      <c r="CP171" s="66"/>
      <c r="CQ171" s="66"/>
      <c r="CX171" s="67"/>
      <c r="CY171" s="66"/>
    </row>
    <row r="172">
      <c r="F172" s="66"/>
      <c r="G172" s="66"/>
      <c r="H172" s="66"/>
      <c r="I172" s="15"/>
      <c r="J172" s="66"/>
      <c r="K172" s="66"/>
      <c r="L172" s="67"/>
      <c r="M172" s="67"/>
      <c r="N172" s="67"/>
      <c r="O172" s="67"/>
      <c r="AA172" s="66"/>
      <c r="AB172" s="66"/>
      <c r="AP172" s="66"/>
      <c r="AQ172" s="66"/>
      <c r="BA172" s="66"/>
      <c r="BB172" s="66"/>
      <c r="BH172" s="66"/>
      <c r="BI172" s="66"/>
      <c r="BS172" s="66"/>
      <c r="BT172" s="66"/>
      <c r="CA172" s="67"/>
      <c r="CH172" s="66"/>
      <c r="CI172" s="66"/>
      <c r="CM172" s="67"/>
      <c r="CN172" s="66"/>
      <c r="CO172" s="66"/>
      <c r="CP172" s="66"/>
      <c r="CQ172" s="66"/>
      <c r="CX172" s="67"/>
      <c r="CY172" s="66"/>
    </row>
    <row r="173">
      <c r="F173" s="66"/>
      <c r="G173" s="66"/>
      <c r="H173" s="66"/>
      <c r="I173" s="15"/>
      <c r="J173" s="66"/>
      <c r="K173" s="66"/>
      <c r="L173" s="67"/>
      <c r="M173" s="67"/>
      <c r="N173" s="67"/>
      <c r="O173" s="67"/>
      <c r="AA173" s="66"/>
      <c r="AB173" s="66"/>
      <c r="AP173" s="66"/>
      <c r="AQ173" s="66"/>
      <c r="BA173" s="66"/>
      <c r="BB173" s="66"/>
      <c r="BH173" s="66"/>
      <c r="BI173" s="66"/>
      <c r="BS173" s="66"/>
      <c r="BT173" s="66"/>
      <c r="CA173" s="67"/>
      <c r="CH173" s="66"/>
      <c r="CI173" s="66"/>
      <c r="CM173" s="67"/>
      <c r="CN173" s="66"/>
      <c r="CO173" s="66"/>
      <c r="CP173" s="66"/>
      <c r="CQ173" s="66"/>
      <c r="CX173" s="67"/>
      <c r="CY173" s="66"/>
    </row>
    <row r="174">
      <c r="F174" s="66"/>
      <c r="G174" s="66"/>
      <c r="H174" s="66"/>
      <c r="I174" s="15"/>
      <c r="J174" s="66"/>
      <c r="K174" s="66"/>
      <c r="L174" s="67"/>
      <c r="M174" s="67"/>
      <c r="N174" s="67"/>
      <c r="O174" s="67"/>
      <c r="AA174" s="66"/>
      <c r="AB174" s="66"/>
      <c r="AP174" s="66"/>
      <c r="AQ174" s="66"/>
      <c r="BA174" s="66"/>
      <c r="BB174" s="66"/>
      <c r="BH174" s="66"/>
      <c r="BI174" s="66"/>
      <c r="BS174" s="66"/>
      <c r="BT174" s="66"/>
      <c r="CA174" s="67"/>
      <c r="CH174" s="66"/>
      <c r="CI174" s="66"/>
      <c r="CM174" s="67"/>
      <c r="CN174" s="66"/>
      <c r="CO174" s="66"/>
      <c r="CP174" s="66"/>
      <c r="CQ174" s="66"/>
      <c r="CX174" s="67"/>
      <c r="CY174" s="66"/>
    </row>
    <row r="175">
      <c r="F175" s="66"/>
      <c r="G175" s="66"/>
      <c r="H175" s="66"/>
      <c r="I175" s="15"/>
      <c r="J175" s="66"/>
      <c r="K175" s="66"/>
      <c r="L175" s="67"/>
      <c r="M175" s="67"/>
      <c r="N175" s="67"/>
      <c r="O175" s="67"/>
      <c r="AA175" s="66"/>
      <c r="AB175" s="66"/>
      <c r="AP175" s="66"/>
      <c r="AQ175" s="66"/>
      <c r="BA175" s="66"/>
      <c r="BB175" s="66"/>
      <c r="BH175" s="66"/>
      <c r="BI175" s="66"/>
      <c r="BS175" s="66"/>
      <c r="BT175" s="66"/>
      <c r="CA175" s="67"/>
      <c r="CH175" s="66"/>
      <c r="CI175" s="66"/>
      <c r="CM175" s="67"/>
      <c r="CN175" s="66"/>
      <c r="CO175" s="66"/>
      <c r="CP175" s="66"/>
      <c r="CQ175" s="66"/>
      <c r="CX175" s="67"/>
      <c r="CY175" s="66"/>
    </row>
    <row r="176">
      <c r="F176" s="66"/>
      <c r="G176" s="66"/>
      <c r="H176" s="66"/>
      <c r="I176" s="15"/>
      <c r="J176" s="66"/>
      <c r="K176" s="66"/>
      <c r="L176" s="67"/>
      <c r="M176" s="67"/>
      <c r="N176" s="67"/>
      <c r="O176" s="67"/>
      <c r="AA176" s="66"/>
      <c r="AB176" s="66"/>
      <c r="AP176" s="66"/>
      <c r="AQ176" s="66"/>
      <c r="BA176" s="66"/>
      <c r="BB176" s="66"/>
      <c r="BH176" s="66"/>
      <c r="BI176" s="66"/>
      <c r="BS176" s="66"/>
      <c r="BT176" s="66"/>
      <c r="CA176" s="67"/>
      <c r="CH176" s="66"/>
      <c r="CI176" s="66"/>
      <c r="CM176" s="67"/>
      <c r="CN176" s="66"/>
      <c r="CO176" s="66"/>
      <c r="CP176" s="66"/>
      <c r="CQ176" s="66"/>
      <c r="CX176" s="67"/>
      <c r="CY176" s="66"/>
    </row>
    <row r="177">
      <c r="F177" s="66"/>
      <c r="G177" s="66"/>
      <c r="H177" s="66"/>
      <c r="I177" s="15"/>
      <c r="J177" s="66"/>
      <c r="K177" s="66"/>
      <c r="L177" s="67"/>
      <c r="M177" s="67"/>
      <c r="N177" s="67"/>
      <c r="O177" s="67"/>
      <c r="AA177" s="66"/>
      <c r="AB177" s="66"/>
      <c r="AP177" s="66"/>
      <c r="AQ177" s="66"/>
      <c r="BA177" s="66"/>
      <c r="BB177" s="66"/>
      <c r="BH177" s="66"/>
      <c r="BI177" s="66"/>
      <c r="BS177" s="66"/>
      <c r="BT177" s="66"/>
      <c r="CA177" s="67"/>
      <c r="CH177" s="66"/>
      <c r="CI177" s="66"/>
      <c r="CM177" s="67"/>
      <c r="CN177" s="66"/>
      <c r="CO177" s="66"/>
      <c r="CP177" s="66"/>
      <c r="CQ177" s="66"/>
      <c r="CX177" s="67"/>
      <c r="CY177" s="66"/>
    </row>
    <row r="178">
      <c r="F178" s="66"/>
      <c r="G178" s="66"/>
      <c r="H178" s="66"/>
      <c r="I178" s="15"/>
      <c r="J178" s="66"/>
      <c r="K178" s="66"/>
      <c r="L178" s="67"/>
      <c r="M178" s="67"/>
      <c r="N178" s="67"/>
      <c r="O178" s="67"/>
      <c r="AA178" s="66"/>
      <c r="AB178" s="66"/>
      <c r="AP178" s="66"/>
      <c r="AQ178" s="66"/>
      <c r="BA178" s="66"/>
      <c r="BB178" s="66"/>
      <c r="BH178" s="66"/>
      <c r="BI178" s="66"/>
      <c r="BS178" s="66"/>
      <c r="BT178" s="66"/>
      <c r="CA178" s="67"/>
      <c r="CH178" s="66"/>
      <c r="CI178" s="66"/>
      <c r="CM178" s="67"/>
      <c r="CN178" s="66"/>
      <c r="CO178" s="66"/>
      <c r="CP178" s="66"/>
      <c r="CQ178" s="66"/>
      <c r="CX178" s="67"/>
      <c r="CY178" s="66"/>
    </row>
    <row r="179">
      <c r="F179" s="66"/>
      <c r="G179" s="66"/>
      <c r="H179" s="66"/>
      <c r="I179" s="15"/>
      <c r="J179" s="66"/>
      <c r="K179" s="66"/>
      <c r="L179" s="67"/>
      <c r="M179" s="67"/>
      <c r="N179" s="67"/>
      <c r="O179" s="67"/>
      <c r="AA179" s="66"/>
      <c r="AB179" s="66"/>
      <c r="AP179" s="66"/>
      <c r="AQ179" s="66"/>
      <c r="BA179" s="66"/>
      <c r="BB179" s="66"/>
      <c r="BH179" s="66"/>
      <c r="BI179" s="66"/>
      <c r="BS179" s="66"/>
      <c r="BT179" s="66"/>
      <c r="CA179" s="67"/>
      <c r="CH179" s="66"/>
      <c r="CI179" s="66"/>
      <c r="CM179" s="67"/>
      <c r="CN179" s="66"/>
      <c r="CO179" s="66"/>
      <c r="CP179" s="66"/>
      <c r="CQ179" s="66"/>
      <c r="CX179" s="67"/>
      <c r="CY179" s="66"/>
    </row>
    <row r="180">
      <c r="F180" s="66"/>
      <c r="G180" s="66"/>
      <c r="H180" s="66"/>
      <c r="I180" s="15"/>
      <c r="J180" s="66"/>
      <c r="K180" s="66"/>
      <c r="L180" s="67"/>
      <c r="M180" s="67"/>
      <c r="N180" s="67"/>
      <c r="O180" s="67"/>
      <c r="AA180" s="66"/>
      <c r="AB180" s="66"/>
      <c r="AP180" s="66"/>
      <c r="AQ180" s="66"/>
      <c r="BA180" s="66"/>
      <c r="BB180" s="66"/>
      <c r="BH180" s="66"/>
      <c r="BI180" s="66"/>
      <c r="BS180" s="66"/>
      <c r="BT180" s="66"/>
      <c r="CA180" s="67"/>
      <c r="CH180" s="66"/>
      <c r="CI180" s="66"/>
      <c r="CM180" s="67"/>
      <c r="CN180" s="66"/>
      <c r="CO180" s="66"/>
      <c r="CP180" s="66"/>
      <c r="CQ180" s="66"/>
      <c r="CX180" s="67"/>
      <c r="CY180" s="66"/>
    </row>
    <row r="181">
      <c r="F181" s="66"/>
      <c r="G181" s="66"/>
      <c r="H181" s="66"/>
      <c r="I181" s="15"/>
      <c r="J181" s="66"/>
      <c r="K181" s="66"/>
      <c r="L181" s="67"/>
      <c r="M181" s="67"/>
      <c r="N181" s="67"/>
      <c r="O181" s="67"/>
      <c r="AA181" s="66"/>
      <c r="AB181" s="66"/>
      <c r="AP181" s="66"/>
      <c r="AQ181" s="66"/>
      <c r="BA181" s="66"/>
      <c r="BB181" s="66"/>
      <c r="BH181" s="66"/>
      <c r="BI181" s="66"/>
      <c r="BS181" s="66"/>
      <c r="BT181" s="66"/>
      <c r="CA181" s="67"/>
      <c r="CH181" s="66"/>
      <c r="CI181" s="66"/>
      <c r="CM181" s="67"/>
      <c r="CN181" s="66"/>
      <c r="CO181" s="66"/>
      <c r="CP181" s="66"/>
      <c r="CQ181" s="66"/>
      <c r="CX181" s="67"/>
      <c r="CY181" s="66"/>
    </row>
    <row r="182">
      <c r="F182" s="66"/>
      <c r="G182" s="66"/>
      <c r="H182" s="66"/>
      <c r="I182" s="15"/>
      <c r="J182" s="66"/>
      <c r="K182" s="66"/>
      <c r="L182" s="67"/>
      <c r="M182" s="67"/>
      <c r="N182" s="67"/>
      <c r="O182" s="67"/>
      <c r="AA182" s="66"/>
      <c r="AB182" s="66"/>
      <c r="AP182" s="66"/>
      <c r="AQ182" s="66"/>
      <c r="BA182" s="66"/>
      <c r="BB182" s="66"/>
      <c r="BH182" s="66"/>
      <c r="BI182" s="66"/>
      <c r="BS182" s="66"/>
      <c r="BT182" s="66"/>
      <c r="CA182" s="67"/>
      <c r="CH182" s="66"/>
      <c r="CI182" s="66"/>
      <c r="CM182" s="67"/>
      <c r="CN182" s="66"/>
      <c r="CO182" s="66"/>
      <c r="CP182" s="66"/>
      <c r="CQ182" s="66"/>
      <c r="CX182" s="67"/>
      <c r="CY182" s="66"/>
    </row>
    <row r="183">
      <c r="F183" s="66"/>
      <c r="G183" s="66"/>
      <c r="H183" s="66"/>
      <c r="I183" s="15"/>
      <c r="J183" s="66"/>
      <c r="K183" s="66"/>
      <c r="L183" s="67"/>
      <c r="M183" s="67"/>
      <c r="N183" s="67"/>
      <c r="O183" s="67"/>
      <c r="AA183" s="66"/>
      <c r="AB183" s="66"/>
      <c r="AP183" s="66"/>
      <c r="AQ183" s="66"/>
      <c r="BA183" s="66"/>
      <c r="BB183" s="66"/>
      <c r="BH183" s="66"/>
      <c r="BI183" s="66"/>
      <c r="BS183" s="66"/>
      <c r="BT183" s="66"/>
      <c r="CA183" s="67"/>
      <c r="CH183" s="66"/>
      <c r="CI183" s="66"/>
      <c r="CM183" s="67"/>
      <c r="CN183" s="66"/>
      <c r="CO183" s="66"/>
      <c r="CP183" s="66"/>
      <c r="CQ183" s="66"/>
      <c r="CX183" s="67"/>
      <c r="CY183" s="66"/>
    </row>
    <row r="184">
      <c r="F184" s="66"/>
      <c r="G184" s="66"/>
      <c r="H184" s="66"/>
      <c r="I184" s="15"/>
      <c r="J184" s="66"/>
      <c r="K184" s="66"/>
      <c r="L184" s="67"/>
      <c r="M184" s="67"/>
      <c r="N184" s="67"/>
      <c r="O184" s="67"/>
      <c r="AA184" s="66"/>
      <c r="AB184" s="66"/>
      <c r="AP184" s="66"/>
      <c r="AQ184" s="66"/>
      <c r="BA184" s="66"/>
      <c r="BB184" s="66"/>
      <c r="BH184" s="66"/>
      <c r="BI184" s="66"/>
      <c r="BS184" s="66"/>
      <c r="BT184" s="66"/>
      <c r="CA184" s="67"/>
      <c r="CH184" s="66"/>
      <c r="CI184" s="66"/>
      <c r="CM184" s="67"/>
      <c r="CN184" s="66"/>
      <c r="CO184" s="66"/>
      <c r="CP184" s="66"/>
      <c r="CQ184" s="66"/>
      <c r="CX184" s="67"/>
      <c r="CY184" s="66"/>
    </row>
    <row r="185">
      <c r="F185" s="66"/>
      <c r="G185" s="66"/>
      <c r="H185" s="66"/>
      <c r="I185" s="15"/>
      <c r="J185" s="66"/>
      <c r="K185" s="66"/>
      <c r="L185" s="67"/>
      <c r="M185" s="67"/>
      <c r="N185" s="67"/>
      <c r="O185" s="67"/>
      <c r="AA185" s="66"/>
      <c r="AB185" s="66"/>
      <c r="AP185" s="66"/>
      <c r="AQ185" s="66"/>
      <c r="BA185" s="66"/>
      <c r="BB185" s="66"/>
      <c r="BH185" s="66"/>
      <c r="BI185" s="66"/>
      <c r="BS185" s="66"/>
      <c r="BT185" s="66"/>
      <c r="CA185" s="67"/>
      <c r="CH185" s="66"/>
      <c r="CI185" s="66"/>
      <c r="CM185" s="67"/>
      <c r="CN185" s="66"/>
      <c r="CO185" s="66"/>
      <c r="CP185" s="66"/>
      <c r="CQ185" s="66"/>
      <c r="CX185" s="67"/>
      <c r="CY185" s="66"/>
    </row>
    <row r="186">
      <c r="F186" s="66"/>
      <c r="G186" s="66"/>
      <c r="H186" s="66"/>
      <c r="I186" s="15"/>
      <c r="J186" s="66"/>
      <c r="K186" s="66"/>
      <c r="L186" s="67"/>
      <c r="M186" s="67"/>
      <c r="N186" s="67"/>
      <c r="O186" s="67"/>
      <c r="AA186" s="66"/>
      <c r="AB186" s="66"/>
      <c r="AP186" s="66"/>
      <c r="AQ186" s="66"/>
      <c r="BA186" s="66"/>
      <c r="BB186" s="66"/>
      <c r="BH186" s="66"/>
      <c r="BI186" s="66"/>
      <c r="BS186" s="66"/>
      <c r="BT186" s="66"/>
      <c r="CA186" s="67"/>
      <c r="CH186" s="66"/>
      <c r="CI186" s="66"/>
      <c r="CM186" s="67"/>
      <c r="CN186" s="66"/>
      <c r="CO186" s="66"/>
      <c r="CP186" s="66"/>
      <c r="CQ186" s="66"/>
      <c r="CX186" s="67"/>
      <c r="CY186" s="66"/>
    </row>
    <row r="187">
      <c r="F187" s="66"/>
      <c r="G187" s="66"/>
      <c r="H187" s="66"/>
      <c r="I187" s="15"/>
      <c r="J187" s="66"/>
      <c r="K187" s="66"/>
      <c r="L187" s="67"/>
      <c r="M187" s="67"/>
      <c r="N187" s="67"/>
      <c r="O187" s="67"/>
      <c r="AA187" s="66"/>
      <c r="AB187" s="66"/>
      <c r="AP187" s="66"/>
      <c r="AQ187" s="66"/>
      <c r="BA187" s="66"/>
      <c r="BB187" s="66"/>
      <c r="BH187" s="66"/>
      <c r="BI187" s="66"/>
      <c r="BS187" s="66"/>
      <c r="BT187" s="66"/>
      <c r="CA187" s="67"/>
      <c r="CH187" s="66"/>
      <c r="CI187" s="66"/>
      <c r="CM187" s="67"/>
      <c r="CN187" s="66"/>
      <c r="CO187" s="66"/>
      <c r="CP187" s="66"/>
      <c r="CQ187" s="66"/>
      <c r="CX187" s="67"/>
      <c r="CY187" s="66"/>
    </row>
    <row r="188">
      <c r="F188" s="66"/>
      <c r="G188" s="66"/>
      <c r="H188" s="66"/>
      <c r="I188" s="15"/>
      <c r="J188" s="66"/>
      <c r="K188" s="66"/>
      <c r="L188" s="67"/>
      <c r="M188" s="67"/>
      <c r="N188" s="67"/>
      <c r="O188" s="67"/>
      <c r="AA188" s="66"/>
      <c r="AB188" s="66"/>
      <c r="AP188" s="66"/>
      <c r="AQ188" s="66"/>
      <c r="BA188" s="66"/>
      <c r="BB188" s="66"/>
      <c r="BH188" s="66"/>
      <c r="BI188" s="66"/>
      <c r="BS188" s="66"/>
      <c r="BT188" s="66"/>
      <c r="CA188" s="67"/>
      <c r="CH188" s="66"/>
      <c r="CI188" s="66"/>
      <c r="CM188" s="67"/>
      <c r="CN188" s="66"/>
      <c r="CO188" s="66"/>
      <c r="CP188" s="66"/>
      <c r="CQ188" s="66"/>
      <c r="CX188" s="67"/>
      <c r="CY188" s="66"/>
    </row>
    <row r="189">
      <c r="F189" s="66"/>
      <c r="G189" s="66"/>
      <c r="H189" s="66"/>
      <c r="I189" s="15"/>
      <c r="J189" s="66"/>
      <c r="K189" s="66"/>
      <c r="L189" s="67"/>
      <c r="M189" s="67"/>
      <c r="N189" s="67"/>
      <c r="O189" s="67"/>
      <c r="AA189" s="66"/>
      <c r="AB189" s="66"/>
      <c r="AP189" s="66"/>
      <c r="AQ189" s="66"/>
      <c r="BA189" s="66"/>
      <c r="BB189" s="66"/>
      <c r="BH189" s="66"/>
      <c r="BI189" s="66"/>
      <c r="BS189" s="66"/>
      <c r="BT189" s="66"/>
      <c r="CA189" s="67"/>
      <c r="CH189" s="66"/>
      <c r="CI189" s="66"/>
      <c r="CM189" s="67"/>
      <c r="CN189" s="66"/>
      <c r="CO189" s="66"/>
      <c r="CP189" s="66"/>
      <c r="CQ189" s="66"/>
      <c r="CX189" s="67"/>
      <c r="CY189" s="66"/>
    </row>
    <row r="190">
      <c r="F190" s="66"/>
      <c r="G190" s="66"/>
      <c r="H190" s="66"/>
      <c r="I190" s="15"/>
      <c r="J190" s="66"/>
      <c r="K190" s="66"/>
      <c r="L190" s="67"/>
      <c r="M190" s="67"/>
      <c r="N190" s="67"/>
      <c r="O190" s="67"/>
      <c r="AA190" s="66"/>
      <c r="AB190" s="66"/>
      <c r="AP190" s="66"/>
      <c r="AQ190" s="66"/>
      <c r="BA190" s="66"/>
      <c r="BB190" s="66"/>
      <c r="BH190" s="66"/>
      <c r="BI190" s="66"/>
      <c r="BS190" s="66"/>
      <c r="BT190" s="66"/>
      <c r="CA190" s="67"/>
      <c r="CH190" s="66"/>
      <c r="CI190" s="66"/>
      <c r="CM190" s="67"/>
      <c r="CN190" s="66"/>
      <c r="CO190" s="66"/>
      <c r="CP190" s="66"/>
      <c r="CQ190" s="66"/>
      <c r="CX190" s="67"/>
      <c r="CY190" s="66"/>
    </row>
    <row r="191">
      <c r="F191" s="66"/>
      <c r="G191" s="66"/>
      <c r="H191" s="66"/>
      <c r="I191" s="15"/>
      <c r="J191" s="66"/>
      <c r="K191" s="66"/>
      <c r="L191" s="67"/>
      <c r="M191" s="67"/>
      <c r="N191" s="67"/>
      <c r="O191" s="67"/>
      <c r="AA191" s="66"/>
      <c r="AB191" s="66"/>
      <c r="AP191" s="66"/>
      <c r="AQ191" s="66"/>
      <c r="BA191" s="66"/>
      <c r="BB191" s="66"/>
      <c r="BH191" s="66"/>
      <c r="BI191" s="66"/>
      <c r="BS191" s="66"/>
      <c r="BT191" s="66"/>
      <c r="CA191" s="67"/>
      <c r="CH191" s="66"/>
      <c r="CI191" s="66"/>
      <c r="CM191" s="67"/>
      <c r="CN191" s="66"/>
      <c r="CO191" s="66"/>
      <c r="CP191" s="66"/>
      <c r="CQ191" s="66"/>
      <c r="CX191" s="67"/>
      <c r="CY191" s="66"/>
    </row>
    <row r="192">
      <c r="F192" s="66"/>
      <c r="G192" s="66"/>
      <c r="H192" s="66"/>
      <c r="I192" s="15"/>
      <c r="J192" s="66"/>
      <c r="K192" s="66"/>
      <c r="L192" s="67"/>
      <c r="M192" s="67"/>
      <c r="N192" s="67"/>
      <c r="O192" s="67"/>
      <c r="AA192" s="66"/>
      <c r="AB192" s="66"/>
      <c r="AP192" s="66"/>
      <c r="AQ192" s="66"/>
      <c r="BA192" s="66"/>
      <c r="BB192" s="66"/>
      <c r="BH192" s="66"/>
      <c r="BI192" s="66"/>
      <c r="BS192" s="66"/>
      <c r="BT192" s="66"/>
      <c r="CA192" s="67"/>
      <c r="CH192" s="66"/>
      <c r="CI192" s="66"/>
      <c r="CM192" s="67"/>
      <c r="CN192" s="66"/>
      <c r="CO192" s="66"/>
      <c r="CP192" s="66"/>
      <c r="CQ192" s="66"/>
      <c r="CX192" s="67"/>
      <c r="CY192" s="66"/>
    </row>
    <row r="193">
      <c r="F193" s="66"/>
      <c r="G193" s="66"/>
      <c r="H193" s="66"/>
      <c r="I193" s="15"/>
      <c r="J193" s="66"/>
      <c r="K193" s="66"/>
      <c r="L193" s="67"/>
      <c r="M193" s="67"/>
      <c r="N193" s="67"/>
      <c r="O193" s="67"/>
      <c r="AA193" s="66"/>
      <c r="AB193" s="66"/>
      <c r="AP193" s="66"/>
      <c r="AQ193" s="66"/>
      <c r="BA193" s="66"/>
      <c r="BB193" s="66"/>
      <c r="BH193" s="66"/>
      <c r="BI193" s="66"/>
      <c r="BS193" s="66"/>
      <c r="BT193" s="66"/>
      <c r="CA193" s="67"/>
      <c r="CH193" s="66"/>
      <c r="CI193" s="66"/>
      <c r="CM193" s="67"/>
      <c r="CN193" s="66"/>
      <c r="CO193" s="66"/>
      <c r="CP193" s="66"/>
      <c r="CQ193" s="66"/>
      <c r="CX193" s="67"/>
      <c r="CY193" s="66"/>
    </row>
    <row r="194">
      <c r="F194" s="66"/>
      <c r="G194" s="66"/>
      <c r="H194" s="66"/>
      <c r="I194" s="15"/>
      <c r="J194" s="66"/>
      <c r="K194" s="66"/>
      <c r="L194" s="67"/>
      <c r="M194" s="67"/>
      <c r="N194" s="67"/>
      <c r="O194" s="67"/>
      <c r="AA194" s="66"/>
      <c r="AB194" s="66"/>
      <c r="AP194" s="66"/>
      <c r="AQ194" s="66"/>
      <c r="BA194" s="66"/>
      <c r="BB194" s="66"/>
      <c r="BH194" s="66"/>
      <c r="BI194" s="66"/>
      <c r="BS194" s="66"/>
      <c r="BT194" s="66"/>
      <c r="CA194" s="67"/>
      <c r="CH194" s="66"/>
      <c r="CI194" s="66"/>
      <c r="CM194" s="67"/>
      <c r="CN194" s="66"/>
      <c r="CO194" s="66"/>
      <c r="CP194" s="66"/>
      <c r="CQ194" s="66"/>
      <c r="CX194" s="67"/>
      <c r="CY194" s="66"/>
    </row>
    <row r="195">
      <c r="F195" s="66"/>
      <c r="G195" s="66"/>
      <c r="H195" s="66"/>
      <c r="I195" s="15"/>
      <c r="J195" s="66"/>
      <c r="K195" s="66"/>
      <c r="L195" s="67"/>
      <c r="M195" s="67"/>
      <c r="N195" s="67"/>
      <c r="O195" s="67"/>
      <c r="AA195" s="66"/>
      <c r="AB195" s="66"/>
      <c r="AP195" s="66"/>
      <c r="AQ195" s="66"/>
      <c r="BA195" s="66"/>
      <c r="BB195" s="66"/>
      <c r="BH195" s="66"/>
      <c r="BI195" s="66"/>
      <c r="BS195" s="66"/>
      <c r="BT195" s="66"/>
      <c r="CA195" s="67"/>
      <c r="CH195" s="66"/>
      <c r="CI195" s="66"/>
      <c r="CM195" s="67"/>
      <c r="CN195" s="66"/>
      <c r="CO195" s="66"/>
      <c r="CP195" s="66"/>
      <c r="CQ195" s="66"/>
      <c r="CX195" s="67"/>
      <c r="CY195" s="66"/>
    </row>
    <row r="196">
      <c r="F196" s="66"/>
      <c r="G196" s="66"/>
      <c r="H196" s="66"/>
      <c r="I196" s="15"/>
      <c r="J196" s="66"/>
      <c r="K196" s="66"/>
      <c r="L196" s="67"/>
      <c r="M196" s="67"/>
      <c r="N196" s="67"/>
      <c r="O196" s="67"/>
      <c r="AA196" s="66"/>
      <c r="AB196" s="66"/>
      <c r="AP196" s="66"/>
      <c r="AQ196" s="66"/>
      <c r="BA196" s="66"/>
      <c r="BB196" s="66"/>
      <c r="BH196" s="66"/>
      <c r="BI196" s="66"/>
      <c r="BS196" s="66"/>
      <c r="BT196" s="66"/>
      <c r="CA196" s="67"/>
      <c r="CH196" s="66"/>
      <c r="CI196" s="66"/>
      <c r="CM196" s="67"/>
      <c r="CN196" s="66"/>
      <c r="CO196" s="66"/>
      <c r="CP196" s="66"/>
      <c r="CQ196" s="66"/>
      <c r="CX196" s="67"/>
      <c r="CY196" s="66"/>
    </row>
    <row r="197">
      <c r="F197" s="66"/>
      <c r="G197" s="66"/>
      <c r="H197" s="66"/>
      <c r="I197" s="15"/>
      <c r="J197" s="66"/>
      <c r="K197" s="66"/>
      <c r="L197" s="67"/>
      <c r="M197" s="67"/>
      <c r="N197" s="67"/>
      <c r="O197" s="67"/>
      <c r="AA197" s="66"/>
      <c r="AB197" s="66"/>
      <c r="AP197" s="66"/>
      <c r="AQ197" s="66"/>
      <c r="BA197" s="66"/>
      <c r="BB197" s="66"/>
      <c r="BH197" s="66"/>
      <c r="BI197" s="66"/>
      <c r="BS197" s="66"/>
      <c r="BT197" s="66"/>
      <c r="CA197" s="67"/>
      <c r="CH197" s="66"/>
      <c r="CI197" s="66"/>
      <c r="CM197" s="67"/>
      <c r="CN197" s="66"/>
      <c r="CO197" s="66"/>
      <c r="CP197" s="66"/>
      <c r="CQ197" s="66"/>
      <c r="CX197" s="67"/>
      <c r="CY197" s="66"/>
    </row>
    <row r="198">
      <c r="F198" s="66"/>
      <c r="G198" s="66"/>
      <c r="H198" s="66"/>
      <c r="I198" s="15"/>
      <c r="J198" s="66"/>
      <c r="K198" s="66"/>
      <c r="L198" s="67"/>
      <c r="M198" s="67"/>
      <c r="N198" s="67"/>
      <c r="O198" s="67"/>
      <c r="AA198" s="66"/>
      <c r="AB198" s="66"/>
      <c r="AP198" s="66"/>
      <c r="AQ198" s="66"/>
      <c r="BA198" s="66"/>
      <c r="BB198" s="66"/>
      <c r="BH198" s="66"/>
      <c r="BI198" s="66"/>
      <c r="BS198" s="66"/>
      <c r="BT198" s="66"/>
      <c r="CA198" s="67"/>
      <c r="CH198" s="66"/>
      <c r="CI198" s="66"/>
      <c r="CM198" s="67"/>
      <c r="CN198" s="66"/>
      <c r="CO198" s="66"/>
      <c r="CP198" s="66"/>
      <c r="CQ198" s="66"/>
      <c r="CX198" s="67"/>
      <c r="CY198" s="66"/>
    </row>
    <row r="199">
      <c r="F199" s="66"/>
      <c r="G199" s="66"/>
      <c r="H199" s="66"/>
      <c r="I199" s="15"/>
      <c r="J199" s="66"/>
      <c r="K199" s="66"/>
      <c r="L199" s="67"/>
      <c r="M199" s="67"/>
      <c r="N199" s="67"/>
      <c r="O199" s="67"/>
      <c r="AA199" s="66"/>
      <c r="AB199" s="66"/>
      <c r="AP199" s="66"/>
      <c r="AQ199" s="66"/>
      <c r="BA199" s="66"/>
      <c r="BB199" s="66"/>
      <c r="BH199" s="66"/>
      <c r="BI199" s="66"/>
      <c r="BS199" s="66"/>
      <c r="BT199" s="66"/>
      <c r="CA199" s="67"/>
      <c r="CH199" s="66"/>
      <c r="CI199" s="66"/>
      <c r="CM199" s="67"/>
      <c r="CN199" s="66"/>
      <c r="CO199" s="66"/>
      <c r="CP199" s="66"/>
      <c r="CQ199" s="66"/>
      <c r="CX199" s="67"/>
      <c r="CY199" s="66"/>
    </row>
    <row r="200">
      <c r="F200" s="66"/>
      <c r="G200" s="66"/>
      <c r="H200" s="66"/>
      <c r="I200" s="15"/>
      <c r="J200" s="66"/>
      <c r="K200" s="66"/>
      <c r="L200" s="67"/>
      <c r="M200" s="67"/>
      <c r="N200" s="67"/>
      <c r="O200" s="67"/>
      <c r="AA200" s="66"/>
      <c r="AB200" s="66"/>
      <c r="AP200" s="66"/>
      <c r="AQ200" s="66"/>
      <c r="BA200" s="66"/>
      <c r="BB200" s="66"/>
      <c r="BH200" s="66"/>
      <c r="BI200" s="66"/>
      <c r="BS200" s="66"/>
      <c r="BT200" s="66"/>
      <c r="CA200" s="67"/>
      <c r="CH200" s="66"/>
      <c r="CI200" s="66"/>
      <c r="CM200" s="67"/>
      <c r="CN200" s="66"/>
      <c r="CO200" s="66"/>
      <c r="CP200" s="66"/>
      <c r="CQ200" s="66"/>
      <c r="CX200" s="67"/>
      <c r="CY200" s="66"/>
    </row>
    <row r="201">
      <c r="F201" s="66"/>
      <c r="G201" s="66"/>
      <c r="H201" s="66"/>
      <c r="I201" s="15"/>
      <c r="J201" s="66"/>
      <c r="K201" s="66"/>
      <c r="L201" s="67"/>
      <c r="M201" s="67"/>
      <c r="N201" s="67"/>
      <c r="O201" s="67"/>
      <c r="AA201" s="66"/>
      <c r="AB201" s="66"/>
      <c r="AP201" s="66"/>
      <c r="AQ201" s="66"/>
      <c r="BA201" s="66"/>
      <c r="BB201" s="66"/>
      <c r="BH201" s="66"/>
      <c r="BI201" s="66"/>
      <c r="BS201" s="66"/>
      <c r="BT201" s="66"/>
      <c r="CA201" s="67"/>
      <c r="CH201" s="66"/>
      <c r="CI201" s="66"/>
      <c r="CM201" s="67"/>
      <c r="CN201" s="66"/>
      <c r="CO201" s="66"/>
      <c r="CP201" s="66"/>
      <c r="CQ201" s="66"/>
      <c r="CX201" s="67"/>
      <c r="CY201" s="66"/>
    </row>
    <row r="202">
      <c r="F202" s="66"/>
      <c r="G202" s="66"/>
      <c r="H202" s="66"/>
      <c r="I202" s="15"/>
      <c r="J202" s="66"/>
      <c r="K202" s="66"/>
      <c r="L202" s="67"/>
      <c r="M202" s="67"/>
      <c r="N202" s="67"/>
      <c r="O202" s="67"/>
      <c r="AA202" s="66"/>
      <c r="AB202" s="66"/>
      <c r="AP202" s="66"/>
      <c r="AQ202" s="66"/>
      <c r="BA202" s="66"/>
      <c r="BB202" s="66"/>
      <c r="BH202" s="66"/>
      <c r="BI202" s="66"/>
      <c r="BS202" s="66"/>
      <c r="BT202" s="66"/>
      <c r="CA202" s="67"/>
      <c r="CH202" s="66"/>
      <c r="CI202" s="66"/>
      <c r="CM202" s="67"/>
      <c r="CN202" s="66"/>
      <c r="CO202" s="66"/>
      <c r="CP202" s="66"/>
      <c r="CQ202" s="66"/>
      <c r="CX202" s="67"/>
      <c r="CY202" s="66"/>
    </row>
    <row r="203">
      <c r="F203" s="66"/>
      <c r="G203" s="66"/>
      <c r="H203" s="66"/>
      <c r="I203" s="15"/>
      <c r="J203" s="66"/>
      <c r="K203" s="66"/>
      <c r="L203" s="67"/>
      <c r="M203" s="67"/>
      <c r="N203" s="67"/>
      <c r="O203" s="67"/>
      <c r="AA203" s="66"/>
      <c r="AB203" s="66"/>
      <c r="AP203" s="66"/>
      <c r="AQ203" s="66"/>
      <c r="BA203" s="66"/>
      <c r="BB203" s="66"/>
      <c r="BH203" s="66"/>
      <c r="BI203" s="66"/>
      <c r="BS203" s="66"/>
      <c r="BT203" s="66"/>
      <c r="CA203" s="67"/>
      <c r="CH203" s="66"/>
      <c r="CI203" s="66"/>
      <c r="CM203" s="67"/>
      <c r="CN203" s="66"/>
      <c r="CO203" s="66"/>
      <c r="CP203" s="66"/>
      <c r="CQ203" s="66"/>
      <c r="CX203" s="67"/>
      <c r="CY203" s="66"/>
    </row>
    <row r="204">
      <c r="F204" s="66"/>
      <c r="G204" s="66"/>
      <c r="H204" s="66"/>
      <c r="I204" s="15"/>
      <c r="J204" s="66"/>
      <c r="K204" s="66"/>
      <c r="L204" s="67"/>
      <c r="M204" s="67"/>
      <c r="N204" s="67"/>
      <c r="O204" s="67"/>
      <c r="AA204" s="66"/>
      <c r="AB204" s="66"/>
      <c r="AP204" s="66"/>
      <c r="AQ204" s="66"/>
      <c r="BA204" s="66"/>
      <c r="BB204" s="66"/>
      <c r="BH204" s="66"/>
      <c r="BI204" s="66"/>
      <c r="BS204" s="66"/>
      <c r="BT204" s="66"/>
      <c r="CA204" s="67"/>
      <c r="CH204" s="66"/>
      <c r="CI204" s="66"/>
      <c r="CM204" s="67"/>
      <c r="CN204" s="66"/>
      <c r="CO204" s="66"/>
      <c r="CP204" s="66"/>
      <c r="CQ204" s="66"/>
      <c r="CX204" s="67"/>
      <c r="CY204" s="66"/>
    </row>
    <row r="205">
      <c r="F205" s="66"/>
      <c r="G205" s="66"/>
      <c r="H205" s="66"/>
      <c r="I205" s="15"/>
      <c r="J205" s="66"/>
      <c r="K205" s="66"/>
      <c r="L205" s="67"/>
      <c r="M205" s="67"/>
      <c r="N205" s="67"/>
      <c r="O205" s="67"/>
      <c r="AA205" s="66"/>
      <c r="AB205" s="66"/>
      <c r="AP205" s="66"/>
      <c r="AQ205" s="66"/>
      <c r="BA205" s="66"/>
      <c r="BB205" s="66"/>
      <c r="BH205" s="66"/>
      <c r="BI205" s="66"/>
      <c r="BS205" s="66"/>
      <c r="BT205" s="66"/>
      <c r="CA205" s="67"/>
      <c r="CH205" s="66"/>
      <c r="CI205" s="66"/>
      <c r="CM205" s="67"/>
      <c r="CN205" s="66"/>
      <c r="CO205" s="66"/>
      <c r="CP205" s="66"/>
      <c r="CQ205" s="66"/>
      <c r="CX205" s="67"/>
      <c r="CY205" s="66"/>
    </row>
    <row r="206">
      <c r="F206" s="66"/>
      <c r="G206" s="66"/>
      <c r="H206" s="66"/>
      <c r="I206" s="15"/>
      <c r="J206" s="66"/>
      <c r="K206" s="66"/>
      <c r="L206" s="67"/>
      <c r="M206" s="67"/>
      <c r="N206" s="67"/>
      <c r="O206" s="67"/>
      <c r="AA206" s="66"/>
      <c r="AB206" s="66"/>
      <c r="AP206" s="66"/>
      <c r="AQ206" s="66"/>
      <c r="BA206" s="66"/>
      <c r="BB206" s="66"/>
      <c r="BH206" s="66"/>
      <c r="BI206" s="66"/>
      <c r="BS206" s="66"/>
      <c r="BT206" s="66"/>
      <c r="CA206" s="67"/>
      <c r="CH206" s="66"/>
      <c r="CI206" s="66"/>
      <c r="CM206" s="67"/>
      <c r="CN206" s="66"/>
      <c r="CO206" s="66"/>
      <c r="CP206" s="66"/>
      <c r="CQ206" s="66"/>
      <c r="CX206" s="67"/>
      <c r="CY206" s="66"/>
    </row>
    <row r="207">
      <c r="F207" s="66"/>
      <c r="G207" s="66"/>
      <c r="H207" s="66"/>
      <c r="I207" s="15"/>
      <c r="J207" s="66"/>
      <c r="K207" s="66"/>
      <c r="L207" s="67"/>
      <c r="M207" s="67"/>
      <c r="N207" s="67"/>
      <c r="O207" s="67"/>
      <c r="AA207" s="66"/>
      <c r="AB207" s="66"/>
      <c r="AP207" s="66"/>
      <c r="AQ207" s="66"/>
      <c r="BA207" s="66"/>
      <c r="BB207" s="66"/>
      <c r="BH207" s="66"/>
      <c r="BI207" s="66"/>
      <c r="BS207" s="66"/>
      <c r="BT207" s="66"/>
      <c r="CA207" s="67"/>
      <c r="CH207" s="66"/>
      <c r="CI207" s="66"/>
      <c r="CM207" s="67"/>
      <c r="CN207" s="66"/>
      <c r="CO207" s="66"/>
      <c r="CP207" s="66"/>
      <c r="CQ207" s="66"/>
      <c r="CX207" s="67"/>
      <c r="CY207" s="66"/>
    </row>
    <row r="208">
      <c r="F208" s="66"/>
      <c r="G208" s="66"/>
      <c r="H208" s="66"/>
      <c r="I208" s="15"/>
      <c r="J208" s="66"/>
      <c r="K208" s="66"/>
      <c r="L208" s="67"/>
      <c r="M208" s="67"/>
      <c r="N208" s="67"/>
      <c r="O208" s="67"/>
      <c r="AA208" s="66"/>
      <c r="AB208" s="66"/>
      <c r="AP208" s="66"/>
      <c r="AQ208" s="66"/>
      <c r="BA208" s="66"/>
      <c r="BB208" s="66"/>
      <c r="BH208" s="66"/>
      <c r="BI208" s="66"/>
      <c r="BS208" s="66"/>
      <c r="BT208" s="66"/>
      <c r="CA208" s="67"/>
      <c r="CH208" s="66"/>
      <c r="CI208" s="66"/>
      <c r="CM208" s="67"/>
      <c r="CN208" s="66"/>
      <c r="CO208" s="66"/>
      <c r="CP208" s="66"/>
      <c r="CQ208" s="66"/>
      <c r="CX208" s="67"/>
      <c r="CY208" s="66"/>
    </row>
    <row r="209">
      <c r="F209" s="66"/>
      <c r="G209" s="66"/>
      <c r="H209" s="66"/>
      <c r="I209" s="15"/>
      <c r="J209" s="66"/>
      <c r="K209" s="66"/>
      <c r="L209" s="67"/>
      <c r="M209" s="67"/>
      <c r="N209" s="67"/>
      <c r="O209" s="67"/>
      <c r="AA209" s="66"/>
      <c r="AB209" s="66"/>
      <c r="AP209" s="66"/>
      <c r="AQ209" s="66"/>
      <c r="BA209" s="66"/>
      <c r="BB209" s="66"/>
      <c r="BH209" s="66"/>
      <c r="BI209" s="66"/>
      <c r="BS209" s="66"/>
      <c r="BT209" s="66"/>
      <c r="CA209" s="67"/>
      <c r="CH209" s="66"/>
      <c r="CI209" s="66"/>
      <c r="CM209" s="67"/>
      <c r="CN209" s="66"/>
      <c r="CO209" s="66"/>
      <c r="CP209" s="66"/>
      <c r="CQ209" s="66"/>
      <c r="CX209" s="67"/>
      <c r="CY209" s="66"/>
    </row>
    <row r="210">
      <c r="F210" s="66"/>
      <c r="G210" s="66"/>
      <c r="H210" s="66"/>
      <c r="I210" s="15"/>
      <c r="J210" s="66"/>
      <c r="K210" s="66"/>
      <c r="L210" s="67"/>
      <c r="M210" s="67"/>
      <c r="N210" s="67"/>
      <c r="O210" s="67"/>
      <c r="AA210" s="66"/>
      <c r="AB210" s="66"/>
      <c r="AP210" s="66"/>
      <c r="AQ210" s="66"/>
      <c r="BA210" s="66"/>
      <c r="BB210" s="66"/>
      <c r="BH210" s="66"/>
      <c r="BI210" s="66"/>
      <c r="BS210" s="66"/>
      <c r="BT210" s="66"/>
      <c r="CA210" s="67"/>
      <c r="CH210" s="66"/>
      <c r="CI210" s="66"/>
      <c r="CM210" s="67"/>
      <c r="CN210" s="66"/>
      <c r="CO210" s="66"/>
      <c r="CP210" s="66"/>
      <c r="CQ210" s="66"/>
      <c r="CX210" s="67"/>
      <c r="CY210" s="66"/>
    </row>
    <row r="211">
      <c r="F211" s="66"/>
      <c r="G211" s="66"/>
      <c r="H211" s="66"/>
      <c r="I211" s="15"/>
      <c r="J211" s="66"/>
      <c r="K211" s="66"/>
      <c r="L211" s="67"/>
      <c r="M211" s="67"/>
      <c r="N211" s="67"/>
      <c r="O211" s="67"/>
      <c r="AA211" s="66"/>
      <c r="AB211" s="66"/>
      <c r="AP211" s="66"/>
      <c r="AQ211" s="66"/>
      <c r="BA211" s="66"/>
      <c r="BB211" s="66"/>
      <c r="BH211" s="66"/>
      <c r="BI211" s="66"/>
      <c r="BS211" s="66"/>
      <c r="BT211" s="66"/>
      <c r="CA211" s="67"/>
      <c r="CH211" s="66"/>
      <c r="CI211" s="66"/>
      <c r="CM211" s="67"/>
      <c r="CN211" s="66"/>
      <c r="CO211" s="66"/>
      <c r="CP211" s="66"/>
      <c r="CQ211" s="66"/>
      <c r="CX211" s="67"/>
      <c r="CY211" s="66"/>
    </row>
    <row r="212">
      <c r="F212" s="66"/>
      <c r="G212" s="66"/>
      <c r="H212" s="66"/>
      <c r="I212" s="15"/>
      <c r="J212" s="66"/>
      <c r="K212" s="66"/>
      <c r="L212" s="67"/>
      <c r="M212" s="67"/>
      <c r="N212" s="67"/>
      <c r="O212" s="67"/>
      <c r="AA212" s="66"/>
      <c r="AB212" s="66"/>
      <c r="AP212" s="66"/>
      <c r="AQ212" s="66"/>
      <c r="BA212" s="66"/>
      <c r="BB212" s="66"/>
      <c r="BH212" s="66"/>
      <c r="BI212" s="66"/>
      <c r="BS212" s="66"/>
      <c r="BT212" s="66"/>
      <c r="CA212" s="67"/>
      <c r="CH212" s="66"/>
      <c r="CI212" s="66"/>
      <c r="CM212" s="67"/>
      <c r="CN212" s="66"/>
      <c r="CO212" s="66"/>
      <c r="CP212" s="66"/>
      <c r="CQ212" s="66"/>
      <c r="CX212" s="67"/>
      <c r="CY212" s="66"/>
    </row>
    <row r="213">
      <c r="F213" s="66"/>
      <c r="G213" s="66"/>
      <c r="H213" s="66"/>
      <c r="I213" s="15"/>
      <c r="J213" s="66"/>
      <c r="K213" s="66"/>
      <c r="L213" s="67"/>
      <c r="M213" s="67"/>
      <c r="N213" s="67"/>
      <c r="O213" s="67"/>
      <c r="AA213" s="66"/>
      <c r="AB213" s="66"/>
      <c r="AP213" s="66"/>
      <c r="AQ213" s="66"/>
      <c r="BA213" s="66"/>
      <c r="BB213" s="66"/>
      <c r="BH213" s="66"/>
      <c r="BI213" s="66"/>
      <c r="BS213" s="66"/>
      <c r="BT213" s="66"/>
      <c r="CA213" s="67"/>
      <c r="CH213" s="66"/>
      <c r="CI213" s="66"/>
      <c r="CM213" s="67"/>
      <c r="CN213" s="66"/>
      <c r="CO213" s="66"/>
      <c r="CP213" s="66"/>
      <c r="CQ213" s="66"/>
      <c r="CX213" s="67"/>
      <c r="CY213" s="66"/>
    </row>
    <row r="214">
      <c r="F214" s="66"/>
      <c r="G214" s="66"/>
      <c r="H214" s="66"/>
      <c r="I214" s="15"/>
      <c r="J214" s="66"/>
      <c r="K214" s="66"/>
      <c r="L214" s="67"/>
      <c r="M214" s="67"/>
      <c r="N214" s="67"/>
      <c r="O214" s="67"/>
      <c r="AA214" s="66"/>
      <c r="AB214" s="66"/>
      <c r="AP214" s="66"/>
      <c r="AQ214" s="66"/>
      <c r="BA214" s="66"/>
      <c r="BB214" s="66"/>
      <c r="BH214" s="66"/>
      <c r="BI214" s="66"/>
      <c r="BS214" s="66"/>
      <c r="BT214" s="66"/>
      <c r="CA214" s="67"/>
      <c r="CH214" s="66"/>
      <c r="CI214" s="66"/>
      <c r="CM214" s="67"/>
      <c r="CN214" s="66"/>
      <c r="CO214" s="66"/>
      <c r="CP214" s="66"/>
      <c r="CQ214" s="66"/>
      <c r="CX214" s="67"/>
      <c r="CY214" s="66"/>
    </row>
    <row r="215">
      <c r="F215" s="66"/>
      <c r="G215" s="66"/>
      <c r="H215" s="66"/>
      <c r="I215" s="15"/>
      <c r="J215" s="66"/>
      <c r="K215" s="66"/>
      <c r="L215" s="67"/>
      <c r="M215" s="67"/>
      <c r="N215" s="67"/>
      <c r="O215" s="67"/>
      <c r="AA215" s="66"/>
      <c r="AB215" s="66"/>
      <c r="AP215" s="66"/>
      <c r="AQ215" s="66"/>
      <c r="BA215" s="66"/>
      <c r="BB215" s="66"/>
      <c r="BH215" s="66"/>
      <c r="BI215" s="66"/>
      <c r="BS215" s="66"/>
      <c r="BT215" s="66"/>
      <c r="CA215" s="67"/>
      <c r="CH215" s="66"/>
      <c r="CI215" s="66"/>
      <c r="CM215" s="67"/>
      <c r="CN215" s="66"/>
      <c r="CO215" s="66"/>
      <c r="CP215" s="66"/>
      <c r="CQ215" s="66"/>
      <c r="CX215" s="67"/>
      <c r="CY215" s="66"/>
    </row>
    <row r="216">
      <c r="F216" s="66"/>
      <c r="G216" s="66"/>
      <c r="H216" s="66"/>
      <c r="I216" s="15"/>
      <c r="J216" s="66"/>
      <c r="K216" s="66"/>
      <c r="L216" s="67"/>
      <c r="M216" s="67"/>
      <c r="N216" s="67"/>
      <c r="O216" s="67"/>
      <c r="AA216" s="66"/>
      <c r="AB216" s="66"/>
      <c r="AP216" s="66"/>
      <c r="AQ216" s="66"/>
      <c r="BA216" s="66"/>
      <c r="BB216" s="66"/>
      <c r="BH216" s="66"/>
      <c r="BI216" s="66"/>
      <c r="BS216" s="66"/>
      <c r="BT216" s="66"/>
      <c r="CA216" s="67"/>
      <c r="CH216" s="66"/>
      <c r="CI216" s="66"/>
      <c r="CM216" s="67"/>
      <c r="CN216" s="66"/>
      <c r="CO216" s="66"/>
      <c r="CP216" s="66"/>
      <c r="CQ216" s="66"/>
      <c r="CX216" s="67"/>
      <c r="CY216" s="66"/>
    </row>
    <row r="217">
      <c r="F217" s="66"/>
      <c r="G217" s="66"/>
      <c r="H217" s="66"/>
      <c r="I217" s="15"/>
      <c r="J217" s="66"/>
      <c r="K217" s="66"/>
      <c r="L217" s="67"/>
      <c r="M217" s="67"/>
      <c r="N217" s="67"/>
      <c r="O217" s="67"/>
      <c r="AA217" s="66"/>
      <c r="AB217" s="66"/>
      <c r="AP217" s="66"/>
      <c r="AQ217" s="66"/>
      <c r="BA217" s="66"/>
      <c r="BB217" s="66"/>
      <c r="BH217" s="66"/>
      <c r="BI217" s="66"/>
      <c r="BS217" s="66"/>
      <c r="BT217" s="66"/>
      <c r="CA217" s="67"/>
      <c r="CH217" s="66"/>
      <c r="CI217" s="66"/>
      <c r="CM217" s="67"/>
      <c r="CN217" s="66"/>
      <c r="CO217" s="66"/>
      <c r="CP217" s="66"/>
      <c r="CQ217" s="66"/>
      <c r="CX217" s="67"/>
      <c r="CY217" s="66"/>
    </row>
    <row r="218">
      <c r="F218" s="66"/>
      <c r="G218" s="66"/>
      <c r="H218" s="66"/>
      <c r="I218" s="15"/>
      <c r="J218" s="66"/>
      <c r="K218" s="66"/>
      <c r="L218" s="67"/>
      <c r="M218" s="67"/>
      <c r="N218" s="67"/>
      <c r="O218" s="67"/>
      <c r="AA218" s="66"/>
      <c r="AB218" s="66"/>
      <c r="AP218" s="66"/>
      <c r="AQ218" s="66"/>
      <c r="BA218" s="66"/>
      <c r="BB218" s="66"/>
      <c r="BH218" s="66"/>
      <c r="BI218" s="66"/>
      <c r="BS218" s="66"/>
      <c r="BT218" s="66"/>
      <c r="CA218" s="67"/>
      <c r="CH218" s="66"/>
      <c r="CI218" s="66"/>
      <c r="CM218" s="67"/>
      <c r="CN218" s="66"/>
      <c r="CO218" s="66"/>
      <c r="CP218" s="66"/>
      <c r="CQ218" s="66"/>
      <c r="CX218" s="67"/>
      <c r="CY218" s="66"/>
    </row>
    <row r="219">
      <c r="F219" s="66"/>
      <c r="G219" s="66"/>
      <c r="H219" s="66"/>
      <c r="I219" s="15"/>
      <c r="J219" s="66"/>
      <c r="K219" s="66"/>
      <c r="L219" s="67"/>
      <c r="M219" s="67"/>
      <c r="N219" s="67"/>
      <c r="O219" s="67"/>
      <c r="AA219" s="66"/>
      <c r="AB219" s="66"/>
      <c r="AP219" s="66"/>
      <c r="AQ219" s="66"/>
      <c r="BA219" s="66"/>
      <c r="BB219" s="66"/>
      <c r="BH219" s="66"/>
      <c r="BI219" s="66"/>
      <c r="BS219" s="66"/>
      <c r="BT219" s="66"/>
      <c r="CA219" s="67"/>
      <c r="CH219" s="66"/>
      <c r="CI219" s="66"/>
      <c r="CM219" s="67"/>
      <c r="CN219" s="66"/>
      <c r="CO219" s="66"/>
      <c r="CP219" s="66"/>
      <c r="CQ219" s="66"/>
      <c r="CX219" s="67"/>
      <c r="CY219" s="66"/>
    </row>
    <row r="220">
      <c r="F220" s="66"/>
      <c r="G220" s="66"/>
      <c r="H220" s="66"/>
      <c r="I220" s="15"/>
      <c r="J220" s="66"/>
      <c r="K220" s="66"/>
      <c r="L220" s="67"/>
      <c r="M220" s="67"/>
      <c r="N220" s="67"/>
      <c r="O220" s="67"/>
      <c r="AA220" s="66"/>
      <c r="AB220" s="66"/>
      <c r="AP220" s="66"/>
      <c r="AQ220" s="66"/>
      <c r="BA220" s="66"/>
      <c r="BB220" s="66"/>
      <c r="BH220" s="66"/>
      <c r="BI220" s="66"/>
      <c r="BS220" s="66"/>
      <c r="BT220" s="66"/>
      <c r="CA220" s="67"/>
      <c r="CH220" s="66"/>
      <c r="CI220" s="66"/>
      <c r="CM220" s="67"/>
      <c r="CN220" s="66"/>
      <c r="CO220" s="66"/>
      <c r="CP220" s="66"/>
      <c r="CQ220" s="66"/>
      <c r="CX220" s="67"/>
      <c r="CY220" s="66"/>
    </row>
    <row r="221">
      <c r="F221" s="66"/>
      <c r="G221" s="66"/>
      <c r="H221" s="66"/>
      <c r="I221" s="15"/>
      <c r="J221" s="66"/>
      <c r="K221" s="66"/>
      <c r="L221" s="67"/>
      <c r="M221" s="67"/>
      <c r="N221" s="67"/>
      <c r="O221" s="67"/>
      <c r="AA221" s="66"/>
      <c r="AB221" s="66"/>
      <c r="AP221" s="66"/>
      <c r="AQ221" s="66"/>
      <c r="BA221" s="66"/>
      <c r="BB221" s="66"/>
      <c r="BH221" s="66"/>
      <c r="BI221" s="66"/>
      <c r="BS221" s="66"/>
      <c r="BT221" s="66"/>
      <c r="CA221" s="67"/>
      <c r="CH221" s="66"/>
      <c r="CI221" s="66"/>
      <c r="CM221" s="67"/>
      <c r="CN221" s="66"/>
      <c r="CO221" s="66"/>
      <c r="CP221" s="66"/>
      <c r="CQ221" s="66"/>
      <c r="CX221" s="67"/>
      <c r="CY221" s="66"/>
    </row>
    <row r="222">
      <c r="F222" s="66"/>
      <c r="G222" s="66"/>
      <c r="H222" s="66"/>
      <c r="I222" s="15"/>
      <c r="J222" s="66"/>
      <c r="K222" s="66"/>
      <c r="L222" s="67"/>
      <c r="M222" s="67"/>
      <c r="N222" s="67"/>
      <c r="O222" s="67"/>
      <c r="AA222" s="66"/>
      <c r="AB222" s="66"/>
      <c r="AP222" s="66"/>
      <c r="AQ222" s="66"/>
      <c r="BA222" s="66"/>
      <c r="BB222" s="66"/>
      <c r="BH222" s="66"/>
      <c r="BI222" s="66"/>
      <c r="BS222" s="66"/>
      <c r="BT222" s="66"/>
      <c r="CA222" s="67"/>
      <c r="CH222" s="66"/>
      <c r="CI222" s="66"/>
      <c r="CM222" s="67"/>
      <c r="CN222" s="66"/>
      <c r="CO222" s="66"/>
      <c r="CP222" s="66"/>
      <c r="CQ222" s="66"/>
      <c r="CX222" s="67"/>
      <c r="CY222" s="66"/>
    </row>
    <row r="223">
      <c r="F223" s="66"/>
      <c r="G223" s="66"/>
      <c r="H223" s="66"/>
      <c r="I223" s="15"/>
      <c r="J223" s="66"/>
      <c r="K223" s="66"/>
      <c r="L223" s="67"/>
      <c r="M223" s="67"/>
      <c r="N223" s="67"/>
      <c r="O223" s="67"/>
      <c r="AA223" s="66"/>
      <c r="AB223" s="66"/>
      <c r="AP223" s="66"/>
      <c r="AQ223" s="66"/>
      <c r="BA223" s="66"/>
      <c r="BB223" s="66"/>
      <c r="BH223" s="66"/>
      <c r="BI223" s="66"/>
      <c r="BS223" s="66"/>
      <c r="BT223" s="66"/>
      <c r="CA223" s="67"/>
      <c r="CH223" s="66"/>
      <c r="CI223" s="66"/>
      <c r="CM223" s="67"/>
      <c r="CN223" s="66"/>
      <c r="CO223" s="66"/>
      <c r="CP223" s="66"/>
      <c r="CQ223" s="66"/>
      <c r="CX223" s="67"/>
      <c r="CY223" s="66"/>
    </row>
    <row r="224">
      <c r="F224" s="66"/>
      <c r="G224" s="66"/>
      <c r="H224" s="66"/>
      <c r="I224" s="15"/>
      <c r="J224" s="66"/>
      <c r="K224" s="66"/>
      <c r="L224" s="67"/>
      <c r="M224" s="67"/>
      <c r="N224" s="67"/>
      <c r="O224" s="67"/>
      <c r="AA224" s="66"/>
      <c r="AB224" s="66"/>
      <c r="AP224" s="66"/>
      <c r="AQ224" s="66"/>
      <c r="BA224" s="66"/>
      <c r="BB224" s="66"/>
      <c r="BH224" s="66"/>
      <c r="BI224" s="66"/>
      <c r="BS224" s="66"/>
      <c r="BT224" s="66"/>
      <c r="CA224" s="67"/>
      <c r="CH224" s="66"/>
      <c r="CI224" s="66"/>
      <c r="CM224" s="67"/>
      <c r="CN224" s="66"/>
      <c r="CO224" s="66"/>
      <c r="CP224" s="66"/>
      <c r="CQ224" s="66"/>
      <c r="CX224" s="67"/>
      <c r="CY224" s="66"/>
    </row>
    <row r="225">
      <c r="F225" s="66"/>
      <c r="G225" s="66"/>
      <c r="H225" s="66"/>
      <c r="I225" s="15"/>
      <c r="J225" s="66"/>
      <c r="K225" s="66"/>
      <c r="L225" s="67"/>
      <c r="M225" s="67"/>
      <c r="N225" s="67"/>
      <c r="O225" s="67"/>
      <c r="AA225" s="66"/>
      <c r="AB225" s="66"/>
      <c r="AP225" s="66"/>
      <c r="AQ225" s="66"/>
      <c r="BA225" s="66"/>
      <c r="BB225" s="66"/>
      <c r="BH225" s="66"/>
      <c r="BI225" s="66"/>
      <c r="BS225" s="66"/>
      <c r="BT225" s="66"/>
      <c r="CA225" s="67"/>
      <c r="CH225" s="66"/>
      <c r="CI225" s="66"/>
      <c r="CM225" s="67"/>
      <c r="CN225" s="66"/>
      <c r="CO225" s="66"/>
      <c r="CP225" s="66"/>
      <c r="CQ225" s="66"/>
      <c r="CX225" s="67"/>
      <c r="CY225" s="66"/>
    </row>
    <row r="226">
      <c r="F226" s="66"/>
      <c r="G226" s="66"/>
      <c r="H226" s="66"/>
      <c r="I226" s="15"/>
      <c r="J226" s="66"/>
      <c r="K226" s="66"/>
      <c r="L226" s="67"/>
      <c r="M226" s="67"/>
      <c r="N226" s="67"/>
      <c r="O226" s="67"/>
      <c r="AA226" s="66"/>
      <c r="AB226" s="66"/>
      <c r="AP226" s="66"/>
      <c r="AQ226" s="66"/>
      <c r="BA226" s="66"/>
      <c r="BB226" s="66"/>
      <c r="BH226" s="66"/>
      <c r="BI226" s="66"/>
      <c r="BS226" s="66"/>
      <c r="BT226" s="66"/>
      <c r="CA226" s="67"/>
      <c r="CH226" s="66"/>
      <c r="CI226" s="66"/>
      <c r="CM226" s="67"/>
      <c r="CN226" s="66"/>
      <c r="CO226" s="66"/>
      <c r="CP226" s="66"/>
      <c r="CQ226" s="66"/>
      <c r="CX226" s="67"/>
      <c r="CY226" s="66"/>
    </row>
    <row r="227">
      <c r="F227" s="66"/>
      <c r="G227" s="66"/>
      <c r="H227" s="66"/>
      <c r="I227" s="15"/>
      <c r="J227" s="66"/>
      <c r="K227" s="66"/>
      <c r="L227" s="67"/>
      <c r="M227" s="67"/>
      <c r="N227" s="67"/>
      <c r="O227" s="67"/>
      <c r="AA227" s="66"/>
      <c r="AB227" s="66"/>
      <c r="AP227" s="66"/>
      <c r="AQ227" s="66"/>
      <c r="BA227" s="66"/>
      <c r="BB227" s="66"/>
      <c r="BH227" s="66"/>
      <c r="BI227" s="66"/>
      <c r="BS227" s="66"/>
      <c r="BT227" s="66"/>
      <c r="CA227" s="67"/>
      <c r="CH227" s="66"/>
      <c r="CI227" s="66"/>
      <c r="CM227" s="67"/>
      <c r="CN227" s="66"/>
      <c r="CO227" s="66"/>
      <c r="CP227" s="66"/>
      <c r="CQ227" s="66"/>
      <c r="CX227" s="67"/>
      <c r="CY227" s="66"/>
    </row>
    <row r="228">
      <c r="F228" s="66"/>
      <c r="G228" s="66"/>
      <c r="H228" s="66"/>
      <c r="I228" s="15"/>
      <c r="J228" s="66"/>
      <c r="K228" s="66"/>
      <c r="L228" s="67"/>
      <c r="M228" s="67"/>
      <c r="N228" s="67"/>
      <c r="O228" s="67"/>
      <c r="AA228" s="66"/>
      <c r="AB228" s="66"/>
      <c r="AP228" s="66"/>
      <c r="AQ228" s="66"/>
      <c r="BA228" s="66"/>
      <c r="BB228" s="66"/>
      <c r="BH228" s="66"/>
      <c r="BI228" s="66"/>
      <c r="BS228" s="66"/>
      <c r="BT228" s="66"/>
      <c r="CA228" s="67"/>
      <c r="CH228" s="66"/>
      <c r="CI228" s="66"/>
      <c r="CM228" s="67"/>
      <c r="CN228" s="66"/>
      <c r="CO228" s="66"/>
      <c r="CP228" s="66"/>
      <c r="CQ228" s="66"/>
      <c r="CX228" s="67"/>
      <c r="CY228" s="66"/>
    </row>
    <row r="229">
      <c r="F229" s="66"/>
      <c r="G229" s="66"/>
      <c r="H229" s="66"/>
      <c r="I229" s="15"/>
      <c r="J229" s="66"/>
      <c r="K229" s="66"/>
      <c r="L229" s="67"/>
      <c r="M229" s="67"/>
      <c r="N229" s="67"/>
      <c r="O229" s="67"/>
      <c r="AA229" s="66"/>
      <c r="AB229" s="66"/>
      <c r="AP229" s="66"/>
      <c r="AQ229" s="66"/>
      <c r="BA229" s="66"/>
      <c r="BB229" s="66"/>
      <c r="BH229" s="66"/>
      <c r="BI229" s="66"/>
      <c r="BS229" s="66"/>
      <c r="BT229" s="66"/>
      <c r="CA229" s="67"/>
      <c r="CH229" s="66"/>
      <c r="CI229" s="66"/>
      <c r="CM229" s="67"/>
      <c r="CN229" s="66"/>
      <c r="CO229" s="66"/>
      <c r="CP229" s="66"/>
      <c r="CQ229" s="66"/>
      <c r="CX229" s="67"/>
      <c r="CY229" s="66"/>
    </row>
    <row r="230">
      <c r="F230" s="66"/>
      <c r="G230" s="66"/>
      <c r="H230" s="66"/>
      <c r="I230" s="15"/>
      <c r="J230" s="66"/>
      <c r="K230" s="66"/>
      <c r="L230" s="67"/>
      <c r="M230" s="67"/>
      <c r="N230" s="67"/>
      <c r="O230" s="67"/>
      <c r="AA230" s="66"/>
      <c r="AB230" s="66"/>
      <c r="AP230" s="66"/>
      <c r="AQ230" s="66"/>
      <c r="BA230" s="66"/>
      <c r="BB230" s="66"/>
      <c r="BH230" s="66"/>
      <c r="BI230" s="66"/>
      <c r="BS230" s="66"/>
      <c r="BT230" s="66"/>
      <c r="CA230" s="67"/>
      <c r="CH230" s="66"/>
      <c r="CI230" s="66"/>
      <c r="CM230" s="67"/>
      <c r="CN230" s="66"/>
      <c r="CO230" s="66"/>
      <c r="CP230" s="66"/>
      <c r="CQ230" s="66"/>
      <c r="CX230" s="67"/>
      <c r="CY230" s="66"/>
    </row>
    <row r="231">
      <c r="F231" s="66"/>
      <c r="G231" s="66"/>
      <c r="H231" s="66"/>
      <c r="I231" s="15"/>
      <c r="J231" s="66"/>
      <c r="K231" s="66"/>
      <c r="L231" s="67"/>
      <c r="M231" s="67"/>
      <c r="N231" s="67"/>
      <c r="O231" s="67"/>
      <c r="AA231" s="66"/>
      <c r="AB231" s="66"/>
      <c r="AP231" s="66"/>
      <c r="AQ231" s="66"/>
      <c r="BA231" s="66"/>
      <c r="BB231" s="66"/>
      <c r="BH231" s="66"/>
      <c r="BI231" s="66"/>
      <c r="BS231" s="66"/>
      <c r="BT231" s="66"/>
      <c r="CA231" s="67"/>
      <c r="CH231" s="66"/>
      <c r="CI231" s="66"/>
      <c r="CM231" s="67"/>
      <c r="CN231" s="66"/>
      <c r="CO231" s="66"/>
      <c r="CP231" s="66"/>
      <c r="CQ231" s="66"/>
      <c r="CX231" s="67"/>
      <c r="CY231" s="66"/>
    </row>
    <row r="232">
      <c r="F232" s="66"/>
      <c r="G232" s="66"/>
      <c r="H232" s="66"/>
      <c r="I232" s="15"/>
      <c r="J232" s="66"/>
      <c r="K232" s="66"/>
      <c r="L232" s="67"/>
      <c r="M232" s="67"/>
      <c r="N232" s="67"/>
      <c r="O232" s="67"/>
      <c r="AA232" s="66"/>
      <c r="AB232" s="66"/>
      <c r="AP232" s="66"/>
      <c r="AQ232" s="66"/>
      <c r="BA232" s="66"/>
      <c r="BB232" s="66"/>
      <c r="BH232" s="66"/>
      <c r="BI232" s="66"/>
      <c r="BS232" s="66"/>
      <c r="BT232" s="66"/>
      <c r="CA232" s="67"/>
      <c r="CH232" s="66"/>
      <c r="CI232" s="66"/>
      <c r="CM232" s="67"/>
      <c r="CN232" s="66"/>
      <c r="CO232" s="66"/>
      <c r="CP232" s="66"/>
      <c r="CQ232" s="66"/>
      <c r="CX232" s="67"/>
      <c r="CY232" s="66"/>
    </row>
    <row r="233">
      <c r="F233" s="66"/>
      <c r="G233" s="66"/>
      <c r="H233" s="66"/>
      <c r="I233" s="15"/>
      <c r="J233" s="66"/>
      <c r="K233" s="66"/>
      <c r="L233" s="67"/>
      <c r="M233" s="67"/>
      <c r="N233" s="67"/>
      <c r="O233" s="67"/>
      <c r="AA233" s="66"/>
      <c r="AB233" s="66"/>
      <c r="AP233" s="66"/>
      <c r="AQ233" s="66"/>
      <c r="BA233" s="66"/>
      <c r="BB233" s="66"/>
      <c r="BH233" s="66"/>
      <c r="BI233" s="66"/>
      <c r="BS233" s="66"/>
      <c r="BT233" s="66"/>
      <c r="CA233" s="67"/>
      <c r="CH233" s="66"/>
      <c r="CI233" s="66"/>
      <c r="CM233" s="67"/>
      <c r="CN233" s="66"/>
      <c r="CO233" s="66"/>
      <c r="CP233" s="66"/>
      <c r="CQ233" s="66"/>
      <c r="CX233" s="67"/>
      <c r="CY233" s="66"/>
    </row>
    <row r="234">
      <c r="F234" s="66"/>
      <c r="G234" s="66"/>
      <c r="H234" s="66"/>
      <c r="I234" s="15"/>
      <c r="J234" s="66"/>
      <c r="K234" s="66"/>
      <c r="L234" s="67"/>
      <c r="M234" s="67"/>
      <c r="N234" s="67"/>
      <c r="O234" s="67"/>
      <c r="AA234" s="66"/>
      <c r="AB234" s="66"/>
      <c r="AP234" s="66"/>
      <c r="AQ234" s="66"/>
      <c r="BA234" s="66"/>
      <c r="BB234" s="66"/>
      <c r="BH234" s="66"/>
      <c r="BI234" s="66"/>
      <c r="BS234" s="66"/>
      <c r="BT234" s="66"/>
      <c r="CA234" s="67"/>
      <c r="CH234" s="66"/>
      <c r="CI234" s="66"/>
      <c r="CM234" s="67"/>
      <c r="CN234" s="66"/>
      <c r="CO234" s="66"/>
      <c r="CP234" s="66"/>
      <c r="CQ234" s="66"/>
      <c r="CX234" s="67"/>
      <c r="CY234" s="66"/>
    </row>
    <row r="235">
      <c r="F235" s="66"/>
      <c r="G235" s="66"/>
      <c r="H235" s="66"/>
      <c r="I235" s="15"/>
      <c r="J235" s="66"/>
      <c r="K235" s="66"/>
      <c r="L235" s="67"/>
      <c r="M235" s="67"/>
      <c r="N235" s="67"/>
      <c r="O235" s="67"/>
      <c r="AA235" s="66"/>
      <c r="AB235" s="66"/>
      <c r="AP235" s="66"/>
      <c r="AQ235" s="66"/>
      <c r="BA235" s="66"/>
      <c r="BB235" s="66"/>
      <c r="BH235" s="66"/>
      <c r="BI235" s="66"/>
      <c r="BS235" s="66"/>
      <c r="BT235" s="66"/>
      <c r="CA235" s="67"/>
      <c r="CH235" s="66"/>
      <c r="CI235" s="66"/>
      <c r="CM235" s="67"/>
      <c r="CN235" s="66"/>
      <c r="CO235" s="66"/>
      <c r="CP235" s="66"/>
      <c r="CQ235" s="66"/>
      <c r="CX235" s="67"/>
      <c r="CY235" s="66"/>
    </row>
    <row r="236">
      <c r="F236" s="66"/>
      <c r="G236" s="66"/>
      <c r="H236" s="66"/>
      <c r="I236" s="15"/>
      <c r="J236" s="66"/>
      <c r="K236" s="66"/>
      <c r="L236" s="67"/>
      <c r="M236" s="67"/>
      <c r="N236" s="67"/>
      <c r="O236" s="67"/>
      <c r="AA236" s="66"/>
      <c r="AB236" s="66"/>
      <c r="AP236" s="66"/>
      <c r="AQ236" s="66"/>
      <c r="BA236" s="66"/>
      <c r="BB236" s="66"/>
      <c r="BH236" s="66"/>
      <c r="BI236" s="66"/>
      <c r="BS236" s="66"/>
      <c r="BT236" s="66"/>
      <c r="CA236" s="67"/>
      <c r="CH236" s="66"/>
      <c r="CI236" s="66"/>
      <c r="CM236" s="67"/>
      <c r="CN236" s="66"/>
      <c r="CO236" s="66"/>
      <c r="CP236" s="66"/>
      <c r="CQ236" s="66"/>
      <c r="CX236" s="67"/>
      <c r="CY236" s="66"/>
    </row>
    <row r="237">
      <c r="F237" s="66"/>
      <c r="G237" s="66"/>
      <c r="H237" s="66"/>
      <c r="I237" s="15"/>
      <c r="J237" s="66"/>
      <c r="K237" s="66"/>
      <c r="L237" s="67"/>
      <c r="M237" s="67"/>
      <c r="N237" s="67"/>
      <c r="O237" s="67"/>
      <c r="AA237" s="66"/>
      <c r="AB237" s="66"/>
      <c r="AP237" s="66"/>
      <c r="AQ237" s="66"/>
      <c r="BA237" s="66"/>
      <c r="BB237" s="66"/>
      <c r="BH237" s="66"/>
      <c r="BI237" s="66"/>
      <c r="BS237" s="66"/>
      <c r="BT237" s="66"/>
      <c r="CA237" s="67"/>
      <c r="CH237" s="66"/>
      <c r="CI237" s="66"/>
      <c r="CM237" s="67"/>
      <c r="CN237" s="66"/>
      <c r="CO237" s="66"/>
      <c r="CP237" s="66"/>
      <c r="CQ237" s="66"/>
      <c r="CX237" s="67"/>
      <c r="CY237" s="66"/>
    </row>
    <row r="238">
      <c r="F238" s="66"/>
      <c r="G238" s="66"/>
      <c r="H238" s="66"/>
      <c r="I238" s="15"/>
      <c r="J238" s="66"/>
      <c r="K238" s="66"/>
      <c r="L238" s="67"/>
      <c r="M238" s="67"/>
      <c r="N238" s="67"/>
      <c r="O238" s="67"/>
      <c r="AA238" s="66"/>
      <c r="AB238" s="66"/>
      <c r="AP238" s="66"/>
      <c r="AQ238" s="66"/>
      <c r="BA238" s="66"/>
      <c r="BB238" s="66"/>
      <c r="BH238" s="66"/>
      <c r="BI238" s="66"/>
      <c r="BS238" s="66"/>
      <c r="BT238" s="66"/>
      <c r="CA238" s="67"/>
      <c r="CH238" s="66"/>
      <c r="CI238" s="66"/>
      <c r="CM238" s="67"/>
      <c r="CN238" s="66"/>
      <c r="CO238" s="66"/>
      <c r="CP238" s="66"/>
      <c r="CQ238" s="66"/>
      <c r="CX238" s="67"/>
      <c r="CY238" s="66"/>
    </row>
    <row r="239">
      <c r="F239" s="66"/>
      <c r="G239" s="66"/>
      <c r="H239" s="66"/>
      <c r="I239" s="15"/>
      <c r="J239" s="66"/>
      <c r="K239" s="66"/>
      <c r="L239" s="67"/>
      <c r="M239" s="67"/>
      <c r="N239" s="67"/>
      <c r="O239" s="67"/>
      <c r="AA239" s="66"/>
      <c r="AB239" s="66"/>
      <c r="AP239" s="66"/>
      <c r="AQ239" s="66"/>
      <c r="BA239" s="66"/>
      <c r="BB239" s="66"/>
      <c r="BH239" s="66"/>
      <c r="BI239" s="66"/>
      <c r="BS239" s="66"/>
      <c r="BT239" s="66"/>
      <c r="CA239" s="67"/>
      <c r="CH239" s="66"/>
      <c r="CI239" s="66"/>
      <c r="CM239" s="67"/>
      <c r="CN239" s="66"/>
      <c r="CO239" s="66"/>
      <c r="CP239" s="66"/>
      <c r="CQ239" s="66"/>
      <c r="CX239" s="67"/>
      <c r="CY239" s="66"/>
    </row>
    <row r="240">
      <c r="F240" s="66"/>
      <c r="G240" s="66"/>
      <c r="H240" s="66"/>
      <c r="I240" s="15"/>
      <c r="J240" s="66"/>
      <c r="K240" s="66"/>
      <c r="L240" s="67"/>
      <c r="M240" s="67"/>
      <c r="N240" s="67"/>
      <c r="O240" s="67"/>
      <c r="AA240" s="66"/>
      <c r="AB240" s="66"/>
      <c r="AP240" s="66"/>
      <c r="AQ240" s="66"/>
      <c r="BA240" s="66"/>
      <c r="BB240" s="66"/>
      <c r="BH240" s="66"/>
      <c r="BI240" s="66"/>
      <c r="BS240" s="66"/>
      <c r="BT240" s="66"/>
      <c r="CA240" s="67"/>
      <c r="CH240" s="66"/>
      <c r="CI240" s="66"/>
      <c r="CM240" s="67"/>
      <c r="CN240" s="66"/>
      <c r="CO240" s="66"/>
      <c r="CP240" s="66"/>
      <c r="CQ240" s="66"/>
      <c r="CX240" s="67"/>
      <c r="CY240" s="66"/>
    </row>
    <row r="241">
      <c r="F241" s="66"/>
      <c r="G241" s="66"/>
      <c r="H241" s="66"/>
      <c r="I241" s="15"/>
      <c r="J241" s="66"/>
      <c r="K241" s="66"/>
      <c r="L241" s="67"/>
      <c r="M241" s="67"/>
      <c r="N241" s="67"/>
      <c r="O241" s="67"/>
      <c r="AA241" s="66"/>
      <c r="AB241" s="66"/>
      <c r="AP241" s="66"/>
      <c r="AQ241" s="66"/>
      <c r="BA241" s="66"/>
      <c r="BB241" s="66"/>
      <c r="BH241" s="66"/>
      <c r="BI241" s="66"/>
      <c r="BS241" s="66"/>
      <c r="BT241" s="66"/>
      <c r="CA241" s="67"/>
      <c r="CH241" s="66"/>
      <c r="CI241" s="66"/>
      <c r="CM241" s="67"/>
      <c r="CN241" s="66"/>
      <c r="CO241" s="66"/>
      <c r="CP241" s="66"/>
      <c r="CQ241" s="66"/>
      <c r="CX241" s="67"/>
      <c r="CY241" s="66"/>
    </row>
    <row r="242">
      <c r="F242" s="66"/>
      <c r="G242" s="66"/>
      <c r="H242" s="66"/>
      <c r="I242" s="15"/>
      <c r="J242" s="66"/>
      <c r="K242" s="66"/>
      <c r="L242" s="67"/>
      <c r="M242" s="67"/>
      <c r="N242" s="67"/>
      <c r="O242" s="67"/>
      <c r="AA242" s="66"/>
      <c r="AB242" s="66"/>
      <c r="AP242" s="66"/>
      <c r="AQ242" s="66"/>
      <c r="BA242" s="66"/>
      <c r="BB242" s="66"/>
      <c r="BH242" s="66"/>
      <c r="BI242" s="66"/>
      <c r="BS242" s="66"/>
      <c r="BT242" s="66"/>
      <c r="CA242" s="67"/>
      <c r="CH242" s="66"/>
      <c r="CI242" s="66"/>
      <c r="CM242" s="67"/>
      <c r="CN242" s="66"/>
      <c r="CO242" s="66"/>
      <c r="CP242" s="66"/>
      <c r="CQ242" s="66"/>
      <c r="CX242" s="67"/>
      <c r="CY242" s="66"/>
    </row>
    <row r="243">
      <c r="F243" s="66"/>
      <c r="G243" s="66"/>
      <c r="H243" s="66"/>
      <c r="I243" s="15"/>
      <c r="J243" s="66"/>
      <c r="K243" s="66"/>
      <c r="L243" s="67"/>
      <c r="M243" s="67"/>
      <c r="N243" s="67"/>
      <c r="O243" s="67"/>
      <c r="AA243" s="66"/>
      <c r="AB243" s="66"/>
      <c r="AP243" s="66"/>
      <c r="AQ243" s="66"/>
      <c r="BA243" s="66"/>
      <c r="BB243" s="66"/>
      <c r="BH243" s="66"/>
      <c r="BI243" s="66"/>
      <c r="BS243" s="66"/>
      <c r="BT243" s="66"/>
      <c r="CA243" s="67"/>
      <c r="CH243" s="66"/>
      <c r="CI243" s="66"/>
      <c r="CM243" s="67"/>
      <c r="CN243" s="66"/>
      <c r="CO243" s="66"/>
      <c r="CP243" s="66"/>
      <c r="CQ243" s="66"/>
      <c r="CX243" s="67"/>
      <c r="CY243" s="66"/>
    </row>
    <row r="244">
      <c r="F244" s="66"/>
      <c r="G244" s="66"/>
      <c r="H244" s="66"/>
      <c r="I244" s="15"/>
      <c r="J244" s="66"/>
      <c r="K244" s="66"/>
      <c r="L244" s="67"/>
      <c r="M244" s="67"/>
      <c r="N244" s="67"/>
      <c r="O244" s="67"/>
      <c r="AA244" s="66"/>
      <c r="AB244" s="66"/>
      <c r="AP244" s="66"/>
      <c r="AQ244" s="66"/>
      <c r="BA244" s="66"/>
      <c r="BB244" s="66"/>
      <c r="BH244" s="66"/>
      <c r="BI244" s="66"/>
      <c r="BS244" s="66"/>
      <c r="BT244" s="66"/>
      <c r="CA244" s="67"/>
      <c r="CH244" s="66"/>
      <c r="CI244" s="66"/>
      <c r="CM244" s="67"/>
      <c r="CN244" s="66"/>
      <c r="CO244" s="66"/>
      <c r="CP244" s="66"/>
      <c r="CQ244" s="66"/>
      <c r="CX244" s="67"/>
      <c r="CY244" s="66"/>
    </row>
    <row r="245">
      <c r="F245" s="66"/>
      <c r="G245" s="66"/>
      <c r="H245" s="66"/>
      <c r="I245" s="15"/>
      <c r="J245" s="66"/>
      <c r="K245" s="66"/>
      <c r="L245" s="67"/>
      <c r="M245" s="67"/>
      <c r="N245" s="67"/>
      <c r="O245" s="67"/>
      <c r="AA245" s="66"/>
      <c r="AB245" s="66"/>
      <c r="AP245" s="66"/>
      <c r="AQ245" s="66"/>
      <c r="BA245" s="66"/>
      <c r="BB245" s="66"/>
      <c r="BH245" s="66"/>
      <c r="BI245" s="66"/>
      <c r="BS245" s="66"/>
      <c r="BT245" s="66"/>
      <c r="CA245" s="67"/>
      <c r="CH245" s="66"/>
      <c r="CI245" s="66"/>
      <c r="CM245" s="67"/>
      <c r="CN245" s="66"/>
      <c r="CO245" s="66"/>
      <c r="CP245" s="66"/>
      <c r="CQ245" s="66"/>
      <c r="CX245" s="67"/>
      <c r="CY245" s="66"/>
    </row>
    <row r="246">
      <c r="F246" s="66"/>
      <c r="G246" s="66"/>
      <c r="H246" s="66"/>
      <c r="I246" s="15"/>
      <c r="J246" s="66"/>
      <c r="K246" s="66"/>
      <c r="L246" s="67"/>
      <c r="M246" s="67"/>
      <c r="N246" s="67"/>
      <c r="O246" s="67"/>
      <c r="AA246" s="66"/>
      <c r="AB246" s="66"/>
      <c r="AP246" s="66"/>
      <c r="AQ246" s="66"/>
      <c r="BA246" s="66"/>
      <c r="BB246" s="66"/>
      <c r="BH246" s="66"/>
      <c r="BI246" s="66"/>
      <c r="BS246" s="66"/>
      <c r="BT246" s="66"/>
      <c r="CA246" s="67"/>
      <c r="CH246" s="66"/>
      <c r="CI246" s="66"/>
      <c r="CM246" s="67"/>
      <c r="CN246" s="66"/>
      <c r="CO246" s="66"/>
      <c r="CP246" s="66"/>
      <c r="CQ246" s="66"/>
      <c r="CX246" s="67"/>
      <c r="CY246" s="66"/>
    </row>
    <row r="247">
      <c r="F247" s="66"/>
      <c r="G247" s="66"/>
      <c r="H247" s="66"/>
      <c r="I247" s="15"/>
      <c r="J247" s="66"/>
      <c r="K247" s="66"/>
      <c r="L247" s="67"/>
      <c r="M247" s="67"/>
      <c r="N247" s="67"/>
      <c r="O247" s="67"/>
      <c r="AA247" s="66"/>
      <c r="AB247" s="66"/>
      <c r="AP247" s="66"/>
      <c r="AQ247" s="66"/>
      <c r="BA247" s="66"/>
      <c r="BB247" s="66"/>
      <c r="BH247" s="66"/>
      <c r="BI247" s="66"/>
      <c r="BS247" s="66"/>
      <c r="BT247" s="66"/>
      <c r="CA247" s="67"/>
      <c r="CH247" s="66"/>
      <c r="CI247" s="66"/>
      <c r="CM247" s="67"/>
      <c r="CN247" s="66"/>
      <c r="CO247" s="66"/>
      <c r="CP247" s="66"/>
      <c r="CQ247" s="66"/>
      <c r="CX247" s="67"/>
      <c r="CY247" s="66"/>
    </row>
    <row r="248">
      <c r="F248" s="66"/>
      <c r="G248" s="66"/>
      <c r="H248" s="66"/>
      <c r="I248" s="15"/>
      <c r="J248" s="66"/>
      <c r="K248" s="66"/>
      <c r="L248" s="67"/>
      <c r="M248" s="67"/>
      <c r="N248" s="67"/>
      <c r="O248" s="67"/>
      <c r="AA248" s="66"/>
      <c r="AB248" s="66"/>
      <c r="AP248" s="66"/>
      <c r="AQ248" s="66"/>
      <c r="BA248" s="66"/>
      <c r="BB248" s="66"/>
      <c r="BH248" s="66"/>
      <c r="BI248" s="66"/>
      <c r="BS248" s="66"/>
      <c r="BT248" s="66"/>
      <c r="CA248" s="67"/>
      <c r="CH248" s="66"/>
      <c r="CI248" s="66"/>
      <c r="CM248" s="67"/>
      <c r="CN248" s="66"/>
      <c r="CO248" s="66"/>
      <c r="CP248" s="66"/>
      <c r="CQ248" s="66"/>
      <c r="CX248" s="67"/>
      <c r="CY248" s="66"/>
    </row>
    <row r="249">
      <c r="F249" s="66"/>
      <c r="G249" s="66"/>
      <c r="H249" s="66"/>
      <c r="I249" s="15"/>
      <c r="J249" s="66"/>
      <c r="K249" s="66"/>
      <c r="L249" s="67"/>
      <c r="M249" s="67"/>
      <c r="N249" s="67"/>
      <c r="O249" s="67"/>
      <c r="AA249" s="66"/>
      <c r="AB249" s="66"/>
      <c r="AP249" s="66"/>
      <c r="AQ249" s="66"/>
      <c r="BA249" s="66"/>
      <c r="BB249" s="66"/>
      <c r="BH249" s="66"/>
      <c r="BI249" s="66"/>
      <c r="BS249" s="66"/>
      <c r="BT249" s="66"/>
      <c r="CA249" s="67"/>
      <c r="CH249" s="66"/>
      <c r="CI249" s="66"/>
      <c r="CM249" s="67"/>
      <c r="CN249" s="66"/>
      <c r="CO249" s="66"/>
      <c r="CP249" s="66"/>
      <c r="CQ249" s="66"/>
      <c r="CX249" s="67"/>
      <c r="CY249" s="66"/>
    </row>
    <row r="250">
      <c r="F250" s="66"/>
      <c r="G250" s="66"/>
      <c r="H250" s="66"/>
      <c r="I250" s="15"/>
      <c r="J250" s="66"/>
      <c r="K250" s="66"/>
      <c r="L250" s="67"/>
      <c r="M250" s="67"/>
      <c r="N250" s="67"/>
      <c r="O250" s="67"/>
      <c r="AA250" s="66"/>
      <c r="AB250" s="66"/>
      <c r="AP250" s="66"/>
      <c r="AQ250" s="66"/>
      <c r="BA250" s="66"/>
      <c r="BB250" s="66"/>
      <c r="BH250" s="66"/>
      <c r="BI250" s="66"/>
      <c r="BS250" s="66"/>
      <c r="BT250" s="66"/>
      <c r="CA250" s="67"/>
      <c r="CH250" s="66"/>
      <c r="CI250" s="66"/>
      <c r="CM250" s="67"/>
      <c r="CN250" s="66"/>
      <c r="CO250" s="66"/>
      <c r="CP250" s="66"/>
      <c r="CQ250" s="66"/>
      <c r="CX250" s="67"/>
      <c r="CY250" s="66"/>
    </row>
    <row r="251">
      <c r="F251" s="66"/>
      <c r="G251" s="66"/>
      <c r="H251" s="66"/>
      <c r="I251" s="15"/>
      <c r="J251" s="66"/>
      <c r="K251" s="66"/>
      <c r="L251" s="67"/>
      <c r="M251" s="67"/>
      <c r="N251" s="67"/>
      <c r="O251" s="67"/>
      <c r="AA251" s="66"/>
      <c r="AB251" s="66"/>
      <c r="AP251" s="66"/>
      <c r="AQ251" s="66"/>
      <c r="BA251" s="66"/>
      <c r="BB251" s="66"/>
      <c r="BH251" s="66"/>
      <c r="BI251" s="66"/>
      <c r="BS251" s="66"/>
      <c r="BT251" s="66"/>
      <c r="CA251" s="67"/>
      <c r="CH251" s="66"/>
      <c r="CI251" s="66"/>
      <c r="CM251" s="67"/>
      <c r="CN251" s="66"/>
      <c r="CO251" s="66"/>
      <c r="CP251" s="66"/>
      <c r="CQ251" s="66"/>
      <c r="CX251" s="67"/>
      <c r="CY251" s="66"/>
    </row>
    <row r="252">
      <c r="F252" s="66"/>
      <c r="G252" s="66"/>
      <c r="H252" s="66"/>
      <c r="I252" s="15"/>
      <c r="J252" s="66"/>
      <c r="K252" s="66"/>
      <c r="L252" s="67"/>
      <c r="M252" s="67"/>
      <c r="N252" s="67"/>
      <c r="O252" s="67"/>
      <c r="AA252" s="66"/>
      <c r="AB252" s="66"/>
      <c r="AP252" s="66"/>
      <c r="AQ252" s="66"/>
      <c r="BA252" s="66"/>
      <c r="BB252" s="66"/>
      <c r="BH252" s="66"/>
      <c r="BI252" s="66"/>
      <c r="BS252" s="66"/>
      <c r="BT252" s="66"/>
      <c r="CA252" s="67"/>
      <c r="CH252" s="66"/>
      <c r="CI252" s="66"/>
      <c r="CM252" s="67"/>
      <c r="CN252" s="66"/>
      <c r="CO252" s="66"/>
      <c r="CP252" s="66"/>
      <c r="CQ252" s="66"/>
      <c r="CX252" s="67"/>
      <c r="CY252" s="66"/>
    </row>
    <row r="253">
      <c r="F253" s="66"/>
      <c r="G253" s="66"/>
      <c r="H253" s="66"/>
      <c r="I253" s="15"/>
      <c r="J253" s="66"/>
      <c r="K253" s="66"/>
      <c r="L253" s="67"/>
      <c r="M253" s="67"/>
      <c r="N253" s="67"/>
      <c r="O253" s="67"/>
      <c r="AA253" s="66"/>
      <c r="AB253" s="66"/>
      <c r="AP253" s="66"/>
      <c r="AQ253" s="66"/>
      <c r="BA253" s="66"/>
      <c r="BB253" s="66"/>
      <c r="BH253" s="66"/>
      <c r="BI253" s="66"/>
      <c r="BS253" s="66"/>
      <c r="BT253" s="66"/>
      <c r="CA253" s="67"/>
      <c r="CH253" s="66"/>
      <c r="CI253" s="66"/>
      <c r="CM253" s="67"/>
      <c r="CN253" s="66"/>
      <c r="CO253" s="66"/>
      <c r="CP253" s="66"/>
      <c r="CQ253" s="66"/>
      <c r="CX253" s="67"/>
      <c r="CY253" s="66"/>
    </row>
    <row r="254">
      <c r="F254" s="66"/>
      <c r="G254" s="66"/>
      <c r="H254" s="66"/>
      <c r="I254" s="15"/>
      <c r="J254" s="66"/>
      <c r="K254" s="66"/>
      <c r="L254" s="67"/>
      <c r="M254" s="67"/>
      <c r="N254" s="67"/>
      <c r="O254" s="67"/>
      <c r="AA254" s="66"/>
      <c r="AB254" s="66"/>
      <c r="AP254" s="66"/>
      <c r="AQ254" s="66"/>
      <c r="BA254" s="66"/>
      <c r="BB254" s="66"/>
      <c r="BH254" s="66"/>
      <c r="BI254" s="66"/>
      <c r="BS254" s="66"/>
      <c r="BT254" s="66"/>
      <c r="CA254" s="67"/>
      <c r="CH254" s="66"/>
      <c r="CI254" s="66"/>
      <c r="CM254" s="67"/>
      <c r="CN254" s="66"/>
      <c r="CO254" s="66"/>
      <c r="CP254" s="66"/>
      <c r="CQ254" s="66"/>
      <c r="CX254" s="67"/>
      <c r="CY254" s="66"/>
    </row>
    <row r="255">
      <c r="F255" s="66"/>
      <c r="G255" s="66"/>
      <c r="H255" s="66"/>
      <c r="I255" s="15"/>
      <c r="J255" s="66"/>
      <c r="K255" s="66"/>
      <c r="L255" s="67"/>
      <c r="M255" s="67"/>
      <c r="N255" s="67"/>
      <c r="O255" s="67"/>
      <c r="AA255" s="66"/>
      <c r="AB255" s="66"/>
      <c r="AP255" s="66"/>
      <c r="AQ255" s="66"/>
      <c r="BA255" s="66"/>
      <c r="BB255" s="66"/>
      <c r="BH255" s="66"/>
      <c r="BI255" s="66"/>
      <c r="BS255" s="66"/>
      <c r="BT255" s="66"/>
      <c r="CA255" s="67"/>
      <c r="CH255" s="66"/>
      <c r="CI255" s="66"/>
      <c r="CM255" s="67"/>
      <c r="CN255" s="66"/>
      <c r="CO255" s="66"/>
      <c r="CP255" s="66"/>
      <c r="CQ255" s="66"/>
      <c r="CX255" s="67"/>
      <c r="CY255" s="66"/>
    </row>
    <row r="256">
      <c r="F256" s="66"/>
      <c r="G256" s="66"/>
      <c r="H256" s="66"/>
      <c r="I256" s="15"/>
      <c r="J256" s="66"/>
      <c r="K256" s="66"/>
      <c r="L256" s="67"/>
      <c r="M256" s="67"/>
      <c r="N256" s="67"/>
      <c r="O256" s="67"/>
      <c r="AA256" s="66"/>
      <c r="AB256" s="66"/>
      <c r="AP256" s="66"/>
      <c r="AQ256" s="66"/>
      <c r="BA256" s="66"/>
      <c r="BB256" s="66"/>
      <c r="BH256" s="66"/>
      <c r="BI256" s="66"/>
      <c r="BS256" s="66"/>
      <c r="BT256" s="66"/>
      <c r="CA256" s="67"/>
      <c r="CH256" s="66"/>
      <c r="CI256" s="66"/>
      <c r="CM256" s="67"/>
      <c r="CN256" s="66"/>
      <c r="CO256" s="66"/>
      <c r="CP256" s="66"/>
      <c r="CQ256" s="66"/>
      <c r="CX256" s="67"/>
      <c r="CY256" s="66"/>
    </row>
    <row r="257">
      <c r="F257" s="66"/>
      <c r="G257" s="66"/>
      <c r="H257" s="66"/>
      <c r="I257" s="15"/>
      <c r="J257" s="66"/>
      <c r="K257" s="66"/>
      <c r="L257" s="67"/>
      <c r="M257" s="67"/>
      <c r="N257" s="67"/>
      <c r="O257" s="67"/>
      <c r="AA257" s="66"/>
      <c r="AB257" s="66"/>
      <c r="AP257" s="66"/>
      <c r="AQ257" s="66"/>
      <c r="BA257" s="66"/>
      <c r="BB257" s="66"/>
      <c r="BH257" s="66"/>
      <c r="BI257" s="66"/>
      <c r="BS257" s="66"/>
      <c r="BT257" s="66"/>
      <c r="CA257" s="67"/>
      <c r="CH257" s="66"/>
      <c r="CI257" s="66"/>
      <c r="CM257" s="67"/>
      <c r="CN257" s="66"/>
      <c r="CO257" s="66"/>
      <c r="CP257" s="66"/>
      <c r="CQ257" s="66"/>
      <c r="CX257" s="67"/>
      <c r="CY257" s="66"/>
    </row>
    <row r="258">
      <c r="F258" s="66"/>
      <c r="G258" s="66"/>
      <c r="H258" s="66"/>
      <c r="I258" s="15"/>
      <c r="J258" s="66"/>
      <c r="K258" s="66"/>
      <c r="L258" s="67"/>
      <c r="M258" s="67"/>
      <c r="N258" s="67"/>
      <c r="O258" s="67"/>
      <c r="AA258" s="66"/>
      <c r="AB258" s="66"/>
      <c r="AP258" s="66"/>
      <c r="AQ258" s="66"/>
      <c r="BA258" s="66"/>
      <c r="BB258" s="66"/>
      <c r="BH258" s="66"/>
      <c r="BI258" s="66"/>
      <c r="BS258" s="66"/>
      <c r="BT258" s="66"/>
      <c r="CA258" s="67"/>
      <c r="CH258" s="66"/>
      <c r="CI258" s="66"/>
      <c r="CM258" s="67"/>
      <c r="CN258" s="66"/>
      <c r="CO258" s="66"/>
      <c r="CP258" s="66"/>
      <c r="CQ258" s="66"/>
      <c r="CX258" s="67"/>
      <c r="CY258" s="66"/>
    </row>
    <row r="259">
      <c r="F259" s="66"/>
      <c r="G259" s="66"/>
      <c r="H259" s="66"/>
      <c r="I259" s="15"/>
      <c r="J259" s="66"/>
      <c r="K259" s="66"/>
      <c r="L259" s="67"/>
      <c r="M259" s="67"/>
      <c r="N259" s="67"/>
      <c r="O259" s="67"/>
      <c r="AA259" s="66"/>
      <c r="AB259" s="66"/>
      <c r="AP259" s="66"/>
      <c r="AQ259" s="66"/>
      <c r="BA259" s="66"/>
      <c r="BB259" s="66"/>
      <c r="BH259" s="66"/>
      <c r="BI259" s="66"/>
      <c r="BS259" s="66"/>
      <c r="BT259" s="66"/>
      <c r="CA259" s="67"/>
      <c r="CH259" s="66"/>
      <c r="CI259" s="66"/>
      <c r="CM259" s="67"/>
      <c r="CN259" s="66"/>
      <c r="CO259" s="66"/>
      <c r="CP259" s="66"/>
      <c r="CQ259" s="66"/>
      <c r="CX259" s="67"/>
      <c r="CY259" s="66"/>
    </row>
    <row r="260">
      <c r="F260" s="66"/>
      <c r="G260" s="66"/>
      <c r="H260" s="66"/>
      <c r="I260" s="15"/>
      <c r="J260" s="66"/>
      <c r="K260" s="66"/>
      <c r="L260" s="67"/>
      <c r="M260" s="67"/>
      <c r="N260" s="67"/>
      <c r="O260" s="67"/>
      <c r="AA260" s="66"/>
      <c r="AB260" s="66"/>
      <c r="AP260" s="66"/>
      <c r="AQ260" s="66"/>
      <c r="BA260" s="66"/>
      <c r="BB260" s="66"/>
      <c r="BH260" s="66"/>
      <c r="BI260" s="66"/>
      <c r="BS260" s="66"/>
      <c r="BT260" s="66"/>
      <c r="CA260" s="67"/>
      <c r="CH260" s="66"/>
      <c r="CI260" s="66"/>
      <c r="CM260" s="67"/>
      <c r="CN260" s="66"/>
      <c r="CO260" s="66"/>
      <c r="CP260" s="66"/>
      <c r="CQ260" s="66"/>
      <c r="CX260" s="67"/>
      <c r="CY260" s="66"/>
    </row>
    <row r="261">
      <c r="F261" s="66"/>
      <c r="G261" s="66"/>
      <c r="H261" s="66"/>
      <c r="I261" s="15"/>
      <c r="J261" s="66"/>
      <c r="K261" s="66"/>
      <c r="L261" s="67"/>
      <c r="M261" s="67"/>
      <c r="N261" s="67"/>
      <c r="O261" s="67"/>
      <c r="AA261" s="66"/>
      <c r="AB261" s="66"/>
      <c r="AP261" s="66"/>
      <c r="AQ261" s="66"/>
      <c r="BA261" s="66"/>
      <c r="BB261" s="66"/>
      <c r="BH261" s="66"/>
      <c r="BI261" s="66"/>
      <c r="BS261" s="66"/>
      <c r="BT261" s="66"/>
      <c r="CA261" s="67"/>
      <c r="CH261" s="66"/>
      <c r="CI261" s="66"/>
      <c r="CM261" s="67"/>
      <c r="CN261" s="66"/>
      <c r="CO261" s="66"/>
      <c r="CP261" s="66"/>
      <c r="CQ261" s="66"/>
      <c r="CX261" s="67"/>
      <c r="CY261" s="66"/>
    </row>
    <row r="262">
      <c r="F262" s="66"/>
      <c r="G262" s="66"/>
      <c r="H262" s="66"/>
      <c r="I262" s="15"/>
      <c r="J262" s="66"/>
      <c r="K262" s="66"/>
      <c r="L262" s="67"/>
      <c r="M262" s="67"/>
      <c r="N262" s="67"/>
      <c r="O262" s="67"/>
      <c r="AA262" s="66"/>
      <c r="AB262" s="66"/>
      <c r="AP262" s="66"/>
      <c r="AQ262" s="66"/>
      <c r="BA262" s="66"/>
      <c r="BB262" s="66"/>
      <c r="BH262" s="66"/>
      <c r="BI262" s="66"/>
      <c r="BS262" s="66"/>
      <c r="BT262" s="66"/>
      <c r="CA262" s="67"/>
      <c r="CH262" s="66"/>
      <c r="CI262" s="66"/>
      <c r="CM262" s="67"/>
      <c r="CN262" s="66"/>
      <c r="CO262" s="66"/>
      <c r="CP262" s="66"/>
      <c r="CQ262" s="66"/>
      <c r="CX262" s="67"/>
      <c r="CY262" s="66"/>
    </row>
    <row r="263">
      <c r="F263" s="66"/>
      <c r="G263" s="66"/>
      <c r="H263" s="66"/>
      <c r="I263" s="15"/>
      <c r="J263" s="66"/>
      <c r="K263" s="66"/>
      <c r="L263" s="67"/>
      <c r="M263" s="67"/>
      <c r="N263" s="67"/>
      <c r="O263" s="67"/>
      <c r="AA263" s="66"/>
      <c r="AB263" s="66"/>
      <c r="AP263" s="66"/>
      <c r="AQ263" s="66"/>
      <c r="BA263" s="66"/>
      <c r="BB263" s="66"/>
      <c r="BH263" s="66"/>
      <c r="BI263" s="66"/>
      <c r="BS263" s="66"/>
      <c r="BT263" s="66"/>
      <c r="CA263" s="67"/>
      <c r="CH263" s="66"/>
      <c r="CI263" s="66"/>
      <c r="CM263" s="67"/>
      <c r="CN263" s="66"/>
      <c r="CO263" s="66"/>
      <c r="CP263" s="66"/>
      <c r="CQ263" s="66"/>
      <c r="CX263" s="67"/>
      <c r="CY263" s="66"/>
    </row>
    <row r="264">
      <c r="F264" s="66"/>
      <c r="G264" s="66"/>
      <c r="H264" s="66"/>
      <c r="I264" s="15"/>
      <c r="J264" s="66"/>
      <c r="K264" s="66"/>
      <c r="L264" s="67"/>
      <c r="M264" s="67"/>
      <c r="N264" s="67"/>
      <c r="O264" s="67"/>
      <c r="AA264" s="66"/>
      <c r="AB264" s="66"/>
      <c r="AP264" s="66"/>
      <c r="AQ264" s="66"/>
      <c r="BA264" s="66"/>
      <c r="BB264" s="66"/>
      <c r="BH264" s="66"/>
      <c r="BI264" s="66"/>
      <c r="BS264" s="66"/>
      <c r="BT264" s="66"/>
      <c r="CA264" s="67"/>
      <c r="CH264" s="66"/>
      <c r="CI264" s="66"/>
      <c r="CM264" s="67"/>
      <c r="CN264" s="66"/>
      <c r="CO264" s="66"/>
      <c r="CP264" s="66"/>
      <c r="CQ264" s="66"/>
      <c r="CX264" s="67"/>
      <c r="CY264" s="66"/>
    </row>
    <row r="265">
      <c r="F265" s="66"/>
      <c r="G265" s="66"/>
      <c r="H265" s="66"/>
      <c r="I265" s="15"/>
      <c r="J265" s="66"/>
      <c r="K265" s="66"/>
      <c r="L265" s="67"/>
      <c r="M265" s="67"/>
      <c r="N265" s="67"/>
      <c r="O265" s="67"/>
      <c r="AA265" s="66"/>
      <c r="AB265" s="66"/>
      <c r="AP265" s="66"/>
      <c r="AQ265" s="66"/>
      <c r="BA265" s="66"/>
      <c r="BB265" s="66"/>
      <c r="BH265" s="66"/>
      <c r="BI265" s="66"/>
      <c r="BS265" s="66"/>
      <c r="BT265" s="66"/>
      <c r="CA265" s="67"/>
      <c r="CH265" s="66"/>
      <c r="CI265" s="66"/>
      <c r="CM265" s="67"/>
      <c r="CN265" s="66"/>
      <c r="CO265" s="66"/>
      <c r="CP265" s="66"/>
      <c r="CQ265" s="66"/>
      <c r="CX265" s="67"/>
      <c r="CY265" s="66"/>
    </row>
    <row r="266">
      <c r="F266" s="66"/>
      <c r="G266" s="66"/>
      <c r="H266" s="66"/>
      <c r="I266" s="15"/>
      <c r="J266" s="66"/>
      <c r="K266" s="66"/>
      <c r="L266" s="67"/>
      <c r="M266" s="67"/>
      <c r="N266" s="67"/>
      <c r="O266" s="67"/>
      <c r="AA266" s="66"/>
      <c r="AB266" s="66"/>
      <c r="AP266" s="66"/>
      <c r="AQ266" s="66"/>
      <c r="BA266" s="66"/>
      <c r="BB266" s="66"/>
      <c r="BH266" s="66"/>
      <c r="BI266" s="66"/>
      <c r="BS266" s="66"/>
      <c r="BT266" s="66"/>
      <c r="CA266" s="67"/>
      <c r="CH266" s="66"/>
      <c r="CI266" s="66"/>
      <c r="CM266" s="67"/>
      <c r="CN266" s="66"/>
      <c r="CO266" s="66"/>
      <c r="CP266" s="66"/>
      <c r="CQ266" s="66"/>
      <c r="CX266" s="67"/>
      <c r="CY266" s="66"/>
    </row>
    <row r="267">
      <c r="F267" s="66"/>
      <c r="G267" s="66"/>
      <c r="H267" s="66"/>
      <c r="I267" s="15"/>
      <c r="J267" s="66"/>
      <c r="K267" s="66"/>
      <c r="L267" s="67"/>
      <c r="M267" s="67"/>
      <c r="N267" s="67"/>
      <c r="O267" s="67"/>
      <c r="AA267" s="66"/>
      <c r="AB267" s="66"/>
      <c r="AP267" s="66"/>
      <c r="AQ267" s="66"/>
      <c r="BA267" s="66"/>
      <c r="BB267" s="66"/>
      <c r="BH267" s="66"/>
      <c r="BI267" s="66"/>
      <c r="BS267" s="66"/>
      <c r="BT267" s="66"/>
      <c r="CA267" s="67"/>
      <c r="CH267" s="66"/>
      <c r="CI267" s="66"/>
      <c r="CM267" s="67"/>
      <c r="CN267" s="66"/>
      <c r="CO267" s="66"/>
      <c r="CP267" s="66"/>
      <c r="CQ267" s="66"/>
      <c r="CX267" s="67"/>
      <c r="CY267" s="66"/>
    </row>
    <row r="268">
      <c r="F268" s="66"/>
      <c r="G268" s="66"/>
      <c r="H268" s="66"/>
      <c r="I268" s="15"/>
      <c r="J268" s="66"/>
      <c r="K268" s="66"/>
      <c r="L268" s="67"/>
      <c r="M268" s="67"/>
      <c r="N268" s="67"/>
      <c r="O268" s="67"/>
      <c r="AA268" s="66"/>
      <c r="AB268" s="66"/>
      <c r="AP268" s="66"/>
      <c r="AQ268" s="66"/>
      <c r="BA268" s="66"/>
      <c r="BB268" s="66"/>
      <c r="BH268" s="66"/>
      <c r="BI268" s="66"/>
      <c r="BS268" s="66"/>
      <c r="BT268" s="66"/>
      <c r="CA268" s="67"/>
      <c r="CH268" s="66"/>
      <c r="CI268" s="66"/>
      <c r="CM268" s="67"/>
      <c r="CN268" s="66"/>
      <c r="CO268" s="66"/>
      <c r="CP268" s="66"/>
      <c r="CQ268" s="66"/>
      <c r="CX268" s="67"/>
      <c r="CY268" s="66"/>
    </row>
    <row r="269">
      <c r="F269" s="66"/>
      <c r="G269" s="66"/>
      <c r="H269" s="66"/>
      <c r="I269" s="15"/>
      <c r="J269" s="66"/>
      <c r="K269" s="66"/>
      <c r="L269" s="67"/>
      <c r="M269" s="67"/>
      <c r="N269" s="67"/>
      <c r="O269" s="67"/>
      <c r="AA269" s="66"/>
      <c r="AB269" s="66"/>
      <c r="AP269" s="66"/>
      <c r="AQ269" s="66"/>
      <c r="BA269" s="66"/>
      <c r="BB269" s="66"/>
      <c r="BH269" s="66"/>
      <c r="BI269" s="66"/>
      <c r="BS269" s="66"/>
      <c r="BT269" s="66"/>
      <c r="CA269" s="67"/>
      <c r="CH269" s="66"/>
      <c r="CI269" s="66"/>
      <c r="CM269" s="67"/>
      <c r="CN269" s="66"/>
      <c r="CO269" s="66"/>
      <c r="CP269" s="66"/>
      <c r="CQ269" s="66"/>
      <c r="CX269" s="67"/>
      <c r="CY269" s="66"/>
    </row>
    <row r="270">
      <c r="F270" s="66"/>
      <c r="G270" s="66"/>
      <c r="H270" s="66"/>
      <c r="I270" s="15"/>
      <c r="J270" s="66"/>
      <c r="K270" s="66"/>
      <c r="L270" s="67"/>
      <c r="M270" s="67"/>
      <c r="N270" s="67"/>
      <c r="O270" s="67"/>
      <c r="AA270" s="66"/>
      <c r="AB270" s="66"/>
      <c r="AP270" s="66"/>
      <c r="AQ270" s="66"/>
      <c r="BA270" s="66"/>
      <c r="BB270" s="66"/>
      <c r="BH270" s="66"/>
      <c r="BI270" s="66"/>
      <c r="BS270" s="66"/>
      <c r="BT270" s="66"/>
      <c r="CA270" s="67"/>
      <c r="CH270" s="66"/>
      <c r="CI270" s="66"/>
      <c r="CM270" s="67"/>
      <c r="CN270" s="66"/>
      <c r="CO270" s="66"/>
      <c r="CP270" s="66"/>
      <c r="CQ270" s="66"/>
      <c r="CX270" s="67"/>
      <c r="CY270" s="66"/>
    </row>
    <row r="271">
      <c r="F271" s="66"/>
      <c r="G271" s="66"/>
      <c r="H271" s="66"/>
      <c r="I271" s="15"/>
      <c r="J271" s="66"/>
      <c r="K271" s="66"/>
      <c r="L271" s="67"/>
      <c r="M271" s="67"/>
      <c r="N271" s="67"/>
      <c r="O271" s="67"/>
      <c r="AA271" s="66"/>
      <c r="AB271" s="66"/>
      <c r="AP271" s="66"/>
      <c r="AQ271" s="66"/>
      <c r="BA271" s="66"/>
      <c r="BB271" s="66"/>
      <c r="BH271" s="66"/>
      <c r="BI271" s="66"/>
      <c r="BS271" s="66"/>
      <c r="BT271" s="66"/>
      <c r="CA271" s="67"/>
      <c r="CH271" s="66"/>
      <c r="CI271" s="66"/>
      <c r="CM271" s="67"/>
      <c r="CN271" s="66"/>
      <c r="CO271" s="66"/>
      <c r="CP271" s="66"/>
      <c r="CQ271" s="66"/>
      <c r="CX271" s="67"/>
      <c r="CY271" s="66"/>
    </row>
    <row r="272">
      <c r="F272" s="66"/>
      <c r="G272" s="66"/>
      <c r="H272" s="66"/>
      <c r="I272" s="15"/>
      <c r="J272" s="66"/>
      <c r="K272" s="66"/>
      <c r="L272" s="67"/>
      <c r="M272" s="67"/>
      <c r="N272" s="67"/>
      <c r="O272" s="67"/>
      <c r="AA272" s="66"/>
      <c r="AB272" s="66"/>
      <c r="AP272" s="66"/>
      <c r="AQ272" s="66"/>
      <c r="BA272" s="66"/>
      <c r="BB272" s="66"/>
      <c r="BH272" s="66"/>
      <c r="BI272" s="66"/>
      <c r="BS272" s="66"/>
      <c r="BT272" s="66"/>
      <c r="CA272" s="67"/>
      <c r="CH272" s="66"/>
      <c r="CI272" s="66"/>
      <c r="CM272" s="67"/>
      <c r="CN272" s="66"/>
      <c r="CO272" s="66"/>
      <c r="CP272" s="66"/>
      <c r="CQ272" s="66"/>
      <c r="CX272" s="67"/>
      <c r="CY272" s="66"/>
    </row>
    <row r="273">
      <c r="F273" s="66"/>
      <c r="G273" s="66"/>
      <c r="H273" s="66"/>
      <c r="I273" s="15"/>
      <c r="J273" s="66"/>
      <c r="K273" s="66"/>
      <c r="L273" s="67"/>
      <c r="M273" s="67"/>
      <c r="N273" s="67"/>
      <c r="O273" s="67"/>
      <c r="AA273" s="66"/>
      <c r="AB273" s="66"/>
      <c r="AP273" s="66"/>
      <c r="AQ273" s="66"/>
      <c r="BA273" s="66"/>
      <c r="BB273" s="66"/>
      <c r="BH273" s="66"/>
      <c r="BI273" s="66"/>
      <c r="BS273" s="66"/>
      <c r="BT273" s="66"/>
      <c r="CA273" s="67"/>
      <c r="CH273" s="66"/>
      <c r="CI273" s="66"/>
      <c r="CM273" s="67"/>
      <c r="CN273" s="66"/>
      <c r="CO273" s="66"/>
      <c r="CP273" s="66"/>
      <c r="CQ273" s="66"/>
      <c r="CX273" s="67"/>
      <c r="CY273" s="66"/>
    </row>
    <row r="274">
      <c r="F274" s="66"/>
      <c r="G274" s="66"/>
      <c r="H274" s="66"/>
      <c r="I274" s="15"/>
      <c r="J274" s="66"/>
      <c r="K274" s="66"/>
      <c r="L274" s="67"/>
      <c r="M274" s="67"/>
      <c r="N274" s="67"/>
      <c r="O274" s="67"/>
      <c r="AA274" s="66"/>
      <c r="AB274" s="66"/>
      <c r="AP274" s="66"/>
      <c r="AQ274" s="66"/>
      <c r="BA274" s="66"/>
      <c r="BB274" s="66"/>
      <c r="BH274" s="66"/>
      <c r="BI274" s="66"/>
      <c r="BS274" s="66"/>
      <c r="BT274" s="66"/>
      <c r="CA274" s="67"/>
      <c r="CH274" s="66"/>
      <c r="CI274" s="66"/>
      <c r="CM274" s="67"/>
      <c r="CN274" s="66"/>
      <c r="CO274" s="66"/>
      <c r="CP274" s="66"/>
      <c r="CQ274" s="66"/>
      <c r="CX274" s="67"/>
      <c r="CY274" s="66"/>
    </row>
    <row r="275">
      <c r="F275" s="66"/>
      <c r="G275" s="66"/>
      <c r="H275" s="66"/>
      <c r="I275" s="15"/>
      <c r="J275" s="66"/>
      <c r="K275" s="66"/>
      <c r="L275" s="67"/>
      <c r="M275" s="67"/>
      <c r="N275" s="67"/>
      <c r="O275" s="67"/>
      <c r="AA275" s="66"/>
      <c r="AB275" s="66"/>
      <c r="AP275" s="66"/>
      <c r="AQ275" s="66"/>
      <c r="BA275" s="66"/>
      <c r="BB275" s="66"/>
      <c r="BH275" s="66"/>
      <c r="BI275" s="66"/>
      <c r="BS275" s="66"/>
      <c r="BT275" s="66"/>
      <c r="CA275" s="67"/>
      <c r="CH275" s="66"/>
      <c r="CI275" s="66"/>
      <c r="CM275" s="67"/>
      <c r="CN275" s="66"/>
      <c r="CO275" s="66"/>
      <c r="CP275" s="66"/>
      <c r="CQ275" s="66"/>
      <c r="CX275" s="67"/>
      <c r="CY275" s="66"/>
    </row>
    <row r="276">
      <c r="F276" s="66"/>
      <c r="G276" s="66"/>
      <c r="H276" s="66"/>
      <c r="I276" s="15"/>
      <c r="J276" s="66"/>
      <c r="K276" s="66"/>
      <c r="L276" s="67"/>
      <c r="M276" s="67"/>
      <c r="N276" s="67"/>
      <c r="O276" s="67"/>
      <c r="AA276" s="66"/>
      <c r="AB276" s="66"/>
      <c r="AP276" s="66"/>
      <c r="AQ276" s="66"/>
      <c r="BA276" s="66"/>
      <c r="BB276" s="66"/>
      <c r="BH276" s="66"/>
      <c r="BI276" s="66"/>
      <c r="BS276" s="66"/>
      <c r="BT276" s="66"/>
      <c r="CA276" s="67"/>
      <c r="CH276" s="66"/>
      <c r="CI276" s="66"/>
      <c r="CM276" s="67"/>
      <c r="CN276" s="66"/>
      <c r="CO276" s="66"/>
      <c r="CP276" s="66"/>
      <c r="CQ276" s="66"/>
      <c r="CX276" s="67"/>
      <c r="CY276" s="66"/>
    </row>
    <row r="277">
      <c r="F277" s="66"/>
      <c r="G277" s="66"/>
      <c r="H277" s="66"/>
      <c r="I277" s="15"/>
      <c r="J277" s="66"/>
      <c r="K277" s="66"/>
      <c r="L277" s="67"/>
      <c r="M277" s="67"/>
      <c r="N277" s="67"/>
      <c r="O277" s="67"/>
      <c r="AA277" s="66"/>
      <c r="AB277" s="66"/>
      <c r="AP277" s="66"/>
      <c r="AQ277" s="66"/>
      <c r="BA277" s="66"/>
      <c r="BB277" s="66"/>
      <c r="BH277" s="66"/>
      <c r="BI277" s="66"/>
      <c r="BS277" s="66"/>
      <c r="BT277" s="66"/>
      <c r="CA277" s="67"/>
      <c r="CH277" s="66"/>
      <c r="CI277" s="66"/>
      <c r="CM277" s="67"/>
      <c r="CN277" s="66"/>
      <c r="CO277" s="66"/>
      <c r="CP277" s="66"/>
      <c r="CQ277" s="66"/>
      <c r="CX277" s="67"/>
      <c r="CY277" s="66"/>
    </row>
    <row r="278">
      <c r="F278" s="66"/>
      <c r="G278" s="66"/>
      <c r="H278" s="66"/>
      <c r="I278" s="15"/>
      <c r="J278" s="66"/>
      <c r="K278" s="66"/>
      <c r="L278" s="67"/>
      <c r="M278" s="67"/>
      <c r="N278" s="67"/>
      <c r="O278" s="67"/>
      <c r="AA278" s="66"/>
      <c r="AB278" s="66"/>
      <c r="AP278" s="66"/>
      <c r="AQ278" s="66"/>
      <c r="BA278" s="66"/>
      <c r="BB278" s="66"/>
      <c r="BH278" s="66"/>
      <c r="BI278" s="66"/>
      <c r="BS278" s="66"/>
      <c r="BT278" s="66"/>
      <c r="CA278" s="67"/>
      <c r="CH278" s="66"/>
      <c r="CI278" s="66"/>
      <c r="CM278" s="67"/>
      <c r="CN278" s="66"/>
      <c r="CO278" s="66"/>
      <c r="CP278" s="66"/>
      <c r="CQ278" s="66"/>
      <c r="CX278" s="67"/>
      <c r="CY278" s="66"/>
    </row>
    <row r="279">
      <c r="F279" s="66"/>
      <c r="G279" s="66"/>
      <c r="H279" s="66"/>
      <c r="I279" s="15"/>
      <c r="J279" s="66"/>
      <c r="K279" s="66"/>
      <c r="L279" s="67"/>
      <c r="M279" s="67"/>
      <c r="N279" s="67"/>
      <c r="O279" s="67"/>
      <c r="AA279" s="66"/>
      <c r="AB279" s="66"/>
      <c r="AP279" s="66"/>
      <c r="AQ279" s="66"/>
      <c r="BA279" s="66"/>
      <c r="BB279" s="66"/>
      <c r="BH279" s="66"/>
      <c r="BI279" s="66"/>
      <c r="BS279" s="66"/>
      <c r="BT279" s="66"/>
      <c r="CA279" s="67"/>
      <c r="CH279" s="66"/>
      <c r="CI279" s="66"/>
      <c r="CM279" s="67"/>
      <c r="CN279" s="66"/>
      <c r="CO279" s="66"/>
      <c r="CP279" s="66"/>
      <c r="CQ279" s="66"/>
      <c r="CX279" s="67"/>
      <c r="CY279" s="66"/>
    </row>
    <row r="280">
      <c r="F280" s="66"/>
      <c r="G280" s="66"/>
      <c r="H280" s="66"/>
      <c r="I280" s="15"/>
      <c r="J280" s="66"/>
      <c r="K280" s="66"/>
      <c r="L280" s="67"/>
      <c r="M280" s="67"/>
      <c r="N280" s="67"/>
      <c r="O280" s="67"/>
      <c r="AA280" s="66"/>
      <c r="AB280" s="66"/>
      <c r="AP280" s="66"/>
      <c r="AQ280" s="66"/>
      <c r="BA280" s="66"/>
      <c r="BB280" s="66"/>
      <c r="BH280" s="66"/>
      <c r="BI280" s="66"/>
      <c r="BS280" s="66"/>
      <c r="BT280" s="66"/>
      <c r="CA280" s="67"/>
      <c r="CH280" s="66"/>
      <c r="CI280" s="66"/>
      <c r="CM280" s="67"/>
      <c r="CN280" s="66"/>
      <c r="CO280" s="66"/>
      <c r="CP280" s="66"/>
      <c r="CQ280" s="66"/>
      <c r="CX280" s="67"/>
      <c r="CY280" s="66"/>
    </row>
    <row r="281">
      <c r="F281" s="66"/>
      <c r="G281" s="66"/>
      <c r="H281" s="66"/>
      <c r="I281" s="15"/>
      <c r="J281" s="66"/>
      <c r="K281" s="66"/>
      <c r="L281" s="67"/>
      <c r="M281" s="67"/>
      <c r="N281" s="67"/>
      <c r="O281" s="67"/>
      <c r="AA281" s="66"/>
      <c r="AB281" s="66"/>
      <c r="AP281" s="66"/>
      <c r="AQ281" s="66"/>
      <c r="BA281" s="66"/>
      <c r="BB281" s="66"/>
      <c r="BH281" s="66"/>
      <c r="BI281" s="66"/>
      <c r="BS281" s="66"/>
      <c r="BT281" s="66"/>
      <c r="CA281" s="67"/>
      <c r="CH281" s="66"/>
      <c r="CI281" s="66"/>
      <c r="CM281" s="67"/>
      <c r="CN281" s="66"/>
      <c r="CO281" s="66"/>
      <c r="CP281" s="66"/>
      <c r="CQ281" s="66"/>
      <c r="CX281" s="67"/>
      <c r="CY281" s="66"/>
    </row>
    <row r="282">
      <c r="F282" s="66"/>
      <c r="G282" s="66"/>
      <c r="H282" s="66"/>
      <c r="I282" s="15"/>
      <c r="J282" s="66"/>
      <c r="K282" s="66"/>
      <c r="L282" s="67"/>
      <c r="M282" s="67"/>
      <c r="N282" s="67"/>
      <c r="O282" s="67"/>
      <c r="AA282" s="66"/>
      <c r="AB282" s="66"/>
      <c r="AP282" s="66"/>
      <c r="AQ282" s="66"/>
      <c r="BA282" s="66"/>
      <c r="BB282" s="66"/>
      <c r="BH282" s="66"/>
      <c r="BI282" s="66"/>
      <c r="BS282" s="66"/>
      <c r="BT282" s="66"/>
      <c r="CA282" s="67"/>
      <c r="CH282" s="66"/>
      <c r="CI282" s="66"/>
      <c r="CM282" s="67"/>
      <c r="CN282" s="66"/>
      <c r="CO282" s="66"/>
      <c r="CP282" s="66"/>
      <c r="CQ282" s="66"/>
      <c r="CX282" s="67"/>
      <c r="CY282" s="66"/>
    </row>
    <row r="283">
      <c r="F283" s="66"/>
      <c r="G283" s="66"/>
      <c r="H283" s="66"/>
      <c r="I283" s="15"/>
      <c r="J283" s="66"/>
      <c r="K283" s="66"/>
      <c r="L283" s="67"/>
      <c r="M283" s="67"/>
      <c r="N283" s="67"/>
      <c r="O283" s="67"/>
      <c r="AA283" s="66"/>
      <c r="AB283" s="66"/>
      <c r="AP283" s="66"/>
      <c r="AQ283" s="66"/>
      <c r="BA283" s="66"/>
      <c r="BB283" s="66"/>
      <c r="BH283" s="66"/>
      <c r="BI283" s="66"/>
      <c r="BS283" s="66"/>
      <c r="BT283" s="66"/>
      <c r="CA283" s="67"/>
      <c r="CH283" s="66"/>
      <c r="CI283" s="66"/>
      <c r="CM283" s="67"/>
      <c r="CN283" s="66"/>
      <c r="CO283" s="66"/>
      <c r="CP283" s="66"/>
      <c r="CQ283" s="66"/>
      <c r="CX283" s="67"/>
      <c r="CY283" s="66"/>
    </row>
    <row r="284">
      <c r="F284" s="66"/>
      <c r="G284" s="66"/>
      <c r="H284" s="66"/>
      <c r="I284" s="15"/>
      <c r="J284" s="66"/>
      <c r="K284" s="66"/>
      <c r="L284" s="67"/>
      <c r="M284" s="67"/>
      <c r="N284" s="67"/>
      <c r="O284" s="67"/>
      <c r="AA284" s="66"/>
      <c r="AB284" s="66"/>
      <c r="AP284" s="66"/>
      <c r="AQ284" s="66"/>
      <c r="BA284" s="66"/>
      <c r="BB284" s="66"/>
      <c r="BH284" s="66"/>
      <c r="BI284" s="66"/>
      <c r="BS284" s="66"/>
      <c r="BT284" s="66"/>
      <c r="CA284" s="67"/>
      <c r="CH284" s="66"/>
      <c r="CI284" s="66"/>
      <c r="CM284" s="67"/>
      <c r="CN284" s="66"/>
      <c r="CO284" s="66"/>
      <c r="CP284" s="66"/>
      <c r="CQ284" s="66"/>
      <c r="CX284" s="67"/>
      <c r="CY284" s="66"/>
    </row>
    <row r="285">
      <c r="F285" s="66"/>
      <c r="G285" s="66"/>
      <c r="H285" s="66"/>
      <c r="I285" s="15"/>
      <c r="J285" s="66"/>
      <c r="K285" s="66"/>
      <c r="L285" s="67"/>
      <c r="M285" s="67"/>
      <c r="N285" s="67"/>
      <c r="O285" s="67"/>
      <c r="AA285" s="66"/>
      <c r="AB285" s="66"/>
      <c r="AP285" s="66"/>
      <c r="AQ285" s="66"/>
      <c r="BA285" s="66"/>
      <c r="BB285" s="66"/>
      <c r="BH285" s="66"/>
      <c r="BI285" s="66"/>
      <c r="BS285" s="66"/>
      <c r="BT285" s="66"/>
      <c r="CA285" s="67"/>
      <c r="CH285" s="66"/>
      <c r="CI285" s="66"/>
      <c r="CM285" s="67"/>
      <c r="CN285" s="66"/>
      <c r="CO285" s="66"/>
      <c r="CP285" s="66"/>
      <c r="CQ285" s="66"/>
      <c r="CX285" s="67"/>
      <c r="CY285" s="66"/>
    </row>
    <row r="286">
      <c r="F286" s="66"/>
      <c r="G286" s="66"/>
      <c r="H286" s="66"/>
      <c r="I286" s="15"/>
      <c r="J286" s="66"/>
      <c r="K286" s="66"/>
      <c r="L286" s="67"/>
      <c r="M286" s="67"/>
      <c r="N286" s="67"/>
      <c r="O286" s="67"/>
      <c r="AA286" s="66"/>
      <c r="AB286" s="66"/>
      <c r="AP286" s="66"/>
      <c r="AQ286" s="66"/>
      <c r="BA286" s="66"/>
      <c r="BB286" s="66"/>
      <c r="BH286" s="66"/>
      <c r="BI286" s="66"/>
      <c r="BS286" s="66"/>
      <c r="BT286" s="66"/>
      <c r="CA286" s="67"/>
      <c r="CH286" s="66"/>
      <c r="CI286" s="66"/>
      <c r="CM286" s="67"/>
      <c r="CN286" s="66"/>
      <c r="CO286" s="66"/>
      <c r="CP286" s="66"/>
      <c r="CQ286" s="66"/>
      <c r="CX286" s="67"/>
      <c r="CY286" s="66"/>
    </row>
    <row r="287">
      <c r="F287" s="66"/>
      <c r="G287" s="66"/>
      <c r="H287" s="66"/>
      <c r="I287" s="15"/>
      <c r="J287" s="66"/>
      <c r="K287" s="66"/>
      <c r="L287" s="67"/>
      <c r="M287" s="67"/>
      <c r="N287" s="67"/>
      <c r="O287" s="67"/>
      <c r="AA287" s="66"/>
      <c r="AB287" s="66"/>
      <c r="AP287" s="66"/>
      <c r="AQ287" s="66"/>
      <c r="BA287" s="66"/>
      <c r="BB287" s="66"/>
      <c r="BH287" s="66"/>
      <c r="BI287" s="66"/>
      <c r="BS287" s="66"/>
      <c r="BT287" s="66"/>
      <c r="CA287" s="67"/>
      <c r="CH287" s="66"/>
      <c r="CI287" s="66"/>
      <c r="CM287" s="67"/>
      <c r="CN287" s="66"/>
      <c r="CO287" s="66"/>
      <c r="CP287" s="66"/>
      <c r="CQ287" s="66"/>
      <c r="CX287" s="67"/>
      <c r="CY287" s="66"/>
    </row>
    <row r="288">
      <c r="F288" s="66"/>
      <c r="G288" s="66"/>
      <c r="H288" s="66"/>
      <c r="I288" s="15"/>
      <c r="J288" s="66"/>
      <c r="K288" s="66"/>
      <c r="L288" s="67"/>
      <c r="M288" s="67"/>
      <c r="N288" s="67"/>
      <c r="O288" s="67"/>
      <c r="AA288" s="66"/>
      <c r="AB288" s="66"/>
      <c r="AP288" s="66"/>
      <c r="AQ288" s="66"/>
      <c r="BA288" s="66"/>
      <c r="BB288" s="66"/>
      <c r="BH288" s="66"/>
      <c r="BI288" s="66"/>
      <c r="BS288" s="66"/>
      <c r="BT288" s="66"/>
      <c r="CA288" s="67"/>
      <c r="CH288" s="66"/>
      <c r="CI288" s="66"/>
      <c r="CM288" s="67"/>
      <c r="CN288" s="66"/>
      <c r="CO288" s="66"/>
      <c r="CP288" s="66"/>
      <c r="CQ288" s="66"/>
      <c r="CX288" s="67"/>
      <c r="CY288" s="66"/>
    </row>
    <row r="289">
      <c r="F289" s="66"/>
      <c r="G289" s="66"/>
      <c r="H289" s="66"/>
      <c r="I289" s="15"/>
      <c r="J289" s="66"/>
      <c r="K289" s="66"/>
      <c r="L289" s="67"/>
      <c r="M289" s="67"/>
      <c r="N289" s="67"/>
      <c r="O289" s="67"/>
      <c r="AA289" s="66"/>
      <c r="AB289" s="66"/>
      <c r="AP289" s="66"/>
      <c r="AQ289" s="66"/>
      <c r="BA289" s="66"/>
      <c r="BB289" s="66"/>
      <c r="BH289" s="66"/>
      <c r="BI289" s="66"/>
      <c r="BS289" s="66"/>
      <c r="BT289" s="66"/>
      <c r="CA289" s="67"/>
      <c r="CH289" s="66"/>
      <c r="CI289" s="66"/>
      <c r="CM289" s="67"/>
      <c r="CN289" s="66"/>
      <c r="CO289" s="66"/>
      <c r="CP289" s="66"/>
      <c r="CQ289" s="66"/>
      <c r="CX289" s="67"/>
      <c r="CY289" s="66"/>
    </row>
    <row r="290">
      <c r="F290" s="66"/>
      <c r="G290" s="66"/>
      <c r="H290" s="66"/>
      <c r="I290" s="15"/>
      <c r="J290" s="66"/>
      <c r="K290" s="66"/>
      <c r="L290" s="67"/>
      <c r="M290" s="67"/>
      <c r="N290" s="67"/>
      <c r="O290" s="67"/>
      <c r="AA290" s="66"/>
      <c r="AB290" s="66"/>
      <c r="AP290" s="66"/>
      <c r="AQ290" s="66"/>
      <c r="BA290" s="66"/>
      <c r="BB290" s="66"/>
      <c r="BH290" s="66"/>
      <c r="BI290" s="66"/>
      <c r="BS290" s="66"/>
      <c r="BT290" s="66"/>
      <c r="CA290" s="67"/>
      <c r="CH290" s="66"/>
      <c r="CI290" s="66"/>
      <c r="CM290" s="67"/>
      <c r="CN290" s="66"/>
      <c r="CO290" s="66"/>
      <c r="CP290" s="66"/>
      <c r="CQ290" s="66"/>
      <c r="CX290" s="67"/>
      <c r="CY290" s="66"/>
    </row>
    <row r="291">
      <c r="F291" s="66"/>
      <c r="G291" s="66"/>
      <c r="H291" s="66"/>
      <c r="I291" s="15"/>
      <c r="J291" s="66"/>
      <c r="K291" s="66"/>
      <c r="L291" s="67"/>
      <c r="M291" s="67"/>
      <c r="N291" s="67"/>
      <c r="O291" s="67"/>
      <c r="AA291" s="66"/>
      <c r="AB291" s="66"/>
      <c r="AP291" s="66"/>
      <c r="AQ291" s="66"/>
      <c r="BA291" s="66"/>
      <c r="BB291" s="66"/>
      <c r="BH291" s="66"/>
      <c r="BI291" s="66"/>
      <c r="BS291" s="66"/>
      <c r="BT291" s="66"/>
      <c r="CA291" s="67"/>
      <c r="CH291" s="66"/>
      <c r="CI291" s="66"/>
      <c r="CM291" s="67"/>
      <c r="CN291" s="66"/>
      <c r="CO291" s="66"/>
      <c r="CP291" s="66"/>
      <c r="CQ291" s="66"/>
      <c r="CX291" s="67"/>
      <c r="CY291" s="66"/>
    </row>
    <row r="292">
      <c r="F292" s="66"/>
      <c r="G292" s="66"/>
      <c r="H292" s="66"/>
      <c r="I292" s="15"/>
      <c r="J292" s="66"/>
      <c r="K292" s="66"/>
      <c r="L292" s="67"/>
      <c r="M292" s="67"/>
      <c r="N292" s="67"/>
      <c r="O292" s="67"/>
      <c r="AA292" s="66"/>
      <c r="AB292" s="66"/>
      <c r="AP292" s="66"/>
      <c r="AQ292" s="66"/>
      <c r="BA292" s="66"/>
      <c r="BB292" s="66"/>
      <c r="BH292" s="66"/>
      <c r="BI292" s="66"/>
      <c r="BS292" s="66"/>
      <c r="BT292" s="66"/>
      <c r="CA292" s="67"/>
      <c r="CH292" s="66"/>
      <c r="CI292" s="66"/>
      <c r="CM292" s="67"/>
      <c r="CN292" s="66"/>
      <c r="CO292" s="66"/>
      <c r="CP292" s="66"/>
      <c r="CQ292" s="66"/>
      <c r="CX292" s="67"/>
      <c r="CY292" s="66"/>
    </row>
    <row r="293">
      <c r="F293" s="66"/>
      <c r="G293" s="66"/>
      <c r="H293" s="66"/>
      <c r="I293" s="15"/>
      <c r="J293" s="66"/>
      <c r="K293" s="66"/>
      <c r="L293" s="67"/>
      <c r="M293" s="67"/>
      <c r="N293" s="67"/>
      <c r="O293" s="67"/>
      <c r="AA293" s="66"/>
      <c r="AB293" s="66"/>
      <c r="AP293" s="66"/>
      <c r="AQ293" s="66"/>
      <c r="BA293" s="66"/>
      <c r="BB293" s="66"/>
      <c r="BH293" s="66"/>
      <c r="BI293" s="66"/>
      <c r="BS293" s="66"/>
      <c r="BT293" s="66"/>
      <c r="CA293" s="67"/>
      <c r="CH293" s="66"/>
      <c r="CI293" s="66"/>
      <c r="CM293" s="67"/>
      <c r="CN293" s="66"/>
      <c r="CO293" s="66"/>
      <c r="CP293" s="66"/>
      <c r="CQ293" s="66"/>
      <c r="CX293" s="67"/>
      <c r="CY293" s="66"/>
    </row>
    <row r="294">
      <c r="F294" s="66"/>
      <c r="G294" s="66"/>
      <c r="H294" s="66"/>
      <c r="I294" s="15"/>
      <c r="J294" s="66"/>
      <c r="K294" s="66"/>
      <c r="L294" s="67"/>
      <c r="M294" s="67"/>
      <c r="N294" s="67"/>
      <c r="O294" s="67"/>
      <c r="AA294" s="66"/>
      <c r="AB294" s="66"/>
      <c r="AP294" s="66"/>
      <c r="AQ294" s="66"/>
      <c r="BA294" s="66"/>
      <c r="BB294" s="66"/>
      <c r="BH294" s="66"/>
      <c r="BI294" s="66"/>
      <c r="BS294" s="66"/>
      <c r="BT294" s="66"/>
      <c r="CA294" s="67"/>
      <c r="CH294" s="66"/>
      <c r="CI294" s="66"/>
      <c r="CM294" s="67"/>
      <c r="CN294" s="66"/>
      <c r="CO294" s="66"/>
      <c r="CP294" s="66"/>
      <c r="CQ294" s="66"/>
      <c r="CX294" s="67"/>
      <c r="CY294" s="66"/>
    </row>
    <row r="295">
      <c r="F295" s="66"/>
      <c r="G295" s="66"/>
      <c r="H295" s="66"/>
      <c r="I295" s="15"/>
      <c r="J295" s="66"/>
      <c r="K295" s="66"/>
      <c r="L295" s="67"/>
      <c r="M295" s="67"/>
      <c r="N295" s="67"/>
      <c r="O295" s="67"/>
      <c r="AA295" s="66"/>
      <c r="AB295" s="66"/>
      <c r="AP295" s="66"/>
      <c r="AQ295" s="66"/>
      <c r="BA295" s="66"/>
      <c r="BB295" s="66"/>
      <c r="BH295" s="66"/>
      <c r="BI295" s="66"/>
      <c r="BS295" s="66"/>
      <c r="BT295" s="66"/>
      <c r="CA295" s="67"/>
      <c r="CH295" s="66"/>
      <c r="CI295" s="66"/>
      <c r="CM295" s="67"/>
      <c r="CN295" s="66"/>
      <c r="CO295" s="66"/>
      <c r="CP295" s="66"/>
      <c r="CQ295" s="66"/>
      <c r="CX295" s="67"/>
      <c r="CY295" s="66"/>
    </row>
    <row r="296">
      <c r="F296" s="66"/>
      <c r="G296" s="66"/>
      <c r="H296" s="66"/>
      <c r="I296" s="15"/>
      <c r="J296" s="66"/>
      <c r="K296" s="66"/>
      <c r="L296" s="67"/>
      <c r="M296" s="67"/>
      <c r="N296" s="67"/>
      <c r="O296" s="67"/>
      <c r="AA296" s="66"/>
      <c r="AB296" s="66"/>
      <c r="AP296" s="66"/>
      <c r="AQ296" s="66"/>
      <c r="BA296" s="66"/>
      <c r="BB296" s="66"/>
      <c r="BH296" s="66"/>
      <c r="BI296" s="66"/>
      <c r="BS296" s="66"/>
      <c r="BT296" s="66"/>
      <c r="CA296" s="67"/>
      <c r="CH296" s="66"/>
      <c r="CI296" s="66"/>
      <c r="CM296" s="67"/>
      <c r="CN296" s="66"/>
      <c r="CO296" s="66"/>
      <c r="CP296" s="66"/>
      <c r="CQ296" s="66"/>
      <c r="CX296" s="67"/>
      <c r="CY296" s="66"/>
    </row>
    <row r="297">
      <c r="F297" s="66"/>
      <c r="G297" s="66"/>
      <c r="H297" s="66"/>
      <c r="I297" s="15"/>
      <c r="J297" s="66"/>
      <c r="K297" s="66"/>
      <c r="L297" s="67"/>
      <c r="M297" s="67"/>
      <c r="N297" s="67"/>
      <c r="O297" s="67"/>
      <c r="AA297" s="66"/>
      <c r="AB297" s="66"/>
      <c r="AP297" s="66"/>
      <c r="AQ297" s="66"/>
      <c r="BA297" s="66"/>
      <c r="BB297" s="66"/>
      <c r="BH297" s="66"/>
      <c r="BI297" s="66"/>
      <c r="BS297" s="66"/>
      <c r="BT297" s="66"/>
      <c r="CA297" s="67"/>
      <c r="CH297" s="66"/>
      <c r="CI297" s="66"/>
      <c r="CM297" s="67"/>
      <c r="CN297" s="66"/>
      <c r="CO297" s="66"/>
      <c r="CP297" s="66"/>
      <c r="CQ297" s="66"/>
      <c r="CX297" s="67"/>
      <c r="CY297" s="66"/>
    </row>
    <row r="298">
      <c r="F298" s="66"/>
      <c r="G298" s="66"/>
      <c r="H298" s="66"/>
      <c r="I298" s="15"/>
      <c r="J298" s="66"/>
      <c r="K298" s="66"/>
      <c r="L298" s="67"/>
      <c r="M298" s="67"/>
      <c r="N298" s="67"/>
      <c r="O298" s="67"/>
      <c r="AA298" s="66"/>
      <c r="AB298" s="66"/>
      <c r="AP298" s="66"/>
      <c r="AQ298" s="66"/>
      <c r="BA298" s="66"/>
      <c r="BB298" s="66"/>
      <c r="BH298" s="66"/>
      <c r="BI298" s="66"/>
      <c r="BS298" s="66"/>
      <c r="BT298" s="66"/>
      <c r="CA298" s="67"/>
      <c r="CH298" s="66"/>
      <c r="CI298" s="66"/>
      <c r="CM298" s="67"/>
      <c r="CN298" s="66"/>
      <c r="CO298" s="66"/>
      <c r="CP298" s="66"/>
      <c r="CQ298" s="66"/>
      <c r="CX298" s="67"/>
      <c r="CY298" s="66"/>
    </row>
    <row r="299">
      <c r="F299" s="66"/>
      <c r="G299" s="66"/>
      <c r="H299" s="66"/>
      <c r="I299" s="15"/>
      <c r="J299" s="66"/>
      <c r="K299" s="66"/>
      <c r="L299" s="67"/>
      <c r="M299" s="67"/>
      <c r="N299" s="67"/>
      <c r="O299" s="67"/>
      <c r="AA299" s="66"/>
      <c r="AB299" s="66"/>
      <c r="AP299" s="66"/>
      <c r="AQ299" s="66"/>
      <c r="BA299" s="66"/>
      <c r="BB299" s="66"/>
      <c r="BH299" s="66"/>
      <c r="BI299" s="66"/>
      <c r="BS299" s="66"/>
      <c r="BT299" s="66"/>
      <c r="CA299" s="67"/>
      <c r="CH299" s="66"/>
      <c r="CI299" s="66"/>
      <c r="CM299" s="67"/>
      <c r="CN299" s="66"/>
      <c r="CO299" s="66"/>
      <c r="CP299" s="66"/>
      <c r="CQ299" s="66"/>
      <c r="CX299" s="67"/>
      <c r="CY299" s="66"/>
    </row>
    <row r="300">
      <c r="F300" s="66"/>
      <c r="G300" s="66"/>
      <c r="H300" s="66"/>
      <c r="I300" s="15"/>
      <c r="J300" s="66"/>
      <c r="K300" s="66"/>
      <c r="L300" s="67"/>
      <c r="M300" s="67"/>
      <c r="N300" s="67"/>
      <c r="O300" s="67"/>
      <c r="AA300" s="66"/>
      <c r="AB300" s="66"/>
      <c r="AP300" s="66"/>
      <c r="AQ300" s="66"/>
      <c r="BA300" s="66"/>
      <c r="BB300" s="66"/>
      <c r="BH300" s="66"/>
      <c r="BI300" s="66"/>
      <c r="BS300" s="66"/>
      <c r="BT300" s="66"/>
      <c r="CA300" s="67"/>
      <c r="CH300" s="66"/>
      <c r="CI300" s="66"/>
      <c r="CM300" s="67"/>
      <c r="CN300" s="66"/>
      <c r="CO300" s="66"/>
      <c r="CP300" s="66"/>
      <c r="CQ300" s="66"/>
      <c r="CX300" s="67"/>
      <c r="CY300" s="66"/>
    </row>
    <row r="301">
      <c r="F301" s="66"/>
      <c r="G301" s="66"/>
      <c r="H301" s="66"/>
      <c r="I301" s="15"/>
      <c r="J301" s="66"/>
      <c r="K301" s="66"/>
      <c r="L301" s="67"/>
      <c r="M301" s="67"/>
      <c r="N301" s="67"/>
      <c r="O301" s="67"/>
      <c r="AA301" s="66"/>
      <c r="AB301" s="66"/>
      <c r="AP301" s="66"/>
      <c r="AQ301" s="66"/>
      <c r="BA301" s="66"/>
      <c r="BB301" s="66"/>
      <c r="BH301" s="66"/>
      <c r="BI301" s="66"/>
      <c r="BS301" s="66"/>
      <c r="BT301" s="66"/>
      <c r="CA301" s="67"/>
      <c r="CH301" s="66"/>
      <c r="CI301" s="66"/>
      <c r="CM301" s="67"/>
      <c r="CN301" s="66"/>
      <c r="CO301" s="66"/>
      <c r="CP301" s="66"/>
      <c r="CQ301" s="66"/>
      <c r="CX301" s="67"/>
      <c r="CY301" s="66"/>
    </row>
    <row r="302">
      <c r="F302" s="66"/>
      <c r="G302" s="66"/>
      <c r="H302" s="66"/>
      <c r="I302" s="15"/>
      <c r="J302" s="66"/>
      <c r="K302" s="66"/>
      <c r="L302" s="67"/>
      <c r="M302" s="67"/>
      <c r="N302" s="67"/>
      <c r="O302" s="67"/>
      <c r="AA302" s="66"/>
      <c r="AB302" s="66"/>
      <c r="AP302" s="66"/>
      <c r="AQ302" s="66"/>
      <c r="BA302" s="66"/>
      <c r="BB302" s="66"/>
      <c r="BH302" s="66"/>
      <c r="BI302" s="66"/>
      <c r="BS302" s="66"/>
      <c r="BT302" s="66"/>
      <c r="CA302" s="67"/>
      <c r="CH302" s="66"/>
      <c r="CI302" s="66"/>
      <c r="CM302" s="67"/>
      <c r="CN302" s="66"/>
      <c r="CO302" s="66"/>
      <c r="CP302" s="66"/>
      <c r="CQ302" s="66"/>
      <c r="CX302" s="67"/>
      <c r="CY302" s="66"/>
    </row>
    <row r="303">
      <c r="F303" s="66"/>
      <c r="G303" s="66"/>
      <c r="H303" s="66"/>
      <c r="I303" s="15"/>
      <c r="J303" s="66"/>
      <c r="K303" s="66"/>
      <c r="L303" s="67"/>
      <c r="M303" s="67"/>
      <c r="N303" s="67"/>
      <c r="O303" s="67"/>
      <c r="AA303" s="66"/>
      <c r="AB303" s="66"/>
      <c r="AP303" s="66"/>
      <c r="AQ303" s="66"/>
      <c r="BA303" s="66"/>
      <c r="BB303" s="66"/>
      <c r="BH303" s="66"/>
      <c r="BI303" s="66"/>
      <c r="BS303" s="66"/>
      <c r="BT303" s="66"/>
      <c r="CA303" s="67"/>
      <c r="CH303" s="66"/>
      <c r="CI303" s="66"/>
      <c r="CM303" s="67"/>
      <c r="CN303" s="66"/>
      <c r="CO303" s="66"/>
      <c r="CP303" s="66"/>
      <c r="CQ303" s="66"/>
      <c r="CX303" s="67"/>
      <c r="CY303" s="66"/>
    </row>
    <row r="304">
      <c r="F304" s="66"/>
      <c r="G304" s="66"/>
      <c r="H304" s="66"/>
      <c r="I304" s="15"/>
      <c r="J304" s="66"/>
      <c r="K304" s="66"/>
      <c r="L304" s="67"/>
      <c r="M304" s="67"/>
      <c r="N304" s="67"/>
      <c r="O304" s="67"/>
      <c r="AA304" s="66"/>
      <c r="AB304" s="66"/>
      <c r="AP304" s="66"/>
      <c r="AQ304" s="66"/>
      <c r="BA304" s="66"/>
      <c r="BB304" s="66"/>
      <c r="BH304" s="66"/>
      <c r="BI304" s="66"/>
      <c r="BS304" s="66"/>
      <c r="BT304" s="66"/>
      <c r="CA304" s="67"/>
      <c r="CH304" s="66"/>
      <c r="CI304" s="66"/>
      <c r="CM304" s="67"/>
      <c r="CN304" s="66"/>
      <c r="CO304" s="66"/>
      <c r="CP304" s="66"/>
      <c r="CQ304" s="66"/>
      <c r="CX304" s="67"/>
      <c r="CY304" s="66"/>
    </row>
    <row r="305">
      <c r="F305" s="66"/>
      <c r="G305" s="66"/>
      <c r="H305" s="66"/>
      <c r="I305" s="15"/>
      <c r="J305" s="66"/>
      <c r="K305" s="66"/>
      <c r="L305" s="67"/>
      <c r="M305" s="67"/>
      <c r="N305" s="67"/>
      <c r="O305" s="67"/>
      <c r="AA305" s="66"/>
      <c r="AB305" s="66"/>
      <c r="AP305" s="66"/>
      <c r="AQ305" s="66"/>
      <c r="BA305" s="66"/>
      <c r="BB305" s="66"/>
      <c r="BH305" s="66"/>
      <c r="BI305" s="66"/>
      <c r="BS305" s="66"/>
      <c r="BT305" s="66"/>
      <c r="CA305" s="67"/>
      <c r="CH305" s="66"/>
      <c r="CI305" s="66"/>
      <c r="CM305" s="67"/>
      <c r="CN305" s="66"/>
      <c r="CO305" s="66"/>
      <c r="CP305" s="66"/>
      <c r="CQ305" s="66"/>
      <c r="CX305" s="67"/>
      <c r="CY305" s="66"/>
    </row>
    <row r="306">
      <c r="F306" s="66"/>
      <c r="G306" s="66"/>
      <c r="H306" s="66"/>
      <c r="I306" s="15"/>
      <c r="J306" s="66"/>
      <c r="K306" s="66"/>
      <c r="L306" s="67"/>
      <c r="M306" s="67"/>
      <c r="N306" s="67"/>
      <c r="O306" s="67"/>
      <c r="AA306" s="66"/>
      <c r="AB306" s="66"/>
      <c r="AP306" s="66"/>
      <c r="AQ306" s="66"/>
      <c r="BA306" s="66"/>
      <c r="BB306" s="66"/>
      <c r="BH306" s="66"/>
      <c r="BI306" s="66"/>
      <c r="BS306" s="66"/>
      <c r="BT306" s="66"/>
      <c r="CA306" s="67"/>
      <c r="CH306" s="66"/>
      <c r="CI306" s="66"/>
      <c r="CM306" s="67"/>
      <c r="CN306" s="66"/>
      <c r="CO306" s="66"/>
      <c r="CP306" s="66"/>
      <c r="CQ306" s="66"/>
      <c r="CX306" s="67"/>
      <c r="CY306" s="66"/>
    </row>
    <row r="307">
      <c r="F307" s="66"/>
      <c r="G307" s="66"/>
      <c r="H307" s="66"/>
      <c r="I307" s="15"/>
      <c r="J307" s="66"/>
      <c r="K307" s="66"/>
      <c r="L307" s="67"/>
      <c r="M307" s="67"/>
      <c r="N307" s="67"/>
      <c r="O307" s="67"/>
      <c r="AA307" s="66"/>
      <c r="AB307" s="66"/>
      <c r="AP307" s="66"/>
      <c r="AQ307" s="66"/>
      <c r="BA307" s="66"/>
      <c r="BB307" s="66"/>
      <c r="BH307" s="66"/>
      <c r="BI307" s="66"/>
      <c r="BS307" s="66"/>
      <c r="BT307" s="66"/>
      <c r="CA307" s="67"/>
      <c r="CH307" s="66"/>
      <c r="CI307" s="66"/>
      <c r="CM307" s="67"/>
      <c r="CN307" s="66"/>
      <c r="CO307" s="66"/>
      <c r="CP307" s="66"/>
      <c r="CQ307" s="66"/>
      <c r="CX307" s="67"/>
      <c r="CY307" s="66"/>
    </row>
    <row r="308">
      <c r="F308" s="66"/>
      <c r="G308" s="66"/>
      <c r="H308" s="66"/>
      <c r="I308" s="15"/>
      <c r="J308" s="66"/>
      <c r="K308" s="66"/>
      <c r="L308" s="67"/>
      <c r="M308" s="67"/>
      <c r="N308" s="67"/>
      <c r="O308" s="67"/>
      <c r="AA308" s="66"/>
      <c r="AB308" s="66"/>
      <c r="AP308" s="66"/>
      <c r="AQ308" s="66"/>
      <c r="BA308" s="66"/>
      <c r="BB308" s="66"/>
      <c r="BH308" s="66"/>
      <c r="BI308" s="66"/>
      <c r="BS308" s="66"/>
      <c r="BT308" s="66"/>
      <c r="CA308" s="67"/>
      <c r="CH308" s="66"/>
      <c r="CI308" s="66"/>
      <c r="CM308" s="67"/>
      <c r="CN308" s="66"/>
      <c r="CO308" s="66"/>
      <c r="CP308" s="66"/>
      <c r="CQ308" s="66"/>
      <c r="CX308" s="67"/>
      <c r="CY308" s="66"/>
    </row>
    <row r="309">
      <c r="F309" s="66"/>
      <c r="G309" s="66"/>
      <c r="H309" s="66"/>
      <c r="I309" s="15"/>
      <c r="J309" s="66"/>
      <c r="K309" s="66"/>
      <c r="L309" s="67"/>
      <c r="M309" s="67"/>
      <c r="N309" s="67"/>
      <c r="O309" s="67"/>
      <c r="AA309" s="66"/>
      <c r="AB309" s="66"/>
      <c r="AP309" s="66"/>
      <c r="AQ309" s="66"/>
      <c r="BA309" s="66"/>
      <c r="BB309" s="66"/>
      <c r="BH309" s="66"/>
      <c r="BI309" s="66"/>
      <c r="BS309" s="66"/>
      <c r="BT309" s="66"/>
      <c r="CA309" s="67"/>
      <c r="CH309" s="66"/>
      <c r="CI309" s="66"/>
      <c r="CM309" s="67"/>
      <c r="CN309" s="66"/>
      <c r="CO309" s="66"/>
      <c r="CP309" s="66"/>
      <c r="CQ309" s="66"/>
      <c r="CX309" s="67"/>
      <c r="CY309" s="66"/>
    </row>
    <row r="310">
      <c r="F310" s="66"/>
      <c r="G310" s="66"/>
      <c r="H310" s="66"/>
      <c r="I310" s="15"/>
      <c r="J310" s="66"/>
      <c r="K310" s="66"/>
      <c r="L310" s="67"/>
      <c r="M310" s="67"/>
      <c r="N310" s="67"/>
      <c r="O310" s="67"/>
      <c r="AA310" s="66"/>
      <c r="AB310" s="66"/>
      <c r="AP310" s="66"/>
      <c r="AQ310" s="66"/>
      <c r="BA310" s="66"/>
      <c r="BB310" s="66"/>
      <c r="BH310" s="66"/>
      <c r="BI310" s="66"/>
      <c r="BS310" s="66"/>
      <c r="BT310" s="66"/>
      <c r="CA310" s="67"/>
      <c r="CH310" s="66"/>
      <c r="CI310" s="66"/>
      <c r="CM310" s="67"/>
      <c r="CN310" s="66"/>
      <c r="CO310" s="66"/>
      <c r="CP310" s="66"/>
      <c r="CQ310" s="66"/>
      <c r="CX310" s="67"/>
      <c r="CY310" s="66"/>
    </row>
    <row r="311">
      <c r="F311" s="66"/>
      <c r="G311" s="66"/>
      <c r="H311" s="66"/>
      <c r="I311" s="15"/>
      <c r="J311" s="66"/>
      <c r="K311" s="66"/>
      <c r="L311" s="67"/>
      <c r="M311" s="67"/>
      <c r="N311" s="67"/>
      <c r="O311" s="67"/>
      <c r="AA311" s="66"/>
      <c r="AB311" s="66"/>
      <c r="AP311" s="66"/>
      <c r="AQ311" s="66"/>
      <c r="BA311" s="66"/>
      <c r="BB311" s="66"/>
      <c r="BH311" s="66"/>
      <c r="BI311" s="66"/>
      <c r="BS311" s="66"/>
      <c r="BT311" s="66"/>
      <c r="CA311" s="67"/>
      <c r="CH311" s="66"/>
      <c r="CI311" s="66"/>
      <c r="CM311" s="67"/>
      <c r="CN311" s="66"/>
      <c r="CO311" s="66"/>
      <c r="CP311" s="66"/>
      <c r="CQ311" s="66"/>
      <c r="CX311" s="67"/>
      <c r="CY311" s="66"/>
    </row>
    <row r="312">
      <c r="F312" s="66"/>
      <c r="G312" s="66"/>
      <c r="H312" s="66"/>
      <c r="I312" s="15"/>
      <c r="J312" s="66"/>
      <c r="K312" s="66"/>
      <c r="L312" s="67"/>
      <c r="M312" s="67"/>
      <c r="N312" s="67"/>
      <c r="O312" s="67"/>
      <c r="AA312" s="66"/>
      <c r="AB312" s="66"/>
      <c r="AP312" s="66"/>
      <c r="AQ312" s="66"/>
      <c r="BA312" s="66"/>
      <c r="BB312" s="66"/>
      <c r="BH312" s="66"/>
      <c r="BI312" s="66"/>
      <c r="BS312" s="66"/>
      <c r="BT312" s="66"/>
      <c r="CA312" s="67"/>
      <c r="CH312" s="66"/>
      <c r="CI312" s="66"/>
      <c r="CM312" s="67"/>
      <c r="CN312" s="66"/>
      <c r="CO312" s="66"/>
      <c r="CP312" s="66"/>
      <c r="CQ312" s="66"/>
      <c r="CX312" s="67"/>
      <c r="CY312" s="66"/>
    </row>
    <row r="313">
      <c r="F313" s="66"/>
      <c r="G313" s="66"/>
      <c r="H313" s="66"/>
      <c r="I313" s="15"/>
      <c r="J313" s="66"/>
      <c r="K313" s="66"/>
      <c r="L313" s="67"/>
      <c r="M313" s="67"/>
      <c r="N313" s="67"/>
      <c r="O313" s="67"/>
      <c r="AA313" s="66"/>
      <c r="AB313" s="66"/>
      <c r="AP313" s="66"/>
      <c r="AQ313" s="66"/>
      <c r="BA313" s="66"/>
      <c r="BB313" s="66"/>
      <c r="BH313" s="66"/>
      <c r="BI313" s="66"/>
      <c r="BS313" s="66"/>
      <c r="BT313" s="66"/>
      <c r="CA313" s="67"/>
      <c r="CH313" s="66"/>
      <c r="CI313" s="66"/>
      <c r="CM313" s="67"/>
      <c r="CN313" s="66"/>
      <c r="CO313" s="66"/>
      <c r="CP313" s="66"/>
      <c r="CQ313" s="66"/>
      <c r="CX313" s="67"/>
      <c r="CY313" s="66"/>
    </row>
    <row r="314">
      <c r="F314" s="66"/>
      <c r="G314" s="66"/>
      <c r="H314" s="66"/>
      <c r="I314" s="15"/>
      <c r="J314" s="66"/>
      <c r="K314" s="66"/>
      <c r="L314" s="67"/>
      <c r="M314" s="67"/>
      <c r="N314" s="67"/>
      <c r="O314" s="67"/>
      <c r="AA314" s="66"/>
      <c r="AB314" s="66"/>
      <c r="AP314" s="66"/>
      <c r="AQ314" s="66"/>
      <c r="BA314" s="66"/>
      <c r="BB314" s="66"/>
      <c r="BH314" s="66"/>
      <c r="BI314" s="66"/>
      <c r="BS314" s="66"/>
      <c r="BT314" s="66"/>
      <c r="CA314" s="67"/>
      <c r="CH314" s="66"/>
      <c r="CI314" s="66"/>
      <c r="CM314" s="67"/>
      <c r="CN314" s="66"/>
      <c r="CO314" s="66"/>
      <c r="CP314" s="66"/>
      <c r="CQ314" s="66"/>
      <c r="CX314" s="67"/>
      <c r="CY314" s="66"/>
    </row>
    <row r="315">
      <c r="F315" s="66"/>
      <c r="G315" s="66"/>
      <c r="H315" s="66"/>
      <c r="I315" s="15"/>
      <c r="J315" s="66"/>
      <c r="K315" s="66"/>
      <c r="L315" s="67"/>
      <c r="M315" s="67"/>
      <c r="N315" s="67"/>
      <c r="O315" s="67"/>
      <c r="AA315" s="66"/>
      <c r="AB315" s="66"/>
      <c r="AP315" s="66"/>
      <c r="AQ315" s="66"/>
      <c r="BA315" s="66"/>
      <c r="BB315" s="66"/>
      <c r="BH315" s="66"/>
      <c r="BI315" s="66"/>
      <c r="BS315" s="66"/>
      <c r="BT315" s="66"/>
      <c r="CA315" s="67"/>
      <c r="CH315" s="66"/>
      <c r="CI315" s="66"/>
      <c r="CM315" s="67"/>
      <c r="CN315" s="66"/>
      <c r="CO315" s="66"/>
      <c r="CP315" s="66"/>
      <c r="CQ315" s="66"/>
      <c r="CX315" s="67"/>
      <c r="CY315" s="66"/>
    </row>
    <row r="316">
      <c r="F316" s="66"/>
      <c r="G316" s="66"/>
      <c r="H316" s="66"/>
      <c r="I316" s="15"/>
      <c r="J316" s="66"/>
      <c r="K316" s="66"/>
      <c r="L316" s="67"/>
      <c r="M316" s="67"/>
      <c r="N316" s="67"/>
      <c r="O316" s="67"/>
      <c r="AA316" s="66"/>
      <c r="AB316" s="66"/>
      <c r="AP316" s="66"/>
      <c r="AQ316" s="66"/>
      <c r="BA316" s="66"/>
      <c r="BB316" s="66"/>
      <c r="BH316" s="66"/>
      <c r="BI316" s="66"/>
      <c r="BS316" s="66"/>
      <c r="BT316" s="66"/>
      <c r="CA316" s="67"/>
      <c r="CH316" s="66"/>
      <c r="CI316" s="66"/>
      <c r="CM316" s="67"/>
      <c r="CN316" s="66"/>
      <c r="CO316" s="66"/>
      <c r="CP316" s="66"/>
      <c r="CQ316" s="66"/>
      <c r="CX316" s="67"/>
      <c r="CY316" s="66"/>
    </row>
    <row r="317">
      <c r="F317" s="66"/>
      <c r="G317" s="66"/>
      <c r="H317" s="66"/>
      <c r="I317" s="15"/>
      <c r="J317" s="66"/>
      <c r="K317" s="66"/>
      <c r="L317" s="67"/>
      <c r="M317" s="67"/>
      <c r="N317" s="67"/>
      <c r="O317" s="67"/>
      <c r="AA317" s="66"/>
      <c r="AB317" s="66"/>
      <c r="AP317" s="66"/>
      <c r="AQ317" s="66"/>
      <c r="BA317" s="66"/>
      <c r="BB317" s="66"/>
      <c r="BH317" s="66"/>
      <c r="BI317" s="66"/>
      <c r="BS317" s="66"/>
      <c r="BT317" s="66"/>
      <c r="CA317" s="67"/>
      <c r="CH317" s="66"/>
      <c r="CI317" s="66"/>
      <c r="CM317" s="67"/>
      <c r="CN317" s="66"/>
      <c r="CO317" s="66"/>
      <c r="CP317" s="66"/>
      <c r="CQ317" s="66"/>
      <c r="CX317" s="67"/>
      <c r="CY317" s="66"/>
    </row>
    <row r="318">
      <c r="F318" s="66"/>
      <c r="G318" s="66"/>
      <c r="H318" s="66"/>
      <c r="I318" s="15"/>
      <c r="J318" s="66"/>
      <c r="K318" s="66"/>
      <c r="L318" s="67"/>
      <c r="M318" s="67"/>
      <c r="N318" s="67"/>
      <c r="O318" s="67"/>
      <c r="AA318" s="66"/>
      <c r="AB318" s="66"/>
      <c r="AP318" s="66"/>
      <c r="AQ318" s="66"/>
      <c r="BA318" s="66"/>
      <c r="BB318" s="66"/>
      <c r="BH318" s="66"/>
      <c r="BI318" s="66"/>
      <c r="BS318" s="66"/>
      <c r="BT318" s="66"/>
      <c r="CA318" s="67"/>
      <c r="CH318" s="66"/>
      <c r="CI318" s="66"/>
      <c r="CM318" s="67"/>
      <c r="CN318" s="66"/>
      <c r="CO318" s="66"/>
      <c r="CP318" s="66"/>
      <c r="CQ318" s="66"/>
      <c r="CX318" s="67"/>
      <c r="CY318" s="66"/>
    </row>
    <row r="319">
      <c r="F319" s="66"/>
      <c r="G319" s="66"/>
      <c r="H319" s="66"/>
      <c r="I319" s="15"/>
      <c r="J319" s="66"/>
      <c r="K319" s="66"/>
      <c r="L319" s="67"/>
      <c r="M319" s="67"/>
      <c r="N319" s="67"/>
      <c r="O319" s="67"/>
      <c r="AA319" s="66"/>
      <c r="AB319" s="66"/>
      <c r="AP319" s="66"/>
      <c r="AQ319" s="66"/>
      <c r="BA319" s="66"/>
      <c r="BB319" s="66"/>
      <c r="BH319" s="66"/>
      <c r="BI319" s="66"/>
      <c r="BS319" s="66"/>
      <c r="BT319" s="66"/>
      <c r="CA319" s="67"/>
      <c r="CH319" s="66"/>
      <c r="CI319" s="66"/>
      <c r="CM319" s="67"/>
      <c r="CN319" s="66"/>
      <c r="CO319" s="66"/>
      <c r="CP319" s="66"/>
      <c r="CQ319" s="66"/>
      <c r="CX319" s="67"/>
      <c r="CY319" s="66"/>
    </row>
    <row r="320">
      <c r="F320" s="66"/>
      <c r="G320" s="66"/>
      <c r="H320" s="66"/>
      <c r="I320" s="15"/>
      <c r="J320" s="66"/>
      <c r="K320" s="66"/>
      <c r="L320" s="67"/>
      <c r="M320" s="67"/>
      <c r="N320" s="67"/>
      <c r="O320" s="67"/>
      <c r="AA320" s="66"/>
      <c r="AB320" s="66"/>
      <c r="AP320" s="66"/>
      <c r="AQ320" s="66"/>
      <c r="BA320" s="66"/>
      <c r="BB320" s="66"/>
      <c r="BH320" s="66"/>
      <c r="BI320" s="66"/>
      <c r="BS320" s="66"/>
      <c r="BT320" s="66"/>
      <c r="CA320" s="67"/>
      <c r="CH320" s="66"/>
      <c r="CI320" s="66"/>
      <c r="CM320" s="67"/>
      <c r="CN320" s="66"/>
      <c r="CO320" s="66"/>
      <c r="CP320" s="66"/>
      <c r="CQ320" s="66"/>
      <c r="CX320" s="67"/>
      <c r="CY320" s="66"/>
    </row>
    <row r="321">
      <c r="F321" s="66"/>
      <c r="G321" s="66"/>
      <c r="H321" s="66"/>
      <c r="I321" s="15"/>
      <c r="J321" s="66"/>
      <c r="K321" s="66"/>
      <c r="L321" s="67"/>
      <c r="M321" s="67"/>
      <c r="N321" s="67"/>
      <c r="O321" s="67"/>
      <c r="AA321" s="66"/>
      <c r="AB321" s="66"/>
      <c r="AP321" s="66"/>
      <c r="AQ321" s="66"/>
      <c r="BA321" s="66"/>
      <c r="BB321" s="66"/>
      <c r="BH321" s="66"/>
      <c r="BI321" s="66"/>
      <c r="BS321" s="66"/>
      <c r="BT321" s="66"/>
      <c r="CA321" s="67"/>
      <c r="CH321" s="66"/>
      <c r="CI321" s="66"/>
      <c r="CM321" s="67"/>
      <c r="CN321" s="66"/>
      <c r="CO321" s="66"/>
      <c r="CP321" s="66"/>
      <c r="CQ321" s="66"/>
      <c r="CX321" s="67"/>
      <c r="CY321" s="66"/>
    </row>
    <row r="322">
      <c r="F322" s="66"/>
      <c r="G322" s="66"/>
      <c r="H322" s="66"/>
      <c r="I322" s="15"/>
      <c r="J322" s="66"/>
      <c r="K322" s="66"/>
      <c r="L322" s="67"/>
      <c r="M322" s="67"/>
      <c r="N322" s="67"/>
      <c r="O322" s="67"/>
      <c r="AA322" s="66"/>
      <c r="AB322" s="66"/>
      <c r="AP322" s="66"/>
      <c r="AQ322" s="66"/>
      <c r="BA322" s="66"/>
      <c r="BB322" s="66"/>
      <c r="BH322" s="66"/>
      <c r="BI322" s="66"/>
      <c r="BS322" s="66"/>
      <c r="BT322" s="66"/>
      <c r="CA322" s="67"/>
      <c r="CH322" s="66"/>
      <c r="CI322" s="66"/>
      <c r="CM322" s="67"/>
      <c r="CN322" s="66"/>
      <c r="CO322" s="66"/>
      <c r="CP322" s="66"/>
      <c r="CQ322" s="66"/>
      <c r="CX322" s="67"/>
      <c r="CY322" s="66"/>
    </row>
    <row r="323">
      <c r="F323" s="66"/>
      <c r="G323" s="66"/>
      <c r="H323" s="66"/>
      <c r="I323" s="15"/>
      <c r="J323" s="66"/>
      <c r="K323" s="66"/>
      <c r="L323" s="67"/>
      <c r="M323" s="67"/>
      <c r="N323" s="67"/>
      <c r="O323" s="67"/>
      <c r="AA323" s="66"/>
      <c r="AB323" s="66"/>
      <c r="AP323" s="66"/>
      <c r="AQ323" s="66"/>
      <c r="BA323" s="66"/>
      <c r="BB323" s="66"/>
      <c r="BH323" s="66"/>
      <c r="BI323" s="66"/>
      <c r="BS323" s="66"/>
      <c r="BT323" s="66"/>
      <c r="CA323" s="67"/>
      <c r="CH323" s="66"/>
      <c r="CI323" s="66"/>
      <c r="CM323" s="67"/>
      <c r="CN323" s="66"/>
      <c r="CO323" s="66"/>
      <c r="CP323" s="66"/>
      <c r="CQ323" s="66"/>
      <c r="CX323" s="67"/>
      <c r="CY323" s="66"/>
    </row>
    <row r="324">
      <c r="F324" s="66"/>
      <c r="G324" s="66"/>
      <c r="H324" s="66"/>
      <c r="I324" s="15"/>
      <c r="J324" s="66"/>
      <c r="K324" s="66"/>
      <c r="L324" s="67"/>
      <c r="M324" s="67"/>
      <c r="N324" s="67"/>
      <c r="O324" s="67"/>
      <c r="AA324" s="66"/>
      <c r="AB324" s="66"/>
      <c r="AP324" s="66"/>
      <c r="AQ324" s="66"/>
      <c r="BA324" s="66"/>
      <c r="BB324" s="66"/>
      <c r="BH324" s="66"/>
      <c r="BI324" s="66"/>
      <c r="BS324" s="66"/>
      <c r="BT324" s="66"/>
      <c r="CA324" s="67"/>
      <c r="CH324" s="66"/>
      <c r="CI324" s="66"/>
      <c r="CM324" s="67"/>
      <c r="CN324" s="66"/>
      <c r="CO324" s="66"/>
      <c r="CP324" s="66"/>
      <c r="CQ324" s="66"/>
      <c r="CX324" s="67"/>
      <c r="CY324" s="66"/>
    </row>
    <row r="325">
      <c r="F325" s="66"/>
      <c r="G325" s="66"/>
      <c r="H325" s="66"/>
      <c r="I325" s="15"/>
      <c r="J325" s="66"/>
      <c r="K325" s="66"/>
      <c r="L325" s="67"/>
      <c r="M325" s="67"/>
      <c r="N325" s="67"/>
      <c r="O325" s="67"/>
      <c r="AA325" s="66"/>
      <c r="AB325" s="66"/>
      <c r="AP325" s="66"/>
      <c r="AQ325" s="66"/>
      <c r="BA325" s="66"/>
      <c r="BB325" s="66"/>
      <c r="BH325" s="66"/>
      <c r="BI325" s="66"/>
      <c r="BS325" s="66"/>
      <c r="BT325" s="66"/>
      <c r="CA325" s="67"/>
      <c r="CH325" s="66"/>
      <c r="CI325" s="66"/>
      <c r="CM325" s="67"/>
      <c r="CN325" s="66"/>
      <c r="CO325" s="66"/>
      <c r="CP325" s="66"/>
      <c r="CQ325" s="66"/>
      <c r="CX325" s="67"/>
      <c r="CY325" s="66"/>
    </row>
    <row r="326">
      <c r="F326" s="66"/>
      <c r="G326" s="66"/>
      <c r="H326" s="66"/>
      <c r="I326" s="15"/>
      <c r="J326" s="66"/>
      <c r="K326" s="66"/>
      <c r="L326" s="67"/>
      <c r="M326" s="67"/>
      <c r="N326" s="67"/>
      <c r="O326" s="67"/>
      <c r="AA326" s="66"/>
      <c r="AB326" s="66"/>
      <c r="AP326" s="66"/>
      <c r="AQ326" s="66"/>
      <c r="BA326" s="66"/>
      <c r="BB326" s="66"/>
      <c r="BH326" s="66"/>
      <c r="BI326" s="66"/>
      <c r="BS326" s="66"/>
      <c r="BT326" s="66"/>
      <c r="CA326" s="67"/>
      <c r="CH326" s="66"/>
      <c r="CI326" s="66"/>
      <c r="CM326" s="67"/>
      <c r="CN326" s="66"/>
      <c r="CO326" s="66"/>
      <c r="CP326" s="66"/>
      <c r="CQ326" s="66"/>
      <c r="CX326" s="67"/>
      <c r="CY326" s="66"/>
    </row>
    <row r="327">
      <c r="F327" s="66"/>
      <c r="G327" s="66"/>
      <c r="H327" s="66"/>
      <c r="I327" s="15"/>
      <c r="J327" s="66"/>
      <c r="K327" s="66"/>
      <c r="L327" s="67"/>
      <c r="M327" s="67"/>
      <c r="N327" s="67"/>
      <c r="O327" s="67"/>
      <c r="AA327" s="66"/>
      <c r="AB327" s="66"/>
      <c r="AP327" s="66"/>
      <c r="AQ327" s="66"/>
      <c r="BA327" s="66"/>
      <c r="BB327" s="66"/>
      <c r="BH327" s="66"/>
      <c r="BI327" s="66"/>
      <c r="BS327" s="66"/>
      <c r="BT327" s="66"/>
      <c r="CA327" s="67"/>
      <c r="CH327" s="66"/>
      <c r="CI327" s="66"/>
      <c r="CM327" s="67"/>
      <c r="CN327" s="66"/>
      <c r="CO327" s="66"/>
      <c r="CP327" s="66"/>
      <c r="CQ327" s="66"/>
      <c r="CX327" s="67"/>
      <c r="CY327" s="66"/>
    </row>
    <row r="328">
      <c r="F328" s="66"/>
      <c r="G328" s="66"/>
      <c r="H328" s="66"/>
      <c r="I328" s="15"/>
      <c r="J328" s="66"/>
      <c r="K328" s="66"/>
      <c r="L328" s="67"/>
      <c r="M328" s="67"/>
      <c r="N328" s="67"/>
      <c r="O328" s="67"/>
      <c r="AA328" s="66"/>
      <c r="AB328" s="66"/>
      <c r="AP328" s="66"/>
      <c r="AQ328" s="66"/>
      <c r="BA328" s="66"/>
      <c r="BB328" s="66"/>
      <c r="BH328" s="66"/>
      <c r="BI328" s="66"/>
      <c r="BS328" s="66"/>
      <c r="BT328" s="66"/>
      <c r="CA328" s="67"/>
      <c r="CH328" s="66"/>
      <c r="CI328" s="66"/>
      <c r="CM328" s="67"/>
      <c r="CN328" s="66"/>
      <c r="CO328" s="66"/>
      <c r="CP328" s="66"/>
      <c r="CQ328" s="66"/>
      <c r="CX328" s="67"/>
      <c r="CY328" s="66"/>
    </row>
    <row r="329">
      <c r="F329" s="66"/>
      <c r="G329" s="66"/>
      <c r="H329" s="66"/>
      <c r="I329" s="15"/>
      <c r="J329" s="66"/>
      <c r="K329" s="66"/>
      <c r="L329" s="67"/>
      <c r="M329" s="67"/>
      <c r="N329" s="67"/>
      <c r="O329" s="67"/>
      <c r="AA329" s="66"/>
      <c r="AB329" s="66"/>
      <c r="AP329" s="66"/>
      <c r="AQ329" s="66"/>
      <c r="BA329" s="66"/>
      <c r="BB329" s="66"/>
      <c r="BH329" s="66"/>
      <c r="BI329" s="66"/>
      <c r="BS329" s="66"/>
      <c r="BT329" s="66"/>
      <c r="CA329" s="67"/>
      <c r="CH329" s="66"/>
      <c r="CI329" s="66"/>
      <c r="CM329" s="67"/>
      <c r="CN329" s="66"/>
      <c r="CO329" s="66"/>
      <c r="CP329" s="66"/>
      <c r="CQ329" s="66"/>
      <c r="CX329" s="67"/>
      <c r="CY329" s="66"/>
    </row>
    <row r="330">
      <c r="F330" s="66"/>
      <c r="G330" s="66"/>
      <c r="H330" s="66"/>
      <c r="I330" s="15"/>
      <c r="J330" s="66"/>
      <c r="K330" s="66"/>
      <c r="L330" s="67"/>
      <c r="M330" s="67"/>
      <c r="N330" s="67"/>
      <c r="O330" s="67"/>
      <c r="AA330" s="66"/>
      <c r="AB330" s="66"/>
      <c r="AP330" s="66"/>
      <c r="AQ330" s="66"/>
      <c r="BA330" s="66"/>
      <c r="BB330" s="66"/>
      <c r="BH330" s="66"/>
      <c r="BI330" s="66"/>
      <c r="BS330" s="66"/>
      <c r="BT330" s="66"/>
      <c r="CA330" s="67"/>
      <c r="CH330" s="66"/>
      <c r="CI330" s="66"/>
      <c r="CM330" s="67"/>
      <c r="CN330" s="66"/>
      <c r="CO330" s="66"/>
      <c r="CP330" s="66"/>
      <c r="CQ330" s="66"/>
      <c r="CX330" s="67"/>
      <c r="CY330" s="66"/>
    </row>
    <row r="331">
      <c r="F331" s="66"/>
      <c r="G331" s="66"/>
      <c r="H331" s="66"/>
      <c r="I331" s="15"/>
      <c r="J331" s="66"/>
      <c r="K331" s="66"/>
      <c r="L331" s="67"/>
      <c r="M331" s="67"/>
      <c r="N331" s="67"/>
      <c r="O331" s="67"/>
      <c r="AA331" s="66"/>
      <c r="AB331" s="66"/>
      <c r="AP331" s="66"/>
      <c r="AQ331" s="66"/>
      <c r="BA331" s="66"/>
      <c r="BB331" s="66"/>
      <c r="BH331" s="66"/>
      <c r="BI331" s="66"/>
      <c r="BS331" s="66"/>
      <c r="BT331" s="66"/>
      <c r="CA331" s="67"/>
      <c r="CH331" s="66"/>
      <c r="CI331" s="66"/>
      <c r="CM331" s="67"/>
      <c r="CN331" s="66"/>
      <c r="CO331" s="66"/>
      <c r="CP331" s="66"/>
      <c r="CQ331" s="66"/>
      <c r="CX331" s="67"/>
      <c r="CY331" s="66"/>
    </row>
    <row r="332">
      <c r="F332" s="66"/>
      <c r="G332" s="66"/>
      <c r="H332" s="66"/>
      <c r="I332" s="15"/>
      <c r="J332" s="66"/>
      <c r="K332" s="66"/>
      <c r="L332" s="67"/>
      <c r="M332" s="67"/>
      <c r="N332" s="67"/>
      <c r="O332" s="67"/>
      <c r="AA332" s="66"/>
      <c r="AB332" s="66"/>
      <c r="AP332" s="66"/>
      <c r="AQ332" s="66"/>
      <c r="BA332" s="66"/>
      <c r="BB332" s="66"/>
      <c r="BH332" s="66"/>
      <c r="BI332" s="66"/>
      <c r="BS332" s="66"/>
      <c r="BT332" s="66"/>
      <c r="CA332" s="67"/>
      <c r="CH332" s="66"/>
      <c r="CI332" s="66"/>
      <c r="CM332" s="67"/>
      <c r="CN332" s="66"/>
      <c r="CO332" s="66"/>
      <c r="CP332" s="66"/>
      <c r="CQ332" s="66"/>
      <c r="CX332" s="67"/>
      <c r="CY332" s="66"/>
    </row>
    <row r="333">
      <c r="F333" s="66"/>
      <c r="G333" s="66"/>
      <c r="H333" s="66"/>
      <c r="I333" s="15"/>
      <c r="J333" s="66"/>
      <c r="K333" s="66"/>
      <c r="L333" s="67"/>
      <c r="M333" s="67"/>
      <c r="N333" s="67"/>
      <c r="O333" s="67"/>
      <c r="AA333" s="66"/>
      <c r="AB333" s="66"/>
      <c r="AP333" s="66"/>
      <c r="AQ333" s="66"/>
      <c r="BA333" s="66"/>
      <c r="BB333" s="66"/>
      <c r="BH333" s="66"/>
      <c r="BI333" s="66"/>
      <c r="BS333" s="66"/>
      <c r="BT333" s="66"/>
      <c r="CA333" s="67"/>
      <c r="CH333" s="66"/>
      <c r="CI333" s="66"/>
      <c r="CM333" s="67"/>
      <c r="CN333" s="66"/>
      <c r="CO333" s="66"/>
      <c r="CP333" s="66"/>
      <c r="CQ333" s="66"/>
      <c r="CX333" s="67"/>
      <c r="CY333" s="66"/>
    </row>
    <row r="334">
      <c r="F334" s="66"/>
      <c r="G334" s="66"/>
      <c r="H334" s="66"/>
      <c r="I334" s="15"/>
      <c r="J334" s="66"/>
      <c r="K334" s="66"/>
      <c r="L334" s="67"/>
      <c r="M334" s="67"/>
      <c r="N334" s="67"/>
      <c r="O334" s="67"/>
      <c r="AA334" s="66"/>
      <c r="AB334" s="66"/>
      <c r="AP334" s="66"/>
      <c r="AQ334" s="66"/>
      <c r="BA334" s="66"/>
      <c r="BB334" s="66"/>
      <c r="BH334" s="66"/>
      <c r="BI334" s="66"/>
      <c r="BS334" s="66"/>
      <c r="BT334" s="66"/>
      <c r="CA334" s="67"/>
      <c r="CH334" s="66"/>
      <c r="CI334" s="66"/>
      <c r="CM334" s="67"/>
      <c r="CN334" s="66"/>
      <c r="CO334" s="66"/>
      <c r="CP334" s="66"/>
      <c r="CQ334" s="66"/>
      <c r="CX334" s="67"/>
      <c r="CY334" s="66"/>
    </row>
    <row r="335">
      <c r="F335" s="66"/>
      <c r="G335" s="66"/>
      <c r="H335" s="66"/>
      <c r="I335" s="15"/>
      <c r="J335" s="66"/>
      <c r="K335" s="66"/>
      <c r="L335" s="67"/>
      <c r="M335" s="67"/>
      <c r="N335" s="67"/>
      <c r="O335" s="67"/>
      <c r="AA335" s="66"/>
      <c r="AB335" s="66"/>
      <c r="AP335" s="66"/>
      <c r="AQ335" s="66"/>
      <c r="BA335" s="66"/>
      <c r="BB335" s="66"/>
      <c r="BH335" s="66"/>
      <c r="BI335" s="66"/>
      <c r="BS335" s="66"/>
      <c r="BT335" s="66"/>
      <c r="CA335" s="67"/>
      <c r="CH335" s="66"/>
      <c r="CI335" s="66"/>
      <c r="CM335" s="67"/>
      <c r="CN335" s="66"/>
      <c r="CO335" s="66"/>
      <c r="CP335" s="66"/>
      <c r="CQ335" s="66"/>
      <c r="CX335" s="67"/>
      <c r="CY335" s="66"/>
    </row>
    <row r="336">
      <c r="F336" s="66"/>
      <c r="G336" s="66"/>
      <c r="H336" s="66"/>
      <c r="I336" s="15"/>
      <c r="J336" s="66"/>
      <c r="K336" s="66"/>
      <c r="L336" s="67"/>
      <c r="M336" s="67"/>
      <c r="N336" s="67"/>
      <c r="O336" s="67"/>
      <c r="AA336" s="66"/>
      <c r="AB336" s="66"/>
      <c r="AP336" s="66"/>
      <c r="AQ336" s="66"/>
      <c r="BA336" s="66"/>
      <c r="BB336" s="66"/>
      <c r="BH336" s="66"/>
      <c r="BI336" s="66"/>
      <c r="BS336" s="66"/>
      <c r="BT336" s="66"/>
      <c r="CA336" s="67"/>
      <c r="CH336" s="66"/>
      <c r="CI336" s="66"/>
      <c r="CM336" s="67"/>
      <c r="CN336" s="66"/>
      <c r="CO336" s="66"/>
      <c r="CP336" s="66"/>
      <c r="CQ336" s="66"/>
      <c r="CX336" s="67"/>
      <c r="CY336" s="66"/>
    </row>
    <row r="337">
      <c r="F337" s="66"/>
      <c r="G337" s="66"/>
      <c r="H337" s="66"/>
      <c r="I337" s="15"/>
      <c r="J337" s="66"/>
      <c r="K337" s="66"/>
      <c r="L337" s="67"/>
      <c r="M337" s="67"/>
      <c r="N337" s="67"/>
      <c r="O337" s="67"/>
      <c r="AA337" s="66"/>
      <c r="AB337" s="66"/>
      <c r="AP337" s="66"/>
      <c r="AQ337" s="66"/>
      <c r="BA337" s="66"/>
      <c r="BB337" s="66"/>
      <c r="BH337" s="66"/>
      <c r="BI337" s="66"/>
      <c r="BS337" s="66"/>
      <c r="BT337" s="66"/>
      <c r="CA337" s="67"/>
      <c r="CH337" s="66"/>
      <c r="CI337" s="66"/>
      <c r="CM337" s="67"/>
      <c r="CN337" s="66"/>
      <c r="CO337" s="66"/>
      <c r="CP337" s="66"/>
      <c r="CQ337" s="66"/>
      <c r="CX337" s="67"/>
      <c r="CY337" s="66"/>
    </row>
    <row r="338">
      <c r="F338" s="66"/>
      <c r="G338" s="66"/>
      <c r="H338" s="66"/>
      <c r="I338" s="15"/>
      <c r="J338" s="66"/>
      <c r="K338" s="66"/>
      <c r="L338" s="67"/>
      <c r="M338" s="67"/>
      <c r="N338" s="67"/>
      <c r="O338" s="67"/>
      <c r="AA338" s="66"/>
      <c r="AB338" s="66"/>
      <c r="AP338" s="66"/>
      <c r="AQ338" s="66"/>
      <c r="BA338" s="66"/>
      <c r="BB338" s="66"/>
      <c r="BH338" s="66"/>
      <c r="BI338" s="66"/>
      <c r="BS338" s="66"/>
      <c r="BT338" s="66"/>
      <c r="CA338" s="67"/>
      <c r="CH338" s="66"/>
      <c r="CI338" s="66"/>
      <c r="CM338" s="67"/>
      <c r="CN338" s="66"/>
      <c r="CO338" s="66"/>
      <c r="CP338" s="66"/>
      <c r="CQ338" s="66"/>
      <c r="CX338" s="67"/>
      <c r="CY338" s="66"/>
    </row>
    <row r="339">
      <c r="F339" s="66"/>
      <c r="G339" s="66"/>
      <c r="H339" s="66"/>
      <c r="I339" s="15"/>
      <c r="J339" s="66"/>
      <c r="K339" s="66"/>
      <c r="L339" s="67"/>
      <c r="M339" s="67"/>
      <c r="N339" s="67"/>
      <c r="O339" s="67"/>
      <c r="AA339" s="66"/>
      <c r="AB339" s="66"/>
      <c r="AP339" s="66"/>
      <c r="AQ339" s="66"/>
      <c r="BA339" s="66"/>
      <c r="BB339" s="66"/>
      <c r="BH339" s="66"/>
      <c r="BI339" s="66"/>
      <c r="BS339" s="66"/>
      <c r="BT339" s="66"/>
      <c r="CA339" s="67"/>
      <c r="CH339" s="66"/>
      <c r="CI339" s="66"/>
      <c r="CM339" s="67"/>
      <c r="CN339" s="66"/>
      <c r="CO339" s="66"/>
      <c r="CP339" s="66"/>
      <c r="CQ339" s="66"/>
      <c r="CX339" s="67"/>
      <c r="CY339" s="66"/>
    </row>
    <row r="340">
      <c r="F340" s="66"/>
      <c r="G340" s="66"/>
      <c r="H340" s="66"/>
      <c r="I340" s="15"/>
      <c r="J340" s="66"/>
      <c r="K340" s="66"/>
      <c r="L340" s="67"/>
      <c r="M340" s="67"/>
      <c r="N340" s="67"/>
      <c r="O340" s="67"/>
      <c r="AA340" s="66"/>
      <c r="AB340" s="66"/>
      <c r="AP340" s="66"/>
      <c r="AQ340" s="66"/>
      <c r="BA340" s="66"/>
      <c r="BB340" s="66"/>
      <c r="BH340" s="66"/>
      <c r="BI340" s="66"/>
      <c r="BS340" s="66"/>
      <c r="BT340" s="66"/>
      <c r="CA340" s="67"/>
      <c r="CH340" s="66"/>
      <c r="CI340" s="66"/>
      <c r="CM340" s="67"/>
      <c r="CN340" s="66"/>
      <c r="CO340" s="66"/>
      <c r="CP340" s="66"/>
      <c r="CQ340" s="66"/>
      <c r="CX340" s="67"/>
      <c r="CY340" s="66"/>
    </row>
    <row r="341">
      <c r="F341" s="66"/>
      <c r="G341" s="66"/>
      <c r="H341" s="66"/>
      <c r="I341" s="15"/>
      <c r="J341" s="66"/>
      <c r="K341" s="66"/>
      <c r="L341" s="67"/>
      <c r="M341" s="67"/>
      <c r="N341" s="67"/>
      <c r="O341" s="67"/>
      <c r="AA341" s="66"/>
      <c r="AB341" s="66"/>
      <c r="AP341" s="66"/>
      <c r="AQ341" s="66"/>
      <c r="BA341" s="66"/>
      <c r="BB341" s="66"/>
      <c r="BH341" s="66"/>
      <c r="BI341" s="66"/>
      <c r="BS341" s="66"/>
      <c r="BT341" s="66"/>
      <c r="CA341" s="67"/>
      <c r="CH341" s="66"/>
      <c r="CI341" s="66"/>
      <c r="CM341" s="67"/>
      <c r="CN341" s="66"/>
      <c r="CO341" s="66"/>
      <c r="CP341" s="66"/>
      <c r="CQ341" s="66"/>
      <c r="CX341" s="67"/>
      <c r="CY341" s="66"/>
    </row>
    <row r="342">
      <c r="F342" s="66"/>
      <c r="G342" s="66"/>
      <c r="H342" s="66"/>
      <c r="I342" s="15"/>
      <c r="J342" s="66"/>
      <c r="K342" s="66"/>
      <c r="L342" s="67"/>
      <c r="M342" s="67"/>
      <c r="N342" s="67"/>
      <c r="O342" s="67"/>
      <c r="AA342" s="66"/>
      <c r="AB342" s="66"/>
      <c r="AP342" s="66"/>
      <c r="AQ342" s="66"/>
      <c r="BA342" s="66"/>
      <c r="BB342" s="66"/>
      <c r="BH342" s="66"/>
      <c r="BI342" s="66"/>
      <c r="BS342" s="66"/>
      <c r="BT342" s="66"/>
      <c r="CA342" s="67"/>
      <c r="CH342" s="66"/>
      <c r="CI342" s="66"/>
      <c r="CM342" s="67"/>
      <c r="CN342" s="66"/>
      <c r="CO342" s="66"/>
      <c r="CP342" s="66"/>
      <c r="CQ342" s="66"/>
      <c r="CX342" s="67"/>
      <c r="CY342" s="66"/>
    </row>
    <row r="343">
      <c r="F343" s="66"/>
      <c r="G343" s="66"/>
      <c r="H343" s="66"/>
      <c r="I343" s="15"/>
      <c r="J343" s="66"/>
      <c r="K343" s="66"/>
      <c r="L343" s="67"/>
      <c r="M343" s="67"/>
      <c r="N343" s="67"/>
      <c r="O343" s="67"/>
      <c r="AA343" s="66"/>
      <c r="AB343" s="66"/>
      <c r="AP343" s="66"/>
      <c r="AQ343" s="66"/>
      <c r="BA343" s="66"/>
      <c r="BB343" s="66"/>
      <c r="BH343" s="66"/>
      <c r="BI343" s="66"/>
      <c r="BS343" s="66"/>
      <c r="BT343" s="66"/>
      <c r="CA343" s="67"/>
      <c r="CH343" s="66"/>
      <c r="CI343" s="66"/>
      <c r="CM343" s="67"/>
      <c r="CN343" s="66"/>
      <c r="CO343" s="66"/>
      <c r="CP343" s="66"/>
      <c r="CQ343" s="66"/>
      <c r="CX343" s="67"/>
      <c r="CY343" s="66"/>
    </row>
    <row r="344">
      <c r="F344" s="66"/>
      <c r="G344" s="66"/>
      <c r="H344" s="66"/>
      <c r="I344" s="15"/>
      <c r="J344" s="66"/>
      <c r="K344" s="66"/>
      <c r="L344" s="67"/>
      <c r="M344" s="67"/>
      <c r="N344" s="67"/>
      <c r="O344" s="67"/>
      <c r="AA344" s="66"/>
      <c r="AB344" s="66"/>
      <c r="AP344" s="66"/>
      <c r="AQ344" s="66"/>
      <c r="BA344" s="66"/>
      <c r="BB344" s="66"/>
      <c r="BH344" s="66"/>
      <c r="BI344" s="66"/>
      <c r="BS344" s="66"/>
      <c r="BT344" s="66"/>
      <c r="CA344" s="67"/>
      <c r="CH344" s="66"/>
      <c r="CI344" s="66"/>
      <c r="CM344" s="67"/>
      <c r="CN344" s="66"/>
      <c r="CO344" s="66"/>
      <c r="CP344" s="66"/>
      <c r="CQ344" s="66"/>
      <c r="CX344" s="67"/>
      <c r="CY344" s="66"/>
    </row>
    <row r="345">
      <c r="F345" s="66"/>
      <c r="G345" s="66"/>
      <c r="H345" s="66"/>
      <c r="I345" s="15"/>
      <c r="J345" s="66"/>
      <c r="K345" s="66"/>
      <c r="L345" s="67"/>
      <c r="M345" s="67"/>
      <c r="N345" s="67"/>
      <c r="O345" s="67"/>
      <c r="AA345" s="66"/>
      <c r="AB345" s="66"/>
      <c r="AP345" s="66"/>
      <c r="AQ345" s="66"/>
      <c r="BA345" s="66"/>
      <c r="BB345" s="66"/>
      <c r="BH345" s="66"/>
      <c r="BI345" s="66"/>
      <c r="BS345" s="66"/>
      <c r="BT345" s="66"/>
      <c r="CA345" s="67"/>
      <c r="CH345" s="66"/>
      <c r="CI345" s="66"/>
      <c r="CM345" s="67"/>
      <c r="CN345" s="66"/>
      <c r="CO345" s="66"/>
      <c r="CP345" s="66"/>
      <c r="CQ345" s="66"/>
      <c r="CX345" s="67"/>
      <c r="CY345" s="66"/>
    </row>
    <row r="346">
      <c r="F346" s="66"/>
      <c r="G346" s="66"/>
      <c r="H346" s="66"/>
      <c r="I346" s="15"/>
      <c r="J346" s="66"/>
      <c r="K346" s="66"/>
      <c r="L346" s="67"/>
      <c r="M346" s="67"/>
      <c r="N346" s="67"/>
      <c r="O346" s="67"/>
      <c r="AA346" s="66"/>
      <c r="AB346" s="66"/>
      <c r="AP346" s="66"/>
      <c r="AQ346" s="66"/>
      <c r="BA346" s="66"/>
      <c r="BB346" s="66"/>
      <c r="BH346" s="66"/>
      <c r="BI346" s="66"/>
      <c r="BS346" s="66"/>
      <c r="BT346" s="66"/>
      <c r="CA346" s="67"/>
      <c r="CH346" s="66"/>
      <c r="CI346" s="66"/>
      <c r="CM346" s="67"/>
      <c r="CN346" s="66"/>
      <c r="CO346" s="66"/>
      <c r="CP346" s="66"/>
      <c r="CQ346" s="66"/>
      <c r="CX346" s="67"/>
      <c r="CY346" s="66"/>
    </row>
    <row r="347">
      <c r="F347" s="66"/>
      <c r="G347" s="66"/>
      <c r="H347" s="66"/>
      <c r="I347" s="15"/>
      <c r="J347" s="66"/>
      <c r="K347" s="66"/>
      <c r="L347" s="67"/>
      <c r="M347" s="67"/>
      <c r="N347" s="67"/>
      <c r="O347" s="67"/>
      <c r="AA347" s="66"/>
      <c r="AB347" s="66"/>
      <c r="AP347" s="66"/>
      <c r="AQ347" s="66"/>
      <c r="BA347" s="66"/>
      <c r="BB347" s="66"/>
      <c r="BH347" s="66"/>
      <c r="BI347" s="66"/>
      <c r="BS347" s="66"/>
      <c r="BT347" s="66"/>
      <c r="CA347" s="67"/>
      <c r="CH347" s="66"/>
      <c r="CI347" s="66"/>
      <c r="CM347" s="67"/>
      <c r="CN347" s="66"/>
      <c r="CO347" s="66"/>
      <c r="CP347" s="66"/>
      <c r="CQ347" s="66"/>
      <c r="CX347" s="67"/>
      <c r="CY347" s="66"/>
    </row>
    <row r="348">
      <c r="F348" s="66"/>
      <c r="G348" s="66"/>
      <c r="H348" s="66"/>
      <c r="I348" s="15"/>
      <c r="J348" s="66"/>
      <c r="K348" s="66"/>
      <c r="L348" s="67"/>
      <c r="M348" s="67"/>
      <c r="N348" s="67"/>
      <c r="O348" s="67"/>
      <c r="AA348" s="66"/>
      <c r="AB348" s="66"/>
      <c r="AP348" s="66"/>
      <c r="AQ348" s="66"/>
      <c r="BA348" s="66"/>
      <c r="BB348" s="66"/>
      <c r="BH348" s="66"/>
      <c r="BI348" s="66"/>
      <c r="BS348" s="66"/>
      <c r="BT348" s="66"/>
      <c r="CA348" s="67"/>
      <c r="CH348" s="66"/>
      <c r="CI348" s="66"/>
      <c r="CM348" s="67"/>
      <c r="CN348" s="66"/>
      <c r="CO348" s="66"/>
      <c r="CP348" s="66"/>
      <c r="CQ348" s="66"/>
      <c r="CX348" s="67"/>
      <c r="CY348" s="66"/>
    </row>
    <row r="349">
      <c r="F349" s="66"/>
      <c r="G349" s="66"/>
      <c r="H349" s="66"/>
      <c r="I349" s="15"/>
      <c r="J349" s="66"/>
      <c r="K349" s="66"/>
      <c r="L349" s="67"/>
      <c r="M349" s="67"/>
      <c r="N349" s="67"/>
      <c r="O349" s="67"/>
      <c r="AA349" s="66"/>
      <c r="AB349" s="66"/>
      <c r="AP349" s="66"/>
      <c r="AQ349" s="66"/>
      <c r="BA349" s="66"/>
      <c r="BB349" s="66"/>
      <c r="BH349" s="66"/>
      <c r="BI349" s="66"/>
      <c r="BS349" s="66"/>
      <c r="BT349" s="66"/>
      <c r="CA349" s="67"/>
      <c r="CH349" s="66"/>
      <c r="CI349" s="66"/>
      <c r="CM349" s="67"/>
      <c r="CN349" s="66"/>
      <c r="CO349" s="66"/>
      <c r="CP349" s="66"/>
      <c r="CQ349" s="66"/>
      <c r="CX349" s="67"/>
      <c r="CY349" s="66"/>
    </row>
    <row r="350">
      <c r="F350" s="66"/>
      <c r="G350" s="66"/>
      <c r="H350" s="66"/>
      <c r="I350" s="15"/>
      <c r="J350" s="66"/>
      <c r="K350" s="66"/>
      <c r="L350" s="67"/>
      <c r="M350" s="67"/>
      <c r="N350" s="67"/>
      <c r="O350" s="67"/>
      <c r="AA350" s="66"/>
      <c r="AB350" s="66"/>
      <c r="AP350" s="66"/>
      <c r="AQ350" s="66"/>
      <c r="BA350" s="66"/>
      <c r="BB350" s="66"/>
      <c r="BH350" s="66"/>
      <c r="BI350" s="66"/>
      <c r="BS350" s="66"/>
      <c r="BT350" s="66"/>
      <c r="CA350" s="67"/>
      <c r="CH350" s="66"/>
      <c r="CI350" s="66"/>
      <c r="CM350" s="67"/>
      <c r="CN350" s="66"/>
      <c r="CO350" s="66"/>
      <c r="CP350" s="66"/>
      <c r="CQ350" s="66"/>
      <c r="CX350" s="67"/>
      <c r="CY350" s="66"/>
    </row>
    <row r="351">
      <c r="F351" s="66"/>
      <c r="G351" s="66"/>
      <c r="H351" s="66"/>
      <c r="I351" s="15"/>
      <c r="J351" s="66"/>
      <c r="K351" s="66"/>
      <c r="L351" s="67"/>
      <c r="M351" s="67"/>
      <c r="N351" s="67"/>
      <c r="O351" s="67"/>
      <c r="AA351" s="66"/>
      <c r="AB351" s="66"/>
      <c r="AP351" s="66"/>
      <c r="AQ351" s="66"/>
      <c r="BA351" s="66"/>
      <c r="BB351" s="66"/>
      <c r="BH351" s="66"/>
      <c r="BI351" s="66"/>
      <c r="BS351" s="66"/>
      <c r="BT351" s="66"/>
      <c r="CA351" s="67"/>
      <c r="CH351" s="66"/>
      <c r="CI351" s="66"/>
      <c r="CM351" s="67"/>
      <c r="CN351" s="66"/>
      <c r="CO351" s="66"/>
      <c r="CP351" s="66"/>
      <c r="CQ351" s="66"/>
      <c r="CX351" s="67"/>
      <c r="CY351" s="66"/>
    </row>
    <row r="352">
      <c r="F352" s="66"/>
      <c r="G352" s="66"/>
      <c r="H352" s="66"/>
      <c r="I352" s="15"/>
      <c r="J352" s="66"/>
      <c r="K352" s="66"/>
      <c r="L352" s="67"/>
      <c r="M352" s="67"/>
      <c r="N352" s="67"/>
      <c r="O352" s="67"/>
      <c r="AA352" s="66"/>
      <c r="AB352" s="66"/>
      <c r="AP352" s="66"/>
      <c r="AQ352" s="66"/>
      <c r="BA352" s="66"/>
      <c r="BB352" s="66"/>
      <c r="BH352" s="66"/>
      <c r="BI352" s="66"/>
      <c r="BS352" s="66"/>
      <c r="BT352" s="66"/>
      <c r="CA352" s="67"/>
      <c r="CH352" s="66"/>
      <c r="CI352" s="66"/>
      <c r="CM352" s="67"/>
      <c r="CN352" s="66"/>
      <c r="CO352" s="66"/>
      <c r="CP352" s="66"/>
      <c r="CQ352" s="66"/>
      <c r="CX352" s="67"/>
      <c r="CY352" s="66"/>
    </row>
    <row r="353">
      <c r="F353" s="66"/>
      <c r="G353" s="66"/>
      <c r="H353" s="66"/>
      <c r="I353" s="15"/>
      <c r="J353" s="66"/>
      <c r="K353" s="66"/>
      <c r="L353" s="67"/>
      <c r="M353" s="67"/>
      <c r="N353" s="67"/>
      <c r="O353" s="67"/>
      <c r="AA353" s="66"/>
      <c r="AB353" s="66"/>
      <c r="AP353" s="66"/>
      <c r="AQ353" s="66"/>
      <c r="BA353" s="66"/>
      <c r="BB353" s="66"/>
      <c r="BH353" s="66"/>
      <c r="BI353" s="66"/>
      <c r="BS353" s="66"/>
      <c r="BT353" s="66"/>
      <c r="CA353" s="67"/>
      <c r="CH353" s="66"/>
      <c r="CI353" s="66"/>
      <c r="CM353" s="67"/>
      <c r="CN353" s="66"/>
      <c r="CO353" s="66"/>
      <c r="CP353" s="66"/>
      <c r="CQ353" s="66"/>
      <c r="CX353" s="67"/>
      <c r="CY353" s="66"/>
    </row>
    <row r="354">
      <c r="F354" s="66"/>
      <c r="G354" s="66"/>
      <c r="H354" s="66"/>
      <c r="I354" s="15"/>
      <c r="J354" s="66"/>
      <c r="K354" s="66"/>
      <c r="L354" s="67"/>
      <c r="M354" s="67"/>
      <c r="N354" s="67"/>
      <c r="O354" s="67"/>
      <c r="AA354" s="66"/>
      <c r="AB354" s="66"/>
      <c r="AP354" s="66"/>
      <c r="AQ354" s="66"/>
      <c r="BA354" s="66"/>
      <c r="BB354" s="66"/>
      <c r="BH354" s="66"/>
      <c r="BI354" s="66"/>
      <c r="BS354" s="66"/>
      <c r="BT354" s="66"/>
      <c r="CA354" s="67"/>
      <c r="CH354" s="66"/>
      <c r="CI354" s="66"/>
      <c r="CM354" s="67"/>
      <c r="CN354" s="66"/>
      <c r="CO354" s="66"/>
      <c r="CP354" s="66"/>
      <c r="CQ354" s="66"/>
      <c r="CX354" s="67"/>
      <c r="CY354" s="66"/>
    </row>
    <row r="355">
      <c r="F355" s="66"/>
      <c r="G355" s="66"/>
      <c r="H355" s="66"/>
      <c r="I355" s="15"/>
      <c r="J355" s="66"/>
      <c r="K355" s="66"/>
      <c r="L355" s="67"/>
      <c r="M355" s="67"/>
      <c r="N355" s="67"/>
      <c r="O355" s="67"/>
      <c r="AA355" s="66"/>
      <c r="AB355" s="66"/>
      <c r="AP355" s="66"/>
      <c r="AQ355" s="66"/>
      <c r="BA355" s="66"/>
      <c r="BB355" s="66"/>
      <c r="BH355" s="66"/>
      <c r="BI355" s="66"/>
      <c r="BS355" s="66"/>
      <c r="BT355" s="66"/>
      <c r="CA355" s="67"/>
      <c r="CH355" s="66"/>
      <c r="CI355" s="66"/>
      <c r="CM355" s="67"/>
      <c r="CN355" s="66"/>
      <c r="CO355" s="66"/>
      <c r="CP355" s="66"/>
      <c r="CQ355" s="66"/>
      <c r="CX355" s="67"/>
      <c r="CY355" s="66"/>
    </row>
    <row r="356">
      <c r="F356" s="66"/>
      <c r="G356" s="66"/>
      <c r="H356" s="66"/>
      <c r="I356" s="15"/>
      <c r="J356" s="66"/>
      <c r="K356" s="66"/>
      <c r="L356" s="67"/>
      <c r="M356" s="67"/>
      <c r="N356" s="67"/>
      <c r="O356" s="67"/>
      <c r="AA356" s="66"/>
      <c r="AB356" s="66"/>
      <c r="AP356" s="66"/>
      <c r="AQ356" s="66"/>
      <c r="BA356" s="66"/>
      <c r="BB356" s="66"/>
      <c r="BH356" s="66"/>
      <c r="BI356" s="66"/>
      <c r="BS356" s="66"/>
      <c r="BT356" s="66"/>
      <c r="CA356" s="67"/>
      <c r="CH356" s="66"/>
      <c r="CI356" s="66"/>
      <c r="CM356" s="67"/>
      <c r="CN356" s="66"/>
      <c r="CO356" s="66"/>
      <c r="CP356" s="66"/>
      <c r="CQ356" s="66"/>
      <c r="CX356" s="67"/>
      <c r="CY356" s="66"/>
    </row>
    <row r="357">
      <c r="F357" s="66"/>
      <c r="G357" s="66"/>
      <c r="H357" s="66"/>
      <c r="I357" s="15"/>
      <c r="J357" s="66"/>
      <c r="K357" s="66"/>
      <c r="L357" s="67"/>
      <c r="M357" s="67"/>
      <c r="N357" s="67"/>
      <c r="O357" s="67"/>
      <c r="AA357" s="66"/>
      <c r="AB357" s="66"/>
      <c r="AP357" s="66"/>
      <c r="AQ357" s="66"/>
      <c r="BA357" s="66"/>
      <c r="BB357" s="66"/>
      <c r="BH357" s="66"/>
      <c r="BI357" s="66"/>
      <c r="BS357" s="66"/>
      <c r="BT357" s="66"/>
      <c r="CA357" s="67"/>
      <c r="CH357" s="66"/>
      <c r="CI357" s="66"/>
      <c r="CM357" s="67"/>
      <c r="CN357" s="66"/>
      <c r="CO357" s="66"/>
      <c r="CP357" s="66"/>
      <c r="CQ357" s="66"/>
      <c r="CX357" s="67"/>
      <c r="CY357" s="66"/>
    </row>
    <row r="358">
      <c r="F358" s="66"/>
      <c r="G358" s="66"/>
      <c r="H358" s="66"/>
      <c r="I358" s="15"/>
      <c r="J358" s="66"/>
      <c r="K358" s="66"/>
      <c r="L358" s="67"/>
      <c r="M358" s="67"/>
      <c r="N358" s="67"/>
      <c r="O358" s="67"/>
      <c r="AA358" s="66"/>
      <c r="AB358" s="66"/>
      <c r="AP358" s="66"/>
      <c r="AQ358" s="66"/>
      <c r="BA358" s="66"/>
      <c r="BB358" s="66"/>
      <c r="BH358" s="66"/>
      <c r="BI358" s="66"/>
      <c r="BS358" s="66"/>
      <c r="BT358" s="66"/>
      <c r="CA358" s="67"/>
      <c r="CH358" s="66"/>
      <c r="CI358" s="66"/>
      <c r="CM358" s="67"/>
      <c r="CN358" s="66"/>
      <c r="CO358" s="66"/>
      <c r="CP358" s="66"/>
      <c r="CQ358" s="66"/>
      <c r="CX358" s="67"/>
      <c r="CY358" s="66"/>
    </row>
    <row r="359">
      <c r="F359" s="66"/>
      <c r="G359" s="66"/>
      <c r="H359" s="66"/>
      <c r="I359" s="15"/>
      <c r="J359" s="66"/>
      <c r="K359" s="66"/>
      <c r="L359" s="67"/>
      <c r="M359" s="67"/>
      <c r="N359" s="67"/>
      <c r="O359" s="67"/>
      <c r="AA359" s="66"/>
      <c r="AB359" s="66"/>
      <c r="AP359" s="66"/>
      <c r="AQ359" s="66"/>
      <c r="BA359" s="66"/>
      <c r="BB359" s="66"/>
      <c r="BH359" s="66"/>
      <c r="BI359" s="66"/>
      <c r="BS359" s="66"/>
      <c r="BT359" s="66"/>
      <c r="CA359" s="67"/>
      <c r="CH359" s="66"/>
      <c r="CI359" s="66"/>
      <c r="CM359" s="67"/>
      <c r="CN359" s="66"/>
      <c r="CO359" s="66"/>
      <c r="CP359" s="66"/>
      <c r="CQ359" s="66"/>
      <c r="CX359" s="67"/>
      <c r="CY359" s="66"/>
    </row>
    <row r="360">
      <c r="F360" s="66"/>
      <c r="G360" s="66"/>
      <c r="H360" s="66"/>
      <c r="I360" s="15"/>
      <c r="J360" s="66"/>
      <c r="K360" s="66"/>
      <c r="L360" s="67"/>
      <c r="M360" s="67"/>
      <c r="N360" s="67"/>
      <c r="O360" s="67"/>
      <c r="AA360" s="66"/>
      <c r="AB360" s="66"/>
      <c r="AP360" s="66"/>
      <c r="AQ360" s="66"/>
      <c r="BA360" s="66"/>
      <c r="BB360" s="66"/>
      <c r="BH360" s="66"/>
      <c r="BI360" s="66"/>
      <c r="BS360" s="66"/>
      <c r="BT360" s="66"/>
      <c r="CA360" s="67"/>
      <c r="CH360" s="66"/>
      <c r="CI360" s="66"/>
      <c r="CM360" s="67"/>
      <c r="CN360" s="66"/>
      <c r="CO360" s="66"/>
      <c r="CP360" s="66"/>
      <c r="CQ360" s="66"/>
      <c r="CX360" s="67"/>
      <c r="CY360" s="66"/>
    </row>
    <row r="361">
      <c r="F361" s="66"/>
      <c r="G361" s="66"/>
      <c r="H361" s="66"/>
      <c r="I361" s="15"/>
      <c r="J361" s="66"/>
      <c r="K361" s="66"/>
      <c r="L361" s="67"/>
      <c r="M361" s="67"/>
      <c r="N361" s="67"/>
      <c r="O361" s="67"/>
      <c r="AA361" s="66"/>
      <c r="AB361" s="66"/>
      <c r="AP361" s="66"/>
      <c r="AQ361" s="66"/>
      <c r="BA361" s="66"/>
      <c r="BB361" s="66"/>
      <c r="BH361" s="66"/>
      <c r="BI361" s="66"/>
      <c r="BS361" s="66"/>
      <c r="BT361" s="66"/>
      <c r="CA361" s="67"/>
      <c r="CH361" s="66"/>
      <c r="CI361" s="66"/>
      <c r="CM361" s="67"/>
      <c r="CN361" s="66"/>
      <c r="CO361" s="66"/>
      <c r="CP361" s="66"/>
      <c r="CQ361" s="66"/>
      <c r="CX361" s="67"/>
      <c r="CY361" s="66"/>
    </row>
    <row r="362">
      <c r="F362" s="66"/>
      <c r="G362" s="66"/>
      <c r="H362" s="66"/>
      <c r="I362" s="15"/>
      <c r="J362" s="66"/>
      <c r="K362" s="66"/>
      <c r="L362" s="67"/>
      <c r="M362" s="67"/>
      <c r="N362" s="67"/>
      <c r="O362" s="67"/>
      <c r="AA362" s="66"/>
      <c r="AB362" s="66"/>
      <c r="AP362" s="66"/>
      <c r="AQ362" s="66"/>
      <c r="BA362" s="66"/>
      <c r="BB362" s="66"/>
      <c r="BH362" s="66"/>
      <c r="BI362" s="66"/>
      <c r="BS362" s="66"/>
      <c r="BT362" s="66"/>
      <c r="CA362" s="67"/>
      <c r="CH362" s="66"/>
      <c r="CI362" s="66"/>
      <c r="CM362" s="67"/>
      <c r="CN362" s="66"/>
      <c r="CO362" s="66"/>
      <c r="CP362" s="66"/>
      <c r="CQ362" s="66"/>
      <c r="CX362" s="67"/>
      <c r="CY362" s="66"/>
    </row>
    <row r="363">
      <c r="F363" s="66"/>
      <c r="G363" s="66"/>
      <c r="H363" s="66"/>
      <c r="I363" s="15"/>
      <c r="J363" s="66"/>
      <c r="K363" s="66"/>
      <c r="L363" s="67"/>
      <c r="M363" s="67"/>
      <c r="N363" s="67"/>
      <c r="O363" s="67"/>
      <c r="AA363" s="66"/>
      <c r="AB363" s="66"/>
      <c r="AP363" s="66"/>
      <c r="AQ363" s="66"/>
      <c r="BA363" s="66"/>
      <c r="BB363" s="66"/>
      <c r="BH363" s="66"/>
      <c r="BI363" s="66"/>
      <c r="BS363" s="66"/>
      <c r="BT363" s="66"/>
      <c r="CA363" s="67"/>
      <c r="CH363" s="66"/>
      <c r="CI363" s="66"/>
      <c r="CM363" s="67"/>
      <c r="CN363" s="66"/>
      <c r="CO363" s="66"/>
      <c r="CP363" s="66"/>
      <c r="CQ363" s="66"/>
      <c r="CX363" s="67"/>
      <c r="CY363" s="66"/>
    </row>
    <row r="364">
      <c r="F364" s="66"/>
      <c r="G364" s="66"/>
      <c r="H364" s="66"/>
      <c r="I364" s="15"/>
      <c r="J364" s="66"/>
      <c r="K364" s="66"/>
      <c r="L364" s="67"/>
      <c r="M364" s="67"/>
      <c r="N364" s="67"/>
      <c r="O364" s="67"/>
      <c r="AA364" s="66"/>
      <c r="AB364" s="66"/>
      <c r="AP364" s="66"/>
      <c r="AQ364" s="66"/>
      <c r="BA364" s="66"/>
      <c r="BB364" s="66"/>
      <c r="BH364" s="66"/>
      <c r="BI364" s="66"/>
      <c r="BS364" s="66"/>
      <c r="BT364" s="66"/>
      <c r="CA364" s="67"/>
      <c r="CH364" s="66"/>
      <c r="CI364" s="66"/>
      <c r="CM364" s="67"/>
      <c r="CN364" s="66"/>
      <c r="CO364" s="66"/>
      <c r="CP364" s="66"/>
      <c r="CQ364" s="66"/>
      <c r="CX364" s="67"/>
      <c r="CY364" s="66"/>
    </row>
    <row r="365">
      <c r="F365" s="66"/>
      <c r="G365" s="66"/>
      <c r="H365" s="66"/>
      <c r="I365" s="15"/>
      <c r="J365" s="66"/>
      <c r="K365" s="66"/>
      <c r="L365" s="67"/>
      <c r="M365" s="67"/>
      <c r="N365" s="67"/>
      <c r="O365" s="67"/>
      <c r="AA365" s="66"/>
      <c r="AB365" s="66"/>
      <c r="AP365" s="66"/>
      <c r="AQ365" s="66"/>
      <c r="BA365" s="66"/>
      <c r="BB365" s="66"/>
      <c r="BH365" s="66"/>
      <c r="BI365" s="66"/>
      <c r="BS365" s="66"/>
      <c r="BT365" s="66"/>
      <c r="CA365" s="67"/>
      <c r="CH365" s="66"/>
      <c r="CI365" s="66"/>
      <c r="CM365" s="67"/>
      <c r="CN365" s="66"/>
      <c r="CO365" s="66"/>
      <c r="CP365" s="66"/>
      <c r="CQ365" s="66"/>
      <c r="CX365" s="67"/>
      <c r="CY365" s="66"/>
    </row>
    <row r="366">
      <c r="F366" s="66"/>
      <c r="G366" s="66"/>
      <c r="H366" s="66"/>
      <c r="I366" s="15"/>
      <c r="J366" s="66"/>
      <c r="K366" s="66"/>
      <c r="L366" s="67"/>
      <c r="M366" s="67"/>
      <c r="N366" s="67"/>
      <c r="O366" s="67"/>
      <c r="AA366" s="66"/>
      <c r="AB366" s="66"/>
      <c r="AP366" s="66"/>
      <c r="AQ366" s="66"/>
      <c r="BA366" s="66"/>
      <c r="BB366" s="66"/>
      <c r="BH366" s="66"/>
      <c r="BI366" s="66"/>
      <c r="BS366" s="66"/>
      <c r="BT366" s="66"/>
      <c r="CA366" s="67"/>
      <c r="CH366" s="66"/>
      <c r="CI366" s="66"/>
      <c r="CM366" s="67"/>
      <c r="CN366" s="66"/>
      <c r="CO366" s="66"/>
      <c r="CP366" s="66"/>
      <c r="CQ366" s="66"/>
      <c r="CX366" s="67"/>
      <c r="CY366" s="66"/>
    </row>
    <row r="367">
      <c r="F367" s="66"/>
      <c r="G367" s="66"/>
      <c r="H367" s="66"/>
      <c r="I367" s="15"/>
      <c r="J367" s="66"/>
      <c r="K367" s="66"/>
      <c r="L367" s="67"/>
      <c r="M367" s="67"/>
      <c r="N367" s="67"/>
      <c r="O367" s="67"/>
      <c r="AA367" s="66"/>
      <c r="AB367" s="66"/>
      <c r="AP367" s="66"/>
      <c r="AQ367" s="66"/>
      <c r="BA367" s="66"/>
      <c r="BB367" s="66"/>
      <c r="BH367" s="66"/>
      <c r="BI367" s="66"/>
      <c r="BS367" s="66"/>
      <c r="BT367" s="66"/>
      <c r="CA367" s="67"/>
      <c r="CH367" s="66"/>
      <c r="CI367" s="66"/>
      <c r="CM367" s="67"/>
      <c r="CN367" s="66"/>
      <c r="CO367" s="66"/>
      <c r="CP367" s="66"/>
      <c r="CQ367" s="66"/>
      <c r="CX367" s="67"/>
      <c r="CY367" s="66"/>
    </row>
    <row r="368">
      <c r="F368" s="66"/>
      <c r="G368" s="66"/>
      <c r="H368" s="66"/>
      <c r="I368" s="15"/>
      <c r="J368" s="66"/>
      <c r="K368" s="66"/>
      <c r="L368" s="67"/>
      <c r="M368" s="67"/>
      <c r="N368" s="67"/>
      <c r="O368" s="67"/>
      <c r="AA368" s="66"/>
      <c r="AB368" s="66"/>
      <c r="AP368" s="66"/>
      <c r="AQ368" s="66"/>
      <c r="BA368" s="66"/>
      <c r="BB368" s="66"/>
      <c r="BH368" s="66"/>
      <c r="BI368" s="66"/>
      <c r="BS368" s="66"/>
      <c r="BT368" s="66"/>
      <c r="CA368" s="67"/>
      <c r="CH368" s="66"/>
      <c r="CI368" s="66"/>
      <c r="CM368" s="67"/>
      <c r="CN368" s="66"/>
      <c r="CO368" s="66"/>
      <c r="CP368" s="66"/>
      <c r="CQ368" s="66"/>
      <c r="CX368" s="67"/>
      <c r="CY368" s="66"/>
    </row>
    <row r="369">
      <c r="F369" s="66"/>
      <c r="G369" s="66"/>
      <c r="H369" s="66"/>
      <c r="I369" s="15"/>
      <c r="J369" s="66"/>
      <c r="K369" s="66"/>
      <c r="L369" s="67"/>
      <c r="M369" s="67"/>
      <c r="N369" s="67"/>
      <c r="O369" s="67"/>
      <c r="AA369" s="66"/>
      <c r="AB369" s="66"/>
      <c r="AP369" s="66"/>
      <c r="AQ369" s="66"/>
      <c r="BA369" s="66"/>
      <c r="BB369" s="66"/>
      <c r="BH369" s="66"/>
      <c r="BI369" s="66"/>
      <c r="BS369" s="66"/>
      <c r="BT369" s="66"/>
      <c r="CA369" s="67"/>
      <c r="CH369" s="66"/>
      <c r="CI369" s="66"/>
      <c r="CM369" s="67"/>
      <c r="CN369" s="66"/>
      <c r="CO369" s="66"/>
      <c r="CP369" s="66"/>
      <c r="CQ369" s="66"/>
      <c r="CX369" s="67"/>
      <c r="CY369" s="66"/>
    </row>
    <row r="370">
      <c r="F370" s="66"/>
      <c r="G370" s="66"/>
      <c r="H370" s="66"/>
      <c r="I370" s="15"/>
      <c r="J370" s="66"/>
      <c r="K370" s="66"/>
      <c r="L370" s="67"/>
      <c r="M370" s="67"/>
      <c r="N370" s="67"/>
      <c r="O370" s="67"/>
      <c r="AA370" s="66"/>
      <c r="AB370" s="66"/>
      <c r="AP370" s="66"/>
      <c r="AQ370" s="66"/>
      <c r="BA370" s="66"/>
      <c r="BB370" s="66"/>
      <c r="BH370" s="66"/>
      <c r="BI370" s="66"/>
      <c r="BS370" s="66"/>
      <c r="BT370" s="66"/>
      <c r="CA370" s="67"/>
      <c r="CH370" s="66"/>
      <c r="CI370" s="66"/>
      <c r="CM370" s="67"/>
      <c r="CN370" s="66"/>
      <c r="CO370" s="66"/>
      <c r="CP370" s="66"/>
      <c r="CQ370" s="66"/>
      <c r="CX370" s="67"/>
      <c r="CY370" s="66"/>
    </row>
    <row r="371">
      <c r="F371" s="66"/>
      <c r="G371" s="66"/>
      <c r="H371" s="66"/>
      <c r="I371" s="15"/>
      <c r="J371" s="66"/>
      <c r="K371" s="66"/>
      <c r="L371" s="67"/>
      <c r="M371" s="67"/>
      <c r="N371" s="67"/>
      <c r="O371" s="67"/>
      <c r="AA371" s="66"/>
      <c r="AB371" s="66"/>
      <c r="AP371" s="66"/>
      <c r="AQ371" s="66"/>
      <c r="BA371" s="66"/>
      <c r="BB371" s="66"/>
      <c r="BH371" s="66"/>
      <c r="BI371" s="66"/>
      <c r="BS371" s="66"/>
      <c r="BT371" s="66"/>
      <c r="CA371" s="67"/>
      <c r="CH371" s="66"/>
      <c r="CI371" s="66"/>
      <c r="CM371" s="67"/>
      <c r="CN371" s="66"/>
      <c r="CO371" s="66"/>
      <c r="CP371" s="66"/>
      <c r="CQ371" s="66"/>
      <c r="CX371" s="67"/>
      <c r="CY371" s="66"/>
    </row>
    <row r="372">
      <c r="F372" s="66"/>
      <c r="G372" s="66"/>
      <c r="H372" s="66"/>
      <c r="I372" s="15"/>
      <c r="J372" s="66"/>
      <c r="K372" s="66"/>
      <c r="L372" s="67"/>
      <c r="M372" s="67"/>
      <c r="N372" s="67"/>
      <c r="O372" s="67"/>
      <c r="AA372" s="66"/>
      <c r="AB372" s="66"/>
      <c r="AP372" s="66"/>
      <c r="AQ372" s="66"/>
      <c r="BA372" s="66"/>
      <c r="BB372" s="66"/>
      <c r="BH372" s="66"/>
      <c r="BI372" s="66"/>
      <c r="BS372" s="66"/>
      <c r="BT372" s="66"/>
      <c r="CA372" s="67"/>
      <c r="CH372" s="66"/>
      <c r="CI372" s="66"/>
      <c r="CM372" s="67"/>
      <c r="CN372" s="66"/>
      <c r="CO372" s="66"/>
      <c r="CP372" s="66"/>
      <c r="CQ372" s="66"/>
      <c r="CX372" s="67"/>
      <c r="CY372" s="66"/>
    </row>
    <row r="373">
      <c r="F373" s="66"/>
      <c r="G373" s="66"/>
      <c r="H373" s="66"/>
      <c r="I373" s="15"/>
      <c r="J373" s="66"/>
      <c r="K373" s="66"/>
      <c r="L373" s="67"/>
      <c r="M373" s="67"/>
      <c r="N373" s="67"/>
      <c r="O373" s="67"/>
      <c r="AA373" s="66"/>
      <c r="AB373" s="66"/>
      <c r="AP373" s="66"/>
      <c r="AQ373" s="66"/>
      <c r="BA373" s="66"/>
      <c r="BB373" s="66"/>
      <c r="BH373" s="66"/>
      <c r="BI373" s="66"/>
      <c r="BS373" s="66"/>
      <c r="BT373" s="66"/>
      <c r="CA373" s="67"/>
      <c r="CH373" s="66"/>
      <c r="CI373" s="66"/>
      <c r="CM373" s="67"/>
      <c r="CN373" s="66"/>
      <c r="CO373" s="66"/>
      <c r="CP373" s="66"/>
      <c r="CQ373" s="66"/>
      <c r="CX373" s="67"/>
      <c r="CY373" s="66"/>
    </row>
    <row r="374">
      <c r="F374" s="66"/>
      <c r="G374" s="66"/>
      <c r="H374" s="66"/>
      <c r="I374" s="15"/>
      <c r="J374" s="66"/>
      <c r="K374" s="66"/>
      <c r="L374" s="67"/>
      <c r="M374" s="67"/>
      <c r="N374" s="67"/>
      <c r="O374" s="67"/>
      <c r="AA374" s="66"/>
      <c r="AB374" s="66"/>
      <c r="AP374" s="66"/>
      <c r="AQ374" s="66"/>
      <c r="BA374" s="66"/>
      <c r="BB374" s="66"/>
      <c r="BH374" s="66"/>
      <c r="BI374" s="66"/>
      <c r="BS374" s="66"/>
      <c r="BT374" s="66"/>
      <c r="CA374" s="67"/>
      <c r="CH374" s="66"/>
      <c r="CI374" s="66"/>
      <c r="CM374" s="67"/>
      <c r="CN374" s="66"/>
      <c r="CO374" s="66"/>
      <c r="CP374" s="66"/>
      <c r="CQ374" s="66"/>
      <c r="CX374" s="67"/>
      <c r="CY374" s="66"/>
    </row>
    <row r="375">
      <c r="F375" s="66"/>
      <c r="G375" s="66"/>
      <c r="H375" s="66"/>
      <c r="I375" s="15"/>
      <c r="J375" s="66"/>
      <c r="K375" s="66"/>
      <c r="L375" s="67"/>
      <c r="M375" s="67"/>
      <c r="N375" s="67"/>
      <c r="O375" s="67"/>
      <c r="AA375" s="66"/>
      <c r="AB375" s="66"/>
      <c r="AP375" s="66"/>
      <c r="AQ375" s="66"/>
      <c r="BA375" s="66"/>
      <c r="BB375" s="66"/>
      <c r="BH375" s="66"/>
      <c r="BI375" s="66"/>
      <c r="BS375" s="66"/>
      <c r="BT375" s="66"/>
      <c r="CA375" s="67"/>
      <c r="CH375" s="66"/>
      <c r="CI375" s="66"/>
      <c r="CM375" s="67"/>
      <c r="CN375" s="66"/>
      <c r="CO375" s="66"/>
      <c r="CP375" s="66"/>
      <c r="CQ375" s="66"/>
      <c r="CX375" s="67"/>
      <c r="CY375" s="66"/>
    </row>
    <row r="376">
      <c r="F376" s="66"/>
      <c r="G376" s="66"/>
      <c r="H376" s="66"/>
      <c r="I376" s="15"/>
      <c r="J376" s="66"/>
      <c r="K376" s="66"/>
      <c r="L376" s="67"/>
      <c r="M376" s="67"/>
      <c r="N376" s="67"/>
      <c r="O376" s="67"/>
      <c r="AA376" s="66"/>
      <c r="AB376" s="66"/>
      <c r="AP376" s="66"/>
      <c r="AQ376" s="66"/>
      <c r="BA376" s="66"/>
      <c r="BB376" s="66"/>
      <c r="BH376" s="66"/>
      <c r="BI376" s="66"/>
      <c r="BS376" s="66"/>
      <c r="BT376" s="66"/>
      <c r="CA376" s="67"/>
      <c r="CH376" s="66"/>
      <c r="CI376" s="66"/>
      <c r="CM376" s="67"/>
      <c r="CN376" s="66"/>
      <c r="CO376" s="66"/>
      <c r="CP376" s="66"/>
      <c r="CQ376" s="66"/>
      <c r="CX376" s="67"/>
      <c r="CY376" s="66"/>
    </row>
    <row r="377">
      <c r="F377" s="66"/>
      <c r="G377" s="66"/>
      <c r="H377" s="66"/>
      <c r="I377" s="15"/>
      <c r="J377" s="66"/>
      <c r="K377" s="66"/>
      <c r="L377" s="67"/>
      <c r="M377" s="67"/>
      <c r="N377" s="67"/>
      <c r="O377" s="67"/>
      <c r="AA377" s="66"/>
      <c r="AB377" s="66"/>
      <c r="AP377" s="66"/>
      <c r="AQ377" s="66"/>
      <c r="BA377" s="66"/>
      <c r="BB377" s="66"/>
      <c r="BH377" s="66"/>
      <c r="BI377" s="66"/>
      <c r="BS377" s="66"/>
      <c r="BT377" s="66"/>
      <c r="CA377" s="67"/>
      <c r="CH377" s="66"/>
      <c r="CI377" s="66"/>
      <c r="CM377" s="67"/>
      <c r="CN377" s="66"/>
      <c r="CO377" s="66"/>
      <c r="CP377" s="66"/>
      <c r="CQ377" s="66"/>
      <c r="CX377" s="67"/>
      <c r="CY377" s="66"/>
    </row>
    <row r="378">
      <c r="F378" s="66"/>
      <c r="G378" s="66"/>
      <c r="H378" s="66"/>
      <c r="I378" s="15"/>
      <c r="J378" s="66"/>
      <c r="K378" s="66"/>
      <c r="L378" s="67"/>
      <c r="M378" s="67"/>
      <c r="N378" s="67"/>
      <c r="O378" s="67"/>
      <c r="AA378" s="66"/>
      <c r="AB378" s="66"/>
      <c r="AP378" s="66"/>
      <c r="AQ378" s="66"/>
      <c r="BA378" s="66"/>
      <c r="BB378" s="66"/>
      <c r="BH378" s="66"/>
      <c r="BI378" s="66"/>
      <c r="BS378" s="66"/>
      <c r="BT378" s="66"/>
      <c r="CA378" s="67"/>
      <c r="CH378" s="66"/>
      <c r="CI378" s="66"/>
      <c r="CM378" s="67"/>
      <c r="CN378" s="66"/>
      <c r="CO378" s="66"/>
      <c r="CP378" s="66"/>
      <c r="CQ378" s="66"/>
      <c r="CX378" s="67"/>
      <c r="CY378" s="66"/>
    </row>
    <row r="379">
      <c r="F379" s="66"/>
      <c r="G379" s="66"/>
      <c r="H379" s="66"/>
      <c r="I379" s="15"/>
      <c r="J379" s="66"/>
      <c r="K379" s="66"/>
      <c r="L379" s="67"/>
      <c r="M379" s="67"/>
      <c r="N379" s="67"/>
      <c r="O379" s="67"/>
      <c r="AA379" s="66"/>
      <c r="AB379" s="66"/>
      <c r="AP379" s="66"/>
      <c r="AQ379" s="66"/>
      <c r="BA379" s="66"/>
      <c r="BB379" s="66"/>
      <c r="BH379" s="66"/>
      <c r="BI379" s="66"/>
      <c r="BS379" s="66"/>
      <c r="BT379" s="66"/>
      <c r="CA379" s="67"/>
      <c r="CH379" s="66"/>
      <c r="CI379" s="66"/>
      <c r="CM379" s="67"/>
      <c r="CN379" s="66"/>
      <c r="CO379" s="66"/>
      <c r="CP379" s="66"/>
      <c r="CQ379" s="66"/>
      <c r="CX379" s="67"/>
      <c r="CY379" s="66"/>
    </row>
    <row r="380">
      <c r="F380" s="66"/>
      <c r="G380" s="66"/>
      <c r="H380" s="66"/>
      <c r="I380" s="15"/>
      <c r="J380" s="66"/>
      <c r="K380" s="66"/>
      <c r="L380" s="67"/>
      <c r="M380" s="67"/>
      <c r="N380" s="67"/>
      <c r="O380" s="67"/>
      <c r="AA380" s="66"/>
      <c r="AB380" s="66"/>
      <c r="AP380" s="66"/>
      <c r="AQ380" s="66"/>
      <c r="BA380" s="66"/>
      <c r="BB380" s="66"/>
      <c r="BH380" s="66"/>
      <c r="BI380" s="66"/>
      <c r="BS380" s="66"/>
      <c r="BT380" s="66"/>
      <c r="CA380" s="67"/>
      <c r="CH380" s="66"/>
      <c r="CI380" s="66"/>
      <c r="CM380" s="67"/>
      <c r="CN380" s="66"/>
      <c r="CO380" s="66"/>
      <c r="CP380" s="66"/>
      <c r="CQ380" s="66"/>
      <c r="CX380" s="67"/>
      <c r="CY380" s="66"/>
    </row>
    <row r="381">
      <c r="F381" s="66"/>
      <c r="G381" s="66"/>
      <c r="H381" s="66"/>
      <c r="I381" s="15"/>
      <c r="J381" s="66"/>
      <c r="K381" s="66"/>
      <c r="L381" s="67"/>
      <c r="M381" s="67"/>
      <c r="N381" s="67"/>
      <c r="O381" s="67"/>
      <c r="AA381" s="66"/>
      <c r="AB381" s="66"/>
      <c r="AP381" s="66"/>
      <c r="AQ381" s="66"/>
      <c r="BA381" s="66"/>
      <c r="BB381" s="66"/>
      <c r="BH381" s="66"/>
      <c r="BI381" s="66"/>
      <c r="BS381" s="66"/>
      <c r="BT381" s="66"/>
      <c r="CA381" s="67"/>
      <c r="CH381" s="66"/>
      <c r="CI381" s="66"/>
      <c r="CM381" s="67"/>
      <c r="CN381" s="66"/>
      <c r="CO381" s="66"/>
      <c r="CP381" s="66"/>
      <c r="CQ381" s="66"/>
      <c r="CX381" s="67"/>
      <c r="CY381" s="66"/>
    </row>
    <row r="382">
      <c r="F382" s="66"/>
      <c r="G382" s="66"/>
      <c r="H382" s="66"/>
      <c r="I382" s="15"/>
      <c r="J382" s="66"/>
      <c r="K382" s="66"/>
      <c r="L382" s="67"/>
      <c r="M382" s="67"/>
      <c r="N382" s="67"/>
      <c r="O382" s="67"/>
      <c r="AA382" s="66"/>
      <c r="AB382" s="66"/>
      <c r="AP382" s="66"/>
      <c r="AQ382" s="66"/>
      <c r="BA382" s="66"/>
      <c r="BB382" s="66"/>
      <c r="BH382" s="66"/>
      <c r="BI382" s="66"/>
      <c r="BS382" s="66"/>
      <c r="BT382" s="66"/>
      <c r="CA382" s="67"/>
      <c r="CH382" s="66"/>
      <c r="CI382" s="66"/>
      <c r="CM382" s="67"/>
      <c r="CN382" s="66"/>
      <c r="CO382" s="66"/>
      <c r="CP382" s="66"/>
      <c r="CQ382" s="66"/>
      <c r="CX382" s="67"/>
      <c r="CY382" s="66"/>
    </row>
    <row r="383">
      <c r="F383" s="66"/>
      <c r="G383" s="66"/>
      <c r="H383" s="66"/>
      <c r="I383" s="15"/>
      <c r="J383" s="66"/>
      <c r="K383" s="66"/>
      <c r="L383" s="67"/>
      <c r="M383" s="67"/>
      <c r="N383" s="67"/>
      <c r="O383" s="67"/>
      <c r="AA383" s="66"/>
      <c r="AB383" s="66"/>
      <c r="AP383" s="66"/>
      <c r="AQ383" s="66"/>
      <c r="BA383" s="66"/>
      <c r="BB383" s="66"/>
      <c r="BH383" s="66"/>
      <c r="BI383" s="66"/>
      <c r="BS383" s="66"/>
      <c r="BT383" s="66"/>
      <c r="CA383" s="67"/>
      <c r="CH383" s="66"/>
      <c r="CI383" s="66"/>
      <c r="CM383" s="67"/>
      <c r="CN383" s="66"/>
      <c r="CO383" s="66"/>
      <c r="CP383" s="66"/>
      <c r="CQ383" s="66"/>
      <c r="CX383" s="67"/>
      <c r="CY383" s="66"/>
    </row>
    <row r="384">
      <c r="F384" s="66"/>
      <c r="G384" s="66"/>
      <c r="H384" s="66"/>
      <c r="I384" s="15"/>
      <c r="J384" s="66"/>
      <c r="K384" s="66"/>
      <c r="L384" s="67"/>
      <c r="M384" s="67"/>
      <c r="N384" s="67"/>
      <c r="O384" s="67"/>
      <c r="AA384" s="66"/>
      <c r="AB384" s="66"/>
      <c r="AP384" s="66"/>
      <c r="AQ384" s="66"/>
      <c r="BA384" s="66"/>
      <c r="BB384" s="66"/>
      <c r="BH384" s="66"/>
      <c r="BI384" s="66"/>
      <c r="BS384" s="66"/>
      <c r="BT384" s="66"/>
      <c r="CA384" s="67"/>
      <c r="CH384" s="66"/>
      <c r="CI384" s="66"/>
      <c r="CM384" s="67"/>
      <c r="CN384" s="66"/>
      <c r="CO384" s="66"/>
      <c r="CP384" s="66"/>
      <c r="CQ384" s="66"/>
      <c r="CX384" s="67"/>
      <c r="CY384" s="66"/>
    </row>
    <row r="385">
      <c r="F385" s="66"/>
      <c r="G385" s="66"/>
      <c r="H385" s="66"/>
      <c r="I385" s="15"/>
      <c r="J385" s="66"/>
      <c r="K385" s="66"/>
      <c r="L385" s="67"/>
      <c r="M385" s="67"/>
      <c r="N385" s="67"/>
      <c r="O385" s="67"/>
      <c r="AA385" s="66"/>
      <c r="AB385" s="66"/>
      <c r="AP385" s="66"/>
      <c r="AQ385" s="66"/>
      <c r="BA385" s="66"/>
      <c r="BB385" s="66"/>
      <c r="BH385" s="66"/>
      <c r="BI385" s="66"/>
      <c r="BS385" s="66"/>
      <c r="BT385" s="66"/>
      <c r="CA385" s="67"/>
      <c r="CH385" s="66"/>
      <c r="CI385" s="66"/>
      <c r="CM385" s="67"/>
      <c r="CN385" s="66"/>
      <c r="CO385" s="66"/>
      <c r="CP385" s="66"/>
      <c r="CQ385" s="66"/>
      <c r="CX385" s="67"/>
      <c r="CY385" s="66"/>
    </row>
    <row r="386">
      <c r="F386" s="66"/>
      <c r="G386" s="66"/>
      <c r="H386" s="66"/>
      <c r="I386" s="15"/>
      <c r="J386" s="66"/>
      <c r="K386" s="66"/>
      <c r="L386" s="67"/>
      <c r="M386" s="67"/>
      <c r="N386" s="67"/>
      <c r="O386" s="67"/>
      <c r="AA386" s="66"/>
      <c r="AB386" s="66"/>
      <c r="AP386" s="66"/>
      <c r="AQ386" s="66"/>
      <c r="BA386" s="66"/>
      <c r="BB386" s="66"/>
      <c r="BH386" s="66"/>
      <c r="BI386" s="66"/>
      <c r="BS386" s="66"/>
      <c r="BT386" s="66"/>
      <c r="CA386" s="67"/>
      <c r="CH386" s="66"/>
      <c r="CI386" s="66"/>
      <c r="CM386" s="67"/>
      <c r="CN386" s="66"/>
      <c r="CO386" s="66"/>
      <c r="CP386" s="66"/>
      <c r="CQ386" s="66"/>
      <c r="CX386" s="67"/>
      <c r="CY386" s="66"/>
    </row>
    <row r="387">
      <c r="F387" s="66"/>
      <c r="G387" s="66"/>
      <c r="H387" s="66"/>
      <c r="I387" s="15"/>
      <c r="J387" s="66"/>
      <c r="K387" s="66"/>
      <c r="L387" s="67"/>
      <c r="M387" s="67"/>
      <c r="N387" s="67"/>
      <c r="O387" s="67"/>
      <c r="AA387" s="66"/>
      <c r="AB387" s="66"/>
      <c r="AP387" s="66"/>
      <c r="AQ387" s="66"/>
      <c r="BA387" s="66"/>
      <c r="BB387" s="66"/>
      <c r="BH387" s="66"/>
      <c r="BI387" s="66"/>
      <c r="BS387" s="66"/>
      <c r="BT387" s="66"/>
      <c r="CA387" s="67"/>
      <c r="CH387" s="66"/>
      <c r="CI387" s="66"/>
      <c r="CM387" s="67"/>
      <c r="CN387" s="66"/>
      <c r="CO387" s="66"/>
      <c r="CP387" s="66"/>
      <c r="CQ387" s="66"/>
      <c r="CX387" s="67"/>
      <c r="CY387" s="66"/>
    </row>
    <row r="388">
      <c r="F388" s="66"/>
      <c r="G388" s="66"/>
      <c r="H388" s="66"/>
      <c r="I388" s="15"/>
      <c r="J388" s="66"/>
      <c r="K388" s="66"/>
      <c r="L388" s="67"/>
      <c r="M388" s="67"/>
      <c r="N388" s="67"/>
      <c r="O388" s="67"/>
      <c r="AA388" s="66"/>
      <c r="AB388" s="66"/>
      <c r="AP388" s="66"/>
      <c r="AQ388" s="66"/>
      <c r="BA388" s="66"/>
      <c r="BB388" s="66"/>
      <c r="BH388" s="66"/>
      <c r="BI388" s="66"/>
      <c r="BS388" s="66"/>
      <c r="BT388" s="66"/>
      <c r="CA388" s="67"/>
      <c r="CH388" s="66"/>
      <c r="CI388" s="66"/>
      <c r="CM388" s="67"/>
      <c r="CN388" s="66"/>
      <c r="CO388" s="66"/>
      <c r="CP388" s="66"/>
      <c r="CQ388" s="66"/>
      <c r="CX388" s="67"/>
      <c r="CY388" s="66"/>
    </row>
    <row r="389">
      <c r="F389" s="66"/>
      <c r="G389" s="66"/>
      <c r="H389" s="66"/>
      <c r="I389" s="15"/>
      <c r="J389" s="66"/>
      <c r="K389" s="66"/>
      <c r="L389" s="67"/>
      <c r="M389" s="67"/>
      <c r="N389" s="67"/>
      <c r="O389" s="67"/>
      <c r="AA389" s="66"/>
      <c r="AB389" s="66"/>
      <c r="AP389" s="66"/>
      <c r="AQ389" s="66"/>
      <c r="BA389" s="66"/>
      <c r="BB389" s="66"/>
      <c r="BH389" s="66"/>
      <c r="BI389" s="66"/>
      <c r="BS389" s="66"/>
      <c r="BT389" s="66"/>
      <c r="CA389" s="67"/>
      <c r="CH389" s="66"/>
      <c r="CI389" s="66"/>
      <c r="CM389" s="67"/>
      <c r="CN389" s="66"/>
      <c r="CO389" s="66"/>
      <c r="CP389" s="66"/>
      <c r="CQ389" s="66"/>
      <c r="CX389" s="67"/>
      <c r="CY389" s="66"/>
    </row>
    <row r="390">
      <c r="F390" s="66"/>
      <c r="G390" s="66"/>
      <c r="H390" s="66"/>
      <c r="I390" s="15"/>
      <c r="J390" s="66"/>
      <c r="K390" s="66"/>
      <c r="L390" s="67"/>
      <c r="M390" s="67"/>
      <c r="N390" s="67"/>
      <c r="O390" s="67"/>
      <c r="AA390" s="66"/>
      <c r="AB390" s="66"/>
      <c r="AP390" s="66"/>
      <c r="AQ390" s="66"/>
      <c r="BA390" s="66"/>
      <c r="BB390" s="66"/>
      <c r="BH390" s="66"/>
      <c r="BI390" s="66"/>
      <c r="BS390" s="66"/>
      <c r="BT390" s="66"/>
      <c r="CA390" s="67"/>
      <c r="CH390" s="66"/>
      <c r="CI390" s="66"/>
      <c r="CM390" s="67"/>
      <c r="CN390" s="66"/>
      <c r="CO390" s="66"/>
      <c r="CP390" s="66"/>
      <c r="CQ390" s="66"/>
      <c r="CX390" s="67"/>
      <c r="CY390" s="66"/>
    </row>
    <row r="391">
      <c r="F391" s="66"/>
      <c r="G391" s="66"/>
      <c r="H391" s="66"/>
      <c r="I391" s="15"/>
      <c r="J391" s="66"/>
      <c r="K391" s="66"/>
      <c r="L391" s="67"/>
      <c r="M391" s="67"/>
      <c r="N391" s="67"/>
      <c r="O391" s="67"/>
      <c r="AA391" s="66"/>
      <c r="AB391" s="66"/>
      <c r="AP391" s="66"/>
      <c r="AQ391" s="66"/>
      <c r="BA391" s="66"/>
      <c r="BB391" s="66"/>
      <c r="BH391" s="66"/>
      <c r="BI391" s="66"/>
      <c r="BS391" s="66"/>
      <c r="BT391" s="66"/>
      <c r="CA391" s="67"/>
      <c r="CH391" s="66"/>
      <c r="CI391" s="66"/>
      <c r="CM391" s="67"/>
      <c r="CN391" s="66"/>
      <c r="CO391" s="66"/>
      <c r="CP391" s="66"/>
      <c r="CQ391" s="66"/>
      <c r="CX391" s="67"/>
      <c r="CY391" s="66"/>
    </row>
    <row r="392">
      <c r="F392" s="66"/>
      <c r="G392" s="66"/>
      <c r="H392" s="66"/>
      <c r="I392" s="15"/>
      <c r="J392" s="66"/>
      <c r="K392" s="66"/>
      <c r="L392" s="67"/>
      <c r="M392" s="67"/>
      <c r="N392" s="67"/>
      <c r="O392" s="67"/>
      <c r="AA392" s="66"/>
      <c r="AB392" s="66"/>
      <c r="AP392" s="66"/>
      <c r="AQ392" s="66"/>
      <c r="BA392" s="66"/>
      <c r="BB392" s="66"/>
      <c r="BH392" s="66"/>
      <c r="BI392" s="66"/>
      <c r="BS392" s="66"/>
      <c r="BT392" s="66"/>
      <c r="CA392" s="67"/>
      <c r="CH392" s="66"/>
      <c r="CI392" s="66"/>
      <c r="CM392" s="67"/>
      <c r="CN392" s="66"/>
      <c r="CO392" s="66"/>
      <c r="CP392" s="66"/>
      <c r="CQ392" s="66"/>
      <c r="CX392" s="67"/>
      <c r="CY392" s="66"/>
    </row>
    <row r="393">
      <c r="F393" s="66"/>
      <c r="G393" s="66"/>
      <c r="H393" s="66"/>
      <c r="I393" s="15"/>
      <c r="J393" s="66"/>
      <c r="K393" s="66"/>
      <c r="L393" s="67"/>
      <c r="M393" s="67"/>
      <c r="N393" s="67"/>
      <c r="O393" s="67"/>
      <c r="AA393" s="66"/>
      <c r="AB393" s="66"/>
      <c r="AP393" s="66"/>
      <c r="AQ393" s="66"/>
      <c r="BA393" s="66"/>
      <c r="BB393" s="66"/>
      <c r="BH393" s="66"/>
      <c r="BI393" s="66"/>
      <c r="BS393" s="66"/>
      <c r="BT393" s="66"/>
      <c r="CA393" s="67"/>
      <c r="CH393" s="66"/>
      <c r="CI393" s="66"/>
      <c r="CM393" s="67"/>
      <c r="CN393" s="66"/>
      <c r="CO393" s="66"/>
      <c r="CP393" s="66"/>
      <c r="CQ393" s="66"/>
      <c r="CX393" s="67"/>
      <c r="CY393" s="66"/>
    </row>
    <row r="394">
      <c r="F394" s="66"/>
      <c r="G394" s="66"/>
      <c r="H394" s="66"/>
      <c r="I394" s="15"/>
      <c r="J394" s="66"/>
      <c r="K394" s="66"/>
      <c r="L394" s="67"/>
      <c r="M394" s="67"/>
      <c r="N394" s="67"/>
      <c r="O394" s="67"/>
      <c r="AA394" s="66"/>
      <c r="AB394" s="66"/>
      <c r="AP394" s="66"/>
      <c r="AQ394" s="66"/>
      <c r="BA394" s="66"/>
      <c r="BB394" s="66"/>
      <c r="BH394" s="66"/>
      <c r="BI394" s="66"/>
      <c r="BS394" s="66"/>
      <c r="BT394" s="66"/>
      <c r="CA394" s="67"/>
      <c r="CH394" s="66"/>
      <c r="CI394" s="66"/>
      <c r="CM394" s="67"/>
      <c r="CN394" s="66"/>
      <c r="CO394" s="66"/>
      <c r="CP394" s="66"/>
      <c r="CQ394" s="66"/>
      <c r="CX394" s="67"/>
      <c r="CY394" s="66"/>
    </row>
    <row r="395">
      <c r="F395" s="66"/>
      <c r="G395" s="66"/>
      <c r="H395" s="66"/>
      <c r="I395" s="15"/>
      <c r="J395" s="66"/>
      <c r="K395" s="66"/>
      <c r="L395" s="67"/>
      <c r="M395" s="67"/>
      <c r="N395" s="67"/>
      <c r="O395" s="67"/>
      <c r="AA395" s="66"/>
      <c r="AB395" s="66"/>
      <c r="AP395" s="66"/>
      <c r="AQ395" s="66"/>
      <c r="BA395" s="66"/>
      <c r="BB395" s="66"/>
      <c r="BH395" s="66"/>
      <c r="BI395" s="66"/>
      <c r="BS395" s="66"/>
      <c r="BT395" s="66"/>
      <c r="CA395" s="67"/>
      <c r="CH395" s="66"/>
      <c r="CI395" s="66"/>
      <c r="CM395" s="67"/>
      <c r="CN395" s="66"/>
      <c r="CO395" s="66"/>
      <c r="CP395" s="66"/>
      <c r="CQ395" s="66"/>
      <c r="CX395" s="67"/>
      <c r="CY395" s="66"/>
    </row>
    <row r="396">
      <c r="F396" s="66"/>
      <c r="G396" s="66"/>
      <c r="H396" s="66"/>
      <c r="I396" s="15"/>
      <c r="J396" s="66"/>
      <c r="K396" s="66"/>
      <c r="L396" s="67"/>
      <c r="M396" s="67"/>
      <c r="N396" s="67"/>
      <c r="O396" s="67"/>
      <c r="AA396" s="66"/>
      <c r="AB396" s="66"/>
      <c r="AP396" s="66"/>
      <c r="AQ396" s="66"/>
      <c r="BA396" s="66"/>
      <c r="BB396" s="66"/>
      <c r="BH396" s="66"/>
      <c r="BI396" s="66"/>
      <c r="BS396" s="66"/>
      <c r="BT396" s="66"/>
      <c r="CA396" s="67"/>
      <c r="CH396" s="66"/>
      <c r="CI396" s="66"/>
      <c r="CM396" s="67"/>
      <c r="CN396" s="66"/>
      <c r="CO396" s="66"/>
      <c r="CP396" s="66"/>
      <c r="CQ396" s="66"/>
      <c r="CX396" s="67"/>
      <c r="CY396" s="66"/>
    </row>
    <row r="397">
      <c r="F397" s="66"/>
      <c r="G397" s="66"/>
      <c r="H397" s="66"/>
      <c r="I397" s="15"/>
      <c r="J397" s="66"/>
      <c r="K397" s="66"/>
      <c r="L397" s="67"/>
      <c r="M397" s="67"/>
      <c r="N397" s="67"/>
      <c r="O397" s="67"/>
      <c r="AA397" s="66"/>
      <c r="AB397" s="66"/>
      <c r="AP397" s="66"/>
      <c r="AQ397" s="66"/>
      <c r="BA397" s="66"/>
      <c r="BB397" s="66"/>
      <c r="BH397" s="66"/>
      <c r="BI397" s="66"/>
      <c r="BS397" s="66"/>
      <c r="BT397" s="66"/>
      <c r="CA397" s="67"/>
      <c r="CH397" s="66"/>
      <c r="CI397" s="66"/>
      <c r="CM397" s="67"/>
      <c r="CN397" s="66"/>
      <c r="CO397" s="66"/>
      <c r="CP397" s="66"/>
      <c r="CQ397" s="66"/>
      <c r="CX397" s="67"/>
      <c r="CY397" s="66"/>
    </row>
    <row r="398">
      <c r="F398" s="66"/>
      <c r="G398" s="66"/>
      <c r="H398" s="66"/>
      <c r="I398" s="15"/>
      <c r="J398" s="66"/>
      <c r="K398" s="66"/>
      <c r="L398" s="67"/>
      <c r="M398" s="67"/>
      <c r="N398" s="67"/>
      <c r="O398" s="67"/>
      <c r="AA398" s="66"/>
      <c r="AB398" s="66"/>
      <c r="AP398" s="66"/>
      <c r="AQ398" s="66"/>
      <c r="BA398" s="66"/>
      <c r="BB398" s="66"/>
      <c r="BH398" s="66"/>
      <c r="BI398" s="66"/>
      <c r="BS398" s="66"/>
      <c r="BT398" s="66"/>
      <c r="CA398" s="67"/>
      <c r="CH398" s="66"/>
      <c r="CI398" s="66"/>
      <c r="CM398" s="67"/>
      <c r="CN398" s="66"/>
      <c r="CO398" s="66"/>
      <c r="CP398" s="66"/>
      <c r="CQ398" s="66"/>
      <c r="CX398" s="67"/>
      <c r="CY398" s="66"/>
    </row>
    <row r="399">
      <c r="F399" s="66"/>
      <c r="G399" s="66"/>
      <c r="H399" s="66"/>
      <c r="I399" s="15"/>
      <c r="J399" s="66"/>
      <c r="K399" s="66"/>
      <c r="L399" s="67"/>
      <c r="M399" s="67"/>
      <c r="N399" s="67"/>
      <c r="O399" s="67"/>
      <c r="AA399" s="66"/>
      <c r="AB399" s="66"/>
      <c r="AP399" s="66"/>
      <c r="AQ399" s="66"/>
      <c r="BA399" s="66"/>
      <c r="BB399" s="66"/>
      <c r="BH399" s="66"/>
      <c r="BI399" s="66"/>
      <c r="BS399" s="66"/>
      <c r="BT399" s="66"/>
      <c r="CA399" s="67"/>
      <c r="CH399" s="66"/>
      <c r="CI399" s="66"/>
      <c r="CM399" s="67"/>
      <c r="CN399" s="66"/>
      <c r="CO399" s="66"/>
      <c r="CP399" s="66"/>
      <c r="CQ399" s="66"/>
      <c r="CX399" s="67"/>
      <c r="CY399" s="66"/>
    </row>
    <row r="400">
      <c r="F400" s="66"/>
      <c r="G400" s="66"/>
      <c r="H400" s="66"/>
      <c r="I400" s="15"/>
      <c r="J400" s="66"/>
      <c r="K400" s="66"/>
      <c r="L400" s="67"/>
      <c r="M400" s="67"/>
      <c r="N400" s="67"/>
      <c r="O400" s="67"/>
      <c r="AA400" s="66"/>
      <c r="AB400" s="66"/>
      <c r="AP400" s="66"/>
      <c r="AQ400" s="66"/>
      <c r="BA400" s="66"/>
      <c r="BB400" s="66"/>
      <c r="BH400" s="66"/>
      <c r="BI400" s="66"/>
      <c r="BS400" s="66"/>
      <c r="BT400" s="66"/>
      <c r="CA400" s="67"/>
      <c r="CH400" s="66"/>
      <c r="CI400" s="66"/>
      <c r="CM400" s="67"/>
      <c r="CN400" s="66"/>
      <c r="CO400" s="66"/>
      <c r="CP400" s="66"/>
      <c r="CQ400" s="66"/>
      <c r="CX400" s="67"/>
      <c r="CY400" s="66"/>
    </row>
    <row r="401">
      <c r="F401" s="66"/>
      <c r="G401" s="66"/>
      <c r="H401" s="66"/>
      <c r="I401" s="15"/>
      <c r="J401" s="66"/>
      <c r="K401" s="66"/>
      <c r="L401" s="67"/>
      <c r="M401" s="67"/>
      <c r="N401" s="67"/>
      <c r="O401" s="67"/>
      <c r="AA401" s="66"/>
      <c r="AB401" s="66"/>
      <c r="AP401" s="66"/>
      <c r="AQ401" s="66"/>
      <c r="BA401" s="66"/>
      <c r="BB401" s="66"/>
      <c r="BH401" s="66"/>
      <c r="BI401" s="66"/>
      <c r="BS401" s="66"/>
      <c r="BT401" s="66"/>
      <c r="CA401" s="67"/>
      <c r="CH401" s="66"/>
      <c r="CI401" s="66"/>
      <c r="CM401" s="67"/>
      <c r="CN401" s="66"/>
      <c r="CO401" s="66"/>
      <c r="CP401" s="66"/>
      <c r="CQ401" s="66"/>
      <c r="CX401" s="67"/>
      <c r="CY401" s="66"/>
    </row>
    <row r="402">
      <c r="F402" s="66"/>
      <c r="G402" s="66"/>
      <c r="H402" s="66"/>
      <c r="I402" s="15"/>
      <c r="J402" s="66"/>
      <c r="K402" s="66"/>
      <c r="L402" s="67"/>
      <c r="M402" s="67"/>
      <c r="N402" s="67"/>
      <c r="O402" s="67"/>
      <c r="AA402" s="66"/>
      <c r="AB402" s="66"/>
      <c r="AP402" s="66"/>
      <c r="AQ402" s="66"/>
      <c r="BA402" s="66"/>
      <c r="BB402" s="66"/>
      <c r="BH402" s="66"/>
      <c r="BI402" s="66"/>
      <c r="BS402" s="66"/>
      <c r="BT402" s="66"/>
      <c r="CA402" s="67"/>
      <c r="CH402" s="66"/>
      <c r="CI402" s="66"/>
      <c r="CM402" s="67"/>
      <c r="CN402" s="66"/>
      <c r="CO402" s="66"/>
      <c r="CP402" s="66"/>
      <c r="CQ402" s="66"/>
      <c r="CX402" s="67"/>
      <c r="CY402" s="66"/>
    </row>
    <row r="403">
      <c r="F403" s="66"/>
      <c r="G403" s="66"/>
      <c r="H403" s="66"/>
      <c r="I403" s="15"/>
      <c r="J403" s="66"/>
      <c r="K403" s="66"/>
      <c r="L403" s="67"/>
      <c r="M403" s="67"/>
      <c r="N403" s="67"/>
      <c r="O403" s="67"/>
      <c r="AA403" s="66"/>
      <c r="AB403" s="66"/>
      <c r="AP403" s="66"/>
      <c r="AQ403" s="66"/>
      <c r="BA403" s="66"/>
      <c r="BB403" s="66"/>
      <c r="BH403" s="66"/>
      <c r="BI403" s="66"/>
      <c r="BS403" s="66"/>
      <c r="BT403" s="66"/>
      <c r="CA403" s="67"/>
      <c r="CH403" s="66"/>
      <c r="CI403" s="66"/>
      <c r="CM403" s="67"/>
      <c r="CN403" s="66"/>
      <c r="CO403" s="66"/>
      <c r="CP403" s="66"/>
      <c r="CQ403" s="66"/>
      <c r="CX403" s="67"/>
      <c r="CY403" s="66"/>
    </row>
    <row r="404">
      <c r="F404" s="66"/>
      <c r="G404" s="66"/>
      <c r="H404" s="66"/>
      <c r="I404" s="15"/>
      <c r="J404" s="66"/>
      <c r="K404" s="66"/>
      <c r="L404" s="67"/>
      <c r="M404" s="67"/>
      <c r="N404" s="67"/>
      <c r="O404" s="67"/>
      <c r="AA404" s="66"/>
      <c r="AB404" s="66"/>
      <c r="AP404" s="66"/>
      <c r="AQ404" s="66"/>
      <c r="BA404" s="66"/>
      <c r="BB404" s="66"/>
      <c r="BH404" s="66"/>
      <c r="BI404" s="66"/>
      <c r="BS404" s="66"/>
      <c r="BT404" s="66"/>
      <c r="CA404" s="67"/>
      <c r="CH404" s="66"/>
      <c r="CI404" s="66"/>
      <c r="CM404" s="67"/>
      <c r="CN404" s="66"/>
      <c r="CO404" s="66"/>
      <c r="CP404" s="66"/>
      <c r="CQ404" s="66"/>
      <c r="CX404" s="67"/>
      <c r="CY404" s="66"/>
    </row>
    <row r="405">
      <c r="F405" s="66"/>
      <c r="G405" s="66"/>
      <c r="H405" s="66"/>
      <c r="I405" s="15"/>
      <c r="J405" s="66"/>
      <c r="K405" s="66"/>
      <c r="L405" s="67"/>
      <c r="M405" s="67"/>
      <c r="N405" s="67"/>
      <c r="O405" s="67"/>
      <c r="AA405" s="66"/>
      <c r="AB405" s="66"/>
      <c r="AP405" s="66"/>
      <c r="AQ405" s="66"/>
      <c r="BA405" s="66"/>
      <c r="BB405" s="66"/>
      <c r="BH405" s="66"/>
      <c r="BI405" s="66"/>
      <c r="BS405" s="66"/>
      <c r="BT405" s="66"/>
      <c r="CA405" s="67"/>
      <c r="CH405" s="66"/>
      <c r="CI405" s="66"/>
      <c r="CM405" s="67"/>
      <c r="CN405" s="66"/>
      <c r="CO405" s="66"/>
      <c r="CP405" s="66"/>
      <c r="CQ405" s="66"/>
      <c r="CX405" s="67"/>
      <c r="CY405" s="66"/>
    </row>
    <row r="406">
      <c r="F406" s="66"/>
      <c r="G406" s="66"/>
      <c r="H406" s="66"/>
      <c r="I406" s="15"/>
      <c r="J406" s="66"/>
      <c r="K406" s="66"/>
      <c r="L406" s="67"/>
      <c r="M406" s="67"/>
      <c r="N406" s="67"/>
      <c r="O406" s="67"/>
      <c r="AA406" s="66"/>
      <c r="AB406" s="66"/>
      <c r="AP406" s="66"/>
      <c r="AQ406" s="66"/>
      <c r="BA406" s="66"/>
      <c r="BB406" s="66"/>
      <c r="BH406" s="66"/>
      <c r="BI406" s="66"/>
      <c r="BS406" s="66"/>
      <c r="BT406" s="66"/>
      <c r="CA406" s="67"/>
      <c r="CH406" s="66"/>
      <c r="CI406" s="66"/>
      <c r="CM406" s="67"/>
      <c r="CN406" s="66"/>
      <c r="CO406" s="66"/>
      <c r="CP406" s="66"/>
      <c r="CQ406" s="66"/>
      <c r="CX406" s="67"/>
      <c r="CY406" s="66"/>
    </row>
    <row r="407">
      <c r="F407" s="66"/>
      <c r="G407" s="66"/>
      <c r="H407" s="66"/>
      <c r="I407" s="15"/>
      <c r="J407" s="66"/>
      <c r="K407" s="66"/>
      <c r="L407" s="67"/>
      <c r="M407" s="67"/>
      <c r="N407" s="67"/>
      <c r="O407" s="67"/>
      <c r="AA407" s="66"/>
      <c r="AB407" s="66"/>
      <c r="AP407" s="66"/>
      <c r="AQ407" s="66"/>
      <c r="BA407" s="66"/>
      <c r="BB407" s="66"/>
      <c r="BH407" s="66"/>
      <c r="BI407" s="66"/>
      <c r="BS407" s="66"/>
      <c r="BT407" s="66"/>
      <c r="CA407" s="67"/>
      <c r="CH407" s="66"/>
      <c r="CI407" s="66"/>
      <c r="CM407" s="67"/>
      <c r="CN407" s="66"/>
      <c r="CO407" s="66"/>
      <c r="CP407" s="66"/>
      <c r="CQ407" s="66"/>
      <c r="CX407" s="67"/>
      <c r="CY407" s="66"/>
    </row>
    <row r="408">
      <c r="F408" s="66"/>
      <c r="G408" s="66"/>
      <c r="H408" s="66"/>
      <c r="I408" s="15"/>
      <c r="J408" s="66"/>
      <c r="K408" s="66"/>
      <c r="L408" s="67"/>
      <c r="M408" s="67"/>
      <c r="N408" s="67"/>
      <c r="O408" s="67"/>
      <c r="AA408" s="66"/>
      <c r="AB408" s="66"/>
      <c r="AP408" s="66"/>
      <c r="AQ408" s="66"/>
      <c r="BA408" s="66"/>
      <c r="BB408" s="66"/>
      <c r="BH408" s="66"/>
      <c r="BI408" s="66"/>
      <c r="BS408" s="66"/>
      <c r="BT408" s="66"/>
      <c r="CA408" s="67"/>
      <c r="CH408" s="66"/>
      <c r="CI408" s="66"/>
      <c r="CM408" s="67"/>
      <c r="CN408" s="66"/>
      <c r="CO408" s="66"/>
      <c r="CP408" s="66"/>
      <c r="CQ408" s="66"/>
      <c r="CX408" s="67"/>
      <c r="CY408" s="66"/>
    </row>
    <row r="409">
      <c r="F409" s="66"/>
      <c r="G409" s="66"/>
      <c r="H409" s="66"/>
      <c r="I409" s="15"/>
      <c r="J409" s="66"/>
      <c r="K409" s="66"/>
      <c r="L409" s="67"/>
      <c r="M409" s="67"/>
      <c r="N409" s="67"/>
      <c r="O409" s="67"/>
      <c r="AA409" s="66"/>
      <c r="AB409" s="66"/>
      <c r="AP409" s="66"/>
      <c r="AQ409" s="66"/>
      <c r="BA409" s="66"/>
      <c r="BB409" s="66"/>
      <c r="BH409" s="66"/>
      <c r="BI409" s="66"/>
      <c r="BS409" s="66"/>
      <c r="BT409" s="66"/>
      <c r="CA409" s="67"/>
      <c r="CH409" s="66"/>
      <c r="CI409" s="66"/>
      <c r="CM409" s="67"/>
      <c r="CN409" s="66"/>
      <c r="CO409" s="66"/>
      <c r="CP409" s="66"/>
      <c r="CQ409" s="66"/>
      <c r="CX409" s="67"/>
      <c r="CY409" s="66"/>
    </row>
    <row r="410">
      <c r="F410" s="66"/>
      <c r="G410" s="66"/>
      <c r="H410" s="66"/>
      <c r="I410" s="15"/>
      <c r="J410" s="66"/>
      <c r="K410" s="66"/>
      <c r="L410" s="67"/>
      <c r="M410" s="67"/>
      <c r="N410" s="67"/>
      <c r="O410" s="67"/>
      <c r="AA410" s="66"/>
      <c r="AB410" s="66"/>
      <c r="AP410" s="66"/>
      <c r="AQ410" s="66"/>
      <c r="BA410" s="66"/>
      <c r="BB410" s="66"/>
      <c r="BH410" s="66"/>
      <c r="BI410" s="66"/>
      <c r="BS410" s="66"/>
      <c r="BT410" s="66"/>
      <c r="CA410" s="67"/>
      <c r="CH410" s="66"/>
      <c r="CI410" s="66"/>
      <c r="CM410" s="67"/>
      <c r="CN410" s="66"/>
      <c r="CO410" s="66"/>
      <c r="CP410" s="66"/>
      <c r="CQ410" s="66"/>
      <c r="CX410" s="67"/>
      <c r="CY410" s="66"/>
    </row>
    <row r="411">
      <c r="F411" s="66"/>
      <c r="G411" s="66"/>
      <c r="H411" s="66"/>
      <c r="I411" s="15"/>
      <c r="J411" s="66"/>
      <c r="K411" s="66"/>
      <c r="L411" s="67"/>
      <c r="M411" s="67"/>
      <c r="N411" s="67"/>
      <c r="O411" s="67"/>
      <c r="AA411" s="66"/>
      <c r="AB411" s="66"/>
      <c r="AP411" s="66"/>
      <c r="AQ411" s="66"/>
      <c r="BA411" s="66"/>
      <c r="BB411" s="66"/>
      <c r="BH411" s="66"/>
      <c r="BI411" s="66"/>
      <c r="BS411" s="66"/>
      <c r="BT411" s="66"/>
      <c r="CA411" s="67"/>
      <c r="CH411" s="66"/>
      <c r="CI411" s="66"/>
      <c r="CM411" s="67"/>
      <c r="CN411" s="66"/>
      <c r="CO411" s="66"/>
      <c r="CP411" s="66"/>
      <c r="CQ411" s="66"/>
      <c r="CX411" s="67"/>
      <c r="CY411" s="66"/>
    </row>
    <row r="412">
      <c r="F412" s="66"/>
      <c r="G412" s="66"/>
      <c r="H412" s="66"/>
      <c r="I412" s="15"/>
      <c r="J412" s="66"/>
      <c r="K412" s="66"/>
      <c r="L412" s="67"/>
      <c r="M412" s="67"/>
      <c r="N412" s="67"/>
      <c r="O412" s="67"/>
      <c r="AA412" s="66"/>
      <c r="AB412" s="66"/>
      <c r="AP412" s="66"/>
      <c r="AQ412" s="66"/>
      <c r="BA412" s="66"/>
      <c r="BB412" s="66"/>
      <c r="BH412" s="66"/>
      <c r="BI412" s="66"/>
      <c r="BS412" s="66"/>
      <c r="BT412" s="66"/>
      <c r="CA412" s="67"/>
      <c r="CH412" s="66"/>
      <c r="CI412" s="66"/>
      <c r="CM412" s="67"/>
      <c r="CN412" s="66"/>
      <c r="CO412" s="66"/>
      <c r="CP412" s="66"/>
      <c r="CQ412" s="66"/>
      <c r="CX412" s="67"/>
      <c r="CY412" s="66"/>
    </row>
    <row r="413">
      <c r="F413" s="66"/>
      <c r="G413" s="66"/>
      <c r="H413" s="66"/>
      <c r="I413" s="15"/>
      <c r="J413" s="66"/>
      <c r="K413" s="66"/>
      <c r="L413" s="67"/>
      <c r="M413" s="67"/>
      <c r="N413" s="67"/>
      <c r="O413" s="67"/>
      <c r="AA413" s="66"/>
      <c r="AB413" s="66"/>
      <c r="AP413" s="66"/>
      <c r="AQ413" s="66"/>
      <c r="BA413" s="66"/>
      <c r="BB413" s="66"/>
      <c r="BH413" s="66"/>
      <c r="BI413" s="66"/>
      <c r="BS413" s="66"/>
      <c r="BT413" s="66"/>
      <c r="CA413" s="67"/>
      <c r="CH413" s="66"/>
      <c r="CI413" s="66"/>
      <c r="CM413" s="67"/>
      <c r="CN413" s="66"/>
      <c r="CO413" s="66"/>
      <c r="CP413" s="66"/>
      <c r="CQ413" s="66"/>
      <c r="CX413" s="67"/>
      <c r="CY413" s="66"/>
    </row>
    <row r="414">
      <c r="F414" s="66"/>
      <c r="G414" s="66"/>
      <c r="H414" s="66"/>
      <c r="I414" s="15"/>
      <c r="J414" s="66"/>
      <c r="K414" s="66"/>
      <c r="L414" s="67"/>
      <c r="M414" s="67"/>
      <c r="N414" s="67"/>
      <c r="O414" s="67"/>
      <c r="AA414" s="66"/>
      <c r="AB414" s="66"/>
      <c r="AP414" s="66"/>
      <c r="AQ414" s="66"/>
      <c r="BA414" s="66"/>
      <c r="BB414" s="66"/>
      <c r="BH414" s="66"/>
      <c r="BI414" s="66"/>
      <c r="BS414" s="66"/>
      <c r="BT414" s="66"/>
      <c r="CA414" s="67"/>
      <c r="CH414" s="66"/>
      <c r="CI414" s="66"/>
      <c r="CM414" s="67"/>
      <c r="CN414" s="66"/>
      <c r="CO414" s="66"/>
      <c r="CP414" s="66"/>
      <c r="CQ414" s="66"/>
      <c r="CX414" s="67"/>
      <c r="CY414" s="66"/>
    </row>
    <row r="415">
      <c r="F415" s="66"/>
      <c r="G415" s="66"/>
      <c r="H415" s="66"/>
      <c r="I415" s="15"/>
      <c r="J415" s="66"/>
      <c r="K415" s="66"/>
      <c r="L415" s="67"/>
      <c r="M415" s="67"/>
      <c r="N415" s="67"/>
      <c r="O415" s="67"/>
      <c r="AA415" s="66"/>
      <c r="AB415" s="66"/>
      <c r="AP415" s="66"/>
      <c r="AQ415" s="66"/>
      <c r="BA415" s="66"/>
      <c r="BB415" s="66"/>
      <c r="BH415" s="66"/>
      <c r="BI415" s="66"/>
      <c r="BS415" s="66"/>
      <c r="BT415" s="66"/>
      <c r="CA415" s="67"/>
      <c r="CH415" s="66"/>
      <c r="CI415" s="66"/>
      <c r="CM415" s="67"/>
      <c r="CN415" s="66"/>
      <c r="CO415" s="66"/>
      <c r="CP415" s="66"/>
      <c r="CQ415" s="66"/>
      <c r="CX415" s="67"/>
      <c r="CY415" s="66"/>
    </row>
    <row r="416">
      <c r="F416" s="66"/>
      <c r="G416" s="66"/>
      <c r="H416" s="66"/>
      <c r="I416" s="15"/>
      <c r="J416" s="66"/>
      <c r="K416" s="66"/>
      <c r="L416" s="67"/>
      <c r="M416" s="67"/>
      <c r="N416" s="67"/>
      <c r="O416" s="67"/>
      <c r="AA416" s="66"/>
      <c r="AB416" s="66"/>
      <c r="AP416" s="66"/>
      <c r="AQ416" s="66"/>
      <c r="BA416" s="66"/>
      <c r="BB416" s="66"/>
      <c r="BH416" s="66"/>
      <c r="BI416" s="66"/>
      <c r="BS416" s="66"/>
      <c r="BT416" s="66"/>
      <c r="CA416" s="67"/>
      <c r="CH416" s="66"/>
      <c r="CI416" s="66"/>
      <c r="CM416" s="67"/>
      <c r="CN416" s="66"/>
      <c r="CO416" s="66"/>
      <c r="CP416" s="66"/>
      <c r="CQ416" s="66"/>
      <c r="CX416" s="67"/>
      <c r="CY416" s="66"/>
    </row>
    <row r="417">
      <c r="F417" s="66"/>
      <c r="G417" s="66"/>
      <c r="H417" s="66"/>
      <c r="I417" s="15"/>
      <c r="J417" s="66"/>
      <c r="K417" s="66"/>
      <c r="L417" s="67"/>
      <c r="M417" s="67"/>
      <c r="N417" s="67"/>
      <c r="O417" s="67"/>
      <c r="AA417" s="66"/>
      <c r="AB417" s="66"/>
      <c r="AP417" s="66"/>
      <c r="AQ417" s="66"/>
      <c r="BA417" s="66"/>
      <c r="BB417" s="66"/>
      <c r="BH417" s="66"/>
      <c r="BI417" s="66"/>
      <c r="BS417" s="66"/>
      <c r="BT417" s="66"/>
      <c r="CA417" s="67"/>
      <c r="CH417" s="66"/>
      <c r="CI417" s="66"/>
      <c r="CM417" s="67"/>
      <c r="CN417" s="66"/>
      <c r="CO417" s="66"/>
      <c r="CP417" s="66"/>
      <c r="CQ417" s="66"/>
      <c r="CX417" s="67"/>
      <c r="CY417" s="66"/>
    </row>
    <row r="418">
      <c r="F418" s="66"/>
      <c r="G418" s="66"/>
      <c r="H418" s="66"/>
      <c r="I418" s="15"/>
      <c r="J418" s="66"/>
      <c r="K418" s="66"/>
      <c r="L418" s="67"/>
      <c r="M418" s="67"/>
      <c r="N418" s="67"/>
      <c r="O418" s="67"/>
      <c r="AA418" s="66"/>
      <c r="AB418" s="66"/>
      <c r="AP418" s="66"/>
      <c r="AQ418" s="66"/>
      <c r="BA418" s="66"/>
      <c r="BB418" s="66"/>
      <c r="BH418" s="66"/>
      <c r="BI418" s="66"/>
      <c r="BS418" s="66"/>
      <c r="BT418" s="66"/>
      <c r="CA418" s="67"/>
      <c r="CH418" s="66"/>
      <c r="CI418" s="66"/>
      <c r="CM418" s="67"/>
      <c r="CN418" s="66"/>
      <c r="CO418" s="66"/>
      <c r="CP418" s="66"/>
      <c r="CQ418" s="66"/>
      <c r="CX418" s="67"/>
      <c r="CY418" s="66"/>
    </row>
    <row r="419">
      <c r="F419" s="66"/>
      <c r="G419" s="66"/>
      <c r="H419" s="66"/>
      <c r="I419" s="15"/>
      <c r="J419" s="66"/>
      <c r="K419" s="66"/>
      <c r="L419" s="67"/>
      <c r="M419" s="67"/>
      <c r="N419" s="67"/>
      <c r="O419" s="67"/>
      <c r="AA419" s="66"/>
      <c r="AB419" s="66"/>
      <c r="AP419" s="66"/>
      <c r="AQ419" s="66"/>
      <c r="BA419" s="66"/>
      <c r="BB419" s="66"/>
      <c r="BH419" s="66"/>
      <c r="BI419" s="66"/>
      <c r="BS419" s="66"/>
      <c r="BT419" s="66"/>
      <c r="CA419" s="67"/>
      <c r="CH419" s="66"/>
      <c r="CI419" s="66"/>
      <c r="CM419" s="67"/>
      <c r="CN419" s="66"/>
      <c r="CO419" s="66"/>
      <c r="CP419" s="66"/>
      <c r="CQ419" s="66"/>
      <c r="CX419" s="67"/>
      <c r="CY419" s="66"/>
    </row>
    <row r="420">
      <c r="F420" s="66"/>
      <c r="G420" s="66"/>
      <c r="H420" s="66"/>
      <c r="I420" s="15"/>
      <c r="J420" s="66"/>
      <c r="K420" s="66"/>
      <c r="L420" s="67"/>
      <c r="M420" s="67"/>
      <c r="N420" s="67"/>
      <c r="O420" s="67"/>
      <c r="AA420" s="66"/>
      <c r="AB420" s="66"/>
      <c r="AP420" s="66"/>
      <c r="AQ420" s="66"/>
      <c r="BA420" s="66"/>
      <c r="BB420" s="66"/>
      <c r="BH420" s="66"/>
      <c r="BI420" s="66"/>
      <c r="BS420" s="66"/>
      <c r="BT420" s="66"/>
      <c r="CA420" s="67"/>
      <c r="CH420" s="66"/>
      <c r="CI420" s="66"/>
      <c r="CM420" s="67"/>
      <c r="CN420" s="66"/>
      <c r="CO420" s="66"/>
      <c r="CP420" s="66"/>
      <c r="CQ420" s="66"/>
      <c r="CX420" s="67"/>
      <c r="CY420" s="66"/>
    </row>
    <row r="421">
      <c r="F421" s="66"/>
      <c r="G421" s="66"/>
      <c r="H421" s="66"/>
      <c r="I421" s="15"/>
      <c r="J421" s="66"/>
      <c r="K421" s="66"/>
      <c r="L421" s="67"/>
      <c r="M421" s="67"/>
      <c r="N421" s="67"/>
      <c r="O421" s="67"/>
      <c r="AA421" s="66"/>
      <c r="AB421" s="66"/>
      <c r="AP421" s="66"/>
      <c r="AQ421" s="66"/>
      <c r="BA421" s="66"/>
      <c r="BB421" s="66"/>
      <c r="BH421" s="66"/>
      <c r="BI421" s="66"/>
      <c r="BS421" s="66"/>
      <c r="BT421" s="66"/>
      <c r="CA421" s="67"/>
      <c r="CH421" s="66"/>
      <c r="CI421" s="66"/>
      <c r="CM421" s="67"/>
      <c r="CN421" s="66"/>
      <c r="CO421" s="66"/>
      <c r="CP421" s="66"/>
      <c r="CQ421" s="66"/>
      <c r="CX421" s="67"/>
      <c r="CY421" s="66"/>
    </row>
    <row r="422">
      <c r="F422" s="66"/>
      <c r="G422" s="66"/>
      <c r="H422" s="66"/>
      <c r="I422" s="15"/>
      <c r="J422" s="66"/>
      <c r="K422" s="66"/>
      <c r="L422" s="67"/>
      <c r="M422" s="67"/>
      <c r="N422" s="67"/>
      <c r="O422" s="67"/>
      <c r="AA422" s="66"/>
      <c r="AB422" s="66"/>
      <c r="AP422" s="66"/>
      <c r="AQ422" s="66"/>
      <c r="BA422" s="66"/>
      <c r="BB422" s="66"/>
      <c r="BH422" s="66"/>
      <c r="BI422" s="66"/>
      <c r="BS422" s="66"/>
      <c r="BT422" s="66"/>
      <c r="CA422" s="67"/>
      <c r="CH422" s="66"/>
      <c r="CI422" s="66"/>
      <c r="CM422" s="67"/>
      <c r="CN422" s="66"/>
      <c r="CO422" s="66"/>
      <c r="CP422" s="66"/>
      <c r="CQ422" s="66"/>
      <c r="CX422" s="67"/>
      <c r="CY422" s="66"/>
    </row>
    <row r="423">
      <c r="F423" s="66"/>
      <c r="G423" s="66"/>
      <c r="H423" s="66"/>
      <c r="I423" s="15"/>
      <c r="J423" s="66"/>
      <c r="K423" s="66"/>
      <c r="L423" s="67"/>
      <c r="M423" s="67"/>
      <c r="N423" s="67"/>
      <c r="O423" s="67"/>
      <c r="AA423" s="66"/>
      <c r="AB423" s="66"/>
      <c r="AP423" s="66"/>
      <c r="AQ423" s="66"/>
      <c r="BA423" s="66"/>
      <c r="BB423" s="66"/>
      <c r="BH423" s="66"/>
      <c r="BI423" s="66"/>
      <c r="BS423" s="66"/>
      <c r="BT423" s="66"/>
      <c r="CA423" s="67"/>
      <c r="CH423" s="66"/>
      <c r="CI423" s="66"/>
      <c r="CM423" s="67"/>
      <c r="CN423" s="66"/>
      <c r="CO423" s="66"/>
      <c r="CP423" s="66"/>
      <c r="CQ423" s="66"/>
      <c r="CX423" s="67"/>
      <c r="CY423" s="66"/>
    </row>
    <row r="424">
      <c r="F424" s="66"/>
      <c r="G424" s="66"/>
      <c r="H424" s="66"/>
      <c r="I424" s="15"/>
      <c r="J424" s="66"/>
      <c r="K424" s="66"/>
      <c r="L424" s="67"/>
      <c r="M424" s="67"/>
      <c r="N424" s="67"/>
      <c r="O424" s="67"/>
      <c r="AA424" s="66"/>
      <c r="AB424" s="66"/>
      <c r="AP424" s="66"/>
      <c r="AQ424" s="66"/>
      <c r="BA424" s="66"/>
      <c r="BB424" s="66"/>
      <c r="BH424" s="66"/>
      <c r="BI424" s="66"/>
      <c r="BS424" s="66"/>
      <c r="BT424" s="66"/>
      <c r="CA424" s="67"/>
      <c r="CH424" s="66"/>
      <c r="CI424" s="66"/>
      <c r="CM424" s="67"/>
      <c r="CN424" s="66"/>
      <c r="CO424" s="66"/>
      <c r="CP424" s="66"/>
      <c r="CQ424" s="66"/>
      <c r="CX424" s="67"/>
      <c r="CY424" s="66"/>
    </row>
    <row r="425">
      <c r="F425" s="66"/>
      <c r="G425" s="66"/>
      <c r="H425" s="66"/>
      <c r="I425" s="15"/>
      <c r="J425" s="66"/>
      <c r="K425" s="66"/>
      <c r="L425" s="67"/>
      <c r="M425" s="67"/>
      <c r="N425" s="67"/>
      <c r="O425" s="67"/>
      <c r="AA425" s="66"/>
      <c r="AB425" s="66"/>
      <c r="AP425" s="66"/>
      <c r="AQ425" s="66"/>
      <c r="BA425" s="66"/>
      <c r="BB425" s="66"/>
      <c r="BH425" s="66"/>
      <c r="BI425" s="66"/>
      <c r="BS425" s="66"/>
      <c r="BT425" s="66"/>
      <c r="CA425" s="67"/>
      <c r="CH425" s="66"/>
      <c r="CI425" s="66"/>
      <c r="CM425" s="67"/>
      <c r="CN425" s="66"/>
      <c r="CO425" s="66"/>
      <c r="CP425" s="66"/>
      <c r="CQ425" s="66"/>
      <c r="CX425" s="67"/>
      <c r="CY425" s="66"/>
    </row>
    <row r="426">
      <c r="F426" s="66"/>
      <c r="G426" s="66"/>
      <c r="H426" s="66"/>
      <c r="I426" s="15"/>
      <c r="J426" s="66"/>
      <c r="K426" s="66"/>
      <c r="L426" s="67"/>
      <c r="M426" s="67"/>
      <c r="N426" s="67"/>
      <c r="O426" s="67"/>
      <c r="AA426" s="66"/>
      <c r="AB426" s="66"/>
      <c r="AP426" s="66"/>
      <c r="AQ426" s="66"/>
      <c r="BA426" s="66"/>
      <c r="BB426" s="66"/>
      <c r="BH426" s="66"/>
      <c r="BI426" s="66"/>
      <c r="BS426" s="66"/>
      <c r="BT426" s="66"/>
      <c r="CA426" s="67"/>
      <c r="CH426" s="66"/>
      <c r="CI426" s="66"/>
      <c r="CM426" s="67"/>
      <c r="CN426" s="66"/>
      <c r="CO426" s="66"/>
      <c r="CP426" s="66"/>
      <c r="CQ426" s="66"/>
      <c r="CX426" s="67"/>
      <c r="CY426" s="66"/>
    </row>
    <row r="427">
      <c r="F427" s="66"/>
      <c r="G427" s="66"/>
      <c r="H427" s="66"/>
      <c r="I427" s="15"/>
      <c r="J427" s="66"/>
      <c r="K427" s="66"/>
      <c r="L427" s="67"/>
      <c r="M427" s="67"/>
      <c r="N427" s="67"/>
      <c r="O427" s="67"/>
      <c r="AA427" s="66"/>
      <c r="AB427" s="66"/>
      <c r="AP427" s="66"/>
      <c r="AQ427" s="66"/>
      <c r="BA427" s="66"/>
      <c r="BB427" s="66"/>
      <c r="BH427" s="66"/>
      <c r="BI427" s="66"/>
      <c r="BS427" s="66"/>
      <c r="BT427" s="66"/>
      <c r="CA427" s="67"/>
      <c r="CH427" s="66"/>
      <c r="CI427" s="66"/>
      <c r="CM427" s="67"/>
      <c r="CN427" s="66"/>
      <c r="CO427" s="66"/>
      <c r="CP427" s="66"/>
      <c r="CQ427" s="66"/>
      <c r="CX427" s="67"/>
      <c r="CY427" s="66"/>
    </row>
    <row r="428">
      <c r="F428" s="66"/>
      <c r="G428" s="66"/>
      <c r="H428" s="66"/>
      <c r="I428" s="15"/>
      <c r="J428" s="66"/>
      <c r="K428" s="66"/>
      <c r="L428" s="67"/>
      <c r="M428" s="67"/>
      <c r="N428" s="67"/>
      <c r="O428" s="67"/>
      <c r="AA428" s="66"/>
      <c r="AB428" s="66"/>
      <c r="AP428" s="66"/>
      <c r="AQ428" s="66"/>
      <c r="BA428" s="66"/>
      <c r="BB428" s="66"/>
      <c r="BH428" s="66"/>
      <c r="BI428" s="66"/>
      <c r="BS428" s="66"/>
      <c r="BT428" s="66"/>
      <c r="CA428" s="67"/>
      <c r="CH428" s="66"/>
      <c r="CI428" s="66"/>
      <c r="CM428" s="67"/>
      <c r="CN428" s="66"/>
      <c r="CO428" s="66"/>
      <c r="CP428" s="66"/>
      <c r="CQ428" s="66"/>
      <c r="CX428" s="67"/>
      <c r="CY428" s="66"/>
    </row>
    <row r="429">
      <c r="F429" s="66"/>
      <c r="G429" s="66"/>
      <c r="H429" s="66"/>
      <c r="I429" s="15"/>
      <c r="J429" s="66"/>
      <c r="K429" s="66"/>
      <c r="L429" s="67"/>
      <c r="M429" s="67"/>
      <c r="N429" s="67"/>
      <c r="O429" s="67"/>
      <c r="AA429" s="66"/>
      <c r="AB429" s="66"/>
      <c r="AP429" s="66"/>
      <c r="AQ429" s="66"/>
      <c r="BA429" s="66"/>
      <c r="BB429" s="66"/>
      <c r="BH429" s="66"/>
      <c r="BI429" s="66"/>
      <c r="BS429" s="66"/>
      <c r="BT429" s="66"/>
      <c r="CA429" s="67"/>
      <c r="CH429" s="66"/>
      <c r="CI429" s="66"/>
      <c r="CM429" s="67"/>
      <c r="CN429" s="66"/>
      <c r="CO429" s="66"/>
      <c r="CP429" s="66"/>
      <c r="CQ429" s="66"/>
      <c r="CX429" s="67"/>
      <c r="CY429" s="66"/>
    </row>
    <row r="430">
      <c r="F430" s="66"/>
      <c r="G430" s="66"/>
      <c r="H430" s="66"/>
      <c r="I430" s="15"/>
      <c r="J430" s="66"/>
      <c r="K430" s="66"/>
      <c r="L430" s="67"/>
      <c r="M430" s="67"/>
      <c r="N430" s="67"/>
      <c r="O430" s="67"/>
      <c r="AA430" s="66"/>
      <c r="AB430" s="66"/>
      <c r="AP430" s="66"/>
      <c r="AQ430" s="66"/>
      <c r="BA430" s="66"/>
      <c r="BB430" s="66"/>
      <c r="BH430" s="66"/>
      <c r="BI430" s="66"/>
      <c r="BS430" s="66"/>
      <c r="BT430" s="66"/>
      <c r="CA430" s="67"/>
      <c r="CH430" s="66"/>
      <c r="CI430" s="66"/>
      <c r="CM430" s="67"/>
      <c r="CN430" s="66"/>
      <c r="CO430" s="66"/>
      <c r="CP430" s="66"/>
      <c r="CQ430" s="66"/>
      <c r="CX430" s="67"/>
      <c r="CY430" s="66"/>
    </row>
    <row r="431">
      <c r="F431" s="66"/>
      <c r="G431" s="66"/>
      <c r="H431" s="66"/>
      <c r="I431" s="15"/>
      <c r="J431" s="66"/>
      <c r="K431" s="66"/>
      <c r="L431" s="67"/>
      <c r="M431" s="67"/>
      <c r="N431" s="67"/>
      <c r="O431" s="67"/>
      <c r="AA431" s="66"/>
      <c r="AB431" s="66"/>
      <c r="AP431" s="66"/>
      <c r="AQ431" s="66"/>
      <c r="BA431" s="66"/>
      <c r="BB431" s="66"/>
      <c r="BH431" s="66"/>
      <c r="BI431" s="66"/>
      <c r="BS431" s="66"/>
      <c r="BT431" s="66"/>
      <c r="CA431" s="67"/>
      <c r="CH431" s="66"/>
      <c r="CI431" s="66"/>
      <c r="CM431" s="67"/>
      <c r="CN431" s="66"/>
      <c r="CO431" s="66"/>
      <c r="CP431" s="66"/>
      <c r="CQ431" s="66"/>
      <c r="CX431" s="67"/>
      <c r="CY431" s="66"/>
    </row>
    <row r="432">
      <c r="F432" s="66"/>
      <c r="G432" s="66"/>
      <c r="H432" s="66"/>
      <c r="I432" s="15"/>
      <c r="J432" s="66"/>
      <c r="K432" s="66"/>
      <c r="L432" s="67"/>
      <c r="M432" s="67"/>
      <c r="N432" s="67"/>
      <c r="O432" s="67"/>
      <c r="AA432" s="66"/>
      <c r="AB432" s="66"/>
      <c r="AP432" s="66"/>
      <c r="AQ432" s="66"/>
      <c r="BA432" s="66"/>
      <c r="BB432" s="66"/>
      <c r="BH432" s="66"/>
      <c r="BI432" s="66"/>
      <c r="BS432" s="66"/>
      <c r="BT432" s="66"/>
      <c r="CA432" s="67"/>
      <c r="CH432" s="66"/>
      <c r="CI432" s="66"/>
      <c r="CM432" s="67"/>
      <c r="CN432" s="66"/>
      <c r="CO432" s="66"/>
      <c r="CP432" s="66"/>
      <c r="CQ432" s="66"/>
      <c r="CX432" s="67"/>
      <c r="CY432" s="66"/>
    </row>
    <row r="433">
      <c r="F433" s="66"/>
      <c r="G433" s="66"/>
      <c r="H433" s="66"/>
      <c r="I433" s="15"/>
      <c r="J433" s="66"/>
      <c r="K433" s="66"/>
      <c r="L433" s="67"/>
      <c r="M433" s="67"/>
      <c r="N433" s="67"/>
      <c r="O433" s="67"/>
      <c r="AA433" s="66"/>
      <c r="AB433" s="66"/>
      <c r="AP433" s="66"/>
      <c r="AQ433" s="66"/>
      <c r="BA433" s="66"/>
      <c r="BB433" s="66"/>
      <c r="BH433" s="66"/>
      <c r="BI433" s="66"/>
      <c r="BS433" s="66"/>
      <c r="BT433" s="66"/>
      <c r="CA433" s="67"/>
      <c r="CH433" s="66"/>
      <c r="CI433" s="66"/>
      <c r="CM433" s="67"/>
      <c r="CN433" s="66"/>
      <c r="CO433" s="66"/>
      <c r="CP433" s="66"/>
      <c r="CQ433" s="66"/>
      <c r="CX433" s="67"/>
      <c r="CY433" s="66"/>
    </row>
    <row r="434">
      <c r="F434" s="66"/>
      <c r="G434" s="66"/>
      <c r="H434" s="66"/>
      <c r="I434" s="15"/>
      <c r="J434" s="66"/>
      <c r="K434" s="66"/>
      <c r="L434" s="67"/>
      <c r="M434" s="67"/>
      <c r="N434" s="67"/>
      <c r="O434" s="67"/>
      <c r="AA434" s="66"/>
      <c r="AB434" s="66"/>
      <c r="AP434" s="66"/>
      <c r="AQ434" s="66"/>
      <c r="BA434" s="66"/>
      <c r="BB434" s="66"/>
      <c r="BH434" s="66"/>
      <c r="BI434" s="66"/>
      <c r="BS434" s="66"/>
      <c r="BT434" s="66"/>
      <c r="CA434" s="67"/>
      <c r="CH434" s="66"/>
      <c r="CI434" s="66"/>
      <c r="CM434" s="67"/>
      <c r="CN434" s="66"/>
      <c r="CO434" s="66"/>
      <c r="CP434" s="66"/>
      <c r="CQ434" s="66"/>
      <c r="CX434" s="67"/>
      <c r="CY434" s="66"/>
    </row>
    <row r="435">
      <c r="F435" s="66"/>
      <c r="G435" s="66"/>
      <c r="H435" s="66"/>
      <c r="I435" s="15"/>
      <c r="J435" s="66"/>
      <c r="K435" s="66"/>
      <c r="L435" s="67"/>
      <c r="M435" s="67"/>
      <c r="N435" s="67"/>
      <c r="O435" s="67"/>
      <c r="AA435" s="66"/>
      <c r="AB435" s="66"/>
      <c r="AP435" s="66"/>
      <c r="AQ435" s="66"/>
      <c r="BA435" s="66"/>
      <c r="BB435" s="66"/>
      <c r="BH435" s="66"/>
      <c r="BI435" s="66"/>
      <c r="BS435" s="66"/>
      <c r="BT435" s="66"/>
      <c r="CA435" s="67"/>
      <c r="CH435" s="66"/>
      <c r="CI435" s="66"/>
      <c r="CM435" s="67"/>
      <c r="CN435" s="66"/>
      <c r="CO435" s="66"/>
      <c r="CP435" s="66"/>
      <c r="CQ435" s="66"/>
      <c r="CX435" s="67"/>
      <c r="CY435" s="66"/>
    </row>
    <row r="436">
      <c r="F436" s="66"/>
      <c r="G436" s="66"/>
      <c r="H436" s="66"/>
      <c r="I436" s="15"/>
      <c r="J436" s="66"/>
      <c r="K436" s="66"/>
      <c r="L436" s="67"/>
      <c r="M436" s="67"/>
      <c r="N436" s="67"/>
      <c r="O436" s="67"/>
      <c r="AA436" s="66"/>
      <c r="AB436" s="66"/>
      <c r="AP436" s="66"/>
      <c r="AQ436" s="66"/>
      <c r="BA436" s="66"/>
      <c r="BB436" s="66"/>
      <c r="BH436" s="66"/>
      <c r="BI436" s="66"/>
      <c r="BS436" s="66"/>
      <c r="BT436" s="66"/>
      <c r="CA436" s="67"/>
      <c r="CH436" s="66"/>
      <c r="CI436" s="66"/>
      <c r="CM436" s="67"/>
      <c r="CN436" s="66"/>
      <c r="CO436" s="66"/>
      <c r="CP436" s="66"/>
      <c r="CQ436" s="66"/>
      <c r="CX436" s="67"/>
      <c r="CY436" s="66"/>
    </row>
    <row r="437">
      <c r="F437" s="66"/>
      <c r="G437" s="66"/>
      <c r="H437" s="66"/>
      <c r="I437" s="15"/>
      <c r="J437" s="66"/>
      <c r="K437" s="66"/>
      <c r="L437" s="67"/>
      <c r="M437" s="67"/>
      <c r="N437" s="67"/>
      <c r="O437" s="67"/>
      <c r="AA437" s="66"/>
      <c r="AB437" s="66"/>
      <c r="AP437" s="66"/>
      <c r="AQ437" s="66"/>
      <c r="BA437" s="66"/>
      <c r="BB437" s="66"/>
      <c r="BH437" s="66"/>
      <c r="BI437" s="66"/>
      <c r="BS437" s="66"/>
      <c r="BT437" s="66"/>
      <c r="CA437" s="67"/>
      <c r="CH437" s="66"/>
      <c r="CI437" s="66"/>
      <c r="CM437" s="67"/>
      <c r="CN437" s="66"/>
      <c r="CO437" s="66"/>
      <c r="CP437" s="66"/>
      <c r="CQ437" s="66"/>
      <c r="CX437" s="67"/>
      <c r="CY437" s="66"/>
    </row>
    <row r="438">
      <c r="F438" s="66"/>
      <c r="G438" s="66"/>
      <c r="H438" s="66"/>
      <c r="I438" s="15"/>
      <c r="J438" s="66"/>
      <c r="K438" s="66"/>
      <c r="L438" s="67"/>
      <c r="M438" s="67"/>
      <c r="N438" s="67"/>
      <c r="O438" s="67"/>
      <c r="AA438" s="66"/>
      <c r="AB438" s="66"/>
      <c r="AP438" s="66"/>
      <c r="AQ438" s="66"/>
      <c r="BA438" s="66"/>
      <c r="BB438" s="66"/>
      <c r="BH438" s="66"/>
      <c r="BI438" s="66"/>
      <c r="BS438" s="66"/>
      <c r="BT438" s="66"/>
      <c r="CA438" s="67"/>
      <c r="CH438" s="66"/>
      <c r="CI438" s="66"/>
      <c r="CM438" s="67"/>
      <c r="CN438" s="66"/>
      <c r="CO438" s="66"/>
      <c r="CP438" s="66"/>
      <c r="CQ438" s="66"/>
      <c r="CX438" s="67"/>
      <c r="CY438" s="66"/>
    </row>
    <row r="439">
      <c r="F439" s="66"/>
      <c r="G439" s="66"/>
      <c r="H439" s="66"/>
      <c r="I439" s="15"/>
      <c r="J439" s="66"/>
      <c r="K439" s="66"/>
      <c r="L439" s="67"/>
      <c r="M439" s="67"/>
      <c r="N439" s="67"/>
      <c r="O439" s="67"/>
      <c r="AA439" s="66"/>
      <c r="AB439" s="66"/>
      <c r="AP439" s="66"/>
      <c r="AQ439" s="66"/>
      <c r="BA439" s="66"/>
      <c r="BB439" s="66"/>
      <c r="BH439" s="66"/>
      <c r="BI439" s="66"/>
      <c r="BS439" s="66"/>
      <c r="BT439" s="66"/>
      <c r="CA439" s="67"/>
      <c r="CH439" s="66"/>
      <c r="CI439" s="66"/>
      <c r="CM439" s="67"/>
      <c r="CN439" s="66"/>
      <c r="CO439" s="66"/>
      <c r="CP439" s="66"/>
      <c r="CQ439" s="66"/>
      <c r="CX439" s="67"/>
      <c r="CY439" s="66"/>
    </row>
    <row r="440">
      <c r="F440" s="66"/>
      <c r="G440" s="66"/>
      <c r="H440" s="66"/>
      <c r="I440" s="15"/>
      <c r="J440" s="66"/>
      <c r="K440" s="66"/>
      <c r="L440" s="67"/>
      <c r="M440" s="67"/>
      <c r="N440" s="67"/>
      <c r="O440" s="67"/>
      <c r="AA440" s="66"/>
      <c r="AB440" s="66"/>
      <c r="AP440" s="66"/>
      <c r="AQ440" s="66"/>
      <c r="BA440" s="66"/>
      <c r="BB440" s="66"/>
      <c r="BH440" s="66"/>
      <c r="BI440" s="66"/>
      <c r="BS440" s="66"/>
      <c r="BT440" s="66"/>
      <c r="CA440" s="67"/>
      <c r="CH440" s="66"/>
      <c r="CI440" s="66"/>
      <c r="CM440" s="67"/>
      <c r="CN440" s="66"/>
      <c r="CO440" s="66"/>
      <c r="CP440" s="66"/>
      <c r="CQ440" s="66"/>
      <c r="CX440" s="67"/>
      <c r="CY440" s="66"/>
    </row>
    <row r="441">
      <c r="F441" s="66"/>
      <c r="G441" s="66"/>
      <c r="H441" s="66"/>
      <c r="I441" s="15"/>
      <c r="J441" s="66"/>
      <c r="K441" s="66"/>
      <c r="L441" s="67"/>
      <c r="M441" s="67"/>
      <c r="N441" s="67"/>
      <c r="O441" s="67"/>
      <c r="AA441" s="66"/>
      <c r="AB441" s="66"/>
      <c r="AP441" s="66"/>
      <c r="AQ441" s="66"/>
      <c r="BA441" s="66"/>
      <c r="BB441" s="66"/>
      <c r="BH441" s="66"/>
      <c r="BI441" s="66"/>
      <c r="BS441" s="66"/>
      <c r="BT441" s="66"/>
      <c r="CA441" s="67"/>
      <c r="CH441" s="66"/>
      <c r="CI441" s="66"/>
      <c r="CM441" s="67"/>
      <c r="CN441" s="66"/>
      <c r="CO441" s="66"/>
      <c r="CP441" s="66"/>
      <c r="CQ441" s="66"/>
      <c r="CX441" s="67"/>
      <c r="CY441" s="66"/>
    </row>
    <row r="442">
      <c r="F442" s="66"/>
      <c r="G442" s="66"/>
      <c r="H442" s="66"/>
      <c r="I442" s="15"/>
      <c r="J442" s="66"/>
      <c r="K442" s="66"/>
      <c r="L442" s="67"/>
      <c r="M442" s="67"/>
      <c r="N442" s="67"/>
      <c r="O442" s="67"/>
      <c r="AA442" s="66"/>
      <c r="AB442" s="66"/>
      <c r="AP442" s="66"/>
      <c r="AQ442" s="66"/>
      <c r="BA442" s="66"/>
      <c r="BB442" s="66"/>
      <c r="BH442" s="66"/>
      <c r="BI442" s="66"/>
      <c r="BS442" s="66"/>
      <c r="BT442" s="66"/>
      <c r="CA442" s="67"/>
      <c r="CH442" s="66"/>
      <c r="CI442" s="66"/>
      <c r="CM442" s="67"/>
      <c r="CN442" s="66"/>
      <c r="CO442" s="66"/>
      <c r="CP442" s="66"/>
      <c r="CQ442" s="66"/>
      <c r="CX442" s="67"/>
      <c r="CY442" s="66"/>
    </row>
    <row r="443">
      <c r="F443" s="66"/>
      <c r="G443" s="66"/>
      <c r="H443" s="66"/>
      <c r="I443" s="15"/>
      <c r="J443" s="66"/>
      <c r="K443" s="66"/>
      <c r="L443" s="67"/>
      <c r="M443" s="67"/>
      <c r="N443" s="67"/>
      <c r="O443" s="67"/>
      <c r="AA443" s="66"/>
      <c r="AB443" s="66"/>
      <c r="AP443" s="66"/>
      <c r="AQ443" s="66"/>
      <c r="BA443" s="66"/>
      <c r="BB443" s="66"/>
      <c r="BH443" s="66"/>
      <c r="BI443" s="66"/>
      <c r="BS443" s="66"/>
      <c r="BT443" s="66"/>
      <c r="CA443" s="67"/>
      <c r="CH443" s="66"/>
      <c r="CI443" s="66"/>
      <c r="CM443" s="67"/>
      <c r="CN443" s="66"/>
      <c r="CO443" s="66"/>
      <c r="CP443" s="66"/>
      <c r="CQ443" s="66"/>
      <c r="CX443" s="67"/>
      <c r="CY443" s="66"/>
    </row>
    <row r="444">
      <c r="F444" s="66"/>
      <c r="G444" s="66"/>
      <c r="H444" s="66"/>
      <c r="I444" s="15"/>
      <c r="J444" s="66"/>
      <c r="K444" s="66"/>
      <c r="L444" s="67"/>
      <c r="M444" s="67"/>
      <c r="N444" s="67"/>
      <c r="O444" s="67"/>
      <c r="AA444" s="66"/>
      <c r="AB444" s="66"/>
      <c r="AP444" s="66"/>
      <c r="AQ444" s="66"/>
      <c r="BA444" s="66"/>
      <c r="BB444" s="66"/>
      <c r="BH444" s="66"/>
      <c r="BI444" s="66"/>
      <c r="BS444" s="66"/>
      <c r="BT444" s="66"/>
      <c r="CA444" s="67"/>
      <c r="CH444" s="66"/>
      <c r="CI444" s="66"/>
      <c r="CM444" s="67"/>
      <c r="CN444" s="66"/>
      <c r="CO444" s="66"/>
      <c r="CP444" s="66"/>
      <c r="CQ444" s="66"/>
      <c r="CX444" s="67"/>
      <c r="CY444" s="66"/>
    </row>
    <row r="445">
      <c r="F445" s="66"/>
      <c r="G445" s="66"/>
      <c r="H445" s="66"/>
      <c r="I445" s="15"/>
      <c r="J445" s="66"/>
      <c r="K445" s="66"/>
      <c r="L445" s="67"/>
      <c r="M445" s="67"/>
      <c r="N445" s="67"/>
      <c r="O445" s="67"/>
      <c r="AA445" s="66"/>
      <c r="AB445" s="66"/>
      <c r="AP445" s="66"/>
      <c r="AQ445" s="66"/>
      <c r="BA445" s="66"/>
      <c r="BB445" s="66"/>
      <c r="BH445" s="66"/>
      <c r="BI445" s="66"/>
      <c r="BS445" s="66"/>
      <c r="BT445" s="66"/>
      <c r="CA445" s="67"/>
      <c r="CH445" s="66"/>
      <c r="CI445" s="66"/>
      <c r="CM445" s="67"/>
      <c r="CN445" s="66"/>
      <c r="CO445" s="66"/>
      <c r="CP445" s="66"/>
      <c r="CQ445" s="66"/>
      <c r="CX445" s="67"/>
      <c r="CY445" s="66"/>
    </row>
    <row r="446">
      <c r="F446" s="66"/>
      <c r="G446" s="66"/>
      <c r="H446" s="66"/>
      <c r="I446" s="15"/>
      <c r="J446" s="66"/>
      <c r="K446" s="66"/>
      <c r="L446" s="67"/>
      <c r="M446" s="67"/>
      <c r="N446" s="67"/>
      <c r="O446" s="67"/>
      <c r="AA446" s="66"/>
      <c r="AB446" s="66"/>
      <c r="AP446" s="66"/>
      <c r="AQ446" s="66"/>
      <c r="BA446" s="66"/>
      <c r="BB446" s="66"/>
      <c r="BH446" s="66"/>
      <c r="BI446" s="66"/>
      <c r="BS446" s="66"/>
      <c r="BT446" s="66"/>
      <c r="CA446" s="67"/>
      <c r="CH446" s="66"/>
      <c r="CI446" s="66"/>
      <c r="CM446" s="67"/>
      <c r="CN446" s="66"/>
      <c r="CO446" s="66"/>
      <c r="CP446" s="66"/>
      <c r="CQ446" s="66"/>
      <c r="CX446" s="67"/>
      <c r="CY446" s="66"/>
    </row>
    <row r="447">
      <c r="F447" s="66"/>
      <c r="G447" s="66"/>
      <c r="H447" s="66"/>
      <c r="I447" s="15"/>
      <c r="J447" s="66"/>
      <c r="K447" s="66"/>
      <c r="L447" s="67"/>
      <c r="M447" s="67"/>
      <c r="N447" s="67"/>
      <c r="O447" s="67"/>
      <c r="AA447" s="66"/>
      <c r="AB447" s="66"/>
      <c r="AP447" s="66"/>
      <c r="AQ447" s="66"/>
      <c r="BA447" s="66"/>
      <c r="BB447" s="66"/>
      <c r="BH447" s="66"/>
      <c r="BI447" s="66"/>
      <c r="BS447" s="66"/>
      <c r="BT447" s="66"/>
      <c r="CA447" s="67"/>
      <c r="CH447" s="66"/>
      <c r="CI447" s="66"/>
      <c r="CM447" s="67"/>
      <c r="CN447" s="66"/>
      <c r="CO447" s="66"/>
      <c r="CP447" s="66"/>
      <c r="CQ447" s="66"/>
      <c r="CX447" s="67"/>
      <c r="CY447" s="66"/>
    </row>
    <row r="448">
      <c r="F448" s="66"/>
      <c r="G448" s="66"/>
      <c r="H448" s="66"/>
      <c r="I448" s="15"/>
      <c r="J448" s="66"/>
      <c r="K448" s="66"/>
      <c r="L448" s="67"/>
      <c r="M448" s="67"/>
      <c r="N448" s="67"/>
      <c r="O448" s="67"/>
      <c r="AA448" s="66"/>
      <c r="AB448" s="66"/>
      <c r="AP448" s="66"/>
      <c r="AQ448" s="66"/>
      <c r="BA448" s="66"/>
      <c r="BB448" s="66"/>
      <c r="BH448" s="66"/>
      <c r="BI448" s="66"/>
      <c r="BS448" s="66"/>
      <c r="BT448" s="66"/>
      <c r="CA448" s="67"/>
      <c r="CH448" s="66"/>
      <c r="CI448" s="66"/>
      <c r="CM448" s="67"/>
      <c r="CN448" s="66"/>
      <c r="CO448" s="66"/>
      <c r="CP448" s="66"/>
      <c r="CQ448" s="66"/>
      <c r="CX448" s="67"/>
      <c r="CY448" s="66"/>
    </row>
    <row r="449">
      <c r="F449" s="66"/>
      <c r="G449" s="66"/>
      <c r="H449" s="66"/>
      <c r="I449" s="15"/>
      <c r="J449" s="66"/>
      <c r="K449" s="66"/>
      <c r="L449" s="67"/>
      <c r="M449" s="67"/>
      <c r="N449" s="67"/>
      <c r="O449" s="67"/>
      <c r="AA449" s="66"/>
      <c r="AB449" s="66"/>
      <c r="AP449" s="66"/>
      <c r="AQ449" s="66"/>
      <c r="BA449" s="66"/>
      <c r="BB449" s="66"/>
      <c r="BH449" s="66"/>
      <c r="BI449" s="66"/>
      <c r="BS449" s="66"/>
      <c r="BT449" s="66"/>
      <c r="CA449" s="67"/>
      <c r="CH449" s="66"/>
      <c r="CI449" s="66"/>
      <c r="CM449" s="67"/>
      <c r="CN449" s="66"/>
      <c r="CO449" s="66"/>
      <c r="CP449" s="66"/>
      <c r="CQ449" s="66"/>
      <c r="CX449" s="67"/>
      <c r="CY449" s="66"/>
    </row>
    <row r="450">
      <c r="F450" s="66"/>
      <c r="G450" s="66"/>
      <c r="H450" s="66"/>
      <c r="I450" s="15"/>
      <c r="J450" s="66"/>
      <c r="K450" s="66"/>
      <c r="L450" s="67"/>
      <c r="M450" s="67"/>
      <c r="N450" s="67"/>
      <c r="O450" s="67"/>
      <c r="AA450" s="66"/>
      <c r="AB450" s="66"/>
      <c r="AP450" s="66"/>
      <c r="AQ450" s="66"/>
      <c r="BA450" s="66"/>
      <c r="BB450" s="66"/>
      <c r="BH450" s="66"/>
      <c r="BI450" s="66"/>
      <c r="BS450" s="66"/>
      <c r="BT450" s="66"/>
      <c r="CA450" s="67"/>
      <c r="CH450" s="66"/>
      <c r="CI450" s="66"/>
      <c r="CM450" s="67"/>
      <c r="CN450" s="66"/>
      <c r="CO450" s="66"/>
      <c r="CP450" s="66"/>
      <c r="CQ450" s="66"/>
      <c r="CX450" s="67"/>
      <c r="CY450" s="66"/>
    </row>
    <row r="451">
      <c r="F451" s="66"/>
      <c r="G451" s="66"/>
      <c r="H451" s="66"/>
      <c r="I451" s="15"/>
      <c r="J451" s="66"/>
      <c r="K451" s="66"/>
      <c r="L451" s="67"/>
      <c r="M451" s="67"/>
      <c r="N451" s="67"/>
      <c r="O451" s="67"/>
      <c r="AA451" s="66"/>
      <c r="AB451" s="66"/>
      <c r="AP451" s="66"/>
      <c r="AQ451" s="66"/>
      <c r="BA451" s="66"/>
      <c r="BB451" s="66"/>
      <c r="BH451" s="66"/>
      <c r="BI451" s="66"/>
      <c r="BS451" s="66"/>
      <c r="BT451" s="66"/>
      <c r="CA451" s="67"/>
      <c r="CH451" s="66"/>
      <c r="CI451" s="66"/>
      <c r="CM451" s="67"/>
      <c r="CN451" s="66"/>
      <c r="CO451" s="66"/>
      <c r="CP451" s="66"/>
      <c r="CQ451" s="66"/>
      <c r="CX451" s="67"/>
      <c r="CY451" s="66"/>
    </row>
    <row r="452">
      <c r="F452" s="66"/>
      <c r="G452" s="66"/>
      <c r="H452" s="66"/>
      <c r="I452" s="15"/>
      <c r="J452" s="66"/>
      <c r="K452" s="66"/>
      <c r="L452" s="67"/>
      <c r="M452" s="67"/>
      <c r="N452" s="67"/>
      <c r="O452" s="67"/>
      <c r="AA452" s="66"/>
      <c r="AB452" s="66"/>
      <c r="AP452" s="66"/>
      <c r="AQ452" s="66"/>
      <c r="BA452" s="66"/>
      <c r="BB452" s="66"/>
      <c r="BH452" s="66"/>
      <c r="BI452" s="66"/>
      <c r="BS452" s="66"/>
      <c r="BT452" s="66"/>
      <c r="CA452" s="67"/>
      <c r="CH452" s="66"/>
      <c r="CI452" s="66"/>
      <c r="CM452" s="67"/>
      <c r="CN452" s="66"/>
      <c r="CO452" s="66"/>
      <c r="CP452" s="66"/>
      <c r="CQ452" s="66"/>
      <c r="CX452" s="67"/>
      <c r="CY452" s="66"/>
    </row>
    <row r="453">
      <c r="F453" s="66"/>
      <c r="G453" s="66"/>
      <c r="H453" s="66"/>
      <c r="I453" s="15"/>
      <c r="J453" s="66"/>
      <c r="K453" s="66"/>
      <c r="L453" s="67"/>
      <c r="M453" s="67"/>
      <c r="N453" s="67"/>
      <c r="O453" s="67"/>
      <c r="AA453" s="66"/>
      <c r="AB453" s="66"/>
      <c r="AP453" s="66"/>
      <c r="AQ453" s="66"/>
      <c r="BA453" s="66"/>
      <c r="BB453" s="66"/>
      <c r="BH453" s="66"/>
      <c r="BI453" s="66"/>
      <c r="BS453" s="66"/>
      <c r="BT453" s="66"/>
      <c r="CA453" s="67"/>
      <c r="CH453" s="66"/>
      <c r="CI453" s="66"/>
      <c r="CM453" s="67"/>
      <c r="CN453" s="66"/>
      <c r="CO453" s="66"/>
      <c r="CP453" s="66"/>
      <c r="CQ453" s="66"/>
      <c r="CX453" s="67"/>
      <c r="CY453" s="66"/>
    </row>
    <row r="454">
      <c r="F454" s="66"/>
      <c r="G454" s="66"/>
      <c r="H454" s="66"/>
      <c r="I454" s="15"/>
      <c r="J454" s="66"/>
      <c r="K454" s="66"/>
      <c r="L454" s="67"/>
      <c r="M454" s="67"/>
      <c r="N454" s="67"/>
      <c r="O454" s="67"/>
      <c r="AA454" s="66"/>
      <c r="AB454" s="66"/>
      <c r="AP454" s="66"/>
      <c r="AQ454" s="66"/>
      <c r="BA454" s="66"/>
      <c r="BB454" s="66"/>
      <c r="BH454" s="66"/>
      <c r="BI454" s="66"/>
      <c r="BS454" s="66"/>
      <c r="BT454" s="66"/>
      <c r="CA454" s="67"/>
      <c r="CH454" s="66"/>
      <c r="CI454" s="66"/>
      <c r="CM454" s="67"/>
      <c r="CN454" s="66"/>
      <c r="CO454" s="66"/>
      <c r="CP454" s="66"/>
      <c r="CQ454" s="66"/>
      <c r="CX454" s="67"/>
      <c r="CY454" s="66"/>
    </row>
    <row r="455">
      <c r="F455" s="66"/>
      <c r="G455" s="66"/>
      <c r="H455" s="66"/>
      <c r="I455" s="15"/>
      <c r="J455" s="66"/>
      <c r="K455" s="66"/>
      <c r="L455" s="67"/>
      <c r="M455" s="67"/>
      <c r="N455" s="67"/>
      <c r="O455" s="67"/>
      <c r="AA455" s="66"/>
      <c r="AB455" s="66"/>
      <c r="AP455" s="66"/>
      <c r="AQ455" s="66"/>
      <c r="BA455" s="66"/>
      <c r="BB455" s="66"/>
      <c r="BH455" s="66"/>
      <c r="BI455" s="66"/>
      <c r="BS455" s="66"/>
      <c r="BT455" s="66"/>
      <c r="CA455" s="67"/>
      <c r="CH455" s="66"/>
      <c r="CI455" s="66"/>
      <c r="CM455" s="67"/>
      <c r="CN455" s="66"/>
      <c r="CO455" s="66"/>
      <c r="CP455" s="66"/>
      <c r="CQ455" s="66"/>
      <c r="CX455" s="67"/>
      <c r="CY455" s="66"/>
    </row>
    <row r="456">
      <c r="F456" s="66"/>
      <c r="G456" s="66"/>
      <c r="H456" s="66"/>
      <c r="I456" s="15"/>
      <c r="J456" s="66"/>
      <c r="K456" s="66"/>
      <c r="L456" s="67"/>
      <c r="M456" s="67"/>
      <c r="N456" s="67"/>
      <c r="O456" s="67"/>
      <c r="AA456" s="66"/>
      <c r="AB456" s="66"/>
      <c r="AP456" s="66"/>
      <c r="AQ456" s="66"/>
      <c r="BA456" s="66"/>
      <c r="BB456" s="66"/>
      <c r="BH456" s="66"/>
      <c r="BI456" s="66"/>
      <c r="BS456" s="66"/>
      <c r="BT456" s="66"/>
      <c r="CA456" s="67"/>
      <c r="CH456" s="66"/>
      <c r="CI456" s="66"/>
      <c r="CM456" s="67"/>
      <c r="CN456" s="66"/>
      <c r="CO456" s="66"/>
      <c r="CP456" s="66"/>
      <c r="CQ456" s="66"/>
      <c r="CX456" s="67"/>
      <c r="CY456" s="66"/>
    </row>
    <row r="457">
      <c r="F457" s="66"/>
      <c r="G457" s="66"/>
      <c r="H457" s="66"/>
      <c r="I457" s="15"/>
      <c r="J457" s="66"/>
      <c r="K457" s="66"/>
      <c r="L457" s="67"/>
      <c r="M457" s="67"/>
      <c r="N457" s="67"/>
      <c r="O457" s="67"/>
      <c r="AA457" s="66"/>
      <c r="AB457" s="66"/>
      <c r="AP457" s="66"/>
      <c r="AQ457" s="66"/>
      <c r="BA457" s="66"/>
      <c r="BB457" s="66"/>
      <c r="BH457" s="66"/>
      <c r="BI457" s="66"/>
      <c r="BS457" s="66"/>
      <c r="BT457" s="66"/>
      <c r="CA457" s="67"/>
      <c r="CH457" s="66"/>
      <c r="CI457" s="66"/>
      <c r="CM457" s="67"/>
      <c r="CN457" s="66"/>
      <c r="CO457" s="66"/>
      <c r="CP457" s="66"/>
      <c r="CQ457" s="66"/>
      <c r="CX457" s="67"/>
      <c r="CY457" s="66"/>
    </row>
    <row r="458">
      <c r="F458" s="66"/>
      <c r="G458" s="66"/>
      <c r="H458" s="66"/>
      <c r="I458" s="15"/>
      <c r="J458" s="66"/>
      <c r="K458" s="66"/>
      <c r="L458" s="67"/>
      <c r="M458" s="67"/>
      <c r="N458" s="67"/>
      <c r="O458" s="67"/>
      <c r="AA458" s="66"/>
      <c r="AB458" s="66"/>
      <c r="AP458" s="66"/>
      <c r="AQ458" s="66"/>
      <c r="BA458" s="66"/>
      <c r="BB458" s="66"/>
      <c r="BH458" s="66"/>
      <c r="BI458" s="66"/>
      <c r="BS458" s="66"/>
      <c r="BT458" s="66"/>
      <c r="CA458" s="67"/>
      <c r="CH458" s="66"/>
      <c r="CI458" s="66"/>
      <c r="CM458" s="67"/>
      <c r="CN458" s="66"/>
      <c r="CO458" s="66"/>
      <c r="CP458" s="66"/>
      <c r="CQ458" s="66"/>
      <c r="CX458" s="67"/>
      <c r="CY458" s="66"/>
    </row>
    <row r="459">
      <c r="F459" s="66"/>
      <c r="G459" s="66"/>
      <c r="H459" s="66"/>
      <c r="I459" s="15"/>
      <c r="J459" s="66"/>
      <c r="K459" s="66"/>
      <c r="L459" s="67"/>
      <c r="M459" s="67"/>
      <c r="N459" s="67"/>
      <c r="O459" s="67"/>
      <c r="AA459" s="66"/>
      <c r="AB459" s="66"/>
      <c r="AP459" s="66"/>
      <c r="AQ459" s="66"/>
      <c r="BA459" s="66"/>
      <c r="BB459" s="66"/>
      <c r="BH459" s="66"/>
      <c r="BI459" s="66"/>
      <c r="BS459" s="66"/>
      <c r="BT459" s="66"/>
      <c r="CA459" s="67"/>
      <c r="CH459" s="66"/>
      <c r="CI459" s="66"/>
      <c r="CM459" s="67"/>
      <c r="CN459" s="66"/>
      <c r="CO459" s="66"/>
      <c r="CP459" s="66"/>
      <c r="CQ459" s="66"/>
      <c r="CX459" s="67"/>
      <c r="CY459" s="66"/>
    </row>
    <row r="460">
      <c r="F460" s="66"/>
      <c r="G460" s="66"/>
      <c r="H460" s="66"/>
      <c r="I460" s="15"/>
      <c r="J460" s="66"/>
      <c r="K460" s="66"/>
      <c r="L460" s="67"/>
      <c r="M460" s="67"/>
      <c r="N460" s="67"/>
      <c r="O460" s="67"/>
      <c r="AA460" s="66"/>
      <c r="AB460" s="66"/>
      <c r="AP460" s="66"/>
      <c r="AQ460" s="66"/>
      <c r="BA460" s="66"/>
      <c r="BB460" s="66"/>
      <c r="BH460" s="66"/>
      <c r="BI460" s="66"/>
      <c r="BS460" s="66"/>
      <c r="BT460" s="66"/>
      <c r="CA460" s="67"/>
      <c r="CH460" s="66"/>
      <c r="CI460" s="66"/>
      <c r="CM460" s="67"/>
      <c r="CN460" s="66"/>
      <c r="CO460" s="66"/>
      <c r="CP460" s="66"/>
      <c r="CQ460" s="66"/>
      <c r="CX460" s="67"/>
      <c r="CY460" s="66"/>
    </row>
    <row r="461">
      <c r="F461" s="66"/>
      <c r="G461" s="66"/>
      <c r="H461" s="66"/>
      <c r="I461" s="15"/>
      <c r="J461" s="66"/>
      <c r="K461" s="66"/>
      <c r="L461" s="67"/>
      <c r="M461" s="67"/>
      <c r="N461" s="67"/>
      <c r="O461" s="67"/>
      <c r="AA461" s="66"/>
      <c r="AB461" s="66"/>
      <c r="AP461" s="66"/>
      <c r="AQ461" s="66"/>
      <c r="BA461" s="66"/>
      <c r="BB461" s="66"/>
      <c r="BH461" s="66"/>
      <c r="BI461" s="66"/>
      <c r="BS461" s="66"/>
      <c r="BT461" s="66"/>
      <c r="CA461" s="67"/>
      <c r="CH461" s="66"/>
      <c r="CI461" s="66"/>
      <c r="CM461" s="67"/>
      <c r="CN461" s="66"/>
      <c r="CO461" s="66"/>
      <c r="CP461" s="66"/>
      <c r="CQ461" s="66"/>
      <c r="CX461" s="67"/>
      <c r="CY461" s="66"/>
    </row>
    <row r="462">
      <c r="F462" s="66"/>
      <c r="G462" s="66"/>
      <c r="H462" s="66"/>
      <c r="I462" s="15"/>
      <c r="J462" s="66"/>
      <c r="K462" s="66"/>
      <c r="L462" s="67"/>
      <c r="M462" s="67"/>
      <c r="N462" s="67"/>
      <c r="O462" s="67"/>
      <c r="AA462" s="66"/>
      <c r="AB462" s="66"/>
      <c r="AP462" s="66"/>
      <c r="AQ462" s="66"/>
      <c r="BA462" s="66"/>
      <c r="BB462" s="66"/>
      <c r="BH462" s="66"/>
      <c r="BI462" s="66"/>
      <c r="BS462" s="66"/>
      <c r="BT462" s="66"/>
      <c r="CA462" s="67"/>
      <c r="CH462" s="66"/>
      <c r="CI462" s="66"/>
      <c r="CM462" s="67"/>
      <c r="CN462" s="66"/>
      <c r="CO462" s="66"/>
      <c r="CP462" s="66"/>
      <c r="CQ462" s="66"/>
      <c r="CX462" s="67"/>
      <c r="CY462" s="66"/>
    </row>
    <row r="463">
      <c r="F463" s="66"/>
      <c r="G463" s="66"/>
      <c r="H463" s="66"/>
      <c r="I463" s="15"/>
      <c r="J463" s="66"/>
      <c r="K463" s="66"/>
      <c r="L463" s="67"/>
      <c r="M463" s="67"/>
      <c r="N463" s="67"/>
      <c r="O463" s="67"/>
      <c r="AA463" s="66"/>
      <c r="AB463" s="66"/>
      <c r="AP463" s="66"/>
      <c r="AQ463" s="66"/>
      <c r="BA463" s="66"/>
      <c r="BB463" s="66"/>
      <c r="BH463" s="66"/>
      <c r="BI463" s="66"/>
      <c r="BS463" s="66"/>
      <c r="BT463" s="66"/>
      <c r="CA463" s="67"/>
      <c r="CH463" s="66"/>
      <c r="CI463" s="66"/>
      <c r="CM463" s="67"/>
      <c r="CN463" s="66"/>
      <c r="CO463" s="66"/>
      <c r="CP463" s="66"/>
      <c r="CQ463" s="66"/>
      <c r="CX463" s="67"/>
      <c r="CY463" s="66"/>
    </row>
    <row r="464">
      <c r="F464" s="66"/>
      <c r="G464" s="66"/>
      <c r="H464" s="66"/>
      <c r="I464" s="15"/>
      <c r="J464" s="66"/>
      <c r="K464" s="66"/>
      <c r="L464" s="67"/>
      <c r="M464" s="67"/>
      <c r="N464" s="67"/>
      <c r="O464" s="67"/>
      <c r="AA464" s="66"/>
      <c r="AB464" s="66"/>
      <c r="AP464" s="66"/>
      <c r="AQ464" s="66"/>
      <c r="BA464" s="66"/>
      <c r="BB464" s="66"/>
      <c r="BH464" s="66"/>
      <c r="BI464" s="66"/>
      <c r="BS464" s="66"/>
      <c r="BT464" s="66"/>
      <c r="CA464" s="67"/>
      <c r="CH464" s="66"/>
      <c r="CI464" s="66"/>
      <c r="CM464" s="67"/>
      <c r="CN464" s="66"/>
      <c r="CO464" s="66"/>
      <c r="CP464" s="66"/>
      <c r="CQ464" s="66"/>
      <c r="CX464" s="67"/>
      <c r="CY464" s="66"/>
    </row>
    <row r="465">
      <c r="F465" s="66"/>
      <c r="G465" s="66"/>
      <c r="H465" s="66"/>
      <c r="I465" s="15"/>
      <c r="J465" s="66"/>
      <c r="K465" s="66"/>
      <c r="L465" s="67"/>
      <c r="M465" s="67"/>
      <c r="N465" s="67"/>
      <c r="O465" s="67"/>
      <c r="AA465" s="66"/>
      <c r="AB465" s="66"/>
      <c r="AP465" s="66"/>
      <c r="AQ465" s="66"/>
      <c r="BA465" s="66"/>
      <c r="BB465" s="66"/>
      <c r="BH465" s="66"/>
      <c r="BI465" s="66"/>
      <c r="BS465" s="66"/>
      <c r="BT465" s="66"/>
      <c r="CA465" s="67"/>
      <c r="CH465" s="66"/>
      <c r="CI465" s="66"/>
      <c r="CM465" s="67"/>
      <c r="CN465" s="66"/>
      <c r="CO465" s="66"/>
      <c r="CP465" s="66"/>
      <c r="CQ465" s="66"/>
      <c r="CX465" s="67"/>
      <c r="CY465" s="66"/>
    </row>
    <row r="466">
      <c r="F466" s="66"/>
      <c r="G466" s="66"/>
      <c r="H466" s="66"/>
      <c r="I466" s="15"/>
      <c r="J466" s="66"/>
      <c r="K466" s="66"/>
      <c r="L466" s="67"/>
      <c r="M466" s="67"/>
      <c r="N466" s="67"/>
      <c r="O466" s="67"/>
      <c r="AA466" s="66"/>
      <c r="AB466" s="66"/>
      <c r="AP466" s="66"/>
      <c r="AQ466" s="66"/>
      <c r="BA466" s="66"/>
      <c r="BB466" s="66"/>
      <c r="BH466" s="66"/>
      <c r="BI466" s="66"/>
      <c r="BS466" s="66"/>
      <c r="BT466" s="66"/>
      <c r="CA466" s="67"/>
      <c r="CH466" s="66"/>
      <c r="CI466" s="66"/>
      <c r="CM466" s="67"/>
      <c r="CN466" s="66"/>
      <c r="CO466" s="66"/>
      <c r="CP466" s="66"/>
      <c r="CQ466" s="66"/>
      <c r="CX466" s="67"/>
      <c r="CY466" s="66"/>
    </row>
    <row r="467">
      <c r="F467" s="66"/>
      <c r="G467" s="66"/>
      <c r="H467" s="66"/>
      <c r="I467" s="15"/>
      <c r="J467" s="66"/>
      <c r="K467" s="66"/>
      <c r="L467" s="67"/>
      <c r="M467" s="67"/>
      <c r="N467" s="67"/>
      <c r="O467" s="67"/>
      <c r="AA467" s="66"/>
      <c r="AB467" s="66"/>
      <c r="AP467" s="66"/>
      <c r="AQ467" s="66"/>
      <c r="BA467" s="66"/>
      <c r="BB467" s="66"/>
      <c r="BH467" s="66"/>
      <c r="BI467" s="66"/>
      <c r="BS467" s="66"/>
      <c r="BT467" s="66"/>
      <c r="CA467" s="67"/>
      <c r="CH467" s="66"/>
      <c r="CI467" s="66"/>
      <c r="CM467" s="67"/>
      <c r="CN467" s="66"/>
      <c r="CO467" s="66"/>
      <c r="CP467" s="66"/>
      <c r="CQ467" s="66"/>
      <c r="CX467" s="67"/>
      <c r="CY467" s="66"/>
    </row>
    <row r="468">
      <c r="F468" s="66"/>
      <c r="G468" s="66"/>
      <c r="H468" s="66"/>
      <c r="I468" s="15"/>
      <c r="J468" s="66"/>
      <c r="K468" s="66"/>
      <c r="L468" s="67"/>
      <c r="M468" s="67"/>
      <c r="N468" s="67"/>
      <c r="O468" s="67"/>
      <c r="AA468" s="66"/>
      <c r="AB468" s="66"/>
      <c r="AP468" s="66"/>
      <c r="AQ468" s="66"/>
      <c r="BA468" s="66"/>
      <c r="BB468" s="66"/>
      <c r="BH468" s="66"/>
      <c r="BI468" s="66"/>
      <c r="BS468" s="66"/>
      <c r="BT468" s="66"/>
      <c r="CA468" s="67"/>
      <c r="CH468" s="66"/>
      <c r="CI468" s="66"/>
      <c r="CM468" s="67"/>
      <c r="CN468" s="66"/>
      <c r="CO468" s="66"/>
      <c r="CP468" s="66"/>
      <c r="CQ468" s="66"/>
      <c r="CX468" s="67"/>
      <c r="CY468" s="66"/>
    </row>
    <row r="469">
      <c r="F469" s="66"/>
      <c r="G469" s="66"/>
      <c r="H469" s="66"/>
      <c r="I469" s="15"/>
      <c r="J469" s="66"/>
      <c r="K469" s="66"/>
      <c r="L469" s="67"/>
      <c r="M469" s="67"/>
      <c r="N469" s="67"/>
      <c r="O469" s="67"/>
      <c r="AA469" s="66"/>
      <c r="AB469" s="66"/>
      <c r="AP469" s="66"/>
      <c r="AQ469" s="66"/>
      <c r="BA469" s="66"/>
      <c r="BB469" s="66"/>
      <c r="BH469" s="66"/>
      <c r="BI469" s="66"/>
      <c r="BS469" s="66"/>
      <c r="BT469" s="66"/>
      <c r="CA469" s="67"/>
      <c r="CH469" s="66"/>
      <c r="CI469" s="66"/>
      <c r="CM469" s="67"/>
      <c r="CN469" s="66"/>
      <c r="CO469" s="66"/>
      <c r="CP469" s="66"/>
      <c r="CQ469" s="66"/>
      <c r="CX469" s="67"/>
      <c r="CY469" s="66"/>
    </row>
    <row r="470">
      <c r="F470" s="66"/>
      <c r="G470" s="66"/>
      <c r="H470" s="66"/>
      <c r="I470" s="15"/>
      <c r="J470" s="66"/>
      <c r="K470" s="66"/>
      <c r="L470" s="67"/>
      <c r="M470" s="67"/>
      <c r="N470" s="67"/>
      <c r="O470" s="67"/>
      <c r="AA470" s="66"/>
      <c r="AB470" s="66"/>
      <c r="AP470" s="66"/>
      <c r="AQ470" s="66"/>
      <c r="BA470" s="66"/>
      <c r="BB470" s="66"/>
      <c r="BH470" s="66"/>
      <c r="BI470" s="66"/>
      <c r="BS470" s="66"/>
      <c r="BT470" s="66"/>
      <c r="CA470" s="67"/>
      <c r="CH470" s="66"/>
      <c r="CI470" s="66"/>
      <c r="CM470" s="67"/>
      <c r="CN470" s="66"/>
      <c r="CO470" s="66"/>
      <c r="CP470" s="66"/>
      <c r="CQ470" s="66"/>
      <c r="CX470" s="67"/>
      <c r="CY470" s="66"/>
    </row>
    <row r="471">
      <c r="F471" s="66"/>
      <c r="G471" s="66"/>
      <c r="H471" s="66"/>
      <c r="I471" s="15"/>
      <c r="J471" s="66"/>
      <c r="K471" s="66"/>
      <c r="L471" s="67"/>
      <c r="M471" s="67"/>
      <c r="N471" s="67"/>
      <c r="O471" s="67"/>
      <c r="AA471" s="66"/>
      <c r="AB471" s="66"/>
      <c r="AP471" s="66"/>
      <c r="AQ471" s="66"/>
      <c r="BA471" s="66"/>
      <c r="BB471" s="66"/>
      <c r="BH471" s="66"/>
      <c r="BI471" s="66"/>
      <c r="BS471" s="66"/>
      <c r="BT471" s="66"/>
      <c r="CA471" s="67"/>
      <c r="CH471" s="66"/>
      <c r="CI471" s="66"/>
      <c r="CM471" s="67"/>
      <c r="CN471" s="66"/>
      <c r="CO471" s="66"/>
      <c r="CP471" s="66"/>
      <c r="CQ471" s="66"/>
      <c r="CX471" s="67"/>
      <c r="CY471" s="66"/>
    </row>
    <row r="472">
      <c r="F472" s="66"/>
      <c r="G472" s="66"/>
      <c r="H472" s="66"/>
      <c r="I472" s="15"/>
      <c r="J472" s="66"/>
      <c r="K472" s="66"/>
      <c r="L472" s="67"/>
      <c r="M472" s="67"/>
      <c r="N472" s="67"/>
      <c r="O472" s="67"/>
      <c r="AA472" s="66"/>
      <c r="AB472" s="66"/>
      <c r="AP472" s="66"/>
      <c r="AQ472" s="66"/>
      <c r="BA472" s="66"/>
      <c r="BB472" s="66"/>
      <c r="BH472" s="66"/>
      <c r="BI472" s="66"/>
      <c r="BS472" s="66"/>
      <c r="BT472" s="66"/>
      <c r="CA472" s="67"/>
      <c r="CH472" s="66"/>
      <c r="CI472" s="66"/>
      <c r="CM472" s="67"/>
      <c r="CN472" s="66"/>
      <c r="CO472" s="66"/>
      <c r="CP472" s="66"/>
      <c r="CQ472" s="66"/>
      <c r="CX472" s="67"/>
      <c r="CY472" s="66"/>
    </row>
    <row r="473">
      <c r="F473" s="66"/>
      <c r="G473" s="66"/>
      <c r="H473" s="66"/>
      <c r="I473" s="15"/>
      <c r="J473" s="66"/>
      <c r="K473" s="66"/>
      <c r="L473" s="67"/>
      <c r="M473" s="67"/>
      <c r="N473" s="67"/>
      <c r="O473" s="67"/>
      <c r="AA473" s="66"/>
      <c r="AB473" s="66"/>
      <c r="AP473" s="66"/>
      <c r="AQ473" s="66"/>
      <c r="BA473" s="66"/>
      <c r="BB473" s="66"/>
      <c r="BH473" s="66"/>
      <c r="BI473" s="66"/>
      <c r="BS473" s="66"/>
      <c r="BT473" s="66"/>
      <c r="CA473" s="67"/>
      <c r="CH473" s="66"/>
      <c r="CI473" s="66"/>
      <c r="CM473" s="67"/>
      <c r="CN473" s="66"/>
      <c r="CO473" s="66"/>
      <c r="CP473" s="66"/>
      <c r="CQ473" s="66"/>
      <c r="CX473" s="67"/>
      <c r="CY473" s="66"/>
    </row>
    <row r="474">
      <c r="F474" s="66"/>
      <c r="G474" s="66"/>
      <c r="H474" s="66"/>
      <c r="I474" s="15"/>
      <c r="J474" s="66"/>
      <c r="K474" s="66"/>
      <c r="L474" s="67"/>
      <c r="M474" s="67"/>
      <c r="N474" s="67"/>
      <c r="O474" s="67"/>
      <c r="AA474" s="66"/>
      <c r="AB474" s="66"/>
      <c r="AP474" s="66"/>
      <c r="AQ474" s="66"/>
      <c r="BA474" s="66"/>
      <c r="BB474" s="66"/>
      <c r="BH474" s="66"/>
      <c r="BI474" s="66"/>
      <c r="BS474" s="66"/>
      <c r="BT474" s="66"/>
      <c r="CA474" s="67"/>
      <c r="CH474" s="66"/>
      <c r="CI474" s="66"/>
      <c r="CM474" s="67"/>
      <c r="CN474" s="66"/>
      <c r="CO474" s="66"/>
      <c r="CP474" s="66"/>
      <c r="CQ474" s="66"/>
      <c r="CX474" s="67"/>
      <c r="CY474" s="66"/>
    </row>
    <row r="475">
      <c r="F475" s="66"/>
      <c r="G475" s="66"/>
      <c r="H475" s="66"/>
      <c r="I475" s="15"/>
      <c r="J475" s="66"/>
      <c r="K475" s="66"/>
      <c r="L475" s="67"/>
      <c r="M475" s="67"/>
      <c r="N475" s="67"/>
      <c r="O475" s="67"/>
      <c r="AA475" s="66"/>
      <c r="AB475" s="66"/>
      <c r="AP475" s="66"/>
      <c r="AQ475" s="66"/>
      <c r="BA475" s="66"/>
      <c r="BB475" s="66"/>
      <c r="BH475" s="66"/>
      <c r="BI475" s="66"/>
      <c r="BS475" s="66"/>
      <c r="BT475" s="66"/>
      <c r="CA475" s="67"/>
      <c r="CH475" s="66"/>
      <c r="CI475" s="66"/>
      <c r="CM475" s="67"/>
      <c r="CN475" s="66"/>
      <c r="CO475" s="66"/>
      <c r="CP475" s="66"/>
      <c r="CQ475" s="66"/>
      <c r="CX475" s="67"/>
      <c r="CY475" s="66"/>
    </row>
    <row r="476">
      <c r="F476" s="66"/>
      <c r="G476" s="66"/>
      <c r="H476" s="66"/>
      <c r="I476" s="15"/>
      <c r="J476" s="66"/>
      <c r="K476" s="66"/>
      <c r="L476" s="67"/>
      <c r="M476" s="67"/>
      <c r="N476" s="67"/>
      <c r="O476" s="67"/>
      <c r="AA476" s="66"/>
      <c r="AB476" s="66"/>
      <c r="AP476" s="66"/>
      <c r="AQ476" s="66"/>
      <c r="BA476" s="66"/>
      <c r="BB476" s="66"/>
      <c r="BH476" s="66"/>
      <c r="BI476" s="66"/>
      <c r="BS476" s="66"/>
      <c r="BT476" s="66"/>
      <c r="CA476" s="67"/>
      <c r="CH476" s="66"/>
      <c r="CI476" s="66"/>
      <c r="CM476" s="67"/>
      <c r="CN476" s="66"/>
      <c r="CO476" s="66"/>
      <c r="CP476" s="66"/>
      <c r="CQ476" s="66"/>
      <c r="CX476" s="67"/>
      <c r="CY476" s="66"/>
    </row>
    <row r="477">
      <c r="F477" s="66"/>
      <c r="G477" s="66"/>
      <c r="H477" s="66"/>
      <c r="I477" s="15"/>
      <c r="J477" s="66"/>
      <c r="K477" s="66"/>
      <c r="L477" s="67"/>
      <c r="M477" s="67"/>
      <c r="N477" s="67"/>
      <c r="O477" s="67"/>
      <c r="AA477" s="66"/>
      <c r="AB477" s="66"/>
      <c r="AP477" s="66"/>
      <c r="AQ477" s="66"/>
      <c r="BA477" s="66"/>
      <c r="BB477" s="66"/>
      <c r="BH477" s="66"/>
      <c r="BI477" s="66"/>
      <c r="BS477" s="66"/>
      <c r="BT477" s="66"/>
      <c r="CA477" s="67"/>
      <c r="CH477" s="66"/>
      <c r="CI477" s="66"/>
      <c r="CM477" s="67"/>
      <c r="CN477" s="66"/>
      <c r="CO477" s="66"/>
      <c r="CP477" s="66"/>
      <c r="CQ477" s="66"/>
      <c r="CX477" s="67"/>
      <c r="CY477" s="66"/>
    </row>
    <row r="478">
      <c r="F478" s="66"/>
      <c r="G478" s="66"/>
      <c r="H478" s="66"/>
      <c r="I478" s="15"/>
      <c r="J478" s="66"/>
      <c r="K478" s="66"/>
      <c r="L478" s="67"/>
      <c r="M478" s="67"/>
      <c r="N478" s="67"/>
      <c r="O478" s="67"/>
      <c r="AA478" s="66"/>
      <c r="AB478" s="66"/>
      <c r="AP478" s="66"/>
      <c r="AQ478" s="66"/>
      <c r="BA478" s="66"/>
      <c r="BB478" s="66"/>
      <c r="BH478" s="66"/>
      <c r="BI478" s="66"/>
      <c r="BS478" s="66"/>
      <c r="BT478" s="66"/>
      <c r="CA478" s="67"/>
      <c r="CH478" s="66"/>
      <c r="CI478" s="66"/>
      <c r="CM478" s="67"/>
      <c r="CN478" s="66"/>
      <c r="CO478" s="66"/>
      <c r="CP478" s="66"/>
      <c r="CQ478" s="66"/>
      <c r="CX478" s="67"/>
      <c r="CY478" s="66"/>
    </row>
    <row r="479">
      <c r="F479" s="66"/>
      <c r="G479" s="66"/>
      <c r="H479" s="66"/>
      <c r="I479" s="15"/>
      <c r="J479" s="66"/>
      <c r="K479" s="66"/>
      <c r="L479" s="67"/>
      <c r="M479" s="67"/>
      <c r="N479" s="67"/>
      <c r="O479" s="67"/>
      <c r="AA479" s="66"/>
      <c r="AB479" s="66"/>
      <c r="AP479" s="66"/>
      <c r="AQ479" s="66"/>
      <c r="BA479" s="66"/>
      <c r="BB479" s="66"/>
      <c r="BH479" s="66"/>
      <c r="BI479" s="66"/>
      <c r="BS479" s="66"/>
      <c r="BT479" s="66"/>
      <c r="CA479" s="67"/>
      <c r="CH479" s="66"/>
      <c r="CI479" s="66"/>
      <c r="CM479" s="67"/>
      <c r="CN479" s="66"/>
      <c r="CO479" s="66"/>
      <c r="CP479" s="66"/>
      <c r="CQ479" s="66"/>
      <c r="CX479" s="67"/>
      <c r="CY479" s="66"/>
    </row>
    <row r="480">
      <c r="F480" s="66"/>
      <c r="G480" s="66"/>
      <c r="H480" s="66"/>
      <c r="I480" s="15"/>
      <c r="J480" s="66"/>
      <c r="K480" s="66"/>
      <c r="L480" s="67"/>
      <c r="M480" s="67"/>
      <c r="N480" s="67"/>
      <c r="O480" s="67"/>
      <c r="AA480" s="66"/>
      <c r="AB480" s="66"/>
      <c r="AP480" s="66"/>
      <c r="AQ480" s="66"/>
      <c r="BA480" s="66"/>
      <c r="BB480" s="66"/>
      <c r="BH480" s="66"/>
      <c r="BI480" s="66"/>
      <c r="BS480" s="66"/>
      <c r="BT480" s="66"/>
      <c r="CA480" s="67"/>
      <c r="CH480" s="66"/>
      <c r="CI480" s="66"/>
      <c r="CM480" s="67"/>
      <c r="CN480" s="66"/>
      <c r="CO480" s="66"/>
      <c r="CP480" s="66"/>
      <c r="CQ480" s="66"/>
      <c r="CX480" s="67"/>
      <c r="CY480" s="66"/>
    </row>
    <row r="481">
      <c r="F481" s="66"/>
      <c r="G481" s="66"/>
      <c r="H481" s="66"/>
      <c r="I481" s="15"/>
      <c r="J481" s="66"/>
      <c r="K481" s="66"/>
      <c r="L481" s="67"/>
      <c r="M481" s="67"/>
      <c r="N481" s="67"/>
      <c r="O481" s="67"/>
      <c r="AA481" s="66"/>
      <c r="AB481" s="66"/>
      <c r="AP481" s="66"/>
      <c r="AQ481" s="66"/>
      <c r="BA481" s="66"/>
      <c r="BB481" s="66"/>
      <c r="BH481" s="66"/>
      <c r="BI481" s="66"/>
      <c r="BS481" s="66"/>
      <c r="BT481" s="66"/>
      <c r="CA481" s="67"/>
      <c r="CH481" s="66"/>
      <c r="CI481" s="66"/>
      <c r="CM481" s="67"/>
      <c r="CN481" s="66"/>
      <c r="CO481" s="66"/>
      <c r="CP481" s="66"/>
      <c r="CQ481" s="66"/>
      <c r="CX481" s="67"/>
      <c r="CY481" s="66"/>
    </row>
    <row r="482">
      <c r="F482" s="66"/>
      <c r="G482" s="66"/>
      <c r="H482" s="66"/>
      <c r="I482" s="15"/>
      <c r="J482" s="66"/>
      <c r="K482" s="66"/>
      <c r="L482" s="67"/>
      <c r="M482" s="67"/>
      <c r="N482" s="67"/>
      <c r="O482" s="67"/>
      <c r="AA482" s="66"/>
      <c r="AB482" s="66"/>
      <c r="AP482" s="66"/>
      <c r="AQ482" s="66"/>
      <c r="BA482" s="66"/>
      <c r="BB482" s="66"/>
      <c r="BH482" s="66"/>
      <c r="BI482" s="66"/>
      <c r="BS482" s="66"/>
      <c r="BT482" s="66"/>
      <c r="CA482" s="67"/>
      <c r="CH482" s="66"/>
      <c r="CI482" s="66"/>
      <c r="CM482" s="67"/>
      <c r="CN482" s="66"/>
      <c r="CO482" s="66"/>
      <c r="CP482" s="66"/>
      <c r="CQ482" s="66"/>
      <c r="CX482" s="67"/>
      <c r="CY482" s="66"/>
    </row>
    <row r="483">
      <c r="F483" s="66"/>
      <c r="G483" s="66"/>
      <c r="H483" s="66"/>
      <c r="I483" s="15"/>
      <c r="J483" s="66"/>
      <c r="K483" s="66"/>
      <c r="L483" s="67"/>
      <c r="M483" s="67"/>
      <c r="N483" s="67"/>
      <c r="O483" s="67"/>
      <c r="AA483" s="66"/>
      <c r="AB483" s="66"/>
      <c r="AP483" s="66"/>
      <c r="AQ483" s="66"/>
      <c r="BA483" s="66"/>
      <c r="BB483" s="66"/>
      <c r="BH483" s="66"/>
      <c r="BI483" s="66"/>
      <c r="BS483" s="66"/>
      <c r="BT483" s="66"/>
      <c r="CA483" s="67"/>
      <c r="CH483" s="66"/>
      <c r="CI483" s="66"/>
      <c r="CM483" s="67"/>
      <c r="CN483" s="66"/>
      <c r="CO483" s="66"/>
      <c r="CP483" s="66"/>
      <c r="CQ483" s="66"/>
      <c r="CX483" s="67"/>
      <c r="CY483" s="66"/>
    </row>
    <row r="484">
      <c r="F484" s="66"/>
      <c r="G484" s="66"/>
      <c r="H484" s="66"/>
      <c r="I484" s="15"/>
      <c r="J484" s="66"/>
      <c r="K484" s="66"/>
      <c r="L484" s="67"/>
      <c r="M484" s="67"/>
      <c r="N484" s="67"/>
      <c r="O484" s="67"/>
      <c r="AA484" s="66"/>
      <c r="AB484" s="66"/>
      <c r="AP484" s="66"/>
      <c r="AQ484" s="66"/>
      <c r="BA484" s="66"/>
      <c r="BB484" s="66"/>
      <c r="BH484" s="66"/>
      <c r="BI484" s="66"/>
      <c r="BS484" s="66"/>
      <c r="BT484" s="66"/>
      <c r="CA484" s="67"/>
      <c r="CH484" s="66"/>
      <c r="CI484" s="66"/>
      <c r="CM484" s="67"/>
      <c r="CN484" s="66"/>
      <c r="CO484" s="66"/>
      <c r="CP484" s="66"/>
      <c r="CQ484" s="66"/>
      <c r="CX484" s="67"/>
      <c r="CY484" s="66"/>
    </row>
    <row r="485">
      <c r="F485" s="66"/>
      <c r="G485" s="66"/>
      <c r="H485" s="66"/>
      <c r="I485" s="15"/>
      <c r="J485" s="66"/>
      <c r="K485" s="66"/>
      <c r="L485" s="67"/>
      <c r="M485" s="67"/>
      <c r="N485" s="67"/>
      <c r="O485" s="67"/>
      <c r="AA485" s="66"/>
      <c r="AB485" s="66"/>
      <c r="AP485" s="66"/>
      <c r="AQ485" s="66"/>
      <c r="BA485" s="66"/>
      <c r="BB485" s="66"/>
      <c r="BH485" s="66"/>
      <c r="BI485" s="66"/>
      <c r="BS485" s="66"/>
      <c r="BT485" s="66"/>
      <c r="CA485" s="67"/>
      <c r="CH485" s="66"/>
      <c r="CI485" s="66"/>
      <c r="CM485" s="67"/>
      <c r="CN485" s="66"/>
      <c r="CO485" s="66"/>
      <c r="CP485" s="66"/>
      <c r="CQ485" s="66"/>
      <c r="CX485" s="67"/>
      <c r="CY485" s="66"/>
    </row>
    <row r="486">
      <c r="F486" s="66"/>
      <c r="G486" s="66"/>
      <c r="H486" s="66"/>
      <c r="I486" s="15"/>
      <c r="J486" s="66"/>
      <c r="K486" s="66"/>
      <c r="L486" s="67"/>
      <c r="M486" s="67"/>
      <c r="N486" s="67"/>
      <c r="O486" s="67"/>
      <c r="AA486" s="66"/>
      <c r="AB486" s="66"/>
      <c r="AP486" s="66"/>
      <c r="AQ486" s="66"/>
      <c r="BA486" s="66"/>
      <c r="BB486" s="66"/>
      <c r="BH486" s="66"/>
      <c r="BI486" s="66"/>
      <c r="BS486" s="66"/>
      <c r="BT486" s="66"/>
      <c r="CA486" s="67"/>
      <c r="CH486" s="66"/>
      <c r="CI486" s="66"/>
      <c r="CM486" s="67"/>
      <c r="CN486" s="66"/>
      <c r="CO486" s="66"/>
      <c r="CP486" s="66"/>
      <c r="CQ486" s="66"/>
      <c r="CX486" s="67"/>
      <c r="CY486" s="66"/>
    </row>
    <row r="487">
      <c r="F487" s="66"/>
      <c r="G487" s="66"/>
      <c r="H487" s="66"/>
      <c r="I487" s="15"/>
      <c r="J487" s="66"/>
      <c r="K487" s="66"/>
      <c r="L487" s="67"/>
      <c r="M487" s="67"/>
      <c r="N487" s="67"/>
      <c r="O487" s="67"/>
      <c r="AA487" s="66"/>
      <c r="AB487" s="66"/>
      <c r="AP487" s="66"/>
      <c r="AQ487" s="66"/>
      <c r="BA487" s="66"/>
      <c r="BB487" s="66"/>
      <c r="BH487" s="66"/>
      <c r="BI487" s="66"/>
      <c r="BS487" s="66"/>
      <c r="BT487" s="66"/>
      <c r="CA487" s="67"/>
      <c r="CH487" s="66"/>
      <c r="CI487" s="66"/>
      <c r="CM487" s="67"/>
      <c r="CN487" s="66"/>
      <c r="CO487" s="66"/>
      <c r="CP487" s="66"/>
      <c r="CQ487" s="66"/>
      <c r="CX487" s="67"/>
      <c r="CY487" s="66"/>
    </row>
    <row r="488">
      <c r="F488" s="66"/>
      <c r="G488" s="66"/>
      <c r="H488" s="66"/>
      <c r="I488" s="15"/>
      <c r="J488" s="66"/>
      <c r="K488" s="66"/>
      <c r="L488" s="67"/>
      <c r="M488" s="67"/>
      <c r="N488" s="67"/>
      <c r="O488" s="67"/>
      <c r="AA488" s="66"/>
      <c r="AB488" s="66"/>
      <c r="AP488" s="66"/>
      <c r="AQ488" s="66"/>
      <c r="BA488" s="66"/>
      <c r="BB488" s="66"/>
      <c r="BH488" s="66"/>
      <c r="BI488" s="66"/>
      <c r="BS488" s="66"/>
      <c r="BT488" s="66"/>
      <c r="CA488" s="67"/>
      <c r="CH488" s="66"/>
      <c r="CI488" s="66"/>
      <c r="CM488" s="67"/>
      <c r="CN488" s="66"/>
      <c r="CO488" s="66"/>
      <c r="CP488" s="66"/>
      <c r="CQ488" s="66"/>
      <c r="CX488" s="67"/>
      <c r="CY488" s="66"/>
    </row>
    <row r="489">
      <c r="F489" s="66"/>
      <c r="G489" s="66"/>
      <c r="H489" s="66"/>
      <c r="I489" s="15"/>
      <c r="J489" s="66"/>
      <c r="K489" s="66"/>
      <c r="L489" s="67"/>
      <c r="M489" s="67"/>
      <c r="N489" s="67"/>
      <c r="O489" s="67"/>
      <c r="AA489" s="66"/>
      <c r="AB489" s="66"/>
      <c r="AP489" s="66"/>
      <c r="AQ489" s="66"/>
      <c r="BA489" s="66"/>
      <c r="BB489" s="66"/>
      <c r="BH489" s="66"/>
      <c r="BI489" s="66"/>
      <c r="BS489" s="66"/>
      <c r="BT489" s="66"/>
      <c r="CA489" s="67"/>
      <c r="CH489" s="66"/>
      <c r="CI489" s="66"/>
      <c r="CM489" s="67"/>
      <c r="CN489" s="66"/>
      <c r="CO489" s="66"/>
      <c r="CP489" s="66"/>
      <c r="CQ489" s="66"/>
      <c r="CX489" s="67"/>
      <c r="CY489" s="66"/>
    </row>
    <row r="490">
      <c r="F490" s="66"/>
      <c r="G490" s="66"/>
      <c r="H490" s="66"/>
      <c r="I490" s="15"/>
      <c r="J490" s="66"/>
      <c r="K490" s="66"/>
      <c r="L490" s="67"/>
      <c r="M490" s="67"/>
      <c r="N490" s="67"/>
      <c r="O490" s="67"/>
      <c r="AA490" s="66"/>
      <c r="AB490" s="66"/>
      <c r="AP490" s="66"/>
      <c r="AQ490" s="66"/>
      <c r="BA490" s="66"/>
      <c r="BB490" s="66"/>
      <c r="BH490" s="66"/>
      <c r="BI490" s="66"/>
      <c r="BS490" s="66"/>
      <c r="BT490" s="66"/>
      <c r="CA490" s="67"/>
      <c r="CH490" s="66"/>
      <c r="CI490" s="66"/>
      <c r="CM490" s="67"/>
      <c r="CN490" s="66"/>
      <c r="CO490" s="66"/>
      <c r="CP490" s="66"/>
      <c r="CQ490" s="66"/>
      <c r="CX490" s="67"/>
      <c r="CY490" s="66"/>
    </row>
    <row r="491">
      <c r="F491" s="66"/>
      <c r="G491" s="66"/>
      <c r="H491" s="66"/>
      <c r="I491" s="15"/>
      <c r="J491" s="66"/>
      <c r="K491" s="66"/>
      <c r="L491" s="67"/>
      <c r="M491" s="67"/>
      <c r="N491" s="67"/>
      <c r="O491" s="67"/>
      <c r="AA491" s="66"/>
      <c r="AB491" s="66"/>
      <c r="AP491" s="66"/>
      <c r="AQ491" s="66"/>
      <c r="BA491" s="66"/>
      <c r="BB491" s="66"/>
      <c r="BH491" s="66"/>
      <c r="BI491" s="66"/>
      <c r="BS491" s="66"/>
      <c r="BT491" s="66"/>
      <c r="CA491" s="67"/>
      <c r="CH491" s="66"/>
      <c r="CI491" s="66"/>
      <c r="CM491" s="67"/>
      <c r="CN491" s="66"/>
      <c r="CO491" s="66"/>
      <c r="CP491" s="66"/>
      <c r="CQ491" s="66"/>
      <c r="CX491" s="67"/>
      <c r="CY491" s="66"/>
    </row>
    <row r="492">
      <c r="F492" s="66"/>
      <c r="G492" s="66"/>
      <c r="H492" s="66"/>
      <c r="I492" s="15"/>
      <c r="J492" s="66"/>
      <c r="K492" s="66"/>
      <c r="L492" s="67"/>
      <c r="M492" s="67"/>
      <c r="N492" s="67"/>
      <c r="O492" s="67"/>
      <c r="AA492" s="66"/>
      <c r="AB492" s="66"/>
      <c r="AP492" s="66"/>
      <c r="AQ492" s="66"/>
      <c r="BA492" s="66"/>
      <c r="BB492" s="66"/>
      <c r="BH492" s="66"/>
      <c r="BI492" s="66"/>
      <c r="BS492" s="66"/>
      <c r="BT492" s="66"/>
      <c r="CA492" s="67"/>
      <c r="CH492" s="66"/>
      <c r="CI492" s="66"/>
      <c r="CM492" s="67"/>
      <c r="CN492" s="66"/>
      <c r="CO492" s="66"/>
      <c r="CP492" s="66"/>
      <c r="CQ492" s="66"/>
      <c r="CX492" s="67"/>
      <c r="CY492" s="66"/>
    </row>
    <row r="493">
      <c r="F493" s="66"/>
      <c r="G493" s="66"/>
      <c r="H493" s="66"/>
      <c r="I493" s="15"/>
      <c r="J493" s="66"/>
      <c r="K493" s="66"/>
      <c r="L493" s="67"/>
      <c r="M493" s="67"/>
      <c r="N493" s="67"/>
      <c r="O493" s="67"/>
      <c r="AA493" s="66"/>
      <c r="AB493" s="66"/>
      <c r="AP493" s="66"/>
      <c r="AQ493" s="66"/>
      <c r="BA493" s="66"/>
      <c r="BB493" s="66"/>
      <c r="BH493" s="66"/>
      <c r="BI493" s="66"/>
      <c r="BS493" s="66"/>
      <c r="BT493" s="66"/>
      <c r="CA493" s="67"/>
      <c r="CH493" s="66"/>
      <c r="CI493" s="66"/>
      <c r="CM493" s="67"/>
      <c r="CN493" s="66"/>
      <c r="CO493" s="66"/>
      <c r="CP493" s="66"/>
      <c r="CQ493" s="66"/>
      <c r="CX493" s="67"/>
      <c r="CY493" s="66"/>
    </row>
    <row r="494">
      <c r="F494" s="66"/>
      <c r="G494" s="66"/>
      <c r="H494" s="66"/>
      <c r="I494" s="15"/>
      <c r="J494" s="66"/>
      <c r="K494" s="66"/>
      <c r="L494" s="67"/>
      <c r="M494" s="67"/>
      <c r="N494" s="67"/>
      <c r="O494" s="67"/>
      <c r="AA494" s="66"/>
      <c r="AB494" s="66"/>
      <c r="AP494" s="66"/>
      <c r="AQ494" s="66"/>
      <c r="BA494" s="66"/>
      <c r="BB494" s="66"/>
      <c r="BH494" s="66"/>
      <c r="BI494" s="66"/>
      <c r="BS494" s="66"/>
      <c r="BT494" s="66"/>
      <c r="CA494" s="67"/>
      <c r="CH494" s="66"/>
      <c r="CI494" s="66"/>
      <c r="CM494" s="67"/>
      <c r="CN494" s="66"/>
      <c r="CO494" s="66"/>
      <c r="CP494" s="66"/>
      <c r="CQ494" s="66"/>
      <c r="CX494" s="67"/>
      <c r="CY494" s="66"/>
    </row>
    <row r="495">
      <c r="F495" s="66"/>
      <c r="G495" s="66"/>
      <c r="H495" s="66"/>
      <c r="I495" s="15"/>
      <c r="J495" s="66"/>
      <c r="K495" s="66"/>
      <c r="L495" s="67"/>
      <c r="M495" s="67"/>
      <c r="N495" s="67"/>
      <c r="O495" s="67"/>
      <c r="AA495" s="66"/>
      <c r="AB495" s="66"/>
      <c r="AP495" s="66"/>
      <c r="AQ495" s="66"/>
      <c r="BA495" s="66"/>
      <c r="BB495" s="66"/>
      <c r="BH495" s="66"/>
      <c r="BI495" s="66"/>
      <c r="BS495" s="66"/>
      <c r="BT495" s="66"/>
      <c r="CA495" s="67"/>
      <c r="CH495" s="66"/>
      <c r="CI495" s="66"/>
      <c r="CM495" s="67"/>
      <c r="CN495" s="66"/>
      <c r="CO495" s="66"/>
      <c r="CP495" s="66"/>
      <c r="CQ495" s="66"/>
      <c r="CX495" s="67"/>
      <c r="CY495" s="66"/>
    </row>
    <row r="496">
      <c r="F496" s="66"/>
      <c r="G496" s="66"/>
      <c r="H496" s="66"/>
      <c r="I496" s="15"/>
      <c r="J496" s="66"/>
      <c r="K496" s="66"/>
      <c r="L496" s="67"/>
      <c r="M496" s="67"/>
      <c r="N496" s="67"/>
      <c r="O496" s="67"/>
      <c r="AA496" s="66"/>
      <c r="AB496" s="66"/>
      <c r="AP496" s="66"/>
      <c r="AQ496" s="66"/>
      <c r="BA496" s="66"/>
      <c r="BB496" s="66"/>
      <c r="BH496" s="66"/>
      <c r="BI496" s="66"/>
      <c r="BS496" s="66"/>
      <c r="BT496" s="66"/>
      <c r="CA496" s="67"/>
      <c r="CH496" s="66"/>
      <c r="CI496" s="66"/>
      <c r="CM496" s="67"/>
      <c r="CN496" s="66"/>
      <c r="CO496" s="66"/>
      <c r="CP496" s="66"/>
      <c r="CQ496" s="66"/>
      <c r="CX496" s="67"/>
      <c r="CY496" s="66"/>
    </row>
    <row r="497">
      <c r="F497" s="66"/>
      <c r="G497" s="66"/>
      <c r="H497" s="66"/>
      <c r="I497" s="15"/>
      <c r="J497" s="66"/>
      <c r="K497" s="66"/>
      <c r="L497" s="67"/>
      <c r="M497" s="67"/>
      <c r="N497" s="67"/>
      <c r="O497" s="67"/>
      <c r="AA497" s="66"/>
      <c r="AB497" s="66"/>
      <c r="AP497" s="66"/>
      <c r="AQ497" s="66"/>
      <c r="BA497" s="66"/>
      <c r="BB497" s="66"/>
      <c r="BH497" s="66"/>
      <c r="BI497" s="66"/>
      <c r="BS497" s="66"/>
      <c r="BT497" s="66"/>
      <c r="CA497" s="67"/>
      <c r="CH497" s="66"/>
      <c r="CI497" s="66"/>
      <c r="CM497" s="67"/>
      <c r="CN497" s="66"/>
      <c r="CO497" s="66"/>
      <c r="CP497" s="66"/>
      <c r="CQ497" s="66"/>
      <c r="CX497" s="67"/>
      <c r="CY497" s="66"/>
    </row>
    <row r="498">
      <c r="F498" s="66"/>
      <c r="G498" s="66"/>
      <c r="H498" s="66"/>
      <c r="I498" s="15"/>
      <c r="J498" s="66"/>
      <c r="K498" s="66"/>
      <c r="L498" s="67"/>
      <c r="M498" s="67"/>
      <c r="N498" s="67"/>
      <c r="O498" s="67"/>
      <c r="AA498" s="66"/>
      <c r="AB498" s="66"/>
      <c r="AP498" s="66"/>
      <c r="AQ498" s="66"/>
      <c r="BA498" s="66"/>
      <c r="BB498" s="66"/>
      <c r="BH498" s="66"/>
      <c r="BI498" s="66"/>
      <c r="BS498" s="66"/>
      <c r="BT498" s="66"/>
      <c r="CA498" s="67"/>
      <c r="CH498" s="66"/>
      <c r="CI498" s="66"/>
      <c r="CM498" s="67"/>
      <c r="CN498" s="66"/>
      <c r="CO498" s="66"/>
      <c r="CP498" s="66"/>
      <c r="CQ498" s="66"/>
      <c r="CX498" s="67"/>
      <c r="CY498" s="66"/>
    </row>
    <row r="499">
      <c r="F499" s="66"/>
      <c r="G499" s="66"/>
      <c r="H499" s="66"/>
      <c r="I499" s="15"/>
      <c r="J499" s="66"/>
      <c r="K499" s="66"/>
      <c r="L499" s="67"/>
      <c r="M499" s="67"/>
      <c r="N499" s="67"/>
      <c r="O499" s="67"/>
      <c r="AA499" s="66"/>
      <c r="AB499" s="66"/>
      <c r="AP499" s="66"/>
      <c r="AQ499" s="66"/>
      <c r="BA499" s="66"/>
      <c r="BB499" s="66"/>
      <c r="BH499" s="66"/>
      <c r="BI499" s="66"/>
      <c r="BS499" s="66"/>
      <c r="BT499" s="66"/>
      <c r="CA499" s="67"/>
      <c r="CH499" s="66"/>
      <c r="CI499" s="66"/>
      <c r="CM499" s="67"/>
      <c r="CN499" s="66"/>
      <c r="CO499" s="66"/>
      <c r="CP499" s="66"/>
      <c r="CQ499" s="66"/>
      <c r="CX499" s="67"/>
      <c r="CY499" s="66"/>
    </row>
    <row r="500">
      <c r="F500" s="66"/>
      <c r="G500" s="66"/>
      <c r="H500" s="66"/>
      <c r="I500" s="15"/>
      <c r="J500" s="66"/>
      <c r="K500" s="66"/>
      <c r="L500" s="67"/>
      <c r="M500" s="67"/>
      <c r="N500" s="67"/>
      <c r="O500" s="67"/>
      <c r="AA500" s="66"/>
      <c r="AB500" s="66"/>
      <c r="AP500" s="66"/>
      <c r="AQ500" s="66"/>
      <c r="BA500" s="66"/>
      <c r="BB500" s="66"/>
      <c r="BH500" s="66"/>
      <c r="BI500" s="66"/>
      <c r="BS500" s="66"/>
      <c r="BT500" s="66"/>
      <c r="CA500" s="67"/>
      <c r="CH500" s="66"/>
      <c r="CI500" s="66"/>
      <c r="CM500" s="67"/>
      <c r="CN500" s="66"/>
      <c r="CO500" s="66"/>
      <c r="CP500" s="66"/>
      <c r="CQ500" s="66"/>
      <c r="CX500" s="67"/>
      <c r="CY500" s="66"/>
    </row>
    <row r="501">
      <c r="F501" s="66"/>
      <c r="G501" s="66"/>
      <c r="H501" s="66"/>
      <c r="I501" s="15"/>
      <c r="J501" s="66"/>
      <c r="K501" s="66"/>
      <c r="L501" s="67"/>
      <c r="M501" s="67"/>
      <c r="N501" s="67"/>
      <c r="O501" s="67"/>
      <c r="AA501" s="66"/>
      <c r="AB501" s="66"/>
      <c r="AP501" s="66"/>
      <c r="AQ501" s="66"/>
      <c r="BA501" s="66"/>
      <c r="BB501" s="66"/>
      <c r="BH501" s="66"/>
      <c r="BI501" s="66"/>
      <c r="BS501" s="66"/>
      <c r="BT501" s="66"/>
      <c r="CA501" s="67"/>
      <c r="CH501" s="66"/>
      <c r="CI501" s="66"/>
      <c r="CM501" s="67"/>
      <c r="CN501" s="66"/>
      <c r="CO501" s="66"/>
      <c r="CP501" s="66"/>
      <c r="CQ501" s="66"/>
      <c r="CX501" s="67"/>
      <c r="CY501" s="66"/>
    </row>
    <row r="502">
      <c r="F502" s="66"/>
      <c r="G502" s="66"/>
      <c r="H502" s="66"/>
      <c r="I502" s="15"/>
      <c r="J502" s="66"/>
      <c r="K502" s="66"/>
      <c r="L502" s="67"/>
      <c r="M502" s="67"/>
      <c r="N502" s="67"/>
      <c r="O502" s="67"/>
      <c r="AA502" s="66"/>
      <c r="AB502" s="66"/>
      <c r="AP502" s="66"/>
      <c r="AQ502" s="66"/>
      <c r="BA502" s="66"/>
      <c r="BB502" s="66"/>
      <c r="BH502" s="66"/>
      <c r="BI502" s="66"/>
      <c r="BS502" s="66"/>
      <c r="BT502" s="66"/>
      <c r="CA502" s="67"/>
      <c r="CH502" s="66"/>
      <c r="CI502" s="66"/>
      <c r="CM502" s="67"/>
      <c r="CN502" s="66"/>
      <c r="CO502" s="66"/>
      <c r="CP502" s="66"/>
      <c r="CQ502" s="66"/>
      <c r="CX502" s="67"/>
      <c r="CY502" s="66"/>
    </row>
    <row r="503">
      <c r="F503" s="66"/>
      <c r="G503" s="66"/>
      <c r="H503" s="66"/>
      <c r="I503" s="15"/>
      <c r="J503" s="66"/>
      <c r="K503" s="66"/>
      <c r="L503" s="67"/>
      <c r="M503" s="67"/>
      <c r="N503" s="67"/>
      <c r="O503" s="67"/>
      <c r="AA503" s="66"/>
      <c r="AB503" s="66"/>
      <c r="AP503" s="66"/>
      <c r="AQ503" s="66"/>
      <c r="BA503" s="66"/>
      <c r="BB503" s="66"/>
      <c r="BH503" s="66"/>
      <c r="BI503" s="66"/>
      <c r="BS503" s="66"/>
      <c r="BT503" s="66"/>
      <c r="CA503" s="67"/>
      <c r="CH503" s="66"/>
      <c r="CI503" s="66"/>
      <c r="CM503" s="67"/>
      <c r="CN503" s="66"/>
      <c r="CO503" s="66"/>
      <c r="CP503" s="66"/>
      <c r="CQ503" s="66"/>
      <c r="CX503" s="67"/>
      <c r="CY503" s="66"/>
    </row>
    <row r="504">
      <c r="F504" s="66"/>
      <c r="G504" s="66"/>
      <c r="H504" s="66"/>
      <c r="I504" s="15"/>
      <c r="J504" s="66"/>
      <c r="K504" s="66"/>
      <c r="L504" s="67"/>
      <c r="M504" s="67"/>
      <c r="N504" s="67"/>
      <c r="O504" s="67"/>
      <c r="AA504" s="66"/>
      <c r="AB504" s="66"/>
      <c r="AP504" s="66"/>
      <c r="AQ504" s="66"/>
      <c r="BA504" s="66"/>
      <c r="BB504" s="66"/>
      <c r="BH504" s="66"/>
      <c r="BI504" s="66"/>
      <c r="BS504" s="66"/>
      <c r="BT504" s="66"/>
      <c r="CA504" s="67"/>
      <c r="CH504" s="66"/>
      <c r="CI504" s="66"/>
      <c r="CM504" s="67"/>
      <c r="CN504" s="66"/>
      <c r="CO504" s="66"/>
      <c r="CP504" s="66"/>
      <c r="CQ504" s="66"/>
      <c r="CX504" s="67"/>
      <c r="CY504" s="66"/>
    </row>
    <row r="505">
      <c r="F505" s="66"/>
      <c r="G505" s="66"/>
      <c r="H505" s="66"/>
      <c r="I505" s="15"/>
      <c r="J505" s="66"/>
      <c r="K505" s="66"/>
      <c r="L505" s="67"/>
      <c r="M505" s="67"/>
      <c r="N505" s="67"/>
      <c r="O505" s="67"/>
      <c r="AA505" s="66"/>
      <c r="AB505" s="66"/>
      <c r="AP505" s="66"/>
      <c r="AQ505" s="66"/>
      <c r="BA505" s="66"/>
      <c r="BB505" s="66"/>
      <c r="BH505" s="66"/>
      <c r="BI505" s="66"/>
      <c r="BS505" s="66"/>
      <c r="BT505" s="66"/>
      <c r="CA505" s="67"/>
      <c r="CH505" s="66"/>
      <c r="CI505" s="66"/>
      <c r="CM505" s="67"/>
      <c r="CN505" s="66"/>
      <c r="CO505" s="66"/>
      <c r="CP505" s="66"/>
      <c r="CQ505" s="66"/>
      <c r="CX505" s="67"/>
      <c r="CY505" s="66"/>
    </row>
    <row r="506">
      <c r="F506" s="66"/>
      <c r="G506" s="66"/>
      <c r="H506" s="66"/>
      <c r="I506" s="15"/>
      <c r="J506" s="66"/>
      <c r="K506" s="66"/>
      <c r="L506" s="67"/>
      <c r="M506" s="67"/>
      <c r="N506" s="67"/>
      <c r="O506" s="67"/>
      <c r="AA506" s="66"/>
      <c r="AB506" s="66"/>
      <c r="AP506" s="66"/>
      <c r="AQ506" s="66"/>
      <c r="BA506" s="66"/>
      <c r="BB506" s="66"/>
      <c r="BH506" s="66"/>
      <c r="BI506" s="66"/>
      <c r="BS506" s="66"/>
      <c r="BT506" s="66"/>
      <c r="CA506" s="67"/>
      <c r="CH506" s="66"/>
      <c r="CI506" s="66"/>
      <c r="CM506" s="67"/>
      <c r="CN506" s="66"/>
      <c r="CO506" s="66"/>
      <c r="CP506" s="66"/>
      <c r="CQ506" s="66"/>
      <c r="CX506" s="67"/>
      <c r="CY506" s="66"/>
    </row>
    <row r="507">
      <c r="F507" s="66"/>
      <c r="G507" s="66"/>
      <c r="H507" s="66"/>
      <c r="I507" s="15"/>
      <c r="J507" s="66"/>
      <c r="K507" s="66"/>
      <c r="L507" s="67"/>
      <c r="M507" s="67"/>
      <c r="N507" s="67"/>
      <c r="O507" s="67"/>
      <c r="AA507" s="66"/>
      <c r="AB507" s="66"/>
      <c r="AP507" s="66"/>
      <c r="AQ507" s="66"/>
      <c r="BA507" s="66"/>
      <c r="BB507" s="66"/>
      <c r="BH507" s="66"/>
      <c r="BI507" s="66"/>
      <c r="BS507" s="66"/>
      <c r="BT507" s="66"/>
      <c r="CA507" s="67"/>
      <c r="CH507" s="66"/>
      <c r="CI507" s="66"/>
      <c r="CM507" s="67"/>
      <c r="CN507" s="66"/>
      <c r="CO507" s="66"/>
      <c r="CP507" s="66"/>
      <c r="CQ507" s="66"/>
      <c r="CX507" s="67"/>
      <c r="CY507" s="66"/>
    </row>
    <row r="508">
      <c r="F508" s="66"/>
      <c r="G508" s="66"/>
      <c r="H508" s="66"/>
      <c r="I508" s="15"/>
      <c r="J508" s="66"/>
      <c r="K508" s="66"/>
      <c r="L508" s="67"/>
      <c r="M508" s="67"/>
      <c r="N508" s="67"/>
      <c r="O508" s="67"/>
      <c r="AA508" s="66"/>
      <c r="AB508" s="66"/>
      <c r="AP508" s="66"/>
      <c r="AQ508" s="66"/>
      <c r="BA508" s="66"/>
      <c r="BB508" s="66"/>
      <c r="BH508" s="66"/>
      <c r="BI508" s="66"/>
      <c r="BS508" s="66"/>
      <c r="BT508" s="66"/>
      <c r="CA508" s="67"/>
      <c r="CH508" s="66"/>
      <c r="CI508" s="66"/>
      <c r="CM508" s="67"/>
      <c r="CN508" s="66"/>
      <c r="CO508" s="66"/>
      <c r="CP508" s="66"/>
      <c r="CQ508" s="66"/>
      <c r="CX508" s="67"/>
      <c r="CY508" s="66"/>
    </row>
    <row r="509">
      <c r="F509" s="66"/>
      <c r="G509" s="66"/>
      <c r="H509" s="66"/>
      <c r="I509" s="15"/>
      <c r="J509" s="66"/>
      <c r="K509" s="66"/>
      <c r="L509" s="67"/>
      <c r="M509" s="67"/>
      <c r="N509" s="67"/>
      <c r="O509" s="67"/>
      <c r="AA509" s="66"/>
      <c r="AB509" s="66"/>
      <c r="AP509" s="66"/>
      <c r="AQ509" s="66"/>
      <c r="BA509" s="66"/>
      <c r="BB509" s="66"/>
      <c r="BH509" s="66"/>
      <c r="BI509" s="66"/>
      <c r="BS509" s="66"/>
      <c r="BT509" s="66"/>
      <c r="CA509" s="67"/>
      <c r="CH509" s="66"/>
      <c r="CI509" s="66"/>
      <c r="CM509" s="67"/>
      <c r="CN509" s="66"/>
      <c r="CO509" s="66"/>
      <c r="CP509" s="66"/>
      <c r="CQ509" s="66"/>
      <c r="CX509" s="67"/>
      <c r="CY509" s="66"/>
    </row>
    <row r="510">
      <c r="F510" s="66"/>
      <c r="G510" s="66"/>
      <c r="H510" s="66"/>
      <c r="I510" s="15"/>
      <c r="J510" s="66"/>
      <c r="K510" s="66"/>
      <c r="L510" s="67"/>
      <c r="M510" s="67"/>
      <c r="N510" s="67"/>
      <c r="O510" s="67"/>
      <c r="AA510" s="66"/>
      <c r="AB510" s="66"/>
      <c r="AP510" s="66"/>
      <c r="AQ510" s="66"/>
      <c r="BA510" s="66"/>
      <c r="BB510" s="66"/>
      <c r="BH510" s="66"/>
      <c r="BI510" s="66"/>
      <c r="BS510" s="66"/>
      <c r="BT510" s="66"/>
      <c r="CA510" s="67"/>
      <c r="CH510" s="66"/>
      <c r="CI510" s="66"/>
      <c r="CM510" s="67"/>
      <c r="CN510" s="66"/>
      <c r="CO510" s="66"/>
      <c r="CP510" s="66"/>
      <c r="CQ510" s="66"/>
      <c r="CX510" s="67"/>
      <c r="CY510" s="66"/>
    </row>
    <row r="511">
      <c r="F511" s="66"/>
      <c r="G511" s="66"/>
      <c r="H511" s="66"/>
      <c r="I511" s="15"/>
      <c r="J511" s="66"/>
      <c r="K511" s="66"/>
      <c r="L511" s="67"/>
      <c r="M511" s="67"/>
      <c r="N511" s="67"/>
      <c r="O511" s="67"/>
      <c r="AA511" s="66"/>
      <c r="AB511" s="66"/>
      <c r="AP511" s="66"/>
      <c r="AQ511" s="66"/>
      <c r="BA511" s="66"/>
      <c r="BB511" s="66"/>
      <c r="BH511" s="66"/>
      <c r="BI511" s="66"/>
      <c r="BS511" s="66"/>
      <c r="BT511" s="66"/>
      <c r="CA511" s="67"/>
      <c r="CH511" s="66"/>
      <c r="CI511" s="66"/>
      <c r="CM511" s="67"/>
      <c r="CN511" s="66"/>
      <c r="CO511" s="66"/>
      <c r="CP511" s="66"/>
      <c r="CQ511" s="66"/>
      <c r="CX511" s="67"/>
      <c r="CY511" s="66"/>
    </row>
    <row r="512">
      <c r="F512" s="66"/>
      <c r="G512" s="66"/>
      <c r="H512" s="66"/>
      <c r="I512" s="15"/>
      <c r="J512" s="66"/>
      <c r="K512" s="66"/>
      <c r="L512" s="67"/>
      <c r="M512" s="67"/>
      <c r="N512" s="67"/>
      <c r="O512" s="67"/>
      <c r="AA512" s="66"/>
      <c r="AB512" s="66"/>
      <c r="AP512" s="66"/>
      <c r="AQ512" s="66"/>
      <c r="BA512" s="66"/>
      <c r="BB512" s="66"/>
      <c r="BH512" s="66"/>
      <c r="BI512" s="66"/>
      <c r="BS512" s="66"/>
      <c r="BT512" s="66"/>
      <c r="CA512" s="67"/>
      <c r="CH512" s="66"/>
      <c r="CI512" s="66"/>
      <c r="CM512" s="67"/>
      <c r="CN512" s="66"/>
      <c r="CO512" s="66"/>
      <c r="CP512" s="66"/>
      <c r="CQ512" s="66"/>
      <c r="CX512" s="67"/>
      <c r="CY512" s="66"/>
    </row>
    <row r="513">
      <c r="F513" s="66"/>
      <c r="G513" s="66"/>
      <c r="H513" s="66"/>
      <c r="I513" s="15"/>
      <c r="J513" s="66"/>
      <c r="K513" s="66"/>
      <c r="L513" s="67"/>
      <c r="M513" s="67"/>
      <c r="N513" s="67"/>
      <c r="O513" s="67"/>
      <c r="AA513" s="66"/>
      <c r="AB513" s="66"/>
      <c r="AP513" s="66"/>
      <c r="AQ513" s="66"/>
      <c r="BA513" s="66"/>
      <c r="BB513" s="66"/>
      <c r="BH513" s="66"/>
      <c r="BI513" s="66"/>
      <c r="BS513" s="66"/>
      <c r="BT513" s="66"/>
      <c r="CA513" s="67"/>
      <c r="CH513" s="66"/>
      <c r="CI513" s="66"/>
      <c r="CM513" s="67"/>
      <c r="CN513" s="66"/>
      <c r="CO513" s="66"/>
      <c r="CP513" s="66"/>
      <c r="CQ513" s="66"/>
      <c r="CX513" s="67"/>
      <c r="CY513" s="66"/>
    </row>
    <row r="514">
      <c r="F514" s="66"/>
      <c r="G514" s="66"/>
      <c r="H514" s="66"/>
      <c r="I514" s="15"/>
      <c r="J514" s="66"/>
      <c r="K514" s="66"/>
      <c r="L514" s="67"/>
      <c r="M514" s="67"/>
      <c r="N514" s="67"/>
      <c r="O514" s="67"/>
      <c r="AA514" s="66"/>
      <c r="AB514" s="66"/>
      <c r="AP514" s="66"/>
      <c r="AQ514" s="66"/>
      <c r="BA514" s="66"/>
      <c r="BB514" s="66"/>
      <c r="BH514" s="66"/>
      <c r="BI514" s="66"/>
      <c r="BS514" s="66"/>
      <c r="BT514" s="66"/>
      <c r="CA514" s="67"/>
      <c r="CH514" s="66"/>
      <c r="CI514" s="66"/>
      <c r="CM514" s="67"/>
      <c r="CN514" s="66"/>
      <c r="CO514" s="66"/>
      <c r="CP514" s="66"/>
      <c r="CQ514" s="66"/>
      <c r="CX514" s="67"/>
      <c r="CY514" s="66"/>
    </row>
    <row r="515">
      <c r="F515" s="66"/>
      <c r="G515" s="66"/>
      <c r="H515" s="66"/>
      <c r="I515" s="15"/>
      <c r="J515" s="66"/>
      <c r="K515" s="66"/>
      <c r="L515" s="67"/>
      <c r="M515" s="67"/>
      <c r="N515" s="67"/>
      <c r="O515" s="67"/>
      <c r="AA515" s="66"/>
      <c r="AB515" s="66"/>
      <c r="AP515" s="66"/>
      <c r="AQ515" s="66"/>
      <c r="BA515" s="66"/>
      <c r="BB515" s="66"/>
      <c r="BH515" s="66"/>
      <c r="BI515" s="66"/>
      <c r="BS515" s="66"/>
      <c r="BT515" s="66"/>
      <c r="CA515" s="67"/>
      <c r="CH515" s="66"/>
      <c r="CI515" s="66"/>
      <c r="CM515" s="67"/>
      <c r="CN515" s="66"/>
      <c r="CO515" s="66"/>
      <c r="CP515" s="66"/>
      <c r="CQ515" s="66"/>
      <c r="CX515" s="67"/>
      <c r="CY515" s="66"/>
    </row>
    <row r="516">
      <c r="F516" s="66"/>
      <c r="G516" s="66"/>
      <c r="H516" s="66"/>
      <c r="I516" s="15"/>
      <c r="J516" s="66"/>
      <c r="K516" s="66"/>
      <c r="L516" s="67"/>
      <c r="M516" s="67"/>
      <c r="N516" s="67"/>
      <c r="O516" s="67"/>
      <c r="AA516" s="66"/>
      <c r="AB516" s="66"/>
      <c r="AP516" s="66"/>
      <c r="AQ516" s="66"/>
      <c r="BA516" s="66"/>
      <c r="BB516" s="66"/>
      <c r="BH516" s="66"/>
      <c r="BI516" s="66"/>
      <c r="BS516" s="66"/>
      <c r="BT516" s="66"/>
      <c r="CA516" s="67"/>
      <c r="CH516" s="66"/>
      <c r="CI516" s="66"/>
      <c r="CM516" s="67"/>
      <c r="CN516" s="66"/>
      <c r="CO516" s="66"/>
      <c r="CP516" s="66"/>
      <c r="CQ516" s="66"/>
      <c r="CX516" s="67"/>
      <c r="CY516" s="66"/>
    </row>
    <row r="517">
      <c r="F517" s="66"/>
      <c r="G517" s="66"/>
      <c r="H517" s="66"/>
      <c r="I517" s="15"/>
      <c r="J517" s="66"/>
      <c r="K517" s="66"/>
      <c r="L517" s="67"/>
      <c r="M517" s="67"/>
      <c r="N517" s="67"/>
      <c r="O517" s="67"/>
      <c r="AA517" s="66"/>
      <c r="AB517" s="66"/>
      <c r="AP517" s="66"/>
      <c r="AQ517" s="66"/>
      <c r="BA517" s="66"/>
      <c r="BB517" s="66"/>
      <c r="BH517" s="66"/>
      <c r="BI517" s="66"/>
      <c r="BS517" s="66"/>
      <c r="BT517" s="66"/>
      <c r="CA517" s="67"/>
      <c r="CH517" s="66"/>
      <c r="CI517" s="66"/>
      <c r="CM517" s="67"/>
      <c r="CN517" s="66"/>
      <c r="CO517" s="66"/>
      <c r="CP517" s="66"/>
      <c r="CQ517" s="66"/>
      <c r="CX517" s="67"/>
      <c r="CY517" s="66"/>
    </row>
    <row r="518">
      <c r="F518" s="66"/>
      <c r="G518" s="66"/>
      <c r="H518" s="66"/>
      <c r="I518" s="15"/>
      <c r="J518" s="66"/>
      <c r="K518" s="66"/>
      <c r="L518" s="67"/>
      <c r="M518" s="67"/>
      <c r="N518" s="67"/>
      <c r="O518" s="67"/>
      <c r="AA518" s="66"/>
      <c r="AB518" s="66"/>
      <c r="AP518" s="66"/>
      <c r="AQ518" s="66"/>
      <c r="BA518" s="66"/>
      <c r="BB518" s="66"/>
      <c r="BH518" s="66"/>
      <c r="BI518" s="66"/>
      <c r="BS518" s="66"/>
      <c r="BT518" s="66"/>
      <c r="CA518" s="67"/>
      <c r="CH518" s="66"/>
      <c r="CI518" s="66"/>
      <c r="CM518" s="67"/>
      <c r="CN518" s="66"/>
      <c r="CO518" s="66"/>
      <c r="CP518" s="66"/>
      <c r="CQ518" s="66"/>
      <c r="CX518" s="67"/>
      <c r="CY518" s="66"/>
    </row>
    <row r="519">
      <c r="F519" s="66"/>
      <c r="G519" s="66"/>
      <c r="H519" s="66"/>
      <c r="I519" s="15"/>
      <c r="J519" s="66"/>
      <c r="K519" s="66"/>
      <c r="L519" s="67"/>
      <c r="M519" s="67"/>
      <c r="N519" s="67"/>
      <c r="O519" s="67"/>
      <c r="AA519" s="66"/>
      <c r="AB519" s="66"/>
      <c r="AP519" s="66"/>
      <c r="AQ519" s="66"/>
      <c r="BA519" s="66"/>
      <c r="BB519" s="66"/>
      <c r="BH519" s="66"/>
      <c r="BI519" s="66"/>
      <c r="BS519" s="66"/>
      <c r="BT519" s="66"/>
      <c r="CA519" s="67"/>
      <c r="CH519" s="66"/>
      <c r="CI519" s="66"/>
      <c r="CM519" s="67"/>
      <c r="CN519" s="66"/>
      <c r="CO519" s="66"/>
      <c r="CP519" s="66"/>
      <c r="CQ519" s="66"/>
      <c r="CX519" s="67"/>
      <c r="CY519" s="66"/>
    </row>
    <row r="520">
      <c r="F520" s="66"/>
      <c r="G520" s="66"/>
      <c r="H520" s="66"/>
      <c r="I520" s="15"/>
      <c r="J520" s="66"/>
      <c r="K520" s="66"/>
      <c r="L520" s="67"/>
      <c r="M520" s="67"/>
      <c r="N520" s="67"/>
      <c r="O520" s="67"/>
      <c r="AA520" s="66"/>
      <c r="AB520" s="66"/>
      <c r="AP520" s="66"/>
      <c r="AQ520" s="66"/>
      <c r="BA520" s="66"/>
      <c r="BB520" s="66"/>
      <c r="BH520" s="66"/>
      <c r="BI520" s="66"/>
      <c r="BS520" s="66"/>
      <c r="BT520" s="66"/>
      <c r="CA520" s="67"/>
      <c r="CH520" s="66"/>
      <c r="CI520" s="66"/>
      <c r="CM520" s="67"/>
      <c r="CN520" s="66"/>
      <c r="CO520" s="66"/>
      <c r="CP520" s="66"/>
      <c r="CQ520" s="66"/>
      <c r="CX520" s="67"/>
      <c r="CY520" s="66"/>
    </row>
    <row r="521">
      <c r="F521" s="66"/>
      <c r="G521" s="66"/>
      <c r="H521" s="66"/>
      <c r="I521" s="15"/>
      <c r="J521" s="66"/>
      <c r="K521" s="66"/>
      <c r="L521" s="67"/>
      <c r="M521" s="67"/>
      <c r="N521" s="67"/>
      <c r="O521" s="67"/>
      <c r="AA521" s="66"/>
      <c r="AB521" s="66"/>
      <c r="AP521" s="66"/>
      <c r="AQ521" s="66"/>
      <c r="BA521" s="66"/>
      <c r="BB521" s="66"/>
      <c r="BH521" s="66"/>
      <c r="BI521" s="66"/>
      <c r="BS521" s="66"/>
      <c r="BT521" s="66"/>
      <c r="CA521" s="67"/>
      <c r="CH521" s="66"/>
      <c r="CI521" s="66"/>
      <c r="CM521" s="67"/>
      <c r="CN521" s="66"/>
      <c r="CO521" s="66"/>
      <c r="CP521" s="66"/>
      <c r="CQ521" s="66"/>
      <c r="CX521" s="67"/>
      <c r="CY521" s="66"/>
    </row>
    <row r="522">
      <c r="F522" s="66"/>
      <c r="G522" s="66"/>
      <c r="H522" s="66"/>
      <c r="I522" s="15"/>
      <c r="J522" s="66"/>
      <c r="K522" s="66"/>
      <c r="L522" s="67"/>
      <c r="M522" s="67"/>
      <c r="N522" s="67"/>
      <c r="O522" s="67"/>
      <c r="AA522" s="66"/>
      <c r="AB522" s="66"/>
      <c r="AP522" s="66"/>
      <c r="AQ522" s="66"/>
      <c r="BA522" s="66"/>
      <c r="BB522" s="66"/>
      <c r="BH522" s="66"/>
      <c r="BI522" s="66"/>
      <c r="BS522" s="66"/>
      <c r="BT522" s="66"/>
      <c r="CA522" s="67"/>
      <c r="CH522" s="66"/>
      <c r="CI522" s="66"/>
      <c r="CM522" s="67"/>
      <c r="CN522" s="66"/>
      <c r="CO522" s="66"/>
      <c r="CP522" s="66"/>
      <c r="CQ522" s="66"/>
      <c r="CX522" s="67"/>
      <c r="CY522" s="66"/>
    </row>
    <row r="523">
      <c r="F523" s="66"/>
      <c r="G523" s="66"/>
      <c r="H523" s="66"/>
      <c r="I523" s="15"/>
      <c r="J523" s="66"/>
      <c r="K523" s="66"/>
      <c r="L523" s="67"/>
      <c r="M523" s="67"/>
      <c r="N523" s="67"/>
      <c r="O523" s="67"/>
      <c r="AA523" s="66"/>
      <c r="AB523" s="66"/>
      <c r="AP523" s="66"/>
      <c r="AQ523" s="66"/>
      <c r="BA523" s="66"/>
      <c r="BB523" s="66"/>
      <c r="BH523" s="66"/>
      <c r="BI523" s="66"/>
      <c r="BS523" s="66"/>
      <c r="BT523" s="66"/>
      <c r="CA523" s="67"/>
      <c r="CH523" s="66"/>
      <c r="CI523" s="66"/>
      <c r="CM523" s="67"/>
      <c r="CN523" s="66"/>
      <c r="CO523" s="66"/>
      <c r="CP523" s="66"/>
      <c r="CQ523" s="66"/>
      <c r="CX523" s="67"/>
      <c r="CY523" s="66"/>
    </row>
    <row r="524">
      <c r="F524" s="66"/>
      <c r="G524" s="66"/>
      <c r="H524" s="66"/>
      <c r="I524" s="15"/>
      <c r="J524" s="66"/>
      <c r="K524" s="66"/>
      <c r="L524" s="67"/>
      <c r="M524" s="67"/>
      <c r="N524" s="67"/>
      <c r="O524" s="67"/>
      <c r="AA524" s="66"/>
      <c r="AB524" s="66"/>
      <c r="AP524" s="66"/>
      <c r="AQ524" s="66"/>
      <c r="BA524" s="66"/>
      <c r="BB524" s="66"/>
      <c r="BH524" s="66"/>
      <c r="BI524" s="66"/>
      <c r="BS524" s="66"/>
      <c r="BT524" s="66"/>
      <c r="CA524" s="67"/>
      <c r="CH524" s="66"/>
      <c r="CI524" s="66"/>
      <c r="CM524" s="67"/>
      <c r="CN524" s="66"/>
      <c r="CO524" s="66"/>
      <c r="CP524" s="66"/>
      <c r="CQ524" s="66"/>
      <c r="CX524" s="67"/>
      <c r="CY524" s="66"/>
    </row>
    <row r="525">
      <c r="F525" s="66"/>
      <c r="G525" s="66"/>
      <c r="H525" s="66"/>
      <c r="I525" s="15"/>
      <c r="J525" s="66"/>
      <c r="K525" s="66"/>
      <c r="L525" s="67"/>
      <c r="M525" s="67"/>
      <c r="N525" s="67"/>
      <c r="O525" s="67"/>
      <c r="AA525" s="66"/>
      <c r="AB525" s="66"/>
      <c r="AP525" s="66"/>
      <c r="AQ525" s="66"/>
      <c r="BA525" s="66"/>
      <c r="BB525" s="66"/>
      <c r="BH525" s="66"/>
      <c r="BI525" s="66"/>
      <c r="BS525" s="66"/>
      <c r="BT525" s="66"/>
      <c r="CA525" s="67"/>
      <c r="CH525" s="66"/>
      <c r="CI525" s="66"/>
      <c r="CM525" s="67"/>
      <c r="CN525" s="66"/>
      <c r="CO525" s="66"/>
      <c r="CP525" s="66"/>
      <c r="CQ525" s="66"/>
      <c r="CX525" s="67"/>
      <c r="CY525" s="66"/>
    </row>
    <row r="526">
      <c r="F526" s="66"/>
      <c r="G526" s="66"/>
      <c r="H526" s="66"/>
      <c r="I526" s="15"/>
      <c r="J526" s="66"/>
      <c r="K526" s="66"/>
      <c r="L526" s="67"/>
      <c r="M526" s="67"/>
      <c r="N526" s="67"/>
      <c r="O526" s="67"/>
      <c r="AA526" s="66"/>
      <c r="AB526" s="66"/>
      <c r="AP526" s="66"/>
      <c r="AQ526" s="66"/>
      <c r="BA526" s="66"/>
      <c r="BB526" s="66"/>
      <c r="BH526" s="66"/>
      <c r="BI526" s="66"/>
      <c r="BS526" s="66"/>
      <c r="BT526" s="66"/>
      <c r="CA526" s="67"/>
      <c r="CH526" s="66"/>
      <c r="CI526" s="66"/>
      <c r="CM526" s="67"/>
      <c r="CN526" s="66"/>
      <c r="CO526" s="66"/>
      <c r="CP526" s="66"/>
      <c r="CQ526" s="66"/>
      <c r="CX526" s="67"/>
      <c r="CY526" s="66"/>
    </row>
    <row r="527">
      <c r="F527" s="66"/>
      <c r="G527" s="66"/>
      <c r="H527" s="66"/>
      <c r="I527" s="15"/>
      <c r="J527" s="66"/>
      <c r="K527" s="66"/>
      <c r="L527" s="67"/>
      <c r="M527" s="67"/>
      <c r="N527" s="67"/>
      <c r="O527" s="67"/>
      <c r="AA527" s="66"/>
      <c r="AB527" s="66"/>
      <c r="AP527" s="66"/>
      <c r="AQ527" s="66"/>
      <c r="BA527" s="66"/>
      <c r="BB527" s="66"/>
      <c r="BH527" s="66"/>
      <c r="BI527" s="66"/>
      <c r="BS527" s="66"/>
      <c r="BT527" s="66"/>
      <c r="CA527" s="67"/>
      <c r="CH527" s="66"/>
      <c r="CI527" s="66"/>
      <c r="CM527" s="67"/>
      <c r="CN527" s="66"/>
      <c r="CO527" s="66"/>
      <c r="CP527" s="66"/>
      <c r="CQ527" s="66"/>
      <c r="CX527" s="67"/>
      <c r="CY527" s="66"/>
    </row>
    <row r="528">
      <c r="F528" s="66"/>
      <c r="G528" s="66"/>
      <c r="H528" s="66"/>
      <c r="I528" s="15"/>
      <c r="J528" s="66"/>
      <c r="K528" s="66"/>
      <c r="L528" s="67"/>
      <c r="M528" s="67"/>
      <c r="N528" s="67"/>
      <c r="O528" s="67"/>
      <c r="AA528" s="66"/>
      <c r="AB528" s="66"/>
      <c r="AP528" s="66"/>
      <c r="AQ528" s="66"/>
      <c r="BA528" s="66"/>
      <c r="BB528" s="66"/>
      <c r="BH528" s="66"/>
      <c r="BI528" s="66"/>
      <c r="BS528" s="66"/>
      <c r="BT528" s="66"/>
      <c r="CA528" s="67"/>
      <c r="CH528" s="66"/>
      <c r="CI528" s="66"/>
      <c r="CM528" s="67"/>
      <c r="CN528" s="66"/>
      <c r="CO528" s="66"/>
      <c r="CP528" s="66"/>
      <c r="CQ528" s="66"/>
      <c r="CX528" s="67"/>
      <c r="CY528" s="66"/>
    </row>
    <row r="529">
      <c r="F529" s="66"/>
      <c r="G529" s="66"/>
      <c r="H529" s="66"/>
      <c r="I529" s="15"/>
      <c r="J529" s="66"/>
      <c r="K529" s="66"/>
      <c r="L529" s="67"/>
      <c r="M529" s="67"/>
      <c r="N529" s="67"/>
      <c r="O529" s="67"/>
      <c r="AA529" s="66"/>
      <c r="AB529" s="66"/>
      <c r="AP529" s="66"/>
      <c r="AQ529" s="66"/>
      <c r="BA529" s="66"/>
      <c r="BB529" s="66"/>
      <c r="BH529" s="66"/>
      <c r="BI529" s="66"/>
      <c r="BS529" s="66"/>
      <c r="BT529" s="66"/>
      <c r="CA529" s="67"/>
      <c r="CH529" s="66"/>
      <c r="CI529" s="66"/>
      <c r="CM529" s="67"/>
      <c r="CN529" s="66"/>
      <c r="CO529" s="66"/>
      <c r="CP529" s="66"/>
      <c r="CQ529" s="66"/>
      <c r="CX529" s="67"/>
      <c r="CY529" s="66"/>
    </row>
    <row r="530">
      <c r="F530" s="66"/>
      <c r="G530" s="66"/>
      <c r="H530" s="66"/>
      <c r="I530" s="15"/>
      <c r="J530" s="66"/>
      <c r="K530" s="66"/>
      <c r="L530" s="67"/>
      <c r="M530" s="67"/>
      <c r="N530" s="67"/>
      <c r="O530" s="67"/>
      <c r="AA530" s="66"/>
      <c r="AB530" s="66"/>
      <c r="AP530" s="66"/>
      <c r="AQ530" s="66"/>
      <c r="BA530" s="66"/>
      <c r="BB530" s="66"/>
      <c r="BH530" s="66"/>
      <c r="BI530" s="66"/>
      <c r="BS530" s="66"/>
      <c r="BT530" s="66"/>
      <c r="CA530" s="67"/>
      <c r="CH530" s="66"/>
      <c r="CI530" s="66"/>
      <c r="CM530" s="67"/>
      <c r="CN530" s="66"/>
      <c r="CO530" s="66"/>
      <c r="CP530" s="66"/>
      <c r="CQ530" s="66"/>
      <c r="CX530" s="67"/>
      <c r="CY530" s="66"/>
    </row>
    <row r="531">
      <c r="F531" s="66"/>
      <c r="G531" s="66"/>
      <c r="H531" s="66"/>
      <c r="I531" s="15"/>
      <c r="J531" s="66"/>
      <c r="K531" s="66"/>
      <c r="L531" s="67"/>
      <c r="M531" s="67"/>
      <c r="N531" s="67"/>
      <c r="O531" s="67"/>
      <c r="AA531" s="66"/>
      <c r="AB531" s="66"/>
      <c r="AP531" s="66"/>
      <c r="AQ531" s="66"/>
      <c r="BA531" s="66"/>
      <c r="BB531" s="66"/>
      <c r="BH531" s="66"/>
      <c r="BI531" s="66"/>
      <c r="BS531" s="66"/>
      <c r="BT531" s="66"/>
      <c r="CA531" s="67"/>
      <c r="CH531" s="66"/>
      <c r="CI531" s="66"/>
      <c r="CM531" s="67"/>
      <c r="CN531" s="66"/>
      <c r="CO531" s="66"/>
      <c r="CP531" s="66"/>
      <c r="CQ531" s="66"/>
      <c r="CX531" s="67"/>
      <c r="CY531" s="66"/>
    </row>
    <row r="532">
      <c r="F532" s="66"/>
      <c r="G532" s="66"/>
      <c r="H532" s="66"/>
      <c r="I532" s="15"/>
      <c r="J532" s="66"/>
      <c r="K532" s="66"/>
      <c r="L532" s="67"/>
      <c r="M532" s="67"/>
      <c r="N532" s="67"/>
      <c r="O532" s="67"/>
      <c r="AA532" s="66"/>
      <c r="AB532" s="66"/>
      <c r="AP532" s="66"/>
      <c r="AQ532" s="66"/>
      <c r="BA532" s="66"/>
      <c r="BB532" s="66"/>
      <c r="BH532" s="66"/>
      <c r="BI532" s="66"/>
      <c r="BS532" s="66"/>
      <c r="BT532" s="66"/>
      <c r="CA532" s="67"/>
      <c r="CH532" s="66"/>
      <c r="CI532" s="66"/>
      <c r="CM532" s="67"/>
      <c r="CN532" s="66"/>
      <c r="CO532" s="66"/>
      <c r="CP532" s="66"/>
      <c r="CQ532" s="66"/>
      <c r="CX532" s="67"/>
      <c r="CY532" s="66"/>
    </row>
    <row r="533">
      <c r="F533" s="66"/>
      <c r="G533" s="66"/>
      <c r="H533" s="66"/>
      <c r="I533" s="15"/>
      <c r="J533" s="66"/>
      <c r="K533" s="66"/>
      <c r="L533" s="67"/>
      <c r="M533" s="67"/>
      <c r="N533" s="67"/>
      <c r="O533" s="67"/>
      <c r="AA533" s="66"/>
      <c r="AB533" s="66"/>
      <c r="AP533" s="66"/>
      <c r="AQ533" s="66"/>
      <c r="BA533" s="66"/>
      <c r="BB533" s="66"/>
      <c r="BH533" s="66"/>
      <c r="BI533" s="66"/>
      <c r="BS533" s="66"/>
      <c r="BT533" s="66"/>
      <c r="CA533" s="67"/>
      <c r="CH533" s="66"/>
      <c r="CI533" s="66"/>
      <c r="CM533" s="67"/>
      <c r="CN533" s="66"/>
      <c r="CO533" s="66"/>
      <c r="CP533" s="66"/>
      <c r="CQ533" s="66"/>
      <c r="CX533" s="67"/>
      <c r="CY533" s="66"/>
    </row>
    <row r="534">
      <c r="F534" s="66"/>
      <c r="G534" s="66"/>
      <c r="H534" s="66"/>
      <c r="I534" s="15"/>
      <c r="J534" s="66"/>
      <c r="K534" s="66"/>
      <c r="L534" s="67"/>
      <c r="M534" s="67"/>
      <c r="N534" s="67"/>
      <c r="O534" s="67"/>
      <c r="AA534" s="66"/>
      <c r="AB534" s="66"/>
      <c r="AP534" s="66"/>
      <c r="AQ534" s="66"/>
      <c r="BA534" s="66"/>
      <c r="BB534" s="66"/>
      <c r="BH534" s="66"/>
      <c r="BI534" s="66"/>
      <c r="BS534" s="66"/>
      <c r="BT534" s="66"/>
      <c r="CA534" s="67"/>
      <c r="CH534" s="66"/>
      <c r="CI534" s="66"/>
      <c r="CM534" s="67"/>
      <c r="CN534" s="66"/>
      <c r="CO534" s="66"/>
      <c r="CP534" s="66"/>
      <c r="CQ534" s="66"/>
      <c r="CX534" s="67"/>
      <c r="CY534" s="66"/>
    </row>
    <row r="535">
      <c r="F535" s="66"/>
      <c r="G535" s="66"/>
      <c r="H535" s="66"/>
      <c r="I535" s="15"/>
      <c r="J535" s="66"/>
      <c r="K535" s="66"/>
      <c r="L535" s="67"/>
      <c r="M535" s="67"/>
      <c r="N535" s="67"/>
      <c r="O535" s="67"/>
      <c r="AA535" s="66"/>
      <c r="AB535" s="66"/>
      <c r="AP535" s="66"/>
      <c r="AQ535" s="66"/>
      <c r="BA535" s="66"/>
      <c r="BB535" s="66"/>
      <c r="BH535" s="66"/>
      <c r="BI535" s="66"/>
      <c r="BS535" s="66"/>
      <c r="BT535" s="66"/>
      <c r="CA535" s="67"/>
      <c r="CH535" s="66"/>
      <c r="CI535" s="66"/>
      <c r="CM535" s="67"/>
      <c r="CN535" s="66"/>
      <c r="CO535" s="66"/>
      <c r="CP535" s="66"/>
      <c r="CQ535" s="66"/>
      <c r="CX535" s="67"/>
      <c r="CY535" s="66"/>
    </row>
    <row r="536">
      <c r="F536" s="66"/>
      <c r="G536" s="66"/>
      <c r="H536" s="66"/>
      <c r="I536" s="15"/>
      <c r="J536" s="66"/>
      <c r="K536" s="66"/>
      <c r="L536" s="67"/>
      <c r="M536" s="67"/>
      <c r="N536" s="67"/>
      <c r="O536" s="67"/>
      <c r="AA536" s="66"/>
      <c r="AB536" s="66"/>
      <c r="AP536" s="66"/>
      <c r="AQ536" s="66"/>
      <c r="BA536" s="66"/>
      <c r="BB536" s="66"/>
      <c r="BH536" s="66"/>
      <c r="BI536" s="66"/>
      <c r="BS536" s="66"/>
      <c r="BT536" s="66"/>
      <c r="CA536" s="67"/>
      <c r="CH536" s="66"/>
      <c r="CI536" s="66"/>
      <c r="CM536" s="67"/>
      <c r="CN536" s="66"/>
      <c r="CO536" s="66"/>
      <c r="CP536" s="66"/>
      <c r="CQ536" s="66"/>
      <c r="CX536" s="67"/>
      <c r="CY536" s="66"/>
    </row>
    <row r="537">
      <c r="F537" s="66"/>
      <c r="G537" s="66"/>
      <c r="H537" s="66"/>
      <c r="I537" s="15"/>
      <c r="J537" s="66"/>
      <c r="K537" s="66"/>
      <c r="L537" s="67"/>
      <c r="M537" s="67"/>
      <c r="N537" s="67"/>
      <c r="O537" s="67"/>
      <c r="AA537" s="66"/>
      <c r="AB537" s="66"/>
      <c r="AP537" s="66"/>
      <c r="AQ537" s="66"/>
      <c r="BA537" s="66"/>
      <c r="BB537" s="66"/>
      <c r="BH537" s="66"/>
      <c r="BI537" s="66"/>
      <c r="BS537" s="66"/>
      <c r="BT537" s="66"/>
      <c r="CA537" s="67"/>
      <c r="CH537" s="66"/>
      <c r="CI537" s="66"/>
      <c r="CM537" s="67"/>
      <c r="CN537" s="66"/>
      <c r="CO537" s="66"/>
      <c r="CP537" s="66"/>
      <c r="CQ537" s="66"/>
      <c r="CX537" s="67"/>
      <c r="CY537" s="66"/>
    </row>
    <row r="538">
      <c r="F538" s="66"/>
      <c r="G538" s="66"/>
      <c r="H538" s="66"/>
      <c r="I538" s="15"/>
      <c r="J538" s="66"/>
      <c r="K538" s="66"/>
      <c r="L538" s="67"/>
      <c r="M538" s="67"/>
      <c r="N538" s="67"/>
      <c r="O538" s="67"/>
      <c r="AA538" s="66"/>
      <c r="AB538" s="66"/>
      <c r="AP538" s="66"/>
      <c r="AQ538" s="66"/>
      <c r="BA538" s="66"/>
      <c r="BB538" s="66"/>
      <c r="BH538" s="66"/>
      <c r="BI538" s="66"/>
      <c r="BS538" s="66"/>
      <c r="BT538" s="66"/>
      <c r="CA538" s="67"/>
      <c r="CH538" s="66"/>
      <c r="CI538" s="66"/>
      <c r="CM538" s="67"/>
      <c r="CN538" s="66"/>
      <c r="CO538" s="66"/>
      <c r="CP538" s="66"/>
      <c r="CQ538" s="66"/>
      <c r="CX538" s="67"/>
      <c r="CY538" s="66"/>
    </row>
    <row r="539">
      <c r="F539" s="66"/>
      <c r="G539" s="66"/>
      <c r="H539" s="66"/>
      <c r="I539" s="15"/>
      <c r="J539" s="66"/>
      <c r="K539" s="66"/>
      <c r="L539" s="67"/>
      <c r="M539" s="67"/>
      <c r="N539" s="67"/>
      <c r="O539" s="67"/>
      <c r="AA539" s="66"/>
      <c r="AB539" s="66"/>
      <c r="AP539" s="66"/>
      <c r="AQ539" s="66"/>
      <c r="BA539" s="66"/>
      <c r="BB539" s="66"/>
      <c r="BH539" s="66"/>
      <c r="BI539" s="66"/>
      <c r="BS539" s="66"/>
      <c r="BT539" s="66"/>
      <c r="CA539" s="67"/>
      <c r="CH539" s="66"/>
      <c r="CI539" s="66"/>
      <c r="CM539" s="67"/>
      <c r="CN539" s="66"/>
      <c r="CO539" s="66"/>
      <c r="CP539" s="66"/>
      <c r="CQ539" s="66"/>
      <c r="CX539" s="67"/>
      <c r="CY539" s="66"/>
    </row>
    <row r="540">
      <c r="F540" s="66"/>
      <c r="G540" s="66"/>
      <c r="H540" s="66"/>
      <c r="I540" s="15"/>
      <c r="J540" s="66"/>
      <c r="K540" s="66"/>
      <c r="L540" s="67"/>
      <c r="M540" s="67"/>
      <c r="N540" s="67"/>
      <c r="O540" s="67"/>
      <c r="AA540" s="66"/>
      <c r="AB540" s="66"/>
      <c r="AP540" s="66"/>
      <c r="AQ540" s="66"/>
      <c r="BA540" s="66"/>
      <c r="BB540" s="66"/>
      <c r="BH540" s="66"/>
      <c r="BI540" s="66"/>
      <c r="BS540" s="66"/>
      <c r="BT540" s="66"/>
      <c r="CA540" s="67"/>
      <c r="CH540" s="66"/>
      <c r="CI540" s="66"/>
      <c r="CM540" s="67"/>
      <c r="CN540" s="66"/>
      <c r="CO540" s="66"/>
      <c r="CP540" s="66"/>
      <c r="CQ540" s="66"/>
      <c r="CX540" s="67"/>
      <c r="CY540" s="66"/>
    </row>
    <row r="541">
      <c r="F541" s="66"/>
      <c r="G541" s="66"/>
      <c r="H541" s="66"/>
      <c r="I541" s="15"/>
      <c r="J541" s="66"/>
      <c r="K541" s="66"/>
      <c r="L541" s="67"/>
      <c r="M541" s="67"/>
      <c r="N541" s="67"/>
      <c r="O541" s="67"/>
      <c r="AA541" s="66"/>
      <c r="AB541" s="66"/>
      <c r="AP541" s="66"/>
      <c r="AQ541" s="66"/>
      <c r="BA541" s="66"/>
      <c r="BB541" s="66"/>
      <c r="BH541" s="66"/>
      <c r="BI541" s="66"/>
      <c r="BS541" s="66"/>
      <c r="BT541" s="66"/>
      <c r="CA541" s="67"/>
      <c r="CH541" s="66"/>
      <c r="CI541" s="66"/>
      <c r="CM541" s="67"/>
      <c r="CN541" s="66"/>
      <c r="CO541" s="66"/>
      <c r="CP541" s="66"/>
      <c r="CQ541" s="66"/>
      <c r="CX541" s="67"/>
      <c r="CY541" s="66"/>
    </row>
    <row r="542">
      <c r="F542" s="66"/>
      <c r="G542" s="66"/>
      <c r="H542" s="66"/>
      <c r="I542" s="15"/>
      <c r="J542" s="66"/>
      <c r="K542" s="66"/>
      <c r="L542" s="67"/>
      <c r="M542" s="67"/>
      <c r="N542" s="67"/>
      <c r="O542" s="67"/>
      <c r="AA542" s="66"/>
      <c r="AB542" s="66"/>
      <c r="AP542" s="66"/>
      <c r="AQ542" s="66"/>
      <c r="BA542" s="66"/>
      <c r="BB542" s="66"/>
      <c r="BH542" s="66"/>
      <c r="BI542" s="66"/>
      <c r="BS542" s="66"/>
      <c r="BT542" s="66"/>
      <c r="CA542" s="67"/>
      <c r="CH542" s="66"/>
      <c r="CI542" s="66"/>
      <c r="CM542" s="67"/>
      <c r="CN542" s="66"/>
      <c r="CO542" s="66"/>
      <c r="CP542" s="66"/>
      <c r="CQ542" s="66"/>
      <c r="CX542" s="67"/>
      <c r="CY542" s="66"/>
    </row>
    <row r="543">
      <c r="F543" s="66"/>
      <c r="G543" s="66"/>
      <c r="H543" s="66"/>
      <c r="I543" s="15"/>
      <c r="J543" s="66"/>
      <c r="K543" s="66"/>
      <c r="L543" s="67"/>
      <c r="M543" s="67"/>
      <c r="N543" s="67"/>
      <c r="O543" s="67"/>
      <c r="AA543" s="66"/>
      <c r="AB543" s="66"/>
      <c r="AP543" s="66"/>
      <c r="AQ543" s="66"/>
      <c r="BA543" s="66"/>
      <c r="BB543" s="66"/>
      <c r="BH543" s="66"/>
      <c r="BI543" s="66"/>
      <c r="BS543" s="66"/>
      <c r="BT543" s="66"/>
      <c r="CA543" s="67"/>
      <c r="CH543" s="66"/>
      <c r="CI543" s="66"/>
      <c r="CM543" s="67"/>
      <c r="CN543" s="66"/>
      <c r="CO543" s="66"/>
      <c r="CP543" s="66"/>
      <c r="CQ543" s="66"/>
      <c r="CX543" s="67"/>
      <c r="CY543" s="66"/>
    </row>
    <row r="544">
      <c r="F544" s="66"/>
      <c r="G544" s="66"/>
      <c r="H544" s="66"/>
      <c r="I544" s="15"/>
      <c r="J544" s="66"/>
      <c r="K544" s="66"/>
      <c r="L544" s="67"/>
      <c r="M544" s="67"/>
      <c r="N544" s="67"/>
      <c r="O544" s="67"/>
      <c r="AA544" s="66"/>
      <c r="AB544" s="66"/>
      <c r="AP544" s="66"/>
      <c r="AQ544" s="66"/>
      <c r="BA544" s="66"/>
      <c r="BB544" s="66"/>
      <c r="BH544" s="66"/>
      <c r="BI544" s="66"/>
      <c r="BS544" s="66"/>
      <c r="BT544" s="66"/>
      <c r="CA544" s="67"/>
      <c r="CH544" s="66"/>
      <c r="CI544" s="66"/>
      <c r="CM544" s="67"/>
      <c r="CN544" s="66"/>
      <c r="CO544" s="66"/>
      <c r="CP544" s="66"/>
      <c r="CQ544" s="66"/>
      <c r="CX544" s="67"/>
      <c r="CY544" s="66"/>
    </row>
    <row r="545">
      <c r="F545" s="66"/>
      <c r="G545" s="66"/>
      <c r="H545" s="66"/>
      <c r="I545" s="15"/>
      <c r="J545" s="66"/>
      <c r="K545" s="66"/>
      <c r="L545" s="67"/>
      <c r="M545" s="67"/>
      <c r="N545" s="67"/>
      <c r="O545" s="67"/>
      <c r="AA545" s="66"/>
      <c r="AB545" s="66"/>
      <c r="AP545" s="66"/>
      <c r="AQ545" s="66"/>
      <c r="BA545" s="66"/>
      <c r="BB545" s="66"/>
      <c r="BH545" s="66"/>
      <c r="BI545" s="66"/>
      <c r="BS545" s="66"/>
      <c r="BT545" s="66"/>
      <c r="CA545" s="67"/>
      <c r="CH545" s="66"/>
      <c r="CI545" s="66"/>
      <c r="CM545" s="67"/>
      <c r="CN545" s="66"/>
      <c r="CO545" s="66"/>
      <c r="CP545" s="66"/>
      <c r="CQ545" s="66"/>
      <c r="CX545" s="67"/>
      <c r="CY545" s="66"/>
    </row>
    <row r="546">
      <c r="F546" s="66"/>
      <c r="G546" s="66"/>
      <c r="H546" s="66"/>
      <c r="I546" s="15"/>
      <c r="J546" s="66"/>
      <c r="K546" s="66"/>
      <c r="L546" s="67"/>
      <c r="M546" s="67"/>
      <c r="N546" s="67"/>
      <c r="O546" s="67"/>
      <c r="AA546" s="66"/>
      <c r="AB546" s="66"/>
      <c r="AP546" s="66"/>
      <c r="AQ546" s="66"/>
      <c r="BA546" s="66"/>
      <c r="BB546" s="66"/>
      <c r="BH546" s="66"/>
      <c r="BI546" s="66"/>
      <c r="BS546" s="66"/>
      <c r="BT546" s="66"/>
      <c r="CA546" s="67"/>
      <c r="CH546" s="66"/>
      <c r="CI546" s="66"/>
      <c r="CM546" s="67"/>
      <c r="CN546" s="66"/>
      <c r="CO546" s="66"/>
      <c r="CP546" s="66"/>
      <c r="CQ546" s="66"/>
      <c r="CX546" s="67"/>
      <c r="CY546" s="66"/>
    </row>
    <row r="547">
      <c r="F547" s="66"/>
      <c r="G547" s="66"/>
      <c r="H547" s="66"/>
      <c r="I547" s="15"/>
      <c r="J547" s="66"/>
      <c r="K547" s="66"/>
      <c r="L547" s="67"/>
      <c r="M547" s="67"/>
      <c r="N547" s="67"/>
      <c r="O547" s="67"/>
      <c r="AA547" s="66"/>
      <c r="AB547" s="66"/>
      <c r="AP547" s="66"/>
      <c r="AQ547" s="66"/>
      <c r="BA547" s="66"/>
      <c r="BB547" s="66"/>
      <c r="BH547" s="66"/>
      <c r="BI547" s="66"/>
      <c r="BS547" s="66"/>
      <c r="BT547" s="66"/>
      <c r="CA547" s="67"/>
      <c r="CH547" s="66"/>
      <c r="CI547" s="66"/>
      <c r="CM547" s="67"/>
      <c r="CN547" s="66"/>
      <c r="CO547" s="66"/>
      <c r="CP547" s="66"/>
      <c r="CQ547" s="66"/>
      <c r="CX547" s="67"/>
      <c r="CY547" s="66"/>
    </row>
    <row r="548">
      <c r="F548" s="66"/>
      <c r="G548" s="66"/>
      <c r="H548" s="66"/>
      <c r="I548" s="15"/>
      <c r="J548" s="66"/>
      <c r="K548" s="66"/>
      <c r="L548" s="67"/>
      <c r="M548" s="67"/>
      <c r="N548" s="67"/>
      <c r="O548" s="67"/>
      <c r="AA548" s="66"/>
      <c r="AB548" s="66"/>
      <c r="AP548" s="66"/>
      <c r="AQ548" s="66"/>
      <c r="BA548" s="66"/>
      <c r="BB548" s="66"/>
      <c r="BH548" s="66"/>
      <c r="BI548" s="66"/>
      <c r="BS548" s="66"/>
      <c r="BT548" s="66"/>
      <c r="CA548" s="67"/>
      <c r="CH548" s="66"/>
      <c r="CI548" s="66"/>
      <c r="CM548" s="67"/>
      <c r="CN548" s="66"/>
      <c r="CO548" s="66"/>
      <c r="CP548" s="66"/>
      <c r="CQ548" s="66"/>
      <c r="CX548" s="67"/>
      <c r="CY548" s="66"/>
    </row>
    <row r="549">
      <c r="F549" s="66"/>
      <c r="G549" s="66"/>
      <c r="H549" s="66"/>
      <c r="I549" s="15"/>
      <c r="J549" s="66"/>
      <c r="K549" s="66"/>
      <c r="L549" s="67"/>
      <c r="M549" s="67"/>
      <c r="N549" s="67"/>
      <c r="O549" s="67"/>
      <c r="AA549" s="66"/>
      <c r="AB549" s="66"/>
      <c r="AP549" s="66"/>
      <c r="AQ549" s="66"/>
      <c r="BA549" s="66"/>
      <c r="BB549" s="66"/>
      <c r="BH549" s="66"/>
      <c r="BI549" s="66"/>
      <c r="BS549" s="66"/>
      <c r="BT549" s="66"/>
      <c r="CA549" s="67"/>
      <c r="CH549" s="66"/>
      <c r="CI549" s="66"/>
      <c r="CM549" s="67"/>
      <c r="CN549" s="66"/>
      <c r="CO549" s="66"/>
      <c r="CP549" s="66"/>
      <c r="CQ549" s="66"/>
      <c r="CX549" s="67"/>
      <c r="CY549" s="66"/>
    </row>
    <row r="550">
      <c r="F550" s="66"/>
      <c r="G550" s="66"/>
      <c r="H550" s="66"/>
      <c r="I550" s="15"/>
      <c r="J550" s="66"/>
      <c r="K550" s="66"/>
      <c r="L550" s="67"/>
      <c r="M550" s="67"/>
      <c r="N550" s="67"/>
      <c r="O550" s="67"/>
      <c r="AA550" s="66"/>
      <c r="AB550" s="66"/>
      <c r="AP550" s="66"/>
      <c r="AQ550" s="66"/>
      <c r="BA550" s="66"/>
      <c r="BB550" s="66"/>
      <c r="BH550" s="66"/>
      <c r="BI550" s="66"/>
      <c r="BS550" s="66"/>
      <c r="BT550" s="66"/>
      <c r="CA550" s="67"/>
      <c r="CH550" s="66"/>
      <c r="CI550" s="66"/>
      <c r="CM550" s="67"/>
      <c r="CN550" s="66"/>
      <c r="CO550" s="66"/>
      <c r="CP550" s="66"/>
      <c r="CQ550" s="66"/>
      <c r="CX550" s="67"/>
      <c r="CY550" s="66"/>
    </row>
    <row r="551">
      <c r="F551" s="66"/>
      <c r="G551" s="66"/>
      <c r="H551" s="66"/>
      <c r="I551" s="15"/>
      <c r="J551" s="66"/>
      <c r="K551" s="66"/>
      <c r="L551" s="67"/>
      <c r="M551" s="67"/>
      <c r="N551" s="67"/>
      <c r="O551" s="67"/>
      <c r="AA551" s="66"/>
      <c r="AB551" s="66"/>
      <c r="AP551" s="66"/>
      <c r="AQ551" s="66"/>
      <c r="BA551" s="66"/>
      <c r="BB551" s="66"/>
      <c r="BH551" s="66"/>
      <c r="BI551" s="66"/>
      <c r="BS551" s="66"/>
      <c r="BT551" s="66"/>
      <c r="CA551" s="67"/>
      <c r="CH551" s="66"/>
      <c r="CI551" s="66"/>
      <c r="CM551" s="67"/>
      <c r="CN551" s="66"/>
      <c r="CO551" s="66"/>
      <c r="CP551" s="66"/>
      <c r="CQ551" s="66"/>
      <c r="CX551" s="67"/>
      <c r="CY551" s="66"/>
    </row>
    <row r="552">
      <c r="F552" s="66"/>
      <c r="G552" s="66"/>
      <c r="H552" s="66"/>
      <c r="I552" s="15"/>
      <c r="J552" s="66"/>
      <c r="K552" s="66"/>
      <c r="L552" s="67"/>
      <c r="M552" s="67"/>
      <c r="N552" s="67"/>
      <c r="O552" s="67"/>
      <c r="AA552" s="66"/>
      <c r="AB552" s="66"/>
      <c r="AP552" s="66"/>
      <c r="AQ552" s="66"/>
      <c r="BA552" s="66"/>
      <c r="BB552" s="66"/>
      <c r="BH552" s="66"/>
      <c r="BI552" s="66"/>
      <c r="BS552" s="66"/>
      <c r="BT552" s="66"/>
      <c r="CA552" s="67"/>
      <c r="CH552" s="66"/>
      <c r="CI552" s="66"/>
      <c r="CM552" s="67"/>
      <c r="CN552" s="66"/>
      <c r="CO552" s="66"/>
      <c r="CP552" s="66"/>
      <c r="CQ552" s="66"/>
      <c r="CX552" s="67"/>
      <c r="CY552" s="66"/>
    </row>
    <row r="553">
      <c r="F553" s="66"/>
      <c r="G553" s="66"/>
      <c r="H553" s="66"/>
      <c r="I553" s="15"/>
      <c r="J553" s="66"/>
      <c r="K553" s="66"/>
      <c r="L553" s="67"/>
      <c r="M553" s="67"/>
      <c r="N553" s="67"/>
      <c r="O553" s="67"/>
      <c r="AA553" s="66"/>
      <c r="AB553" s="66"/>
      <c r="AP553" s="66"/>
      <c r="AQ553" s="66"/>
      <c r="BA553" s="66"/>
      <c r="BB553" s="66"/>
      <c r="BH553" s="66"/>
      <c r="BI553" s="66"/>
      <c r="BS553" s="66"/>
      <c r="BT553" s="66"/>
      <c r="CA553" s="67"/>
      <c r="CH553" s="66"/>
      <c r="CI553" s="66"/>
      <c r="CM553" s="67"/>
      <c r="CN553" s="66"/>
      <c r="CO553" s="66"/>
      <c r="CP553" s="66"/>
      <c r="CQ553" s="66"/>
      <c r="CX553" s="67"/>
      <c r="CY553" s="66"/>
    </row>
    <row r="554">
      <c r="F554" s="66"/>
      <c r="G554" s="66"/>
      <c r="H554" s="66"/>
      <c r="I554" s="15"/>
      <c r="J554" s="66"/>
      <c r="K554" s="66"/>
      <c r="L554" s="67"/>
      <c r="M554" s="67"/>
      <c r="N554" s="67"/>
      <c r="O554" s="67"/>
      <c r="AA554" s="66"/>
      <c r="AB554" s="66"/>
      <c r="AP554" s="66"/>
      <c r="AQ554" s="66"/>
      <c r="BA554" s="66"/>
      <c r="BB554" s="66"/>
      <c r="BH554" s="66"/>
      <c r="BI554" s="66"/>
      <c r="BS554" s="66"/>
      <c r="BT554" s="66"/>
      <c r="CA554" s="67"/>
      <c r="CH554" s="66"/>
      <c r="CI554" s="66"/>
      <c r="CM554" s="67"/>
      <c r="CN554" s="66"/>
      <c r="CO554" s="66"/>
      <c r="CP554" s="66"/>
      <c r="CQ554" s="66"/>
      <c r="CX554" s="67"/>
      <c r="CY554" s="66"/>
    </row>
    <row r="555">
      <c r="F555" s="66"/>
      <c r="G555" s="66"/>
      <c r="H555" s="66"/>
      <c r="I555" s="15"/>
      <c r="J555" s="66"/>
      <c r="K555" s="66"/>
      <c r="L555" s="67"/>
      <c r="M555" s="67"/>
      <c r="N555" s="67"/>
      <c r="O555" s="67"/>
      <c r="AA555" s="66"/>
      <c r="AB555" s="66"/>
      <c r="AP555" s="66"/>
      <c r="AQ555" s="66"/>
      <c r="BA555" s="66"/>
      <c r="BB555" s="66"/>
      <c r="BH555" s="66"/>
      <c r="BI555" s="66"/>
      <c r="BS555" s="66"/>
      <c r="BT555" s="66"/>
      <c r="CA555" s="67"/>
      <c r="CH555" s="66"/>
      <c r="CI555" s="66"/>
      <c r="CM555" s="67"/>
      <c r="CN555" s="66"/>
      <c r="CO555" s="66"/>
      <c r="CP555" s="66"/>
      <c r="CQ555" s="66"/>
      <c r="CX555" s="67"/>
      <c r="CY555" s="66"/>
    </row>
    <row r="556">
      <c r="F556" s="66"/>
      <c r="G556" s="66"/>
      <c r="H556" s="66"/>
      <c r="I556" s="15"/>
      <c r="J556" s="66"/>
      <c r="K556" s="66"/>
      <c r="L556" s="67"/>
      <c r="M556" s="67"/>
      <c r="N556" s="67"/>
      <c r="O556" s="67"/>
      <c r="AA556" s="66"/>
      <c r="AB556" s="66"/>
      <c r="AP556" s="66"/>
      <c r="AQ556" s="66"/>
      <c r="BA556" s="66"/>
      <c r="BB556" s="66"/>
      <c r="BH556" s="66"/>
      <c r="BI556" s="66"/>
      <c r="BS556" s="66"/>
      <c r="BT556" s="66"/>
      <c r="CA556" s="67"/>
      <c r="CH556" s="66"/>
      <c r="CI556" s="66"/>
      <c r="CM556" s="67"/>
      <c r="CN556" s="66"/>
      <c r="CO556" s="66"/>
      <c r="CP556" s="66"/>
      <c r="CQ556" s="66"/>
      <c r="CX556" s="67"/>
      <c r="CY556" s="66"/>
    </row>
    <row r="557">
      <c r="F557" s="66"/>
      <c r="G557" s="66"/>
      <c r="H557" s="66"/>
      <c r="I557" s="15"/>
      <c r="J557" s="66"/>
      <c r="K557" s="66"/>
      <c r="L557" s="67"/>
      <c r="M557" s="67"/>
      <c r="N557" s="67"/>
      <c r="O557" s="67"/>
      <c r="AA557" s="66"/>
      <c r="AB557" s="66"/>
      <c r="AP557" s="66"/>
      <c r="AQ557" s="66"/>
      <c r="BA557" s="66"/>
      <c r="BB557" s="66"/>
      <c r="BH557" s="66"/>
      <c r="BI557" s="66"/>
      <c r="BS557" s="66"/>
      <c r="BT557" s="66"/>
      <c r="CA557" s="67"/>
      <c r="CH557" s="66"/>
      <c r="CI557" s="66"/>
      <c r="CM557" s="67"/>
      <c r="CN557" s="66"/>
      <c r="CO557" s="66"/>
      <c r="CP557" s="66"/>
      <c r="CQ557" s="66"/>
      <c r="CX557" s="67"/>
      <c r="CY557" s="66"/>
    </row>
    <row r="558">
      <c r="F558" s="66"/>
      <c r="G558" s="66"/>
      <c r="H558" s="66"/>
      <c r="I558" s="15"/>
      <c r="J558" s="66"/>
      <c r="K558" s="66"/>
      <c r="L558" s="67"/>
      <c r="M558" s="67"/>
      <c r="N558" s="67"/>
      <c r="O558" s="67"/>
      <c r="AA558" s="66"/>
      <c r="AB558" s="66"/>
      <c r="AP558" s="66"/>
      <c r="AQ558" s="66"/>
      <c r="BA558" s="66"/>
      <c r="BB558" s="66"/>
      <c r="BH558" s="66"/>
      <c r="BI558" s="66"/>
      <c r="BS558" s="66"/>
      <c r="BT558" s="66"/>
      <c r="CA558" s="67"/>
      <c r="CH558" s="66"/>
      <c r="CI558" s="66"/>
      <c r="CM558" s="67"/>
      <c r="CN558" s="66"/>
      <c r="CO558" s="66"/>
      <c r="CP558" s="66"/>
      <c r="CQ558" s="66"/>
      <c r="CX558" s="67"/>
      <c r="CY558" s="66"/>
    </row>
    <row r="559">
      <c r="F559" s="66"/>
      <c r="G559" s="66"/>
      <c r="H559" s="66"/>
      <c r="I559" s="15"/>
      <c r="J559" s="66"/>
      <c r="K559" s="66"/>
      <c r="L559" s="67"/>
      <c r="M559" s="67"/>
      <c r="N559" s="67"/>
      <c r="O559" s="67"/>
      <c r="AA559" s="66"/>
      <c r="AB559" s="66"/>
      <c r="AP559" s="66"/>
      <c r="AQ559" s="66"/>
      <c r="BA559" s="66"/>
      <c r="BB559" s="66"/>
      <c r="BH559" s="66"/>
      <c r="BI559" s="66"/>
      <c r="BS559" s="66"/>
      <c r="BT559" s="66"/>
      <c r="CA559" s="67"/>
      <c r="CH559" s="66"/>
      <c r="CI559" s="66"/>
      <c r="CM559" s="67"/>
      <c r="CN559" s="66"/>
      <c r="CO559" s="66"/>
      <c r="CP559" s="66"/>
      <c r="CQ559" s="66"/>
      <c r="CX559" s="67"/>
      <c r="CY559" s="66"/>
    </row>
    <row r="560">
      <c r="F560" s="66"/>
      <c r="G560" s="66"/>
      <c r="H560" s="66"/>
      <c r="I560" s="15"/>
      <c r="J560" s="66"/>
      <c r="K560" s="66"/>
      <c r="L560" s="67"/>
      <c r="M560" s="67"/>
      <c r="N560" s="67"/>
      <c r="O560" s="67"/>
      <c r="AA560" s="66"/>
      <c r="AB560" s="66"/>
      <c r="AP560" s="66"/>
      <c r="AQ560" s="66"/>
      <c r="BA560" s="66"/>
      <c r="BB560" s="66"/>
      <c r="BH560" s="66"/>
      <c r="BI560" s="66"/>
      <c r="BS560" s="66"/>
      <c r="BT560" s="66"/>
      <c r="CA560" s="67"/>
      <c r="CH560" s="66"/>
      <c r="CI560" s="66"/>
      <c r="CM560" s="67"/>
      <c r="CN560" s="66"/>
      <c r="CO560" s="66"/>
      <c r="CP560" s="66"/>
      <c r="CQ560" s="66"/>
      <c r="CX560" s="67"/>
      <c r="CY560" s="66"/>
    </row>
    <row r="561">
      <c r="F561" s="66"/>
      <c r="G561" s="66"/>
      <c r="H561" s="66"/>
      <c r="I561" s="15"/>
      <c r="J561" s="66"/>
      <c r="K561" s="66"/>
      <c r="L561" s="67"/>
      <c r="M561" s="67"/>
      <c r="N561" s="67"/>
      <c r="O561" s="67"/>
      <c r="AA561" s="66"/>
      <c r="AB561" s="66"/>
      <c r="AP561" s="66"/>
      <c r="AQ561" s="66"/>
      <c r="BA561" s="66"/>
      <c r="BB561" s="66"/>
      <c r="BH561" s="66"/>
      <c r="BI561" s="66"/>
      <c r="BS561" s="66"/>
      <c r="BT561" s="66"/>
      <c r="CA561" s="67"/>
      <c r="CH561" s="66"/>
      <c r="CI561" s="66"/>
      <c r="CM561" s="67"/>
      <c r="CN561" s="66"/>
      <c r="CO561" s="66"/>
      <c r="CP561" s="66"/>
      <c r="CQ561" s="66"/>
      <c r="CX561" s="67"/>
      <c r="CY561" s="66"/>
    </row>
    <row r="562">
      <c r="F562" s="66"/>
      <c r="G562" s="66"/>
      <c r="H562" s="66"/>
      <c r="I562" s="15"/>
      <c r="J562" s="66"/>
      <c r="K562" s="66"/>
      <c r="L562" s="67"/>
      <c r="M562" s="67"/>
      <c r="N562" s="67"/>
      <c r="O562" s="67"/>
      <c r="AA562" s="66"/>
      <c r="AB562" s="66"/>
      <c r="AP562" s="66"/>
      <c r="AQ562" s="66"/>
      <c r="BA562" s="66"/>
      <c r="BB562" s="66"/>
      <c r="BH562" s="66"/>
      <c r="BI562" s="66"/>
      <c r="BS562" s="66"/>
      <c r="BT562" s="66"/>
      <c r="CA562" s="67"/>
      <c r="CH562" s="66"/>
      <c r="CI562" s="66"/>
      <c r="CM562" s="67"/>
      <c r="CN562" s="66"/>
      <c r="CO562" s="66"/>
      <c r="CP562" s="66"/>
      <c r="CQ562" s="66"/>
      <c r="CX562" s="67"/>
      <c r="CY562" s="66"/>
    </row>
    <row r="563">
      <c r="F563" s="66"/>
      <c r="G563" s="66"/>
      <c r="H563" s="66"/>
      <c r="I563" s="15"/>
      <c r="J563" s="66"/>
      <c r="K563" s="66"/>
      <c r="L563" s="67"/>
      <c r="M563" s="67"/>
      <c r="N563" s="67"/>
      <c r="O563" s="67"/>
      <c r="AA563" s="66"/>
      <c r="AB563" s="66"/>
      <c r="AP563" s="66"/>
      <c r="AQ563" s="66"/>
      <c r="BA563" s="66"/>
      <c r="BB563" s="66"/>
      <c r="BH563" s="66"/>
      <c r="BI563" s="66"/>
      <c r="BS563" s="66"/>
      <c r="BT563" s="66"/>
      <c r="CA563" s="67"/>
      <c r="CH563" s="66"/>
      <c r="CI563" s="66"/>
      <c r="CM563" s="67"/>
      <c r="CN563" s="66"/>
      <c r="CO563" s="66"/>
      <c r="CP563" s="66"/>
      <c r="CQ563" s="66"/>
      <c r="CX563" s="67"/>
      <c r="CY563" s="66"/>
    </row>
    <row r="564">
      <c r="F564" s="66"/>
      <c r="G564" s="66"/>
      <c r="H564" s="66"/>
      <c r="I564" s="15"/>
      <c r="J564" s="66"/>
      <c r="K564" s="66"/>
      <c r="L564" s="67"/>
      <c r="M564" s="67"/>
      <c r="N564" s="67"/>
      <c r="O564" s="67"/>
      <c r="AA564" s="66"/>
      <c r="AB564" s="66"/>
      <c r="AP564" s="66"/>
      <c r="AQ564" s="66"/>
      <c r="BA564" s="66"/>
      <c r="BB564" s="66"/>
      <c r="BH564" s="66"/>
      <c r="BI564" s="66"/>
      <c r="BS564" s="66"/>
      <c r="BT564" s="66"/>
      <c r="CA564" s="67"/>
      <c r="CH564" s="66"/>
      <c r="CI564" s="66"/>
      <c r="CM564" s="67"/>
      <c r="CN564" s="66"/>
      <c r="CO564" s="66"/>
      <c r="CP564" s="66"/>
      <c r="CQ564" s="66"/>
      <c r="CX564" s="67"/>
      <c r="CY564" s="66"/>
    </row>
    <row r="565">
      <c r="F565" s="66"/>
      <c r="G565" s="66"/>
      <c r="H565" s="66"/>
      <c r="I565" s="15"/>
      <c r="J565" s="66"/>
      <c r="K565" s="66"/>
      <c r="L565" s="67"/>
      <c r="M565" s="67"/>
      <c r="N565" s="67"/>
      <c r="O565" s="67"/>
      <c r="AA565" s="66"/>
      <c r="AB565" s="66"/>
      <c r="AP565" s="66"/>
      <c r="AQ565" s="66"/>
      <c r="BA565" s="66"/>
      <c r="BB565" s="66"/>
      <c r="BH565" s="66"/>
      <c r="BI565" s="66"/>
      <c r="BS565" s="66"/>
      <c r="BT565" s="66"/>
      <c r="CA565" s="67"/>
      <c r="CH565" s="66"/>
      <c r="CI565" s="66"/>
      <c r="CM565" s="67"/>
      <c r="CN565" s="66"/>
      <c r="CO565" s="66"/>
      <c r="CP565" s="66"/>
      <c r="CQ565" s="66"/>
      <c r="CX565" s="67"/>
      <c r="CY565" s="66"/>
    </row>
    <row r="566">
      <c r="F566" s="66"/>
      <c r="G566" s="66"/>
      <c r="H566" s="66"/>
      <c r="I566" s="15"/>
      <c r="J566" s="66"/>
      <c r="K566" s="66"/>
      <c r="L566" s="67"/>
      <c r="M566" s="67"/>
      <c r="N566" s="67"/>
      <c r="O566" s="67"/>
      <c r="AA566" s="66"/>
      <c r="AB566" s="66"/>
      <c r="AP566" s="66"/>
      <c r="AQ566" s="66"/>
      <c r="BA566" s="66"/>
      <c r="BB566" s="66"/>
      <c r="BH566" s="66"/>
      <c r="BI566" s="66"/>
      <c r="BS566" s="66"/>
      <c r="BT566" s="66"/>
      <c r="CA566" s="67"/>
      <c r="CH566" s="66"/>
      <c r="CI566" s="66"/>
      <c r="CM566" s="67"/>
      <c r="CN566" s="66"/>
      <c r="CO566" s="66"/>
      <c r="CP566" s="66"/>
      <c r="CQ566" s="66"/>
      <c r="CX566" s="67"/>
      <c r="CY566" s="66"/>
    </row>
    <row r="567">
      <c r="F567" s="66"/>
      <c r="G567" s="66"/>
      <c r="H567" s="66"/>
      <c r="I567" s="15"/>
      <c r="J567" s="66"/>
      <c r="K567" s="66"/>
      <c r="L567" s="67"/>
      <c r="M567" s="67"/>
      <c r="N567" s="67"/>
      <c r="O567" s="67"/>
      <c r="AA567" s="66"/>
      <c r="AB567" s="66"/>
      <c r="AP567" s="66"/>
      <c r="AQ567" s="66"/>
      <c r="BA567" s="66"/>
      <c r="BB567" s="66"/>
      <c r="BH567" s="66"/>
      <c r="BI567" s="66"/>
      <c r="BS567" s="66"/>
      <c r="BT567" s="66"/>
      <c r="CA567" s="67"/>
      <c r="CH567" s="66"/>
      <c r="CI567" s="66"/>
      <c r="CM567" s="67"/>
      <c r="CN567" s="66"/>
      <c r="CO567" s="66"/>
      <c r="CP567" s="66"/>
      <c r="CQ567" s="66"/>
      <c r="CX567" s="67"/>
      <c r="CY567" s="66"/>
    </row>
    <row r="568">
      <c r="F568" s="66"/>
      <c r="G568" s="66"/>
      <c r="H568" s="66"/>
      <c r="I568" s="15"/>
      <c r="J568" s="66"/>
      <c r="K568" s="66"/>
      <c r="L568" s="67"/>
      <c r="M568" s="67"/>
      <c r="N568" s="67"/>
      <c r="O568" s="67"/>
      <c r="AA568" s="66"/>
      <c r="AB568" s="66"/>
      <c r="AP568" s="66"/>
      <c r="AQ568" s="66"/>
      <c r="BA568" s="66"/>
      <c r="BB568" s="66"/>
      <c r="BH568" s="66"/>
      <c r="BI568" s="66"/>
      <c r="BS568" s="66"/>
      <c r="BT568" s="66"/>
      <c r="CA568" s="67"/>
      <c r="CH568" s="66"/>
      <c r="CI568" s="66"/>
      <c r="CM568" s="67"/>
      <c r="CN568" s="66"/>
      <c r="CO568" s="66"/>
      <c r="CP568" s="66"/>
      <c r="CQ568" s="66"/>
      <c r="CX568" s="67"/>
      <c r="CY568" s="66"/>
    </row>
    <row r="569">
      <c r="F569" s="66"/>
      <c r="G569" s="66"/>
      <c r="H569" s="66"/>
      <c r="I569" s="15"/>
      <c r="J569" s="66"/>
      <c r="K569" s="66"/>
      <c r="L569" s="67"/>
      <c r="M569" s="67"/>
      <c r="N569" s="67"/>
      <c r="O569" s="67"/>
      <c r="AA569" s="66"/>
      <c r="AB569" s="66"/>
      <c r="AP569" s="66"/>
      <c r="AQ569" s="66"/>
      <c r="BA569" s="66"/>
      <c r="BB569" s="66"/>
      <c r="BH569" s="66"/>
      <c r="BI569" s="66"/>
      <c r="BS569" s="66"/>
      <c r="BT569" s="66"/>
      <c r="CA569" s="67"/>
      <c r="CH569" s="66"/>
      <c r="CI569" s="66"/>
      <c r="CM569" s="67"/>
      <c r="CN569" s="66"/>
      <c r="CO569" s="66"/>
      <c r="CP569" s="66"/>
      <c r="CQ569" s="66"/>
      <c r="CX569" s="67"/>
      <c r="CY569" s="66"/>
    </row>
    <row r="570">
      <c r="F570" s="66"/>
      <c r="G570" s="66"/>
      <c r="H570" s="66"/>
      <c r="I570" s="15"/>
      <c r="J570" s="66"/>
      <c r="K570" s="66"/>
      <c r="L570" s="67"/>
      <c r="M570" s="67"/>
      <c r="N570" s="67"/>
      <c r="O570" s="67"/>
      <c r="AA570" s="66"/>
      <c r="AB570" s="66"/>
      <c r="AP570" s="66"/>
      <c r="AQ570" s="66"/>
      <c r="BA570" s="66"/>
      <c r="BB570" s="66"/>
      <c r="BH570" s="66"/>
      <c r="BI570" s="66"/>
      <c r="BS570" s="66"/>
      <c r="BT570" s="66"/>
      <c r="CA570" s="67"/>
      <c r="CH570" s="66"/>
      <c r="CI570" s="66"/>
      <c r="CM570" s="67"/>
      <c r="CN570" s="66"/>
      <c r="CO570" s="66"/>
      <c r="CP570" s="66"/>
      <c r="CQ570" s="66"/>
      <c r="CX570" s="67"/>
      <c r="CY570" s="66"/>
    </row>
    <row r="571">
      <c r="F571" s="66"/>
      <c r="G571" s="66"/>
      <c r="H571" s="66"/>
      <c r="I571" s="15"/>
      <c r="J571" s="66"/>
      <c r="K571" s="66"/>
      <c r="L571" s="67"/>
      <c r="M571" s="67"/>
      <c r="N571" s="67"/>
      <c r="O571" s="67"/>
      <c r="AA571" s="66"/>
      <c r="AB571" s="66"/>
      <c r="AP571" s="66"/>
      <c r="AQ571" s="66"/>
      <c r="BA571" s="66"/>
      <c r="BB571" s="66"/>
      <c r="BH571" s="66"/>
      <c r="BI571" s="66"/>
      <c r="BS571" s="66"/>
      <c r="BT571" s="66"/>
      <c r="CA571" s="67"/>
      <c r="CH571" s="66"/>
      <c r="CI571" s="66"/>
      <c r="CM571" s="67"/>
      <c r="CN571" s="66"/>
      <c r="CO571" s="66"/>
      <c r="CP571" s="66"/>
      <c r="CQ571" s="66"/>
      <c r="CX571" s="67"/>
      <c r="CY571" s="66"/>
    </row>
    <row r="572">
      <c r="F572" s="66"/>
      <c r="G572" s="66"/>
      <c r="H572" s="66"/>
      <c r="I572" s="15"/>
      <c r="J572" s="66"/>
      <c r="K572" s="66"/>
      <c r="L572" s="67"/>
      <c r="M572" s="67"/>
      <c r="N572" s="67"/>
      <c r="O572" s="67"/>
      <c r="AA572" s="66"/>
      <c r="AB572" s="66"/>
      <c r="AP572" s="66"/>
      <c r="AQ572" s="66"/>
      <c r="BA572" s="66"/>
      <c r="BB572" s="66"/>
      <c r="BH572" s="66"/>
      <c r="BI572" s="66"/>
      <c r="BS572" s="66"/>
      <c r="BT572" s="66"/>
      <c r="CA572" s="67"/>
      <c r="CH572" s="66"/>
      <c r="CI572" s="66"/>
      <c r="CM572" s="67"/>
      <c r="CN572" s="66"/>
      <c r="CO572" s="66"/>
      <c r="CP572" s="66"/>
      <c r="CQ572" s="66"/>
      <c r="CX572" s="67"/>
      <c r="CY572" s="66"/>
    </row>
    <row r="573">
      <c r="F573" s="66"/>
      <c r="G573" s="66"/>
      <c r="H573" s="66"/>
      <c r="I573" s="15"/>
      <c r="J573" s="66"/>
      <c r="K573" s="66"/>
      <c r="L573" s="67"/>
      <c r="M573" s="67"/>
      <c r="N573" s="67"/>
      <c r="O573" s="67"/>
      <c r="AA573" s="66"/>
      <c r="AB573" s="66"/>
      <c r="AP573" s="66"/>
      <c r="AQ573" s="66"/>
      <c r="BA573" s="66"/>
      <c r="BB573" s="66"/>
      <c r="BH573" s="66"/>
      <c r="BI573" s="66"/>
      <c r="BS573" s="66"/>
      <c r="BT573" s="66"/>
      <c r="CA573" s="67"/>
      <c r="CH573" s="66"/>
      <c r="CI573" s="66"/>
      <c r="CM573" s="67"/>
      <c r="CN573" s="66"/>
      <c r="CO573" s="66"/>
      <c r="CP573" s="66"/>
      <c r="CQ573" s="66"/>
      <c r="CX573" s="67"/>
      <c r="CY573" s="66"/>
    </row>
    <row r="574">
      <c r="F574" s="66"/>
      <c r="G574" s="66"/>
      <c r="H574" s="66"/>
      <c r="I574" s="15"/>
      <c r="J574" s="66"/>
      <c r="K574" s="66"/>
      <c r="L574" s="67"/>
      <c r="M574" s="67"/>
      <c r="N574" s="67"/>
      <c r="O574" s="67"/>
      <c r="AA574" s="66"/>
      <c r="AB574" s="66"/>
      <c r="AP574" s="66"/>
      <c r="AQ574" s="66"/>
      <c r="BA574" s="66"/>
      <c r="BB574" s="66"/>
      <c r="BH574" s="66"/>
      <c r="BI574" s="66"/>
      <c r="BS574" s="66"/>
      <c r="BT574" s="66"/>
      <c r="CA574" s="67"/>
      <c r="CH574" s="66"/>
      <c r="CI574" s="66"/>
      <c r="CM574" s="67"/>
      <c r="CN574" s="66"/>
      <c r="CO574" s="66"/>
      <c r="CP574" s="66"/>
      <c r="CQ574" s="66"/>
      <c r="CX574" s="67"/>
      <c r="CY574" s="66"/>
    </row>
    <row r="575">
      <c r="F575" s="66"/>
      <c r="G575" s="66"/>
      <c r="H575" s="66"/>
      <c r="I575" s="15"/>
      <c r="J575" s="66"/>
      <c r="K575" s="66"/>
      <c r="L575" s="67"/>
      <c r="M575" s="67"/>
      <c r="N575" s="67"/>
      <c r="O575" s="67"/>
      <c r="AA575" s="66"/>
      <c r="AB575" s="66"/>
      <c r="AP575" s="66"/>
      <c r="AQ575" s="66"/>
      <c r="BA575" s="66"/>
      <c r="BB575" s="66"/>
      <c r="BH575" s="66"/>
      <c r="BI575" s="66"/>
      <c r="BS575" s="66"/>
      <c r="BT575" s="66"/>
      <c r="CA575" s="67"/>
      <c r="CH575" s="66"/>
      <c r="CI575" s="66"/>
      <c r="CM575" s="67"/>
      <c r="CN575" s="66"/>
      <c r="CO575" s="66"/>
      <c r="CP575" s="66"/>
      <c r="CQ575" s="66"/>
      <c r="CX575" s="67"/>
      <c r="CY575" s="66"/>
    </row>
    <row r="576">
      <c r="F576" s="66"/>
      <c r="G576" s="66"/>
      <c r="H576" s="66"/>
      <c r="I576" s="15"/>
      <c r="J576" s="66"/>
      <c r="K576" s="66"/>
      <c r="L576" s="67"/>
      <c r="M576" s="67"/>
      <c r="N576" s="67"/>
      <c r="O576" s="67"/>
      <c r="AA576" s="66"/>
      <c r="AB576" s="66"/>
      <c r="AP576" s="66"/>
      <c r="AQ576" s="66"/>
      <c r="BA576" s="66"/>
      <c r="BB576" s="66"/>
      <c r="BH576" s="66"/>
      <c r="BI576" s="66"/>
      <c r="BS576" s="66"/>
      <c r="BT576" s="66"/>
      <c r="CA576" s="67"/>
      <c r="CH576" s="66"/>
      <c r="CI576" s="66"/>
      <c r="CM576" s="67"/>
      <c r="CN576" s="66"/>
      <c r="CO576" s="66"/>
      <c r="CP576" s="66"/>
      <c r="CQ576" s="66"/>
      <c r="CX576" s="67"/>
      <c r="CY576" s="66"/>
    </row>
    <row r="577">
      <c r="F577" s="66"/>
      <c r="G577" s="66"/>
      <c r="H577" s="66"/>
      <c r="I577" s="15"/>
      <c r="J577" s="66"/>
      <c r="K577" s="66"/>
      <c r="L577" s="67"/>
      <c r="M577" s="67"/>
      <c r="N577" s="67"/>
      <c r="O577" s="67"/>
      <c r="AA577" s="66"/>
      <c r="AB577" s="66"/>
      <c r="AP577" s="66"/>
      <c r="AQ577" s="66"/>
      <c r="BA577" s="66"/>
      <c r="BB577" s="66"/>
      <c r="BH577" s="66"/>
      <c r="BI577" s="66"/>
      <c r="BS577" s="66"/>
      <c r="BT577" s="66"/>
      <c r="CA577" s="67"/>
      <c r="CH577" s="66"/>
      <c r="CI577" s="66"/>
      <c r="CM577" s="67"/>
      <c r="CN577" s="66"/>
      <c r="CO577" s="66"/>
      <c r="CP577" s="66"/>
      <c r="CQ577" s="66"/>
      <c r="CX577" s="67"/>
      <c r="CY577" s="66"/>
    </row>
    <row r="578">
      <c r="F578" s="66"/>
      <c r="G578" s="66"/>
      <c r="H578" s="66"/>
      <c r="I578" s="15"/>
      <c r="J578" s="66"/>
      <c r="K578" s="66"/>
      <c r="L578" s="67"/>
      <c r="M578" s="67"/>
      <c r="N578" s="67"/>
      <c r="O578" s="67"/>
      <c r="AA578" s="66"/>
      <c r="AB578" s="66"/>
      <c r="AP578" s="66"/>
      <c r="AQ578" s="66"/>
      <c r="BA578" s="66"/>
      <c r="BB578" s="66"/>
      <c r="BH578" s="66"/>
      <c r="BI578" s="66"/>
      <c r="BS578" s="66"/>
      <c r="BT578" s="66"/>
      <c r="CA578" s="67"/>
      <c r="CH578" s="66"/>
      <c r="CI578" s="66"/>
      <c r="CM578" s="67"/>
      <c r="CN578" s="66"/>
      <c r="CO578" s="66"/>
      <c r="CP578" s="66"/>
      <c r="CQ578" s="66"/>
      <c r="CX578" s="67"/>
      <c r="CY578" s="66"/>
    </row>
    <row r="579">
      <c r="F579" s="66"/>
      <c r="G579" s="66"/>
      <c r="H579" s="66"/>
      <c r="I579" s="15"/>
      <c r="J579" s="66"/>
      <c r="K579" s="66"/>
      <c r="L579" s="67"/>
      <c r="M579" s="67"/>
      <c r="N579" s="67"/>
      <c r="O579" s="67"/>
      <c r="AA579" s="66"/>
      <c r="AB579" s="66"/>
      <c r="AP579" s="66"/>
      <c r="AQ579" s="66"/>
      <c r="BA579" s="66"/>
      <c r="BB579" s="66"/>
      <c r="BH579" s="66"/>
      <c r="BI579" s="66"/>
      <c r="BS579" s="66"/>
      <c r="BT579" s="66"/>
      <c r="CA579" s="67"/>
      <c r="CH579" s="66"/>
      <c r="CI579" s="66"/>
      <c r="CM579" s="67"/>
      <c r="CN579" s="66"/>
      <c r="CO579" s="66"/>
      <c r="CP579" s="66"/>
      <c r="CQ579" s="66"/>
      <c r="CX579" s="67"/>
      <c r="CY579" s="66"/>
    </row>
    <row r="580">
      <c r="F580" s="66"/>
      <c r="G580" s="66"/>
      <c r="H580" s="66"/>
      <c r="I580" s="15"/>
      <c r="J580" s="66"/>
      <c r="K580" s="66"/>
      <c r="L580" s="67"/>
      <c r="M580" s="67"/>
      <c r="N580" s="67"/>
      <c r="O580" s="67"/>
      <c r="AA580" s="66"/>
      <c r="AB580" s="66"/>
      <c r="AP580" s="66"/>
      <c r="AQ580" s="66"/>
      <c r="BA580" s="66"/>
      <c r="BB580" s="66"/>
      <c r="BH580" s="66"/>
      <c r="BI580" s="66"/>
      <c r="BS580" s="66"/>
      <c r="BT580" s="66"/>
      <c r="CA580" s="67"/>
      <c r="CH580" s="66"/>
      <c r="CI580" s="66"/>
      <c r="CM580" s="67"/>
      <c r="CN580" s="66"/>
      <c r="CO580" s="66"/>
      <c r="CP580" s="66"/>
      <c r="CQ580" s="66"/>
      <c r="CX580" s="67"/>
      <c r="CY580" s="66"/>
    </row>
    <row r="581">
      <c r="F581" s="66"/>
      <c r="G581" s="66"/>
      <c r="H581" s="66"/>
      <c r="I581" s="15"/>
      <c r="J581" s="66"/>
      <c r="K581" s="66"/>
      <c r="L581" s="67"/>
      <c r="M581" s="67"/>
      <c r="N581" s="67"/>
      <c r="O581" s="67"/>
      <c r="AA581" s="66"/>
      <c r="AB581" s="66"/>
      <c r="AP581" s="66"/>
      <c r="AQ581" s="66"/>
      <c r="BA581" s="66"/>
      <c r="BB581" s="66"/>
      <c r="BH581" s="66"/>
      <c r="BI581" s="66"/>
      <c r="BS581" s="66"/>
      <c r="BT581" s="66"/>
      <c r="CA581" s="67"/>
      <c r="CH581" s="66"/>
      <c r="CI581" s="66"/>
      <c r="CM581" s="67"/>
      <c r="CN581" s="66"/>
      <c r="CO581" s="66"/>
      <c r="CP581" s="66"/>
      <c r="CQ581" s="66"/>
      <c r="CX581" s="67"/>
      <c r="CY581" s="66"/>
    </row>
    <row r="582">
      <c r="F582" s="66"/>
      <c r="G582" s="66"/>
      <c r="H582" s="66"/>
      <c r="I582" s="15"/>
      <c r="J582" s="66"/>
      <c r="K582" s="66"/>
      <c r="L582" s="67"/>
      <c r="M582" s="67"/>
      <c r="N582" s="67"/>
      <c r="O582" s="67"/>
      <c r="AA582" s="66"/>
      <c r="AB582" s="66"/>
      <c r="AP582" s="66"/>
      <c r="AQ582" s="66"/>
      <c r="BA582" s="66"/>
      <c r="BB582" s="66"/>
      <c r="BH582" s="66"/>
      <c r="BI582" s="66"/>
      <c r="BS582" s="66"/>
      <c r="BT582" s="66"/>
      <c r="CA582" s="67"/>
      <c r="CH582" s="66"/>
      <c r="CI582" s="66"/>
      <c r="CM582" s="67"/>
      <c r="CN582" s="66"/>
      <c r="CO582" s="66"/>
      <c r="CP582" s="66"/>
      <c r="CQ582" s="66"/>
      <c r="CX582" s="67"/>
      <c r="CY582" s="66"/>
    </row>
    <row r="583">
      <c r="F583" s="66"/>
      <c r="G583" s="66"/>
      <c r="H583" s="66"/>
      <c r="I583" s="15"/>
      <c r="J583" s="66"/>
      <c r="K583" s="66"/>
      <c r="L583" s="67"/>
      <c r="M583" s="67"/>
      <c r="N583" s="67"/>
      <c r="O583" s="67"/>
      <c r="AA583" s="66"/>
      <c r="AB583" s="66"/>
      <c r="AP583" s="66"/>
      <c r="AQ583" s="66"/>
      <c r="BA583" s="66"/>
      <c r="BB583" s="66"/>
      <c r="BH583" s="66"/>
      <c r="BI583" s="66"/>
      <c r="BS583" s="66"/>
      <c r="BT583" s="66"/>
      <c r="CA583" s="67"/>
      <c r="CH583" s="66"/>
      <c r="CI583" s="66"/>
      <c r="CM583" s="67"/>
      <c r="CN583" s="66"/>
      <c r="CO583" s="66"/>
      <c r="CP583" s="66"/>
      <c r="CQ583" s="66"/>
      <c r="CX583" s="67"/>
      <c r="CY583" s="66"/>
    </row>
    <row r="584">
      <c r="F584" s="66"/>
      <c r="G584" s="66"/>
      <c r="H584" s="66"/>
      <c r="I584" s="15"/>
      <c r="J584" s="66"/>
      <c r="K584" s="66"/>
      <c r="L584" s="67"/>
      <c r="M584" s="67"/>
      <c r="N584" s="67"/>
      <c r="O584" s="67"/>
      <c r="AA584" s="66"/>
      <c r="AB584" s="66"/>
      <c r="AP584" s="66"/>
      <c r="AQ584" s="66"/>
      <c r="BA584" s="66"/>
      <c r="BB584" s="66"/>
      <c r="BH584" s="66"/>
      <c r="BI584" s="66"/>
      <c r="BS584" s="66"/>
      <c r="BT584" s="66"/>
      <c r="CA584" s="67"/>
      <c r="CH584" s="66"/>
      <c r="CI584" s="66"/>
      <c r="CM584" s="67"/>
      <c r="CN584" s="66"/>
      <c r="CO584" s="66"/>
      <c r="CP584" s="66"/>
      <c r="CQ584" s="66"/>
      <c r="CX584" s="67"/>
      <c r="CY584" s="66"/>
    </row>
    <row r="585">
      <c r="F585" s="66"/>
      <c r="G585" s="66"/>
      <c r="H585" s="66"/>
      <c r="I585" s="15"/>
      <c r="J585" s="66"/>
      <c r="K585" s="66"/>
      <c r="L585" s="67"/>
      <c r="M585" s="67"/>
      <c r="N585" s="67"/>
      <c r="O585" s="67"/>
      <c r="AA585" s="66"/>
      <c r="AB585" s="66"/>
      <c r="AP585" s="66"/>
      <c r="AQ585" s="66"/>
      <c r="BA585" s="66"/>
      <c r="BB585" s="66"/>
      <c r="BH585" s="66"/>
      <c r="BI585" s="66"/>
      <c r="BS585" s="66"/>
      <c r="BT585" s="66"/>
      <c r="CA585" s="67"/>
      <c r="CH585" s="66"/>
      <c r="CI585" s="66"/>
      <c r="CM585" s="67"/>
      <c r="CN585" s="66"/>
      <c r="CO585" s="66"/>
      <c r="CP585" s="66"/>
      <c r="CQ585" s="66"/>
      <c r="CX585" s="67"/>
      <c r="CY585" s="66"/>
    </row>
    <row r="586">
      <c r="F586" s="66"/>
      <c r="G586" s="66"/>
      <c r="H586" s="66"/>
      <c r="I586" s="15"/>
      <c r="J586" s="66"/>
      <c r="K586" s="66"/>
      <c r="L586" s="67"/>
      <c r="M586" s="67"/>
      <c r="N586" s="67"/>
      <c r="O586" s="67"/>
      <c r="AA586" s="66"/>
      <c r="AB586" s="66"/>
      <c r="AP586" s="66"/>
      <c r="AQ586" s="66"/>
      <c r="BA586" s="66"/>
      <c r="BB586" s="66"/>
      <c r="BH586" s="66"/>
      <c r="BI586" s="66"/>
      <c r="BS586" s="66"/>
      <c r="BT586" s="66"/>
      <c r="CA586" s="67"/>
      <c r="CH586" s="66"/>
      <c r="CI586" s="66"/>
      <c r="CM586" s="67"/>
      <c r="CN586" s="66"/>
      <c r="CO586" s="66"/>
      <c r="CP586" s="66"/>
      <c r="CQ586" s="66"/>
      <c r="CX586" s="67"/>
      <c r="CY586" s="66"/>
    </row>
    <row r="587">
      <c r="F587" s="66"/>
      <c r="G587" s="66"/>
      <c r="H587" s="66"/>
      <c r="I587" s="15"/>
      <c r="J587" s="66"/>
      <c r="K587" s="66"/>
      <c r="L587" s="67"/>
      <c r="M587" s="67"/>
      <c r="N587" s="67"/>
      <c r="O587" s="67"/>
      <c r="AA587" s="66"/>
      <c r="AB587" s="66"/>
      <c r="AP587" s="66"/>
      <c r="AQ587" s="66"/>
      <c r="BA587" s="66"/>
      <c r="BB587" s="66"/>
      <c r="BH587" s="66"/>
      <c r="BI587" s="66"/>
      <c r="BS587" s="66"/>
      <c r="BT587" s="66"/>
      <c r="CA587" s="67"/>
      <c r="CH587" s="66"/>
      <c r="CI587" s="66"/>
      <c r="CM587" s="67"/>
      <c r="CN587" s="66"/>
      <c r="CO587" s="66"/>
      <c r="CP587" s="66"/>
      <c r="CQ587" s="66"/>
      <c r="CX587" s="67"/>
      <c r="CY587" s="66"/>
    </row>
    <row r="588">
      <c r="F588" s="66"/>
      <c r="G588" s="66"/>
      <c r="H588" s="66"/>
      <c r="I588" s="15"/>
      <c r="J588" s="66"/>
      <c r="K588" s="66"/>
      <c r="L588" s="67"/>
      <c r="M588" s="67"/>
      <c r="N588" s="67"/>
      <c r="O588" s="67"/>
      <c r="AA588" s="66"/>
      <c r="AB588" s="66"/>
      <c r="AP588" s="66"/>
      <c r="AQ588" s="66"/>
      <c r="BA588" s="66"/>
      <c r="BB588" s="66"/>
      <c r="BH588" s="66"/>
      <c r="BI588" s="66"/>
      <c r="BS588" s="66"/>
      <c r="BT588" s="66"/>
      <c r="CA588" s="67"/>
      <c r="CH588" s="66"/>
      <c r="CI588" s="66"/>
      <c r="CM588" s="67"/>
      <c r="CN588" s="66"/>
      <c r="CO588" s="66"/>
      <c r="CP588" s="66"/>
      <c r="CQ588" s="66"/>
      <c r="CX588" s="67"/>
      <c r="CY588" s="66"/>
    </row>
    <row r="589">
      <c r="F589" s="66"/>
      <c r="G589" s="66"/>
      <c r="H589" s="66"/>
      <c r="I589" s="15"/>
      <c r="J589" s="66"/>
      <c r="K589" s="66"/>
      <c r="L589" s="67"/>
      <c r="M589" s="67"/>
      <c r="N589" s="67"/>
      <c r="O589" s="67"/>
      <c r="AA589" s="66"/>
      <c r="AB589" s="66"/>
      <c r="AP589" s="66"/>
      <c r="AQ589" s="66"/>
      <c r="BA589" s="66"/>
      <c r="BB589" s="66"/>
      <c r="BH589" s="66"/>
      <c r="BI589" s="66"/>
      <c r="BS589" s="66"/>
      <c r="BT589" s="66"/>
      <c r="CA589" s="67"/>
      <c r="CH589" s="66"/>
      <c r="CI589" s="66"/>
      <c r="CM589" s="67"/>
      <c r="CN589" s="66"/>
      <c r="CO589" s="66"/>
      <c r="CP589" s="66"/>
      <c r="CQ589" s="66"/>
      <c r="CX589" s="67"/>
      <c r="CY589" s="66"/>
    </row>
    <row r="590">
      <c r="F590" s="66"/>
      <c r="G590" s="66"/>
      <c r="H590" s="66"/>
      <c r="I590" s="15"/>
      <c r="J590" s="66"/>
      <c r="K590" s="66"/>
      <c r="L590" s="67"/>
      <c r="M590" s="67"/>
      <c r="N590" s="67"/>
      <c r="O590" s="67"/>
      <c r="AA590" s="66"/>
      <c r="AB590" s="66"/>
      <c r="AP590" s="66"/>
      <c r="AQ590" s="66"/>
      <c r="BA590" s="66"/>
      <c r="BB590" s="66"/>
      <c r="BH590" s="66"/>
      <c r="BI590" s="66"/>
      <c r="BS590" s="66"/>
      <c r="BT590" s="66"/>
      <c r="CA590" s="67"/>
      <c r="CH590" s="66"/>
      <c r="CI590" s="66"/>
      <c r="CM590" s="67"/>
      <c r="CN590" s="66"/>
      <c r="CO590" s="66"/>
      <c r="CP590" s="66"/>
      <c r="CQ590" s="66"/>
      <c r="CX590" s="67"/>
      <c r="CY590" s="66"/>
    </row>
    <row r="591">
      <c r="F591" s="66"/>
      <c r="G591" s="66"/>
      <c r="H591" s="66"/>
      <c r="I591" s="15"/>
      <c r="J591" s="66"/>
      <c r="K591" s="66"/>
      <c r="L591" s="67"/>
      <c r="M591" s="67"/>
      <c r="N591" s="67"/>
      <c r="O591" s="67"/>
      <c r="AA591" s="66"/>
      <c r="AB591" s="66"/>
      <c r="AP591" s="66"/>
      <c r="AQ591" s="66"/>
      <c r="BA591" s="66"/>
      <c r="BB591" s="66"/>
      <c r="BH591" s="66"/>
      <c r="BI591" s="66"/>
      <c r="BS591" s="66"/>
      <c r="BT591" s="66"/>
      <c r="CA591" s="67"/>
      <c r="CH591" s="66"/>
      <c r="CI591" s="66"/>
      <c r="CM591" s="67"/>
      <c r="CN591" s="66"/>
      <c r="CO591" s="66"/>
      <c r="CP591" s="66"/>
      <c r="CQ591" s="66"/>
      <c r="CX591" s="67"/>
      <c r="CY591" s="66"/>
    </row>
    <row r="592">
      <c r="F592" s="66"/>
      <c r="G592" s="66"/>
      <c r="H592" s="66"/>
      <c r="I592" s="15"/>
      <c r="J592" s="66"/>
      <c r="K592" s="66"/>
      <c r="L592" s="67"/>
      <c r="M592" s="67"/>
      <c r="N592" s="67"/>
      <c r="O592" s="67"/>
      <c r="AA592" s="66"/>
      <c r="AB592" s="66"/>
      <c r="AP592" s="66"/>
      <c r="AQ592" s="66"/>
      <c r="BA592" s="66"/>
      <c r="BB592" s="66"/>
      <c r="BH592" s="66"/>
      <c r="BI592" s="66"/>
      <c r="BS592" s="66"/>
      <c r="BT592" s="66"/>
      <c r="CA592" s="67"/>
      <c r="CH592" s="66"/>
      <c r="CI592" s="66"/>
      <c r="CM592" s="67"/>
      <c r="CN592" s="66"/>
      <c r="CO592" s="66"/>
      <c r="CP592" s="66"/>
      <c r="CQ592" s="66"/>
      <c r="CX592" s="67"/>
      <c r="CY592" s="66"/>
    </row>
    <row r="593">
      <c r="F593" s="66"/>
      <c r="G593" s="66"/>
      <c r="H593" s="66"/>
      <c r="I593" s="15"/>
      <c r="J593" s="66"/>
      <c r="K593" s="66"/>
      <c r="L593" s="67"/>
      <c r="M593" s="67"/>
      <c r="N593" s="67"/>
      <c r="O593" s="67"/>
      <c r="AA593" s="66"/>
      <c r="AB593" s="66"/>
      <c r="AP593" s="66"/>
      <c r="AQ593" s="66"/>
      <c r="BA593" s="66"/>
      <c r="BB593" s="66"/>
      <c r="BH593" s="66"/>
      <c r="BI593" s="66"/>
      <c r="BS593" s="66"/>
      <c r="BT593" s="66"/>
      <c r="CA593" s="67"/>
      <c r="CH593" s="66"/>
      <c r="CI593" s="66"/>
      <c r="CM593" s="67"/>
      <c r="CN593" s="66"/>
      <c r="CO593" s="66"/>
      <c r="CP593" s="66"/>
      <c r="CQ593" s="66"/>
      <c r="CX593" s="67"/>
      <c r="CY593" s="66"/>
    </row>
    <row r="594">
      <c r="F594" s="66"/>
      <c r="G594" s="66"/>
      <c r="H594" s="66"/>
      <c r="I594" s="15"/>
      <c r="J594" s="66"/>
      <c r="K594" s="66"/>
      <c r="L594" s="67"/>
      <c r="M594" s="67"/>
      <c r="N594" s="67"/>
      <c r="O594" s="67"/>
      <c r="AA594" s="66"/>
      <c r="AB594" s="66"/>
      <c r="AP594" s="66"/>
      <c r="AQ594" s="66"/>
      <c r="BA594" s="66"/>
      <c r="BB594" s="66"/>
      <c r="BH594" s="66"/>
      <c r="BI594" s="66"/>
      <c r="BS594" s="66"/>
      <c r="BT594" s="66"/>
      <c r="CA594" s="67"/>
      <c r="CH594" s="66"/>
      <c r="CI594" s="66"/>
      <c r="CM594" s="67"/>
      <c r="CN594" s="66"/>
      <c r="CO594" s="66"/>
      <c r="CP594" s="66"/>
      <c r="CQ594" s="66"/>
      <c r="CX594" s="67"/>
      <c r="CY594" s="66"/>
    </row>
    <row r="595">
      <c r="F595" s="66"/>
      <c r="G595" s="66"/>
      <c r="H595" s="66"/>
      <c r="I595" s="15"/>
      <c r="J595" s="66"/>
      <c r="K595" s="66"/>
      <c r="L595" s="67"/>
      <c r="M595" s="67"/>
      <c r="N595" s="67"/>
      <c r="O595" s="67"/>
      <c r="AA595" s="66"/>
      <c r="AB595" s="66"/>
      <c r="AP595" s="66"/>
      <c r="AQ595" s="66"/>
      <c r="BA595" s="66"/>
      <c r="BB595" s="66"/>
      <c r="BH595" s="66"/>
      <c r="BI595" s="66"/>
      <c r="BS595" s="66"/>
      <c r="BT595" s="66"/>
      <c r="CA595" s="67"/>
      <c r="CH595" s="66"/>
      <c r="CI595" s="66"/>
      <c r="CM595" s="67"/>
      <c r="CN595" s="66"/>
      <c r="CO595" s="66"/>
      <c r="CP595" s="66"/>
      <c r="CQ595" s="66"/>
      <c r="CX595" s="67"/>
      <c r="CY595" s="66"/>
    </row>
    <row r="596">
      <c r="F596" s="66"/>
      <c r="G596" s="66"/>
      <c r="H596" s="66"/>
      <c r="I596" s="15"/>
      <c r="J596" s="66"/>
      <c r="K596" s="66"/>
      <c r="L596" s="67"/>
      <c r="M596" s="67"/>
      <c r="N596" s="67"/>
      <c r="O596" s="67"/>
      <c r="AA596" s="66"/>
      <c r="AB596" s="66"/>
      <c r="AP596" s="66"/>
      <c r="AQ596" s="66"/>
      <c r="BA596" s="66"/>
      <c r="BB596" s="66"/>
      <c r="BH596" s="66"/>
      <c r="BI596" s="66"/>
      <c r="BS596" s="66"/>
      <c r="BT596" s="66"/>
      <c r="CA596" s="67"/>
      <c r="CH596" s="66"/>
      <c r="CI596" s="66"/>
      <c r="CM596" s="67"/>
      <c r="CN596" s="66"/>
      <c r="CO596" s="66"/>
      <c r="CP596" s="66"/>
      <c r="CQ596" s="66"/>
      <c r="CX596" s="67"/>
      <c r="CY596" s="66"/>
    </row>
    <row r="597">
      <c r="F597" s="66"/>
      <c r="G597" s="66"/>
      <c r="H597" s="66"/>
      <c r="I597" s="15"/>
      <c r="J597" s="66"/>
      <c r="K597" s="66"/>
      <c r="L597" s="67"/>
      <c r="M597" s="67"/>
      <c r="N597" s="67"/>
      <c r="O597" s="67"/>
      <c r="AA597" s="66"/>
      <c r="AB597" s="66"/>
      <c r="AP597" s="66"/>
      <c r="AQ597" s="66"/>
      <c r="BA597" s="66"/>
      <c r="BB597" s="66"/>
      <c r="BH597" s="66"/>
      <c r="BI597" s="66"/>
      <c r="BS597" s="66"/>
      <c r="BT597" s="66"/>
      <c r="CA597" s="67"/>
      <c r="CH597" s="66"/>
      <c r="CI597" s="66"/>
      <c r="CM597" s="67"/>
      <c r="CN597" s="66"/>
      <c r="CO597" s="66"/>
      <c r="CP597" s="66"/>
      <c r="CQ597" s="66"/>
      <c r="CX597" s="67"/>
      <c r="CY597" s="66"/>
    </row>
    <row r="598">
      <c r="F598" s="66"/>
      <c r="G598" s="66"/>
      <c r="H598" s="66"/>
      <c r="I598" s="15"/>
      <c r="J598" s="66"/>
      <c r="K598" s="66"/>
      <c r="L598" s="67"/>
      <c r="M598" s="67"/>
      <c r="N598" s="67"/>
      <c r="O598" s="67"/>
      <c r="AA598" s="66"/>
      <c r="AB598" s="66"/>
      <c r="AP598" s="66"/>
      <c r="AQ598" s="66"/>
      <c r="BA598" s="66"/>
      <c r="BB598" s="66"/>
      <c r="BH598" s="66"/>
      <c r="BI598" s="66"/>
      <c r="BS598" s="66"/>
      <c r="BT598" s="66"/>
      <c r="CA598" s="67"/>
      <c r="CH598" s="66"/>
      <c r="CI598" s="66"/>
      <c r="CM598" s="67"/>
      <c r="CN598" s="66"/>
      <c r="CO598" s="66"/>
      <c r="CP598" s="66"/>
      <c r="CQ598" s="66"/>
      <c r="CX598" s="67"/>
      <c r="CY598" s="66"/>
    </row>
    <row r="599">
      <c r="F599" s="66"/>
      <c r="G599" s="66"/>
      <c r="H599" s="66"/>
      <c r="I599" s="15"/>
      <c r="J599" s="66"/>
      <c r="K599" s="66"/>
      <c r="L599" s="67"/>
      <c r="M599" s="67"/>
      <c r="N599" s="67"/>
      <c r="O599" s="67"/>
      <c r="AA599" s="66"/>
      <c r="AB599" s="66"/>
      <c r="AP599" s="66"/>
      <c r="AQ599" s="66"/>
      <c r="BA599" s="66"/>
      <c r="BB599" s="66"/>
      <c r="BH599" s="66"/>
      <c r="BI599" s="66"/>
      <c r="BS599" s="66"/>
      <c r="BT599" s="66"/>
      <c r="CA599" s="67"/>
      <c r="CH599" s="66"/>
      <c r="CI599" s="66"/>
      <c r="CM599" s="67"/>
      <c r="CN599" s="66"/>
      <c r="CO599" s="66"/>
      <c r="CP599" s="66"/>
      <c r="CQ599" s="66"/>
      <c r="CX599" s="67"/>
      <c r="CY599" s="66"/>
    </row>
    <row r="600">
      <c r="F600" s="66"/>
      <c r="G600" s="66"/>
      <c r="H600" s="66"/>
      <c r="I600" s="15"/>
      <c r="J600" s="66"/>
      <c r="K600" s="66"/>
      <c r="L600" s="67"/>
      <c r="M600" s="67"/>
      <c r="N600" s="67"/>
      <c r="O600" s="67"/>
      <c r="AA600" s="66"/>
      <c r="AB600" s="66"/>
      <c r="AP600" s="66"/>
      <c r="AQ600" s="66"/>
      <c r="BA600" s="66"/>
      <c r="BB600" s="66"/>
      <c r="BH600" s="66"/>
      <c r="BI600" s="66"/>
      <c r="BS600" s="66"/>
      <c r="BT600" s="66"/>
      <c r="CA600" s="67"/>
      <c r="CH600" s="66"/>
      <c r="CI600" s="66"/>
      <c r="CM600" s="67"/>
      <c r="CN600" s="66"/>
      <c r="CO600" s="66"/>
      <c r="CP600" s="66"/>
      <c r="CQ600" s="66"/>
      <c r="CX600" s="67"/>
      <c r="CY600" s="66"/>
    </row>
    <row r="601">
      <c r="F601" s="66"/>
      <c r="G601" s="66"/>
      <c r="H601" s="66"/>
      <c r="I601" s="15"/>
      <c r="J601" s="66"/>
      <c r="K601" s="66"/>
      <c r="L601" s="67"/>
      <c r="M601" s="67"/>
      <c r="N601" s="67"/>
      <c r="O601" s="67"/>
      <c r="AA601" s="66"/>
      <c r="AB601" s="66"/>
      <c r="AP601" s="66"/>
      <c r="AQ601" s="66"/>
      <c r="BA601" s="66"/>
      <c r="BB601" s="66"/>
      <c r="BH601" s="66"/>
      <c r="BI601" s="66"/>
      <c r="BS601" s="66"/>
      <c r="BT601" s="66"/>
      <c r="CA601" s="67"/>
      <c r="CH601" s="66"/>
      <c r="CI601" s="66"/>
      <c r="CM601" s="67"/>
      <c r="CN601" s="66"/>
      <c r="CO601" s="66"/>
      <c r="CP601" s="66"/>
      <c r="CQ601" s="66"/>
      <c r="CX601" s="67"/>
      <c r="CY601" s="66"/>
    </row>
    <row r="602">
      <c r="F602" s="66"/>
      <c r="G602" s="66"/>
      <c r="H602" s="66"/>
      <c r="I602" s="15"/>
      <c r="J602" s="66"/>
      <c r="K602" s="66"/>
      <c r="L602" s="67"/>
      <c r="M602" s="67"/>
      <c r="N602" s="67"/>
      <c r="O602" s="67"/>
      <c r="AA602" s="66"/>
      <c r="AB602" s="66"/>
      <c r="AP602" s="66"/>
      <c r="AQ602" s="66"/>
      <c r="BA602" s="66"/>
      <c r="BB602" s="66"/>
      <c r="BH602" s="66"/>
      <c r="BI602" s="66"/>
      <c r="BS602" s="66"/>
      <c r="BT602" s="66"/>
      <c r="CA602" s="67"/>
      <c r="CH602" s="66"/>
      <c r="CI602" s="66"/>
      <c r="CM602" s="67"/>
      <c r="CN602" s="66"/>
      <c r="CO602" s="66"/>
      <c r="CP602" s="66"/>
      <c r="CQ602" s="66"/>
      <c r="CX602" s="67"/>
      <c r="CY602" s="66"/>
    </row>
    <row r="603">
      <c r="F603" s="66"/>
      <c r="G603" s="66"/>
      <c r="H603" s="66"/>
      <c r="I603" s="15"/>
      <c r="J603" s="66"/>
      <c r="K603" s="66"/>
      <c r="L603" s="67"/>
      <c r="M603" s="67"/>
      <c r="N603" s="67"/>
      <c r="O603" s="67"/>
      <c r="AA603" s="66"/>
      <c r="AB603" s="66"/>
      <c r="AP603" s="66"/>
      <c r="AQ603" s="66"/>
      <c r="BA603" s="66"/>
      <c r="BB603" s="66"/>
      <c r="BH603" s="66"/>
      <c r="BI603" s="66"/>
      <c r="BS603" s="66"/>
      <c r="BT603" s="66"/>
      <c r="CA603" s="67"/>
      <c r="CH603" s="66"/>
      <c r="CI603" s="66"/>
      <c r="CM603" s="67"/>
      <c r="CN603" s="66"/>
      <c r="CO603" s="66"/>
      <c r="CP603" s="66"/>
      <c r="CQ603" s="66"/>
      <c r="CX603" s="67"/>
      <c r="CY603" s="66"/>
    </row>
    <row r="604">
      <c r="F604" s="66"/>
      <c r="G604" s="66"/>
      <c r="H604" s="66"/>
      <c r="I604" s="15"/>
      <c r="J604" s="66"/>
      <c r="K604" s="66"/>
      <c r="L604" s="67"/>
      <c r="M604" s="67"/>
      <c r="N604" s="67"/>
      <c r="O604" s="67"/>
      <c r="AA604" s="66"/>
      <c r="AB604" s="66"/>
      <c r="AP604" s="66"/>
      <c r="AQ604" s="66"/>
      <c r="BA604" s="66"/>
      <c r="BB604" s="66"/>
      <c r="BH604" s="66"/>
      <c r="BI604" s="66"/>
      <c r="BS604" s="66"/>
      <c r="BT604" s="66"/>
      <c r="CA604" s="67"/>
      <c r="CH604" s="66"/>
      <c r="CI604" s="66"/>
      <c r="CM604" s="67"/>
      <c r="CN604" s="66"/>
      <c r="CO604" s="66"/>
      <c r="CP604" s="66"/>
      <c r="CQ604" s="66"/>
      <c r="CX604" s="67"/>
      <c r="CY604" s="66"/>
    </row>
    <row r="605">
      <c r="F605" s="66"/>
      <c r="G605" s="66"/>
      <c r="H605" s="66"/>
      <c r="I605" s="15"/>
      <c r="J605" s="66"/>
      <c r="K605" s="66"/>
      <c r="L605" s="67"/>
      <c r="M605" s="67"/>
      <c r="N605" s="67"/>
      <c r="O605" s="67"/>
      <c r="AA605" s="66"/>
      <c r="AB605" s="66"/>
      <c r="AP605" s="66"/>
      <c r="AQ605" s="66"/>
      <c r="BA605" s="66"/>
      <c r="BB605" s="66"/>
      <c r="BH605" s="66"/>
      <c r="BI605" s="66"/>
      <c r="BS605" s="66"/>
      <c r="BT605" s="66"/>
      <c r="CA605" s="67"/>
      <c r="CH605" s="66"/>
      <c r="CI605" s="66"/>
      <c r="CM605" s="67"/>
      <c r="CN605" s="66"/>
      <c r="CO605" s="66"/>
      <c r="CP605" s="66"/>
      <c r="CQ605" s="66"/>
      <c r="CX605" s="67"/>
      <c r="CY605" s="66"/>
    </row>
    <row r="606">
      <c r="F606" s="66"/>
      <c r="G606" s="66"/>
      <c r="H606" s="66"/>
      <c r="I606" s="15"/>
      <c r="J606" s="66"/>
      <c r="K606" s="66"/>
      <c r="L606" s="67"/>
      <c r="M606" s="67"/>
      <c r="N606" s="67"/>
      <c r="O606" s="67"/>
      <c r="AA606" s="66"/>
      <c r="AB606" s="66"/>
      <c r="AP606" s="66"/>
      <c r="AQ606" s="66"/>
      <c r="BA606" s="66"/>
      <c r="BB606" s="66"/>
      <c r="BH606" s="66"/>
      <c r="BI606" s="66"/>
      <c r="BS606" s="66"/>
      <c r="BT606" s="66"/>
      <c r="CA606" s="67"/>
      <c r="CH606" s="66"/>
      <c r="CI606" s="66"/>
      <c r="CM606" s="67"/>
      <c r="CN606" s="66"/>
      <c r="CO606" s="66"/>
      <c r="CP606" s="66"/>
      <c r="CQ606" s="66"/>
      <c r="CX606" s="67"/>
      <c r="CY606" s="66"/>
    </row>
    <row r="607">
      <c r="F607" s="66"/>
      <c r="G607" s="66"/>
      <c r="H607" s="66"/>
      <c r="I607" s="15"/>
      <c r="J607" s="66"/>
      <c r="K607" s="66"/>
      <c r="L607" s="67"/>
      <c r="M607" s="67"/>
      <c r="N607" s="67"/>
      <c r="O607" s="67"/>
      <c r="AA607" s="66"/>
      <c r="AB607" s="66"/>
      <c r="AP607" s="66"/>
      <c r="AQ607" s="66"/>
      <c r="BA607" s="66"/>
      <c r="BB607" s="66"/>
      <c r="BH607" s="66"/>
      <c r="BI607" s="66"/>
      <c r="BS607" s="66"/>
      <c r="BT607" s="66"/>
      <c r="CA607" s="67"/>
      <c r="CH607" s="66"/>
      <c r="CI607" s="66"/>
      <c r="CM607" s="67"/>
      <c r="CN607" s="66"/>
      <c r="CO607" s="66"/>
      <c r="CP607" s="66"/>
      <c r="CQ607" s="66"/>
      <c r="CX607" s="67"/>
      <c r="CY607" s="66"/>
    </row>
    <row r="608">
      <c r="F608" s="66"/>
      <c r="G608" s="66"/>
      <c r="H608" s="66"/>
      <c r="I608" s="15"/>
      <c r="J608" s="66"/>
      <c r="K608" s="66"/>
      <c r="L608" s="67"/>
      <c r="M608" s="67"/>
      <c r="N608" s="67"/>
      <c r="O608" s="67"/>
      <c r="AA608" s="66"/>
      <c r="AB608" s="66"/>
      <c r="AP608" s="66"/>
      <c r="AQ608" s="66"/>
      <c r="BA608" s="66"/>
      <c r="BB608" s="66"/>
      <c r="BH608" s="66"/>
      <c r="BI608" s="66"/>
      <c r="BS608" s="66"/>
      <c r="BT608" s="66"/>
      <c r="CA608" s="67"/>
      <c r="CH608" s="66"/>
      <c r="CI608" s="66"/>
      <c r="CM608" s="67"/>
      <c r="CN608" s="66"/>
      <c r="CO608" s="66"/>
      <c r="CP608" s="66"/>
      <c r="CQ608" s="66"/>
      <c r="CX608" s="67"/>
      <c r="CY608" s="66"/>
    </row>
    <row r="609">
      <c r="F609" s="66"/>
      <c r="G609" s="66"/>
      <c r="H609" s="66"/>
      <c r="I609" s="15"/>
      <c r="J609" s="66"/>
      <c r="K609" s="66"/>
      <c r="L609" s="67"/>
      <c r="M609" s="67"/>
      <c r="N609" s="67"/>
      <c r="O609" s="67"/>
      <c r="AA609" s="66"/>
      <c r="AB609" s="66"/>
      <c r="AP609" s="66"/>
      <c r="AQ609" s="66"/>
      <c r="BA609" s="66"/>
      <c r="BB609" s="66"/>
      <c r="BH609" s="66"/>
      <c r="BI609" s="66"/>
      <c r="BS609" s="66"/>
      <c r="BT609" s="66"/>
      <c r="CA609" s="67"/>
      <c r="CH609" s="66"/>
      <c r="CI609" s="66"/>
      <c r="CM609" s="67"/>
      <c r="CN609" s="66"/>
      <c r="CO609" s="66"/>
      <c r="CP609" s="66"/>
      <c r="CQ609" s="66"/>
      <c r="CX609" s="67"/>
      <c r="CY609" s="66"/>
    </row>
    <row r="610">
      <c r="F610" s="66"/>
      <c r="G610" s="66"/>
      <c r="H610" s="66"/>
      <c r="I610" s="15"/>
      <c r="J610" s="66"/>
      <c r="K610" s="66"/>
      <c r="L610" s="67"/>
      <c r="M610" s="67"/>
      <c r="N610" s="67"/>
      <c r="O610" s="67"/>
      <c r="AA610" s="66"/>
      <c r="AB610" s="66"/>
      <c r="AP610" s="66"/>
      <c r="AQ610" s="66"/>
      <c r="BA610" s="66"/>
      <c r="BB610" s="66"/>
      <c r="BH610" s="66"/>
      <c r="BI610" s="66"/>
      <c r="BS610" s="66"/>
      <c r="BT610" s="66"/>
      <c r="CA610" s="67"/>
      <c r="CH610" s="66"/>
      <c r="CI610" s="66"/>
      <c r="CM610" s="67"/>
      <c r="CN610" s="66"/>
      <c r="CO610" s="66"/>
      <c r="CP610" s="66"/>
      <c r="CQ610" s="66"/>
      <c r="CX610" s="67"/>
      <c r="CY610" s="66"/>
    </row>
    <row r="611">
      <c r="F611" s="66"/>
      <c r="G611" s="66"/>
      <c r="H611" s="66"/>
      <c r="I611" s="15"/>
      <c r="J611" s="66"/>
      <c r="K611" s="66"/>
      <c r="L611" s="67"/>
      <c r="M611" s="67"/>
      <c r="N611" s="67"/>
      <c r="O611" s="67"/>
      <c r="AA611" s="66"/>
      <c r="AB611" s="66"/>
      <c r="AP611" s="66"/>
      <c r="AQ611" s="66"/>
      <c r="BA611" s="66"/>
      <c r="BB611" s="66"/>
      <c r="BH611" s="66"/>
      <c r="BI611" s="66"/>
      <c r="BS611" s="66"/>
      <c r="BT611" s="66"/>
      <c r="CA611" s="67"/>
      <c r="CH611" s="66"/>
      <c r="CI611" s="66"/>
      <c r="CM611" s="67"/>
      <c r="CN611" s="66"/>
      <c r="CO611" s="66"/>
      <c r="CP611" s="66"/>
      <c r="CQ611" s="66"/>
      <c r="CX611" s="67"/>
      <c r="CY611" s="66"/>
    </row>
    <row r="612">
      <c r="F612" s="66"/>
      <c r="G612" s="66"/>
      <c r="H612" s="66"/>
      <c r="I612" s="15"/>
      <c r="J612" s="66"/>
      <c r="K612" s="66"/>
      <c r="L612" s="67"/>
      <c r="M612" s="67"/>
      <c r="N612" s="67"/>
      <c r="O612" s="67"/>
      <c r="AA612" s="66"/>
      <c r="AB612" s="66"/>
      <c r="AP612" s="66"/>
      <c r="AQ612" s="66"/>
      <c r="BA612" s="66"/>
      <c r="BB612" s="66"/>
      <c r="BH612" s="66"/>
      <c r="BI612" s="66"/>
      <c r="BS612" s="66"/>
      <c r="BT612" s="66"/>
      <c r="CA612" s="67"/>
      <c r="CH612" s="66"/>
      <c r="CI612" s="66"/>
      <c r="CM612" s="67"/>
      <c r="CN612" s="66"/>
      <c r="CO612" s="66"/>
      <c r="CP612" s="66"/>
      <c r="CQ612" s="66"/>
      <c r="CX612" s="67"/>
      <c r="CY612" s="66"/>
    </row>
    <row r="613">
      <c r="F613" s="66"/>
      <c r="G613" s="66"/>
      <c r="H613" s="66"/>
      <c r="I613" s="15"/>
      <c r="J613" s="66"/>
      <c r="K613" s="66"/>
      <c r="L613" s="67"/>
      <c r="M613" s="67"/>
      <c r="N613" s="67"/>
      <c r="O613" s="67"/>
      <c r="AA613" s="66"/>
      <c r="AB613" s="66"/>
      <c r="AP613" s="66"/>
      <c r="AQ613" s="66"/>
      <c r="BA613" s="66"/>
      <c r="BB613" s="66"/>
      <c r="BH613" s="66"/>
      <c r="BI613" s="66"/>
      <c r="BS613" s="66"/>
      <c r="BT613" s="66"/>
      <c r="CA613" s="67"/>
      <c r="CH613" s="66"/>
      <c r="CI613" s="66"/>
      <c r="CM613" s="67"/>
      <c r="CN613" s="66"/>
      <c r="CO613" s="66"/>
      <c r="CP613" s="66"/>
      <c r="CQ613" s="66"/>
      <c r="CX613" s="67"/>
      <c r="CY613" s="66"/>
    </row>
    <row r="614">
      <c r="F614" s="66"/>
      <c r="G614" s="66"/>
      <c r="H614" s="66"/>
      <c r="I614" s="15"/>
      <c r="J614" s="66"/>
      <c r="K614" s="66"/>
      <c r="L614" s="67"/>
      <c r="M614" s="67"/>
      <c r="N614" s="67"/>
      <c r="O614" s="67"/>
      <c r="AA614" s="66"/>
      <c r="AB614" s="66"/>
      <c r="AP614" s="66"/>
      <c r="AQ614" s="66"/>
      <c r="BA614" s="66"/>
      <c r="BB614" s="66"/>
      <c r="BH614" s="66"/>
      <c r="BI614" s="66"/>
      <c r="BS614" s="66"/>
      <c r="BT614" s="66"/>
      <c r="CA614" s="67"/>
      <c r="CH614" s="66"/>
      <c r="CI614" s="66"/>
      <c r="CM614" s="67"/>
      <c r="CN614" s="66"/>
      <c r="CO614" s="66"/>
      <c r="CP614" s="66"/>
      <c r="CQ614" s="66"/>
      <c r="CX614" s="67"/>
      <c r="CY614" s="66"/>
    </row>
    <row r="615">
      <c r="F615" s="66"/>
      <c r="G615" s="66"/>
      <c r="H615" s="66"/>
      <c r="I615" s="15"/>
      <c r="J615" s="66"/>
      <c r="K615" s="66"/>
      <c r="L615" s="67"/>
      <c r="M615" s="67"/>
      <c r="N615" s="67"/>
      <c r="O615" s="67"/>
      <c r="AA615" s="66"/>
      <c r="AB615" s="66"/>
      <c r="AP615" s="66"/>
      <c r="AQ615" s="66"/>
      <c r="BA615" s="66"/>
      <c r="BB615" s="66"/>
      <c r="BH615" s="66"/>
      <c r="BI615" s="66"/>
      <c r="BS615" s="66"/>
      <c r="BT615" s="66"/>
      <c r="CA615" s="67"/>
      <c r="CH615" s="66"/>
      <c r="CI615" s="66"/>
      <c r="CM615" s="67"/>
      <c r="CN615" s="66"/>
      <c r="CO615" s="66"/>
      <c r="CP615" s="66"/>
      <c r="CQ615" s="66"/>
      <c r="CX615" s="67"/>
      <c r="CY615" s="66"/>
    </row>
    <row r="616">
      <c r="F616" s="66"/>
      <c r="G616" s="66"/>
      <c r="H616" s="66"/>
      <c r="I616" s="15"/>
      <c r="J616" s="66"/>
      <c r="K616" s="66"/>
      <c r="L616" s="67"/>
      <c r="M616" s="67"/>
      <c r="N616" s="67"/>
      <c r="O616" s="67"/>
      <c r="AA616" s="66"/>
      <c r="AB616" s="66"/>
      <c r="AP616" s="66"/>
      <c r="AQ616" s="66"/>
      <c r="BA616" s="66"/>
      <c r="BB616" s="66"/>
      <c r="BH616" s="66"/>
      <c r="BI616" s="66"/>
      <c r="BS616" s="66"/>
      <c r="BT616" s="66"/>
      <c r="CA616" s="67"/>
      <c r="CH616" s="66"/>
      <c r="CI616" s="66"/>
      <c r="CM616" s="67"/>
      <c r="CN616" s="66"/>
      <c r="CO616" s="66"/>
      <c r="CP616" s="66"/>
      <c r="CQ616" s="66"/>
      <c r="CX616" s="67"/>
      <c r="CY616" s="66"/>
    </row>
    <row r="617">
      <c r="F617" s="66"/>
      <c r="G617" s="66"/>
      <c r="H617" s="66"/>
      <c r="I617" s="15"/>
      <c r="J617" s="66"/>
      <c r="K617" s="66"/>
      <c r="L617" s="67"/>
      <c r="M617" s="67"/>
      <c r="N617" s="67"/>
      <c r="O617" s="67"/>
      <c r="AA617" s="66"/>
      <c r="AB617" s="66"/>
      <c r="AP617" s="66"/>
      <c r="AQ617" s="66"/>
      <c r="BA617" s="66"/>
      <c r="BB617" s="66"/>
      <c r="BH617" s="66"/>
      <c r="BI617" s="66"/>
      <c r="BS617" s="66"/>
      <c r="BT617" s="66"/>
      <c r="CA617" s="67"/>
      <c r="CH617" s="66"/>
      <c r="CI617" s="66"/>
      <c r="CM617" s="67"/>
      <c r="CN617" s="66"/>
      <c r="CO617" s="66"/>
      <c r="CP617" s="66"/>
      <c r="CQ617" s="66"/>
      <c r="CX617" s="67"/>
      <c r="CY617" s="66"/>
    </row>
    <row r="618">
      <c r="F618" s="66"/>
      <c r="G618" s="66"/>
      <c r="H618" s="66"/>
      <c r="I618" s="15"/>
      <c r="J618" s="66"/>
      <c r="K618" s="66"/>
      <c r="L618" s="67"/>
      <c r="M618" s="67"/>
      <c r="N618" s="67"/>
      <c r="O618" s="67"/>
      <c r="AA618" s="66"/>
      <c r="AB618" s="66"/>
      <c r="AP618" s="66"/>
      <c r="AQ618" s="66"/>
      <c r="BA618" s="66"/>
      <c r="BB618" s="66"/>
      <c r="BH618" s="66"/>
      <c r="BI618" s="66"/>
      <c r="BS618" s="66"/>
      <c r="BT618" s="66"/>
      <c r="CA618" s="67"/>
      <c r="CH618" s="66"/>
      <c r="CI618" s="66"/>
      <c r="CM618" s="67"/>
      <c r="CN618" s="66"/>
      <c r="CO618" s="66"/>
      <c r="CP618" s="66"/>
      <c r="CQ618" s="66"/>
      <c r="CX618" s="67"/>
      <c r="CY618" s="66"/>
    </row>
    <row r="619">
      <c r="F619" s="66"/>
      <c r="G619" s="66"/>
      <c r="H619" s="66"/>
      <c r="I619" s="15"/>
      <c r="J619" s="66"/>
      <c r="K619" s="66"/>
      <c r="L619" s="67"/>
      <c r="M619" s="67"/>
      <c r="N619" s="67"/>
      <c r="O619" s="67"/>
      <c r="AA619" s="66"/>
      <c r="AB619" s="66"/>
      <c r="AP619" s="66"/>
      <c r="AQ619" s="66"/>
      <c r="BA619" s="66"/>
      <c r="BB619" s="66"/>
      <c r="BH619" s="66"/>
      <c r="BI619" s="66"/>
      <c r="BS619" s="66"/>
      <c r="BT619" s="66"/>
      <c r="CA619" s="67"/>
      <c r="CH619" s="66"/>
      <c r="CI619" s="66"/>
      <c r="CM619" s="67"/>
      <c r="CN619" s="66"/>
      <c r="CO619" s="66"/>
      <c r="CP619" s="66"/>
      <c r="CQ619" s="66"/>
      <c r="CX619" s="67"/>
      <c r="CY619" s="66"/>
    </row>
    <row r="620">
      <c r="F620" s="66"/>
      <c r="G620" s="66"/>
      <c r="H620" s="66"/>
      <c r="I620" s="15"/>
      <c r="J620" s="66"/>
      <c r="K620" s="66"/>
      <c r="L620" s="67"/>
      <c r="M620" s="67"/>
      <c r="N620" s="67"/>
      <c r="O620" s="67"/>
      <c r="AA620" s="66"/>
      <c r="AB620" s="66"/>
      <c r="AP620" s="66"/>
      <c r="AQ620" s="66"/>
      <c r="BA620" s="66"/>
      <c r="BB620" s="66"/>
      <c r="BH620" s="66"/>
      <c r="BI620" s="66"/>
      <c r="BS620" s="66"/>
      <c r="BT620" s="66"/>
      <c r="CA620" s="67"/>
      <c r="CH620" s="66"/>
      <c r="CI620" s="66"/>
      <c r="CM620" s="67"/>
      <c r="CN620" s="66"/>
      <c r="CO620" s="66"/>
      <c r="CP620" s="66"/>
      <c r="CQ620" s="66"/>
      <c r="CX620" s="67"/>
      <c r="CY620" s="66"/>
    </row>
    <row r="621">
      <c r="F621" s="66"/>
      <c r="G621" s="66"/>
      <c r="H621" s="66"/>
      <c r="I621" s="15"/>
      <c r="J621" s="66"/>
      <c r="K621" s="66"/>
      <c r="L621" s="67"/>
      <c r="M621" s="67"/>
      <c r="N621" s="67"/>
      <c r="O621" s="67"/>
      <c r="AA621" s="66"/>
      <c r="AB621" s="66"/>
      <c r="AP621" s="66"/>
      <c r="AQ621" s="66"/>
      <c r="BA621" s="66"/>
      <c r="BB621" s="66"/>
      <c r="BH621" s="66"/>
      <c r="BI621" s="66"/>
      <c r="BS621" s="66"/>
      <c r="BT621" s="66"/>
      <c r="CA621" s="67"/>
      <c r="CH621" s="66"/>
      <c r="CI621" s="66"/>
      <c r="CM621" s="67"/>
      <c r="CN621" s="66"/>
      <c r="CO621" s="66"/>
      <c r="CP621" s="66"/>
      <c r="CQ621" s="66"/>
      <c r="CX621" s="67"/>
      <c r="CY621" s="66"/>
    </row>
    <row r="622">
      <c r="F622" s="66"/>
      <c r="G622" s="66"/>
      <c r="H622" s="66"/>
      <c r="I622" s="15"/>
      <c r="J622" s="66"/>
      <c r="K622" s="66"/>
      <c r="L622" s="67"/>
      <c r="M622" s="67"/>
      <c r="N622" s="67"/>
      <c r="O622" s="67"/>
      <c r="AA622" s="66"/>
      <c r="AB622" s="66"/>
      <c r="AP622" s="66"/>
      <c r="AQ622" s="66"/>
      <c r="BA622" s="66"/>
      <c r="BB622" s="66"/>
      <c r="BH622" s="66"/>
      <c r="BI622" s="66"/>
      <c r="BS622" s="66"/>
      <c r="BT622" s="66"/>
      <c r="CA622" s="67"/>
      <c r="CH622" s="66"/>
      <c r="CI622" s="66"/>
      <c r="CM622" s="67"/>
      <c r="CN622" s="66"/>
      <c r="CO622" s="66"/>
      <c r="CP622" s="66"/>
      <c r="CQ622" s="66"/>
      <c r="CX622" s="67"/>
      <c r="CY622" s="66"/>
    </row>
    <row r="623">
      <c r="F623" s="66"/>
      <c r="G623" s="66"/>
      <c r="H623" s="66"/>
      <c r="I623" s="15"/>
      <c r="J623" s="66"/>
      <c r="K623" s="66"/>
      <c r="L623" s="67"/>
      <c r="M623" s="67"/>
      <c r="N623" s="67"/>
      <c r="O623" s="67"/>
      <c r="AA623" s="66"/>
      <c r="AB623" s="66"/>
      <c r="AP623" s="66"/>
      <c r="AQ623" s="66"/>
      <c r="BA623" s="66"/>
      <c r="BB623" s="66"/>
      <c r="BH623" s="66"/>
      <c r="BI623" s="66"/>
      <c r="BS623" s="66"/>
      <c r="BT623" s="66"/>
      <c r="CA623" s="67"/>
      <c r="CH623" s="66"/>
      <c r="CI623" s="66"/>
      <c r="CM623" s="67"/>
      <c r="CN623" s="66"/>
      <c r="CO623" s="66"/>
      <c r="CP623" s="66"/>
      <c r="CQ623" s="66"/>
      <c r="CX623" s="67"/>
      <c r="CY623" s="66"/>
    </row>
    <row r="624">
      <c r="F624" s="66"/>
      <c r="G624" s="66"/>
      <c r="H624" s="66"/>
      <c r="I624" s="15"/>
      <c r="J624" s="66"/>
      <c r="K624" s="66"/>
      <c r="L624" s="67"/>
      <c r="M624" s="67"/>
      <c r="N624" s="67"/>
      <c r="O624" s="67"/>
      <c r="AA624" s="66"/>
      <c r="AB624" s="66"/>
      <c r="AP624" s="66"/>
      <c r="AQ624" s="66"/>
      <c r="BA624" s="66"/>
      <c r="BB624" s="66"/>
      <c r="BH624" s="66"/>
      <c r="BI624" s="66"/>
      <c r="BS624" s="66"/>
      <c r="BT624" s="66"/>
      <c r="CA624" s="67"/>
      <c r="CH624" s="66"/>
      <c r="CI624" s="66"/>
      <c r="CM624" s="67"/>
      <c r="CN624" s="66"/>
      <c r="CO624" s="66"/>
      <c r="CP624" s="66"/>
      <c r="CQ624" s="66"/>
      <c r="CX624" s="67"/>
      <c r="CY624" s="66"/>
    </row>
    <row r="625">
      <c r="F625" s="66"/>
      <c r="G625" s="66"/>
      <c r="H625" s="66"/>
      <c r="I625" s="15"/>
      <c r="J625" s="66"/>
      <c r="K625" s="66"/>
      <c r="L625" s="67"/>
      <c r="M625" s="67"/>
      <c r="N625" s="67"/>
      <c r="O625" s="67"/>
      <c r="AA625" s="66"/>
      <c r="AB625" s="66"/>
      <c r="AP625" s="66"/>
      <c r="AQ625" s="66"/>
      <c r="BA625" s="66"/>
      <c r="BB625" s="66"/>
      <c r="BH625" s="66"/>
      <c r="BI625" s="66"/>
      <c r="BS625" s="66"/>
      <c r="BT625" s="66"/>
      <c r="CA625" s="67"/>
      <c r="CH625" s="66"/>
      <c r="CI625" s="66"/>
      <c r="CM625" s="67"/>
      <c r="CN625" s="66"/>
      <c r="CO625" s="66"/>
      <c r="CP625" s="66"/>
      <c r="CQ625" s="66"/>
      <c r="CX625" s="67"/>
      <c r="CY625" s="66"/>
    </row>
    <row r="626">
      <c r="F626" s="66"/>
      <c r="G626" s="66"/>
      <c r="H626" s="66"/>
      <c r="I626" s="15"/>
      <c r="J626" s="66"/>
      <c r="K626" s="66"/>
      <c r="L626" s="67"/>
      <c r="M626" s="67"/>
      <c r="N626" s="67"/>
      <c r="O626" s="67"/>
      <c r="AA626" s="66"/>
      <c r="AB626" s="66"/>
      <c r="AP626" s="66"/>
      <c r="AQ626" s="66"/>
      <c r="BA626" s="66"/>
      <c r="BB626" s="66"/>
      <c r="BH626" s="66"/>
      <c r="BI626" s="66"/>
      <c r="BS626" s="66"/>
      <c r="BT626" s="66"/>
      <c r="CA626" s="67"/>
      <c r="CH626" s="66"/>
      <c r="CI626" s="66"/>
      <c r="CM626" s="67"/>
      <c r="CN626" s="66"/>
      <c r="CO626" s="66"/>
      <c r="CP626" s="66"/>
      <c r="CQ626" s="66"/>
      <c r="CX626" s="67"/>
      <c r="CY626" s="66"/>
    </row>
    <row r="627">
      <c r="F627" s="66"/>
      <c r="G627" s="66"/>
      <c r="H627" s="66"/>
      <c r="I627" s="15"/>
      <c r="J627" s="66"/>
      <c r="K627" s="66"/>
      <c r="L627" s="67"/>
      <c r="M627" s="67"/>
      <c r="N627" s="67"/>
      <c r="O627" s="67"/>
      <c r="AA627" s="66"/>
      <c r="AB627" s="66"/>
      <c r="AP627" s="66"/>
      <c r="AQ627" s="66"/>
      <c r="BA627" s="66"/>
      <c r="BB627" s="66"/>
      <c r="BH627" s="66"/>
      <c r="BI627" s="66"/>
      <c r="BS627" s="66"/>
      <c r="BT627" s="66"/>
      <c r="CA627" s="67"/>
      <c r="CH627" s="66"/>
      <c r="CI627" s="66"/>
      <c r="CM627" s="67"/>
      <c r="CN627" s="66"/>
      <c r="CO627" s="66"/>
      <c r="CP627" s="66"/>
      <c r="CQ627" s="66"/>
      <c r="CX627" s="67"/>
      <c r="CY627" s="66"/>
    </row>
    <row r="628">
      <c r="F628" s="66"/>
      <c r="G628" s="66"/>
      <c r="H628" s="66"/>
      <c r="I628" s="15"/>
      <c r="J628" s="66"/>
      <c r="K628" s="66"/>
      <c r="L628" s="67"/>
      <c r="M628" s="67"/>
      <c r="N628" s="67"/>
      <c r="O628" s="67"/>
      <c r="AA628" s="66"/>
      <c r="AB628" s="66"/>
      <c r="AP628" s="66"/>
      <c r="AQ628" s="66"/>
      <c r="BA628" s="66"/>
      <c r="BB628" s="66"/>
      <c r="BH628" s="66"/>
      <c r="BI628" s="66"/>
      <c r="BS628" s="66"/>
      <c r="BT628" s="66"/>
      <c r="CA628" s="67"/>
      <c r="CH628" s="66"/>
      <c r="CI628" s="66"/>
      <c r="CM628" s="67"/>
      <c r="CN628" s="66"/>
      <c r="CO628" s="66"/>
      <c r="CP628" s="66"/>
      <c r="CQ628" s="66"/>
      <c r="CX628" s="67"/>
      <c r="CY628" s="66"/>
    </row>
    <row r="629">
      <c r="F629" s="66"/>
      <c r="G629" s="66"/>
      <c r="H629" s="66"/>
      <c r="I629" s="15"/>
      <c r="J629" s="66"/>
      <c r="K629" s="66"/>
      <c r="L629" s="67"/>
      <c r="M629" s="67"/>
      <c r="N629" s="67"/>
      <c r="O629" s="67"/>
      <c r="AA629" s="66"/>
      <c r="AB629" s="66"/>
      <c r="AP629" s="66"/>
      <c r="AQ629" s="66"/>
      <c r="BA629" s="66"/>
      <c r="BB629" s="66"/>
      <c r="BH629" s="66"/>
      <c r="BI629" s="66"/>
      <c r="BS629" s="66"/>
      <c r="BT629" s="66"/>
      <c r="CA629" s="67"/>
      <c r="CH629" s="66"/>
      <c r="CI629" s="66"/>
      <c r="CM629" s="67"/>
      <c r="CN629" s="66"/>
      <c r="CO629" s="66"/>
      <c r="CP629" s="66"/>
      <c r="CQ629" s="66"/>
      <c r="CX629" s="67"/>
      <c r="CY629" s="66"/>
    </row>
    <row r="630">
      <c r="F630" s="66"/>
      <c r="G630" s="66"/>
      <c r="H630" s="66"/>
      <c r="I630" s="15"/>
      <c r="J630" s="66"/>
      <c r="K630" s="66"/>
      <c r="L630" s="67"/>
      <c r="M630" s="67"/>
      <c r="N630" s="67"/>
      <c r="O630" s="67"/>
      <c r="AA630" s="66"/>
      <c r="AB630" s="66"/>
      <c r="AP630" s="66"/>
      <c r="AQ630" s="66"/>
      <c r="BA630" s="66"/>
      <c r="BB630" s="66"/>
      <c r="BH630" s="66"/>
      <c r="BI630" s="66"/>
      <c r="BS630" s="66"/>
      <c r="BT630" s="66"/>
      <c r="CA630" s="67"/>
      <c r="CH630" s="66"/>
      <c r="CI630" s="66"/>
      <c r="CM630" s="67"/>
      <c r="CN630" s="66"/>
      <c r="CO630" s="66"/>
      <c r="CP630" s="66"/>
      <c r="CQ630" s="66"/>
      <c r="CX630" s="67"/>
      <c r="CY630" s="66"/>
    </row>
    <row r="631">
      <c r="F631" s="66"/>
      <c r="G631" s="66"/>
      <c r="H631" s="66"/>
      <c r="I631" s="15"/>
      <c r="J631" s="66"/>
      <c r="K631" s="66"/>
      <c r="L631" s="67"/>
      <c r="M631" s="67"/>
      <c r="N631" s="67"/>
      <c r="O631" s="67"/>
      <c r="AA631" s="66"/>
      <c r="AB631" s="66"/>
      <c r="AP631" s="66"/>
      <c r="AQ631" s="66"/>
      <c r="BA631" s="66"/>
      <c r="BB631" s="66"/>
      <c r="BH631" s="66"/>
      <c r="BI631" s="66"/>
      <c r="BS631" s="66"/>
      <c r="BT631" s="66"/>
      <c r="CA631" s="67"/>
      <c r="CH631" s="66"/>
      <c r="CI631" s="66"/>
      <c r="CM631" s="67"/>
      <c r="CN631" s="66"/>
      <c r="CO631" s="66"/>
      <c r="CP631" s="66"/>
      <c r="CQ631" s="66"/>
      <c r="CX631" s="67"/>
      <c r="CY631" s="66"/>
    </row>
    <row r="632">
      <c r="F632" s="66"/>
      <c r="G632" s="66"/>
      <c r="H632" s="66"/>
      <c r="I632" s="15"/>
      <c r="J632" s="66"/>
      <c r="K632" s="66"/>
      <c r="L632" s="67"/>
      <c r="M632" s="67"/>
      <c r="N632" s="67"/>
      <c r="O632" s="67"/>
      <c r="AA632" s="66"/>
      <c r="AB632" s="66"/>
      <c r="AP632" s="66"/>
      <c r="AQ632" s="66"/>
      <c r="BA632" s="66"/>
      <c r="BB632" s="66"/>
      <c r="BH632" s="66"/>
      <c r="BI632" s="66"/>
      <c r="BS632" s="66"/>
      <c r="BT632" s="66"/>
      <c r="CA632" s="67"/>
      <c r="CH632" s="66"/>
      <c r="CI632" s="66"/>
      <c r="CM632" s="67"/>
      <c r="CN632" s="66"/>
      <c r="CO632" s="66"/>
      <c r="CP632" s="66"/>
      <c r="CQ632" s="66"/>
      <c r="CX632" s="67"/>
      <c r="CY632" s="66"/>
    </row>
    <row r="633">
      <c r="F633" s="66"/>
      <c r="G633" s="66"/>
      <c r="H633" s="66"/>
      <c r="I633" s="15"/>
      <c r="J633" s="66"/>
      <c r="K633" s="66"/>
      <c r="L633" s="67"/>
      <c r="M633" s="67"/>
      <c r="N633" s="67"/>
      <c r="O633" s="67"/>
      <c r="AA633" s="66"/>
      <c r="AB633" s="66"/>
      <c r="AP633" s="66"/>
      <c r="AQ633" s="66"/>
      <c r="BA633" s="66"/>
      <c r="BB633" s="66"/>
      <c r="BH633" s="66"/>
      <c r="BI633" s="66"/>
      <c r="BS633" s="66"/>
      <c r="BT633" s="66"/>
      <c r="CA633" s="67"/>
      <c r="CH633" s="66"/>
      <c r="CI633" s="66"/>
      <c r="CM633" s="67"/>
      <c r="CN633" s="66"/>
      <c r="CO633" s="66"/>
      <c r="CP633" s="66"/>
      <c r="CQ633" s="66"/>
      <c r="CX633" s="67"/>
      <c r="CY633" s="66"/>
    </row>
    <row r="634">
      <c r="F634" s="66"/>
      <c r="G634" s="66"/>
      <c r="H634" s="66"/>
      <c r="I634" s="15"/>
      <c r="J634" s="66"/>
      <c r="K634" s="66"/>
      <c r="L634" s="67"/>
      <c r="M634" s="67"/>
      <c r="N634" s="67"/>
      <c r="O634" s="67"/>
      <c r="AA634" s="66"/>
      <c r="AB634" s="66"/>
      <c r="AP634" s="66"/>
      <c r="AQ634" s="66"/>
      <c r="BA634" s="66"/>
      <c r="BB634" s="66"/>
      <c r="BH634" s="66"/>
      <c r="BI634" s="66"/>
      <c r="BS634" s="66"/>
      <c r="BT634" s="66"/>
      <c r="CA634" s="67"/>
      <c r="CH634" s="66"/>
      <c r="CI634" s="66"/>
      <c r="CM634" s="67"/>
      <c r="CN634" s="66"/>
      <c r="CO634" s="66"/>
      <c r="CP634" s="66"/>
      <c r="CQ634" s="66"/>
      <c r="CX634" s="67"/>
      <c r="CY634" s="66"/>
    </row>
    <row r="635">
      <c r="F635" s="66"/>
      <c r="G635" s="66"/>
      <c r="H635" s="66"/>
      <c r="I635" s="15"/>
      <c r="J635" s="66"/>
      <c r="K635" s="66"/>
      <c r="L635" s="67"/>
      <c r="M635" s="67"/>
      <c r="N635" s="67"/>
      <c r="O635" s="67"/>
      <c r="AA635" s="66"/>
      <c r="AB635" s="66"/>
      <c r="AP635" s="66"/>
      <c r="AQ635" s="66"/>
      <c r="BA635" s="66"/>
      <c r="BB635" s="66"/>
      <c r="BH635" s="66"/>
      <c r="BI635" s="66"/>
      <c r="BS635" s="66"/>
      <c r="BT635" s="66"/>
      <c r="CA635" s="67"/>
      <c r="CH635" s="66"/>
      <c r="CI635" s="66"/>
      <c r="CM635" s="67"/>
      <c r="CN635" s="66"/>
      <c r="CO635" s="66"/>
      <c r="CP635" s="66"/>
      <c r="CQ635" s="66"/>
      <c r="CX635" s="67"/>
      <c r="CY635" s="66"/>
    </row>
    <row r="636">
      <c r="F636" s="66"/>
      <c r="G636" s="66"/>
      <c r="H636" s="66"/>
      <c r="I636" s="15"/>
      <c r="J636" s="66"/>
      <c r="K636" s="66"/>
      <c r="L636" s="67"/>
      <c r="M636" s="67"/>
      <c r="N636" s="67"/>
      <c r="O636" s="67"/>
      <c r="AA636" s="66"/>
      <c r="AB636" s="66"/>
      <c r="AP636" s="66"/>
      <c r="AQ636" s="66"/>
      <c r="BA636" s="66"/>
      <c r="BB636" s="66"/>
      <c r="BH636" s="66"/>
      <c r="BI636" s="66"/>
      <c r="BS636" s="66"/>
      <c r="BT636" s="66"/>
      <c r="CA636" s="67"/>
      <c r="CH636" s="66"/>
      <c r="CI636" s="66"/>
      <c r="CM636" s="67"/>
      <c r="CN636" s="66"/>
      <c r="CO636" s="66"/>
      <c r="CP636" s="66"/>
      <c r="CQ636" s="66"/>
      <c r="CX636" s="67"/>
      <c r="CY636" s="66"/>
    </row>
    <row r="637">
      <c r="F637" s="66"/>
      <c r="G637" s="66"/>
      <c r="H637" s="66"/>
      <c r="I637" s="15"/>
      <c r="J637" s="66"/>
      <c r="K637" s="66"/>
      <c r="L637" s="67"/>
      <c r="M637" s="67"/>
      <c r="N637" s="67"/>
      <c r="O637" s="67"/>
      <c r="AA637" s="66"/>
      <c r="AB637" s="66"/>
      <c r="AP637" s="66"/>
      <c r="AQ637" s="66"/>
      <c r="BA637" s="66"/>
      <c r="BB637" s="66"/>
      <c r="BH637" s="66"/>
      <c r="BI637" s="66"/>
      <c r="BS637" s="66"/>
      <c r="BT637" s="66"/>
      <c r="CA637" s="67"/>
      <c r="CH637" s="66"/>
      <c r="CI637" s="66"/>
      <c r="CM637" s="67"/>
      <c r="CN637" s="66"/>
      <c r="CO637" s="66"/>
      <c r="CP637" s="66"/>
      <c r="CQ637" s="66"/>
      <c r="CX637" s="67"/>
      <c r="CY637" s="66"/>
    </row>
    <row r="638">
      <c r="F638" s="66"/>
      <c r="G638" s="66"/>
      <c r="H638" s="66"/>
      <c r="I638" s="15"/>
      <c r="J638" s="66"/>
      <c r="K638" s="66"/>
      <c r="L638" s="67"/>
      <c r="M638" s="67"/>
      <c r="N638" s="67"/>
      <c r="O638" s="67"/>
      <c r="AA638" s="66"/>
      <c r="AB638" s="66"/>
      <c r="AP638" s="66"/>
      <c r="AQ638" s="66"/>
      <c r="BA638" s="66"/>
      <c r="BB638" s="66"/>
      <c r="BH638" s="66"/>
      <c r="BI638" s="66"/>
      <c r="BS638" s="66"/>
      <c r="BT638" s="66"/>
      <c r="CA638" s="67"/>
      <c r="CH638" s="66"/>
      <c r="CI638" s="66"/>
      <c r="CM638" s="67"/>
      <c r="CN638" s="66"/>
      <c r="CO638" s="66"/>
      <c r="CP638" s="66"/>
      <c r="CQ638" s="66"/>
      <c r="CX638" s="67"/>
      <c r="CY638" s="66"/>
    </row>
    <row r="639">
      <c r="F639" s="66"/>
      <c r="G639" s="66"/>
      <c r="H639" s="66"/>
      <c r="I639" s="15"/>
      <c r="J639" s="66"/>
      <c r="K639" s="66"/>
      <c r="L639" s="67"/>
      <c r="M639" s="67"/>
      <c r="N639" s="67"/>
      <c r="O639" s="67"/>
      <c r="AA639" s="66"/>
      <c r="AB639" s="66"/>
      <c r="AP639" s="66"/>
      <c r="AQ639" s="66"/>
      <c r="BA639" s="66"/>
      <c r="BB639" s="66"/>
      <c r="BH639" s="66"/>
      <c r="BI639" s="66"/>
      <c r="BS639" s="66"/>
      <c r="BT639" s="66"/>
      <c r="CA639" s="67"/>
      <c r="CH639" s="66"/>
      <c r="CI639" s="66"/>
      <c r="CM639" s="67"/>
      <c r="CN639" s="66"/>
      <c r="CO639" s="66"/>
      <c r="CP639" s="66"/>
      <c r="CQ639" s="66"/>
      <c r="CX639" s="67"/>
      <c r="CY639" s="66"/>
    </row>
    <row r="640">
      <c r="F640" s="66"/>
      <c r="G640" s="66"/>
      <c r="H640" s="66"/>
      <c r="I640" s="15"/>
      <c r="J640" s="66"/>
      <c r="K640" s="66"/>
      <c r="L640" s="67"/>
      <c r="M640" s="67"/>
      <c r="N640" s="67"/>
      <c r="O640" s="67"/>
      <c r="AA640" s="66"/>
      <c r="AB640" s="66"/>
      <c r="AP640" s="66"/>
      <c r="AQ640" s="66"/>
      <c r="BA640" s="66"/>
      <c r="BB640" s="66"/>
      <c r="BH640" s="66"/>
      <c r="BI640" s="66"/>
      <c r="BS640" s="66"/>
      <c r="BT640" s="66"/>
      <c r="CA640" s="67"/>
      <c r="CH640" s="66"/>
      <c r="CI640" s="66"/>
      <c r="CM640" s="67"/>
      <c r="CN640" s="66"/>
      <c r="CO640" s="66"/>
      <c r="CP640" s="66"/>
      <c r="CQ640" s="66"/>
      <c r="CX640" s="67"/>
      <c r="CY640" s="66"/>
    </row>
    <row r="641">
      <c r="F641" s="66"/>
      <c r="G641" s="66"/>
      <c r="H641" s="66"/>
      <c r="I641" s="15"/>
      <c r="J641" s="66"/>
      <c r="K641" s="66"/>
      <c r="L641" s="67"/>
      <c r="M641" s="67"/>
      <c r="N641" s="67"/>
      <c r="O641" s="67"/>
      <c r="AA641" s="66"/>
      <c r="AB641" s="66"/>
      <c r="AP641" s="66"/>
      <c r="AQ641" s="66"/>
      <c r="BA641" s="66"/>
      <c r="BB641" s="66"/>
      <c r="BH641" s="66"/>
      <c r="BI641" s="66"/>
      <c r="BS641" s="66"/>
      <c r="BT641" s="66"/>
      <c r="CA641" s="67"/>
      <c r="CH641" s="66"/>
      <c r="CI641" s="66"/>
      <c r="CM641" s="67"/>
      <c r="CN641" s="66"/>
      <c r="CO641" s="66"/>
      <c r="CP641" s="66"/>
      <c r="CQ641" s="66"/>
      <c r="CX641" s="67"/>
      <c r="CY641" s="66"/>
    </row>
    <row r="642">
      <c r="F642" s="66"/>
      <c r="G642" s="66"/>
      <c r="H642" s="66"/>
      <c r="I642" s="15"/>
      <c r="J642" s="66"/>
      <c r="K642" s="66"/>
      <c r="L642" s="67"/>
      <c r="M642" s="67"/>
      <c r="N642" s="67"/>
      <c r="O642" s="67"/>
      <c r="AA642" s="66"/>
      <c r="AB642" s="66"/>
      <c r="AP642" s="66"/>
      <c r="AQ642" s="66"/>
      <c r="BA642" s="66"/>
      <c r="BB642" s="66"/>
      <c r="BH642" s="66"/>
      <c r="BI642" s="66"/>
      <c r="BS642" s="66"/>
      <c r="BT642" s="66"/>
      <c r="CA642" s="67"/>
      <c r="CH642" s="66"/>
      <c r="CI642" s="66"/>
      <c r="CM642" s="67"/>
      <c r="CN642" s="66"/>
      <c r="CO642" s="66"/>
      <c r="CP642" s="66"/>
      <c r="CQ642" s="66"/>
      <c r="CX642" s="67"/>
      <c r="CY642" s="66"/>
    </row>
    <row r="643">
      <c r="F643" s="66"/>
      <c r="G643" s="66"/>
      <c r="H643" s="66"/>
      <c r="I643" s="15"/>
      <c r="J643" s="66"/>
      <c r="K643" s="66"/>
      <c r="L643" s="67"/>
      <c r="M643" s="67"/>
      <c r="N643" s="67"/>
      <c r="O643" s="67"/>
      <c r="AA643" s="66"/>
      <c r="AB643" s="66"/>
      <c r="AP643" s="66"/>
      <c r="AQ643" s="66"/>
      <c r="BA643" s="66"/>
      <c r="BB643" s="66"/>
      <c r="BH643" s="66"/>
      <c r="BI643" s="66"/>
      <c r="BS643" s="66"/>
      <c r="BT643" s="66"/>
      <c r="CA643" s="67"/>
      <c r="CH643" s="66"/>
      <c r="CI643" s="66"/>
      <c r="CM643" s="67"/>
      <c r="CN643" s="66"/>
      <c r="CO643" s="66"/>
      <c r="CP643" s="66"/>
      <c r="CQ643" s="66"/>
      <c r="CX643" s="67"/>
      <c r="CY643" s="66"/>
    </row>
    <row r="644">
      <c r="F644" s="66"/>
      <c r="G644" s="66"/>
      <c r="H644" s="66"/>
      <c r="I644" s="15"/>
      <c r="J644" s="66"/>
      <c r="K644" s="66"/>
      <c r="L644" s="67"/>
      <c r="M644" s="67"/>
      <c r="N644" s="67"/>
      <c r="O644" s="67"/>
      <c r="AA644" s="66"/>
      <c r="AB644" s="66"/>
      <c r="AP644" s="66"/>
      <c r="AQ644" s="66"/>
      <c r="BA644" s="66"/>
      <c r="BB644" s="66"/>
      <c r="BH644" s="66"/>
      <c r="BI644" s="66"/>
      <c r="BS644" s="66"/>
      <c r="BT644" s="66"/>
      <c r="CA644" s="67"/>
      <c r="CH644" s="66"/>
      <c r="CI644" s="66"/>
      <c r="CM644" s="67"/>
      <c r="CN644" s="66"/>
      <c r="CO644" s="66"/>
      <c r="CP644" s="66"/>
      <c r="CQ644" s="66"/>
      <c r="CX644" s="67"/>
      <c r="CY644" s="66"/>
    </row>
    <row r="645">
      <c r="F645" s="66"/>
      <c r="G645" s="66"/>
      <c r="H645" s="66"/>
      <c r="I645" s="15"/>
      <c r="J645" s="66"/>
      <c r="K645" s="66"/>
      <c r="L645" s="67"/>
      <c r="M645" s="67"/>
      <c r="N645" s="67"/>
      <c r="O645" s="67"/>
      <c r="AA645" s="66"/>
      <c r="AB645" s="66"/>
      <c r="AP645" s="66"/>
      <c r="AQ645" s="66"/>
      <c r="BA645" s="66"/>
      <c r="BB645" s="66"/>
      <c r="BH645" s="66"/>
      <c r="BI645" s="66"/>
      <c r="BS645" s="66"/>
      <c r="BT645" s="66"/>
      <c r="CA645" s="67"/>
      <c r="CH645" s="66"/>
      <c r="CI645" s="66"/>
      <c r="CM645" s="67"/>
      <c r="CN645" s="66"/>
      <c r="CO645" s="66"/>
      <c r="CP645" s="66"/>
      <c r="CQ645" s="66"/>
      <c r="CX645" s="67"/>
      <c r="CY645" s="66"/>
    </row>
    <row r="646">
      <c r="F646" s="66"/>
      <c r="G646" s="66"/>
      <c r="H646" s="66"/>
      <c r="I646" s="15"/>
      <c r="J646" s="66"/>
      <c r="K646" s="66"/>
      <c r="L646" s="67"/>
      <c r="M646" s="67"/>
      <c r="N646" s="67"/>
      <c r="O646" s="67"/>
      <c r="AA646" s="66"/>
      <c r="AB646" s="66"/>
      <c r="AP646" s="66"/>
      <c r="AQ646" s="66"/>
      <c r="BA646" s="66"/>
      <c r="BB646" s="66"/>
      <c r="BH646" s="66"/>
      <c r="BI646" s="66"/>
      <c r="BS646" s="66"/>
      <c r="BT646" s="66"/>
      <c r="CA646" s="67"/>
      <c r="CH646" s="66"/>
      <c r="CI646" s="66"/>
      <c r="CM646" s="67"/>
      <c r="CN646" s="66"/>
      <c r="CO646" s="66"/>
      <c r="CP646" s="66"/>
      <c r="CQ646" s="66"/>
      <c r="CX646" s="67"/>
      <c r="CY646" s="66"/>
    </row>
    <row r="647">
      <c r="F647" s="66"/>
      <c r="G647" s="66"/>
      <c r="H647" s="66"/>
      <c r="I647" s="15"/>
      <c r="J647" s="66"/>
      <c r="K647" s="66"/>
      <c r="L647" s="67"/>
      <c r="M647" s="67"/>
      <c r="N647" s="67"/>
      <c r="O647" s="67"/>
      <c r="AA647" s="66"/>
      <c r="AB647" s="66"/>
      <c r="AP647" s="66"/>
      <c r="AQ647" s="66"/>
      <c r="BA647" s="66"/>
      <c r="BB647" s="66"/>
      <c r="BH647" s="66"/>
      <c r="BI647" s="66"/>
      <c r="BS647" s="66"/>
      <c r="BT647" s="66"/>
      <c r="CA647" s="67"/>
      <c r="CH647" s="66"/>
      <c r="CI647" s="66"/>
      <c r="CM647" s="67"/>
      <c r="CN647" s="66"/>
      <c r="CO647" s="66"/>
      <c r="CP647" s="66"/>
      <c r="CQ647" s="66"/>
      <c r="CX647" s="67"/>
      <c r="CY647" s="66"/>
    </row>
    <row r="648">
      <c r="F648" s="66"/>
      <c r="G648" s="66"/>
      <c r="H648" s="66"/>
      <c r="I648" s="15"/>
      <c r="J648" s="66"/>
      <c r="K648" s="66"/>
      <c r="L648" s="67"/>
      <c r="M648" s="67"/>
      <c r="N648" s="67"/>
      <c r="O648" s="67"/>
      <c r="AA648" s="66"/>
      <c r="AB648" s="66"/>
      <c r="AP648" s="66"/>
      <c r="AQ648" s="66"/>
      <c r="BA648" s="66"/>
      <c r="BB648" s="66"/>
      <c r="BH648" s="66"/>
      <c r="BI648" s="66"/>
      <c r="BS648" s="66"/>
      <c r="BT648" s="66"/>
      <c r="CA648" s="67"/>
      <c r="CH648" s="66"/>
      <c r="CI648" s="66"/>
      <c r="CM648" s="67"/>
      <c r="CN648" s="66"/>
      <c r="CO648" s="66"/>
      <c r="CP648" s="66"/>
      <c r="CQ648" s="66"/>
      <c r="CX648" s="67"/>
      <c r="CY648" s="66"/>
    </row>
    <row r="649">
      <c r="F649" s="66"/>
      <c r="G649" s="66"/>
      <c r="H649" s="66"/>
      <c r="I649" s="15"/>
      <c r="J649" s="66"/>
      <c r="K649" s="66"/>
      <c r="L649" s="67"/>
      <c r="M649" s="67"/>
      <c r="N649" s="67"/>
      <c r="O649" s="67"/>
      <c r="AA649" s="66"/>
      <c r="AB649" s="66"/>
      <c r="AP649" s="66"/>
      <c r="AQ649" s="66"/>
      <c r="BA649" s="66"/>
      <c r="BB649" s="66"/>
      <c r="BH649" s="66"/>
      <c r="BI649" s="66"/>
      <c r="BS649" s="66"/>
      <c r="BT649" s="66"/>
      <c r="CA649" s="67"/>
      <c r="CH649" s="66"/>
      <c r="CI649" s="66"/>
      <c r="CM649" s="67"/>
      <c r="CN649" s="66"/>
      <c r="CO649" s="66"/>
      <c r="CP649" s="66"/>
      <c r="CQ649" s="66"/>
      <c r="CX649" s="67"/>
      <c r="CY649" s="66"/>
    </row>
    <row r="650">
      <c r="F650" s="66"/>
      <c r="G650" s="66"/>
      <c r="H650" s="66"/>
      <c r="I650" s="15"/>
      <c r="J650" s="66"/>
      <c r="K650" s="66"/>
      <c r="L650" s="67"/>
      <c r="M650" s="67"/>
      <c r="N650" s="67"/>
      <c r="O650" s="67"/>
      <c r="AA650" s="66"/>
      <c r="AB650" s="66"/>
      <c r="AP650" s="66"/>
      <c r="AQ650" s="66"/>
      <c r="BA650" s="66"/>
      <c r="BB650" s="66"/>
      <c r="BH650" s="66"/>
      <c r="BI650" s="66"/>
      <c r="BS650" s="66"/>
      <c r="BT650" s="66"/>
      <c r="CA650" s="67"/>
      <c r="CH650" s="66"/>
      <c r="CI650" s="66"/>
      <c r="CM650" s="67"/>
      <c r="CN650" s="66"/>
      <c r="CO650" s="66"/>
      <c r="CP650" s="66"/>
      <c r="CQ650" s="66"/>
      <c r="CX650" s="67"/>
      <c r="CY650" s="66"/>
    </row>
    <row r="651">
      <c r="F651" s="66"/>
      <c r="G651" s="66"/>
      <c r="H651" s="66"/>
      <c r="I651" s="15"/>
      <c r="J651" s="66"/>
      <c r="K651" s="66"/>
      <c r="L651" s="67"/>
      <c r="M651" s="67"/>
      <c r="N651" s="67"/>
      <c r="O651" s="67"/>
      <c r="AA651" s="66"/>
      <c r="AB651" s="66"/>
      <c r="AP651" s="66"/>
      <c r="AQ651" s="66"/>
      <c r="BA651" s="66"/>
      <c r="BB651" s="66"/>
      <c r="BH651" s="66"/>
      <c r="BI651" s="66"/>
      <c r="BS651" s="66"/>
      <c r="BT651" s="66"/>
      <c r="CA651" s="67"/>
      <c r="CH651" s="66"/>
      <c r="CI651" s="66"/>
      <c r="CM651" s="67"/>
      <c r="CN651" s="66"/>
      <c r="CO651" s="66"/>
      <c r="CP651" s="66"/>
      <c r="CQ651" s="66"/>
      <c r="CX651" s="67"/>
      <c r="CY651" s="66"/>
    </row>
    <row r="652">
      <c r="F652" s="66"/>
      <c r="G652" s="66"/>
      <c r="H652" s="66"/>
      <c r="I652" s="15"/>
      <c r="J652" s="66"/>
      <c r="K652" s="66"/>
      <c r="L652" s="67"/>
      <c r="M652" s="67"/>
      <c r="N652" s="67"/>
      <c r="O652" s="67"/>
      <c r="AA652" s="66"/>
      <c r="AB652" s="66"/>
      <c r="AP652" s="66"/>
      <c r="AQ652" s="66"/>
      <c r="BA652" s="66"/>
      <c r="BB652" s="66"/>
      <c r="BH652" s="66"/>
      <c r="BI652" s="66"/>
      <c r="BS652" s="66"/>
      <c r="BT652" s="66"/>
      <c r="CA652" s="67"/>
      <c r="CH652" s="66"/>
      <c r="CI652" s="66"/>
      <c r="CM652" s="67"/>
      <c r="CN652" s="66"/>
      <c r="CO652" s="66"/>
      <c r="CP652" s="66"/>
      <c r="CQ652" s="66"/>
      <c r="CX652" s="67"/>
      <c r="CY652" s="66"/>
    </row>
    <row r="653">
      <c r="F653" s="66"/>
      <c r="G653" s="66"/>
      <c r="H653" s="66"/>
      <c r="I653" s="15"/>
      <c r="J653" s="66"/>
      <c r="K653" s="66"/>
      <c r="L653" s="67"/>
      <c r="M653" s="67"/>
      <c r="N653" s="67"/>
      <c r="O653" s="67"/>
      <c r="AA653" s="66"/>
      <c r="AB653" s="66"/>
      <c r="AP653" s="66"/>
      <c r="AQ653" s="66"/>
      <c r="BA653" s="66"/>
      <c r="BB653" s="66"/>
      <c r="BH653" s="66"/>
      <c r="BI653" s="66"/>
      <c r="BS653" s="66"/>
      <c r="BT653" s="66"/>
      <c r="CA653" s="67"/>
      <c r="CH653" s="66"/>
      <c r="CI653" s="66"/>
      <c r="CM653" s="67"/>
      <c r="CN653" s="66"/>
      <c r="CO653" s="66"/>
      <c r="CP653" s="66"/>
      <c r="CQ653" s="66"/>
      <c r="CX653" s="67"/>
      <c r="CY653" s="66"/>
    </row>
    <row r="654">
      <c r="F654" s="66"/>
      <c r="G654" s="66"/>
      <c r="H654" s="66"/>
      <c r="I654" s="15"/>
      <c r="J654" s="66"/>
      <c r="K654" s="66"/>
      <c r="L654" s="67"/>
      <c r="M654" s="67"/>
      <c r="N654" s="67"/>
      <c r="O654" s="67"/>
      <c r="AA654" s="66"/>
      <c r="AB654" s="66"/>
      <c r="AP654" s="66"/>
      <c r="AQ654" s="66"/>
      <c r="BA654" s="66"/>
      <c r="BB654" s="66"/>
      <c r="BH654" s="66"/>
      <c r="BI654" s="66"/>
      <c r="BS654" s="66"/>
      <c r="BT654" s="66"/>
      <c r="CA654" s="67"/>
      <c r="CH654" s="66"/>
      <c r="CI654" s="66"/>
      <c r="CM654" s="67"/>
      <c r="CN654" s="66"/>
      <c r="CO654" s="66"/>
      <c r="CP654" s="66"/>
      <c r="CQ654" s="66"/>
      <c r="CX654" s="67"/>
      <c r="CY654" s="66"/>
    </row>
    <row r="655">
      <c r="F655" s="66"/>
      <c r="G655" s="66"/>
      <c r="H655" s="66"/>
      <c r="I655" s="15"/>
      <c r="J655" s="66"/>
      <c r="K655" s="66"/>
      <c r="L655" s="67"/>
      <c r="M655" s="67"/>
      <c r="N655" s="67"/>
      <c r="O655" s="67"/>
      <c r="AA655" s="66"/>
      <c r="AB655" s="66"/>
      <c r="AP655" s="66"/>
      <c r="AQ655" s="66"/>
      <c r="BA655" s="66"/>
      <c r="BB655" s="66"/>
      <c r="BH655" s="66"/>
      <c r="BI655" s="66"/>
      <c r="BS655" s="66"/>
      <c r="BT655" s="66"/>
      <c r="CA655" s="67"/>
      <c r="CH655" s="66"/>
      <c r="CI655" s="66"/>
      <c r="CM655" s="67"/>
      <c r="CN655" s="66"/>
      <c r="CO655" s="66"/>
      <c r="CP655" s="66"/>
      <c r="CQ655" s="66"/>
      <c r="CX655" s="67"/>
      <c r="CY655" s="66"/>
    </row>
    <row r="656">
      <c r="F656" s="66"/>
      <c r="G656" s="66"/>
      <c r="H656" s="66"/>
      <c r="I656" s="15"/>
      <c r="J656" s="66"/>
      <c r="K656" s="66"/>
      <c r="L656" s="67"/>
      <c r="M656" s="67"/>
      <c r="N656" s="67"/>
      <c r="O656" s="67"/>
      <c r="AA656" s="66"/>
      <c r="AB656" s="66"/>
      <c r="AP656" s="66"/>
      <c r="AQ656" s="66"/>
      <c r="BA656" s="66"/>
      <c r="BB656" s="66"/>
      <c r="BH656" s="66"/>
      <c r="BI656" s="66"/>
      <c r="BS656" s="66"/>
      <c r="BT656" s="66"/>
      <c r="CA656" s="67"/>
      <c r="CH656" s="66"/>
      <c r="CI656" s="66"/>
      <c r="CM656" s="67"/>
      <c r="CN656" s="66"/>
      <c r="CO656" s="66"/>
      <c r="CP656" s="66"/>
      <c r="CQ656" s="66"/>
      <c r="CX656" s="67"/>
      <c r="CY656" s="66"/>
    </row>
    <row r="657">
      <c r="F657" s="66"/>
      <c r="G657" s="66"/>
      <c r="H657" s="66"/>
      <c r="I657" s="15"/>
      <c r="J657" s="66"/>
      <c r="K657" s="66"/>
      <c r="L657" s="67"/>
      <c r="M657" s="67"/>
      <c r="N657" s="67"/>
      <c r="O657" s="67"/>
      <c r="AA657" s="66"/>
      <c r="AB657" s="66"/>
      <c r="AP657" s="66"/>
      <c r="AQ657" s="66"/>
      <c r="BA657" s="66"/>
      <c r="BB657" s="66"/>
      <c r="BH657" s="66"/>
      <c r="BI657" s="66"/>
      <c r="BS657" s="66"/>
      <c r="BT657" s="66"/>
      <c r="CA657" s="67"/>
      <c r="CH657" s="66"/>
      <c r="CI657" s="66"/>
      <c r="CM657" s="67"/>
      <c r="CN657" s="66"/>
      <c r="CO657" s="66"/>
      <c r="CP657" s="66"/>
      <c r="CQ657" s="66"/>
      <c r="CX657" s="67"/>
      <c r="CY657" s="66"/>
    </row>
    <row r="658">
      <c r="F658" s="66"/>
      <c r="G658" s="66"/>
      <c r="H658" s="66"/>
      <c r="I658" s="15"/>
      <c r="J658" s="66"/>
      <c r="K658" s="66"/>
      <c r="L658" s="67"/>
      <c r="M658" s="67"/>
      <c r="N658" s="67"/>
      <c r="O658" s="67"/>
      <c r="AA658" s="66"/>
      <c r="AB658" s="66"/>
      <c r="AP658" s="66"/>
      <c r="AQ658" s="66"/>
      <c r="BA658" s="66"/>
      <c r="BB658" s="66"/>
      <c r="BH658" s="66"/>
      <c r="BI658" s="66"/>
      <c r="BS658" s="66"/>
      <c r="BT658" s="66"/>
      <c r="CA658" s="67"/>
      <c r="CH658" s="66"/>
      <c r="CI658" s="66"/>
      <c r="CM658" s="67"/>
      <c r="CN658" s="66"/>
      <c r="CO658" s="66"/>
      <c r="CP658" s="66"/>
      <c r="CQ658" s="66"/>
      <c r="CX658" s="67"/>
      <c r="CY658" s="66"/>
    </row>
    <row r="659">
      <c r="F659" s="66"/>
      <c r="G659" s="66"/>
      <c r="H659" s="66"/>
      <c r="I659" s="15"/>
      <c r="J659" s="66"/>
      <c r="K659" s="66"/>
      <c r="L659" s="67"/>
      <c r="M659" s="67"/>
      <c r="N659" s="67"/>
      <c r="O659" s="67"/>
      <c r="AA659" s="66"/>
      <c r="AB659" s="66"/>
      <c r="AP659" s="66"/>
      <c r="AQ659" s="66"/>
      <c r="BA659" s="66"/>
      <c r="BB659" s="66"/>
      <c r="BH659" s="66"/>
      <c r="BI659" s="66"/>
      <c r="BS659" s="66"/>
      <c r="BT659" s="66"/>
      <c r="CA659" s="67"/>
      <c r="CH659" s="66"/>
      <c r="CI659" s="66"/>
      <c r="CM659" s="67"/>
      <c r="CN659" s="66"/>
      <c r="CO659" s="66"/>
      <c r="CP659" s="66"/>
      <c r="CQ659" s="66"/>
      <c r="CX659" s="67"/>
      <c r="CY659" s="66"/>
    </row>
    <row r="660">
      <c r="F660" s="66"/>
      <c r="G660" s="66"/>
      <c r="H660" s="66"/>
      <c r="I660" s="15"/>
      <c r="J660" s="66"/>
      <c r="K660" s="66"/>
      <c r="L660" s="67"/>
      <c r="M660" s="67"/>
      <c r="N660" s="67"/>
      <c r="O660" s="67"/>
      <c r="AA660" s="66"/>
      <c r="AB660" s="66"/>
      <c r="AP660" s="66"/>
      <c r="AQ660" s="66"/>
      <c r="BA660" s="66"/>
      <c r="BB660" s="66"/>
      <c r="BH660" s="66"/>
      <c r="BI660" s="66"/>
      <c r="BS660" s="66"/>
      <c r="BT660" s="66"/>
      <c r="CA660" s="67"/>
      <c r="CH660" s="66"/>
      <c r="CI660" s="66"/>
      <c r="CM660" s="67"/>
      <c r="CN660" s="66"/>
      <c r="CO660" s="66"/>
      <c r="CP660" s="66"/>
      <c r="CQ660" s="66"/>
      <c r="CX660" s="67"/>
      <c r="CY660" s="66"/>
    </row>
    <row r="661">
      <c r="F661" s="66"/>
      <c r="G661" s="66"/>
      <c r="H661" s="66"/>
      <c r="I661" s="15"/>
      <c r="J661" s="66"/>
      <c r="K661" s="66"/>
      <c r="L661" s="67"/>
      <c r="M661" s="67"/>
      <c r="N661" s="67"/>
      <c r="O661" s="67"/>
      <c r="AA661" s="66"/>
      <c r="AB661" s="66"/>
      <c r="AP661" s="66"/>
      <c r="AQ661" s="66"/>
      <c r="BA661" s="66"/>
      <c r="BB661" s="66"/>
      <c r="BH661" s="66"/>
      <c r="BI661" s="66"/>
      <c r="BS661" s="66"/>
      <c r="BT661" s="66"/>
      <c r="CA661" s="67"/>
      <c r="CH661" s="66"/>
      <c r="CI661" s="66"/>
      <c r="CM661" s="67"/>
      <c r="CN661" s="66"/>
      <c r="CO661" s="66"/>
      <c r="CP661" s="66"/>
      <c r="CQ661" s="66"/>
      <c r="CX661" s="67"/>
      <c r="CY661" s="66"/>
    </row>
    <row r="662">
      <c r="F662" s="66"/>
      <c r="G662" s="66"/>
      <c r="H662" s="66"/>
      <c r="I662" s="15"/>
      <c r="J662" s="66"/>
      <c r="K662" s="66"/>
      <c r="L662" s="67"/>
      <c r="M662" s="67"/>
      <c r="N662" s="67"/>
      <c r="O662" s="67"/>
      <c r="AA662" s="66"/>
      <c r="AB662" s="66"/>
      <c r="AP662" s="66"/>
      <c r="AQ662" s="66"/>
      <c r="BA662" s="66"/>
      <c r="BB662" s="66"/>
      <c r="BH662" s="66"/>
      <c r="BI662" s="66"/>
      <c r="BS662" s="66"/>
      <c r="BT662" s="66"/>
      <c r="CA662" s="67"/>
      <c r="CH662" s="66"/>
      <c r="CI662" s="66"/>
      <c r="CM662" s="67"/>
      <c r="CN662" s="66"/>
      <c r="CO662" s="66"/>
      <c r="CP662" s="66"/>
      <c r="CQ662" s="66"/>
      <c r="CX662" s="67"/>
      <c r="CY662" s="66"/>
    </row>
    <row r="663">
      <c r="F663" s="66"/>
      <c r="G663" s="66"/>
      <c r="H663" s="66"/>
      <c r="I663" s="15"/>
      <c r="J663" s="66"/>
      <c r="K663" s="66"/>
      <c r="L663" s="67"/>
      <c r="M663" s="67"/>
      <c r="N663" s="67"/>
      <c r="O663" s="67"/>
      <c r="AA663" s="66"/>
      <c r="AB663" s="66"/>
      <c r="AP663" s="66"/>
      <c r="AQ663" s="66"/>
      <c r="BA663" s="66"/>
      <c r="BB663" s="66"/>
      <c r="BH663" s="66"/>
      <c r="BI663" s="66"/>
      <c r="BS663" s="66"/>
      <c r="BT663" s="66"/>
      <c r="CA663" s="67"/>
      <c r="CH663" s="66"/>
      <c r="CI663" s="66"/>
      <c r="CM663" s="67"/>
      <c r="CN663" s="66"/>
      <c r="CO663" s="66"/>
      <c r="CP663" s="66"/>
      <c r="CQ663" s="66"/>
      <c r="CX663" s="67"/>
      <c r="CY663" s="66"/>
    </row>
    <row r="664">
      <c r="F664" s="66"/>
      <c r="G664" s="66"/>
      <c r="H664" s="66"/>
      <c r="I664" s="15"/>
      <c r="J664" s="66"/>
      <c r="K664" s="66"/>
      <c r="L664" s="67"/>
      <c r="M664" s="67"/>
      <c r="N664" s="67"/>
      <c r="O664" s="67"/>
      <c r="AA664" s="66"/>
      <c r="AB664" s="66"/>
      <c r="AP664" s="66"/>
      <c r="AQ664" s="66"/>
      <c r="BA664" s="66"/>
      <c r="BB664" s="66"/>
      <c r="BH664" s="66"/>
      <c r="BI664" s="66"/>
      <c r="BS664" s="66"/>
      <c r="BT664" s="66"/>
      <c r="CA664" s="67"/>
      <c r="CH664" s="66"/>
      <c r="CI664" s="66"/>
      <c r="CM664" s="67"/>
      <c r="CN664" s="66"/>
      <c r="CO664" s="66"/>
      <c r="CP664" s="66"/>
      <c r="CQ664" s="66"/>
      <c r="CX664" s="67"/>
      <c r="CY664" s="66"/>
    </row>
    <row r="665">
      <c r="F665" s="66"/>
      <c r="G665" s="66"/>
      <c r="H665" s="66"/>
      <c r="I665" s="15"/>
      <c r="J665" s="66"/>
      <c r="K665" s="66"/>
      <c r="L665" s="67"/>
      <c r="M665" s="67"/>
      <c r="N665" s="67"/>
      <c r="O665" s="67"/>
      <c r="AA665" s="66"/>
      <c r="AB665" s="66"/>
      <c r="AP665" s="66"/>
      <c r="AQ665" s="66"/>
      <c r="BA665" s="66"/>
      <c r="BB665" s="66"/>
      <c r="BH665" s="66"/>
      <c r="BI665" s="66"/>
      <c r="BS665" s="66"/>
      <c r="BT665" s="66"/>
      <c r="CA665" s="67"/>
      <c r="CH665" s="66"/>
      <c r="CI665" s="66"/>
      <c r="CM665" s="67"/>
      <c r="CN665" s="66"/>
      <c r="CO665" s="66"/>
      <c r="CP665" s="66"/>
      <c r="CQ665" s="66"/>
      <c r="CX665" s="67"/>
      <c r="CY665" s="66"/>
    </row>
    <row r="666">
      <c r="F666" s="66"/>
      <c r="G666" s="66"/>
      <c r="H666" s="66"/>
      <c r="I666" s="15"/>
      <c r="J666" s="66"/>
      <c r="K666" s="66"/>
      <c r="L666" s="67"/>
      <c r="M666" s="67"/>
      <c r="N666" s="67"/>
      <c r="O666" s="67"/>
      <c r="AA666" s="66"/>
      <c r="AB666" s="66"/>
      <c r="AP666" s="66"/>
      <c r="AQ666" s="66"/>
      <c r="BA666" s="66"/>
      <c r="BB666" s="66"/>
      <c r="BH666" s="66"/>
      <c r="BI666" s="66"/>
      <c r="BS666" s="66"/>
      <c r="BT666" s="66"/>
      <c r="CA666" s="67"/>
      <c r="CH666" s="66"/>
      <c r="CI666" s="66"/>
      <c r="CM666" s="67"/>
      <c r="CN666" s="66"/>
      <c r="CO666" s="66"/>
      <c r="CP666" s="66"/>
      <c r="CQ666" s="66"/>
      <c r="CX666" s="67"/>
      <c r="CY666" s="66"/>
    </row>
    <row r="667">
      <c r="F667" s="66"/>
      <c r="G667" s="66"/>
      <c r="H667" s="66"/>
      <c r="I667" s="15"/>
      <c r="J667" s="66"/>
      <c r="K667" s="66"/>
      <c r="L667" s="67"/>
      <c r="M667" s="67"/>
      <c r="N667" s="67"/>
      <c r="O667" s="67"/>
      <c r="AA667" s="66"/>
      <c r="AB667" s="66"/>
      <c r="AP667" s="66"/>
      <c r="AQ667" s="66"/>
      <c r="BA667" s="66"/>
      <c r="BB667" s="66"/>
      <c r="BH667" s="66"/>
      <c r="BI667" s="66"/>
      <c r="BS667" s="66"/>
      <c r="BT667" s="66"/>
      <c r="CA667" s="67"/>
      <c r="CH667" s="66"/>
      <c r="CI667" s="66"/>
      <c r="CM667" s="67"/>
      <c r="CN667" s="66"/>
      <c r="CO667" s="66"/>
      <c r="CP667" s="66"/>
      <c r="CQ667" s="66"/>
      <c r="CX667" s="67"/>
      <c r="CY667" s="66"/>
    </row>
    <row r="668">
      <c r="F668" s="66"/>
      <c r="G668" s="66"/>
      <c r="H668" s="66"/>
      <c r="I668" s="15"/>
      <c r="J668" s="66"/>
      <c r="K668" s="66"/>
      <c r="L668" s="67"/>
      <c r="M668" s="67"/>
      <c r="N668" s="67"/>
      <c r="O668" s="67"/>
      <c r="AA668" s="66"/>
      <c r="AB668" s="66"/>
      <c r="AP668" s="66"/>
      <c r="AQ668" s="66"/>
      <c r="BA668" s="66"/>
      <c r="BB668" s="66"/>
      <c r="BH668" s="66"/>
      <c r="BI668" s="66"/>
      <c r="BS668" s="66"/>
      <c r="BT668" s="66"/>
      <c r="CA668" s="67"/>
      <c r="CH668" s="66"/>
      <c r="CI668" s="66"/>
      <c r="CM668" s="67"/>
      <c r="CN668" s="66"/>
      <c r="CO668" s="66"/>
      <c r="CP668" s="66"/>
      <c r="CQ668" s="66"/>
      <c r="CX668" s="67"/>
      <c r="CY668" s="66"/>
    </row>
    <row r="669">
      <c r="F669" s="66"/>
      <c r="G669" s="66"/>
      <c r="H669" s="66"/>
      <c r="I669" s="15"/>
      <c r="J669" s="66"/>
      <c r="K669" s="66"/>
      <c r="L669" s="67"/>
      <c r="M669" s="67"/>
      <c r="N669" s="67"/>
      <c r="O669" s="67"/>
      <c r="AA669" s="66"/>
      <c r="AB669" s="66"/>
      <c r="AP669" s="66"/>
      <c r="AQ669" s="66"/>
      <c r="BA669" s="66"/>
      <c r="BB669" s="66"/>
      <c r="BH669" s="66"/>
      <c r="BI669" s="66"/>
      <c r="BS669" s="66"/>
      <c r="BT669" s="66"/>
      <c r="CA669" s="67"/>
      <c r="CH669" s="66"/>
      <c r="CI669" s="66"/>
      <c r="CM669" s="67"/>
      <c r="CN669" s="66"/>
      <c r="CO669" s="66"/>
      <c r="CP669" s="66"/>
      <c r="CQ669" s="66"/>
      <c r="CX669" s="67"/>
      <c r="CY669" s="66"/>
    </row>
    <row r="670">
      <c r="F670" s="66"/>
      <c r="G670" s="66"/>
      <c r="H670" s="66"/>
      <c r="I670" s="15"/>
      <c r="J670" s="66"/>
      <c r="K670" s="66"/>
      <c r="L670" s="67"/>
      <c r="M670" s="67"/>
      <c r="N670" s="67"/>
      <c r="O670" s="67"/>
      <c r="AA670" s="66"/>
      <c r="AB670" s="66"/>
      <c r="AP670" s="66"/>
      <c r="AQ670" s="66"/>
      <c r="BA670" s="66"/>
      <c r="BB670" s="66"/>
      <c r="BH670" s="66"/>
      <c r="BI670" s="66"/>
      <c r="BS670" s="66"/>
      <c r="BT670" s="66"/>
      <c r="CA670" s="67"/>
      <c r="CH670" s="66"/>
      <c r="CI670" s="66"/>
      <c r="CM670" s="67"/>
      <c r="CN670" s="66"/>
      <c r="CO670" s="66"/>
      <c r="CP670" s="66"/>
      <c r="CQ670" s="66"/>
      <c r="CX670" s="67"/>
      <c r="CY670" s="66"/>
    </row>
    <row r="671">
      <c r="F671" s="66"/>
      <c r="G671" s="66"/>
      <c r="H671" s="66"/>
      <c r="I671" s="15"/>
      <c r="J671" s="66"/>
      <c r="K671" s="66"/>
      <c r="L671" s="67"/>
      <c r="M671" s="67"/>
      <c r="N671" s="67"/>
      <c r="O671" s="67"/>
      <c r="AA671" s="66"/>
      <c r="AB671" s="66"/>
      <c r="AP671" s="66"/>
      <c r="AQ671" s="66"/>
      <c r="BA671" s="66"/>
      <c r="BB671" s="66"/>
      <c r="BH671" s="66"/>
      <c r="BI671" s="66"/>
      <c r="BS671" s="66"/>
      <c r="BT671" s="66"/>
      <c r="CA671" s="67"/>
      <c r="CH671" s="66"/>
      <c r="CI671" s="66"/>
      <c r="CM671" s="67"/>
      <c r="CN671" s="66"/>
      <c r="CO671" s="66"/>
      <c r="CP671" s="66"/>
      <c r="CQ671" s="66"/>
      <c r="CX671" s="67"/>
      <c r="CY671" s="66"/>
    </row>
    <row r="672">
      <c r="F672" s="66"/>
      <c r="G672" s="66"/>
      <c r="H672" s="66"/>
      <c r="I672" s="15"/>
      <c r="J672" s="66"/>
      <c r="K672" s="66"/>
      <c r="L672" s="67"/>
      <c r="M672" s="67"/>
      <c r="N672" s="67"/>
      <c r="O672" s="67"/>
      <c r="AA672" s="66"/>
      <c r="AB672" s="66"/>
      <c r="AP672" s="66"/>
      <c r="AQ672" s="66"/>
      <c r="BA672" s="66"/>
      <c r="BB672" s="66"/>
      <c r="BH672" s="66"/>
      <c r="BI672" s="66"/>
      <c r="BS672" s="66"/>
      <c r="BT672" s="66"/>
      <c r="CA672" s="67"/>
      <c r="CH672" s="66"/>
      <c r="CI672" s="66"/>
      <c r="CM672" s="67"/>
      <c r="CN672" s="66"/>
      <c r="CO672" s="66"/>
      <c r="CP672" s="66"/>
      <c r="CQ672" s="66"/>
      <c r="CX672" s="67"/>
      <c r="CY672" s="66"/>
    </row>
    <row r="673">
      <c r="F673" s="66"/>
      <c r="G673" s="66"/>
      <c r="H673" s="66"/>
      <c r="I673" s="15"/>
      <c r="J673" s="66"/>
      <c r="K673" s="66"/>
      <c r="L673" s="67"/>
      <c r="M673" s="67"/>
      <c r="N673" s="67"/>
      <c r="O673" s="67"/>
      <c r="AA673" s="66"/>
      <c r="AB673" s="66"/>
      <c r="AP673" s="66"/>
      <c r="AQ673" s="66"/>
      <c r="BA673" s="66"/>
      <c r="BB673" s="66"/>
      <c r="BH673" s="66"/>
      <c r="BI673" s="66"/>
      <c r="BS673" s="66"/>
      <c r="BT673" s="66"/>
      <c r="CA673" s="67"/>
      <c r="CH673" s="66"/>
      <c r="CI673" s="66"/>
      <c r="CM673" s="67"/>
      <c r="CN673" s="66"/>
      <c r="CO673" s="66"/>
      <c r="CP673" s="66"/>
      <c r="CQ673" s="66"/>
      <c r="CX673" s="67"/>
      <c r="CY673" s="66"/>
    </row>
    <row r="674">
      <c r="F674" s="66"/>
      <c r="G674" s="66"/>
      <c r="H674" s="66"/>
      <c r="I674" s="15"/>
      <c r="J674" s="66"/>
      <c r="K674" s="66"/>
      <c r="L674" s="67"/>
      <c r="M674" s="67"/>
      <c r="N674" s="67"/>
      <c r="O674" s="67"/>
      <c r="AA674" s="66"/>
      <c r="AB674" s="66"/>
      <c r="AP674" s="66"/>
      <c r="AQ674" s="66"/>
      <c r="BA674" s="66"/>
      <c r="BB674" s="66"/>
      <c r="BH674" s="66"/>
      <c r="BI674" s="66"/>
      <c r="BS674" s="66"/>
      <c r="BT674" s="66"/>
      <c r="CA674" s="67"/>
      <c r="CH674" s="66"/>
      <c r="CI674" s="66"/>
      <c r="CM674" s="67"/>
      <c r="CN674" s="66"/>
      <c r="CO674" s="66"/>
      <c r="CP674" s="66"/>
      <c r="CQ674" s="66"/>
      <c r="CX674" s="67"/>
      <c r="CY674" s="66"/>
    </row>
    <row r="675">
      <c r="F675" s="66"/>
      <c r="G675" s="66"/>
      <c r="H675" s="66"/>
      <c r="I675" s="15"/>
      <c r="J675" s="66"/>
      <c r="K675" s="66"/>
      <c r="L675" s="67"/>
      <c r="M675" s="67"/>
      <c r="N675" s="67"/>
      <c r="O675" s="67"/>
      <c r="AA675" s="66"/>
      <c r="AB675" s="66"/>
      <c r="AP675" s="66"/>
      <c r="AQ675" s="66"/>
      <c r="BA675" s="66"/>
      <c r="BB675" s="66"/>
      <c r="BH675" s="66"/>
      <c r="BI675" s="66"/>
      <c r="BS675" s="66"/>
      <c r="BT675" s="66"/>
      <c r="CA675" s="67"/>
      <c r="CH675" s="66"/>
      <c r="CI675" s="66"/>
      <c r="CM675" s="67"/>
      <c r="CN675" s="66"/>
      <c r="CO675" s="66"/>
      <c r="CP675" s="66"/>
      <c r="CQ675" s="66"/>
      <c r="CX675" s="67"/>
      <c r="CY675" s="66"/>
    </row>
    <row r="676">
      <c r="F676" s="66"/>
      <c r="G676" s="66"/>
      <c r="H676" s="66"/>
      <c r="I676" s="15"/>
      <c r="J676" s="66"/>
      <c r="K676" s="66"/>
      <c r="L676" s="67"/>
      <c r="M676" s="67"/>
      <c r="N676" s="67"/>
      <c r="O676" s="67"/>
      <c r="AA676" s="66"/>
      <c r="AB676" s="66"/>
      <c r="AP676" s="66"/>
      <c r="AQ676" s="66"/>
      <c r="BA676" s="66"/>
      <c r="BB676" s="66"/>
      <c r="BH676" s="66"/>
      <c r="BI676" s="66"/>
      <c r="BS676" s="66"/>
      <c r="BT676" s="66"/>
      <c r="CA676" s="67"/>
      <c r="CH676" s="66"/>
      <c r="CI676" s="66"/>
      <c r="CM676" s="67"/>
      <c r="CN676" s="66"/>
      <c r="CO676" s="66"/>
      <c r="CP676" s="66"/>
      <c r="CQ676" s="66"/>
      <c r="CX676" s="67"/>
      <c r="CY676" s="66"/>
    </row>
    <row r="677">
      <c r="F677" s="66"/>
      <c r="G677" s="66"/>
      <c r="H677" s="66"/>
      <c r="I677" s="15"/>
      <c r="J677" s="66"/>
      <c r="K677" s="66"/>
      <c r="L677" s="67"/>
      <c r="M677" s="67"/>
      <c r="N677" s="67"/>
      <c r="O677" s="67"/>
      <c r="AA677" s="66"/>
      <c r="AB677" s="66"/>
      <c r="AP677" s="66"/>
      <c r="AQ677" s="66"/>
      <c r="BA677" s="66"/>
      <c r="BB677" s="66"/>
      <c r="BH677" s="66"/>
      <c r="BI677" s="66"/>
      <c r="BS677" s="66"/>
      <c r="BT677" s="66"/>
      <c r="CA677" s="67"/>
      <c r="CH677" s="66"/>
      <c r="CI677" s="66"/>
      <c r="CM677" s="67"/>
      <c r="CN677" s="66"/>
      <c r="CO677" s="66"/>
      <c r="CP677" s="66"/>
      <c r="CQ677" s="66"/>
      <c r="CX677" s="67"/>
      <c r="CY677" s="66"/>
    </row>
    <row r="678">
      <c r="F678" s="66"/>
      <c r="G678" s="66"/>
      <c r="H678" s="66"/>
      <c r="I678" s="15"/>
      <c r="J678" s="66"/>
      <c r="K678" s="66"/>
      <c r="L678" s="67"/>
      <c r="M678" s="67"/>
      <c r="N678" s="67"/>
      <c r="O678" s="67"/>
      <c r="AA678" s="66"/>
      <c r="AB678" s="66"/>
      <c r="AP678" s="66"/>
      <c r="AQ678" s="66"/>
      <c r="BA678" s="66"/>
      <c r="BB678" s="66"/>
      <c r="BH678" s="66"/>
      <c r="BI678" s="66"/>
      <c r="BS678" s="66"/>
      <c r="BT678" s="66"/>
      <c r="CA678" s="67"/>
      <c r="CH678" s="66"/>
      <c r="CI678" s="66"/>
      <c r="CM678" s="67"/>
      <c r="CN678" s="66"/>
      <c r="CO678" s="66"/>
      <c r="CP678" s="66"/>
      <c r="CQ678" s="66"/>
      <c r="CX678" s="67"/>
      <c r="CY678" s="66"/>
    </row>
  </sheetData>
  <conditionalFormatting sqref="BI3:CA4">
    <cfRule type="expression" dxfId="0" priority="1">
      <formula>$P3="Prohibited"</formula>
    </cfRule>
  </conditionalFormatting>
  <conditionalFormatting sqref="Q3:AA4">
    <cfRule type="expression" dxfId="0" priority="2">
      <formula>$M3="Prohibited"</formula>
    </cfRule>
  </conditionalFormatting>
  <conditionalFormatting sqref="CC3:CM4">
    <cfRule type="expression" dxfId="0" priority="3">
      <formula>$CB3="Prohibited"</formula>
    </cfRule>
  </conditionalFormatting>
  <conditionalFormatting sqref="CO3:CX4">
    <cfRule type="expression" dxfId="0" priority="4">
      <formula>$CN3="Prohibited"</formula>
    </cfRule>
  </conditionalFormatting>
  <conditionalFormatting sqref="AB3:AP4">
    <cfRule type="expression" dxfId="0" priority="5">
      <formula>$N3="Prohibited"</formula>
    </cfRule>
  </conditionalFormatting>
  <conditionalFormatting sqref="AQ3:BH4">
    <cfRule type="expression" dxfId="0" priority="6">
      <formula>$O3="Prohibited"</formula>
    </cfRule>
  </conditionalFormatting>
  <conditionalFormatting sqref="P5:Z989">
    <cfRule type="expression" dxfId="0" priority="7">
      <formula>$L5="Prohibited"</formula>
    </cfRule>
  </conditionalFormatting>
  <conditionalFormatting sqref="AA5:AO989">
    <cfRule type="expression" dxfId="0" priority="8">
      <formula>$M5="Prohibited"</formula>
    </cfRule>
  </conditionalFormatting>
  <conditionalFormatting sqref="AP5:BG989">
    <cfRule type="expression" dxfId="0" priority="9">
      <formula>$N5="Prohibited"</formula>
    </cfRule>
  </conditionalFormatting>
  <conditionalFormatting sqref="BH5:BZ989">
    <cfRule type="expression" dxfId="0" priority="10">
      <formula>$O5="Prohibited"</formula>
    </cfRule>
  </conditionalFormatting>
  <conditionalFormatting sqref="CN5:CW989">
    <cfRule type="expression" dxfId="0" priority="11">
      <formula>$CM5="Prohibited"</formula>
    </cfRule>
  </conditionalFormatting>
  <conditionalFormatting sqref="CB5:CL989">
    <cfRule type="expression" dxfId="0" priority="12">
      <formula>$CA5="Prohibited"</formula>
    </cfRule>
  </conditionalFormatting>
  <dataValidations>
    <dataValidation type="list" allowBlank="1" sqref="J3:J4 I5:I678">
      <formula1>"Primarily Residential,Mixed with Residential,Nonresidential"</formula1>
    </dataValidation>
    <dataValidation type="list" allowBlank="1" sqref="M3:P4 CN3:CN4 L5:O678 CM5:CM678">
      <formula1>"Allowed/Conditional,Public Hearing,Prohibited,Overlay"</formula1>
    </dataValidation>
    <dataValidation type="list" allowBlank="1" sqref="G3:I4 K3:L4 AB3:AC4 AQ3:AR4 BB3:BC4 BI3:BJ4 BT3:BU4 CI3:CJ4 CO3:CR4 CZ3:CZ4 F5:H678 J5:K678 AA5:AB678 AP5:AQ678 BA5:BB678 BH5:BI678 BS5:BT678 CH5:CI678 CN5:CQ678 CY5:CY678">
      <formula1>"Yes,No"</formula1>
    </dataValidation>
    <dataValidation type="list" allowBlank="1" sqref="CB3:CB4 CY3:CY4 CA5:CA678 CX5:CX678">
      <formula1>"Allowed/Conditional,Public Hearing,Prohibited,Not Mentioned"</formula1>
    </dataValidation>
  </dataValidations>
  <drawing r:id="rId1"/>
</worksheet>
</file>