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hSamuels\Box\EIS\Field-manuscript\"/>
    </mc:Choice>
  </mc:AlternateContent>
  <xr:revisionPtr revIDLastSave="0" documentId="13_ncr:1_{1F767A87-F3C9-4C4F-A741-5183A850C533}" xr6:coauthVersionLast="47" xr6:coauthVersionMax="47" xr10:uidLastSave="{00000000-0000-0000-0000-000000000000}"/>
  <bookViews>
    <workbookView xWindow="-11904" yWindow="36" windowWidth="12000" windowHeight="11916" firstSheet="1" activeTab="1" xr2:uid="{7768ED52-2569-4701-AF1D-C5E96533CDDA}"/>
  </bookViews>
  <sheets>
    <sheet name="Data" sheetId="10" state="hidden" r:id="rId1"/>
    <sheet name="V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K8" i="1"/>
  <c r="F8" i="1"/>
  <c r="N12" i="1"/>
  <c r="N17" i="1"/>
  <c r="N16" i="1"/>
  <c r="N15" i="1"/>
  <c r="N14" i="1"/>
  <c r="P6" i="1"/>
  <c r="P7" i="1"/>
  <c r="P5" i="1"/>
  <c r="K6" i="1"/>
  <c r="K7" i="1"/>
  <c r="K5" i="1"/>
  <c r="F6" i="1"/>
  <c r="F7" i="1"/>
  <c r="F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14" i="1"/>
  <c r="G12" i="1"/>
  <c r="J12" i="1" s="1"/>
  <c r="G13" i="1"/>
  <c r="W6" i="1"/>
  <c r="N6" i="1"/>
  <c r="N7" i="1"/>
  <c r="N8" i="1"/>
  <c r="N5" i="1"/>
  <c r="I6" i="1"/>
  <c r="I7" i="1"/>
  <c r="I8" i="1"/>
  <c r="I5" i="1"/>
  <c r="D6" i="1"/>
  <c r="D7" i="1"/>
  <c r="D8" i="1"/>
  <c r="D5" i="1"/>
  <c r="W5" i="1"/>
  <c r="G16" i="1" l="1"/>
  <c r="W7" i="1"/>
  <c r="S6" i="1" l="1"/>
  <c r="T6" i="1" s="1"/>
  <c r="S7" i="1"/>
  <c r="T7" i="1" s="1"/>
  <c r="S8" i="1"/>
  <c r="T8" i="1" s="1"/>
  <c r="S5" i="1"/>
  <c r="T5" i="1" s="1"/>
  <c r="R6" i="1"/>
  <c r="R7" i="1"/>
  <c r="R5" i="1"/>
  <c r="Q6" i="1"/>
  <c r="Q7" i="1"/>
  <c r="Q8" i="1"/>
  <c r="Q5" i="1"/>
</calcChain>
</file>

<file path=xl/sharedStrings.xml><?xml version="1.0" encoding="utf-8"?>
<sst xmlns="http://schemas.openxmlformats.org/spreadsheetml/2006/main" count="150" uniqueCount="131">
  <si>
    <t>NA</t>
  </si>
  <si>
    <t>Survey 1</t>
  </si>
  <si>
    <t>Survey 2</t>
  </si>
  <si>
    <t>Survey 3</t>
  </si>
  <si>
    <t>FSE</t>
  </si>
  <si>
    <t>FSW</t>
  </si>
  <si>
    <t>CNF</t>
  </si>
  <si>
    <t>ABPR</t>
  </si>
  <si>
    <t>Visual</t>
  </si>
  <si>
    <t>Detections</t>
  </si>
  <si>
    <t>Burrows</t>
  </si>
  <si>
    <t>Effort</t>
  </si>
  <si>
    <t>Total</t>
  </si>
  <si>
    <t>FSW_B10</t>
  </si>
  <si>
    <t>FSW_B6</t>
  </si>
  <si>
    <t>FSW_B7</t>
  </si>
  <si>
    <t>FSW_B8</t>
  </si>
  <si>
    <t>FSW_B9</t>
  </si>
  <si>
    <t>FSW_F10</t>
  </si>
  <si>
    <t>FSW_F6</t>
  </si>
  <si>
    <t>FSW_F7</t>
  </si>
  <si>
    <t>FSW_F8</t>
  </si>
  <si>
    <t>FSW_F9</t>
  </si>
  <si>
    <t>C_S1</t>
  </si>
  <si>
    <t>C_S2</t>
  </si>
  <si>
    <t>C_S3</t>
  </si>
  <si>
    <t>eDNA_S1</t>
  </si>
  <si>
    <t>eDNA_S2</t>
  </si>
  <si>
    <t>eDNA_S3</t>
  </si>
  <si>
    <t>FSE_B1</t>
  </si>
  <si>
    <t>FSE_B2</t>
  </si>
  <si>
    <t>FSE_B3</t>
  </si>
  <si>
    <t>FSE_B4</t>
  </si>
  <si>
    <t>FSE_B5</t>
  </si>
  <si>
    <t>FSE_F1</t>
  </si>
  <si>
    <t>FSE_F2</t>
  </si>
  <si>
    <t>FSE_F3</t>
  </si>
  <si>
    <t>FSE_F4</t>
  </si>
  <si>
    <t>FSE_F5</t>
  </si>
  <si>
    <t>CNF_CB1</t>
  </si>
  <si>
    <t>CNF_CB2</t>
  </si>
  <si>
    <t>CNF_CB3</t>
  </si>
  <si>
    <t>CNF_CB4</t>
  </si>
  <si>
    <t>CNF_F15</t>
  </si>
  <si>
    <t># of Surveyors</t>
  </si>
  <si>
    <t>Person Hours</t>
  </si>
  <si>
    <t># of Indigos Sighted</t>
  </si>
  <si>
    <t>Effort_hours</t>
  </si>
  <si>
    <t>~100 burrows a day</t>
  </si>
  <si>
    <t>S1</t>
  </si>
  <si>
    <t>detections</t>
  </si>
  <si>
    <t>effort</t>
  </si>
  <si>
    <t>burrows?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</si>
  <si>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</si>
  <si>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</si>
  <si>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</si>
  <si>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</si>
  <si>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</si>
  <si>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</si>
  <si>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</si>
  <si>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</si>
  <si>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</si>
  <si>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</si>
  <si>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</si>
  <si>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</si>
  <si>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</si>
  <si>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</si>
  <si>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</si>
  <si>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</si>
  <si>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</si>
  <si>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</si>
  <si>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</si>
  <si>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</si>
  <si>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</si>
  <si>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</si>
  <si>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</si>
  <si>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</si>
  <si>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</si>
  <si>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</si>
  <si>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</si>
  <si>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</si>
  <si>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</si>
  <si>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</si>
  <si>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</si>
  <si>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</si>
  <si>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</si>
  <si>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</si>
  <si>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</si>
  <si>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</si>
  <si>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</si>
  <si>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</si>
  <si>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</si>
  <si>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</si>
  <si>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</si>
  <si>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</si>
  <si>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</si>
  <si>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</si>
  <si>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</si>
  <si>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</si>
  <si>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</si>
  <si>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</si>
  <si>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</si>
  <si>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</si>
  <si>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</si>
  <si>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</si>
  <si>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</si>
  <si>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</si>
  <si>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</si>
  <si>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</si>
  <si>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</si>
  <si>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</si>
  <si>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</si>
  <si>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</si>
  <si>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</si>
  <si>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</si>
  <si>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</si>
  <si>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</si>
  <si>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</si>
  <si>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</si>
  <si>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</si>
  <si>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</si>
  <si>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Effort minutes</t>
  </si>
  <si>
    <t>FS_burrows</t>
  </si>
  <si>
    <t>FS_minutes</t>
  </si>
  <si>
    <t>FS_hours</t>
  </si>
  <si>
    <t>effort hours</t>
  </si>
  <si>
    <t>det/burrow</t>
  </si>
  <si>
    <t xml:space="preserve">det/total burrows looked at </t>
  </si>
  <si>
    <t>detections/average burrows ABPR</t>
  </si>
  <si>
    <t xml:space="preserve">Average </t>
  </si>
  <si>
    <t>ABPR ALL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</si>
</sst>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Border="1"/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4" fillId="0" borderId="0" xfId="0" applyFo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5" borderId="1" xfId="0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A8BE-2242-4CBC-9DE7-2CC9429E0648}">
  <dimension ref="A1:T26"/>
  <sheetViews>
    <sheetView workbookViewId="0">
      <selection activeCell="I8" sqref="I8"/>
    </sheetView>
  </sheetViews>
  <sheetFormatPr defaultRowHeight="14.5" x14ac:dyDescent="0.35"/>
  <cols>
    <col min="1" max="2" width="8.7265625" customWidth="1"/>
    <col min="5" max="6" width="8.54296875" customWidth="1"/>
  </cols>
  <sheetData>
    <row r="1" spans="1:20" x14ac:dyDescent="0.35">
      <c r="B1" t="s">
        <v>26</v>
      </c>
      <c r="C1" t="s">
        <v>23</v>
      </c>
      <c r="D1" t="s">
        <v>27</v>
      </c>
      <c r="E1" s="1" t="s">
        <v>24</v>
      </c>
      <c r="F1" s="1" t="s">
        <v>28</v>
      </c>
      <c r="G1" s="1" t="s">
        <v>25</v>
      </c>
    </row>
    <row r="2" spans="1:20" x14ac:dyDescent="0.3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M2" s="1"/>
      <c r="N2" s="1"/>
    </row>
    <row r="3" spans="1:20" x14ac:dyDescent="0.35">
      <c r="A3" t="s">
        <v>14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</row>
    <row r="4" spans="1:20" x14ac:dyDescent="0.3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20" x14ac:dyDescent="0.35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20" x14ac:dyDescent="0.3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20" x14ac:dyDescent="0.3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M7" s="1"/>
      <c r="N7" s="1"/>
      <c r="S7" s="1"/>
      <c r="T7" s="1"/>
    </row>
    <row r="8" spans="1:20" x14ac:dyDescent="0.3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</row>
    <row r="9" spans="1:20" x14ac:dyDescent="0.3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20" x14ac:dyDescent="0.35">
      <c r="A10" t="s">
        <v>21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20" x14ac:dyDescent="0.3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20" x14ac:dyDescent="0.35">
      <c r="A12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</row>
    <row r="13" spans="1:20" x14ac:dyDescent="0.3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0" x14ac:dyDescent="0.3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0" x14ac:dyDescent="0.35">
      <c r="A15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20" x14ac:dyDescent="0.35">
      <c r="A16" t="s">
        <v>33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t="s">
        <v>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t="s">
        <v>35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35">
      <c r="A19" t="s">
        <v>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t="s">
        <v>37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t="s">
        <v>38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t="s">
        <v>40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t="s">
        <v>41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t="s">
        <v>42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t="s">
        <v>43</v>
      </c>
      <c r="B26">
        <v>0</v>
      </c>
      <c r="C26">
        <v>0</v>
      </c>
      <c r="D26" t="s">
        <v>0</v>
      </c>
      <c r="E26">
        <v>0</v>
      </c>
      <c r="F26">
        <v>0</v>
      </c>
      <c r="G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F784-D5C9-4495-9102-06FE4D0848B0}">
  <dimension ref="A1:AB82"/>
  <sheetViews>
    <sheetView tabSelected="1" zoomScale="70" zoomScaleNormal="70" workbookViewId="0">
      <selection activeCell="L29" sqref="L29"/>
    </sheetView>
  </sheetViews>
  <sheetFormatPr defaultRowHeight="14.5" x14ac:dyDescent="0.35"/>
  <cols>
    <col min="2" max="2" width="9.36328125" customWidth="1"/>
    <col min="3" max="3" width="9.90625" customWidth="1"/>
    <col min="4" max="4" width="11.453125" customWidth="1"/>
    <col min="5" max="5" width="8.7265625" customWidth="1"/>
    <col min="6" max="6" width="14.54296875" customWidth="1"/>
    <col min="7" max="7" width="9.1796875" customWidth="1"/>
    <col min="8" max="8" width="10.54296875" customWidth="1"/>
    <col min="9" max="9" width="10.36328125" customWidth="1"/>
    <col min="10" max="10" width="7.453125" customWidth="1"/>
    <col min="11" max="11" width="13.6328125" customWidth="1"/>
    <col min="12" max="12" width="8.90625" customWidth="1"/>
    <col min="13" max="13" width="13.453125" customWidth="1"/>
    <col min="14" max="14" width="11.453125" customWidth="1"/>
    <col min="15" max="15" width="9.6328125" customWidth="1"/>
    <col min="16" max="16" width="10.6328125" customWidth="1"/>
    <col min="17" max="17" width="9.7265625" customWidth="1"/>
    <col min="18" max="18" width="7.6328125" customWidth="1"/>
    <col min="19" max="19" width="6.36328125" customWidth="1"/>
    <col min="20" max="25" width="11.90625" customWidth="1"/>
  </cols>
  <sheetData>
    <row r="1" spans="1:28" ht="39.5" x14ac:dyDescent="0.35">
      <c r="Z1" s="10" t="s">
        <v>44</v>
      </c>
      <c r="AA1" s="10" t="s">
        <v>45</v>
      </c>
      <c r="AB1" s="10" t="s">
        <v>46</v>
      </c>
    </row>
    <row r="2" spans="1:28" s="8" customFormat="1" x14ac:dyDescent="0.35">
      <c r="A2" s="7" t="s">
        <v>8</v>
      </c>
      <c r="Z2" s="10">
        <v>1</v>
      </c>
      <c r="AA2" s="10">
        <v>4</v>
      </c>
      <c r="AB2" s="10">
        <v>0</v>
      </c>
    </row>
    <row r="3" spans="1:28" x14ac:dyDescent="0.35">
      <c r="B3" s="13" t="s">
        <v>1</v>
      </c>
      <c r="C3" s="14"/>
      <c r="D3" s="14"/>
      <c r="E3" s="15"/>
      <c r="F3" s="14"/>
      <c r="G3" s="16" t="s">
        <v>2</v>
      </c>
      <c r="H3" s="17"/>
      <c r="I3" s="17"/>
      <c r="J3" s="18"/>
      <c r="K3" s="17"/>
      <c r="L3" s="19" t="s">
        <v>3</v>
      </c>
      <c r="M3" s="20"/>
      <c r="N3" s="20"/>
      <c r="O3" s="21"/>
      <c r="P3" s="21"/>
      <c r="Q3" s="22" t="s">
        <v>12</v>
      </c>
      <c r="R3" s="22"/>
      <c r="S3" s="22"/>
      <c r="T3" s="22"/>
      <c r="Z3" s="10">
        <v>1</v>
      </c>
      <c r="AA3" s="10">
        <v>7</v>
      </c>
      <c r="AB3" s="10">
        <v>0</v>
      </c>
    </row>
    <row r="4" spans="1:28" x14ac:dyDescent="0.35">
      <c r="B4" s="2" t="s">
        <v>9</v>
      </c>
      <c r="C4" s="2" t="s">
        <v>10</v>
      </c>
      <c r="D4" s="2" t="s">
        <v>125</v>
      </c>
      <c r="E4" s="2" t="s">
        <v>11</v>
      </c>
      <c r="F4" s="2" t="s">
        <v>126</v>
      </c>
      <c r="G4" s="3" t="s">
        <v>9</v>
      </c>
      <c r="H4" s="3" t="s">
        <v>10</v>
      </c>
      <c r="I4" s="3" t="s">
        <v>125</v>
      </c>
      <c r="J4" s="3" t="s">
        <v>11</v>
      </c>
      <c r="K4" s="3" t="s">
        <v>126</v>
      </c>
      <c r="L4" s="4" t="s">
        <v>9</v>
      </c>
      <c r="M4" s="4" t="s">
        <v>10</v>
      </c>
      <c r="N4" s="4" t="s">
        <v>125</v>
      </c>
      <c r="O4" s="4" t="s">
        <v>11</v>
      </c>
      <c r="P4" s="4" t="s">
        <v>126</v>
      </c>
      <c r="Q4" s="5" t="s">
        <v>9</v>
      </c>
      <c r="R4" s="5" t="s">
        <v>10</v>
      </c>
      <c r="S4" s="5" t="s">
        <v>121</v>
      </c>
      <c r="T4" s="5" t="s">
        <v>47</v>
      </c>
      <c r="Z4" s="10">
        <v>3</v>
      </c>
      <c r="AA4" s="10">
        <v>17.25</v>
      </c>
      <c r="AB4" s="10">
        <v>1</v>
      </c>
    </row>
    <row r="5" spans="1:28" x14ac:dyDescent="0.35">
      <c r="A5" s="5" t="s">
        <v>4</v>
      </c>
      <c r="B5" s="6">
        <v>2</v>
      </c>
      <c r="C5" s="6">
        <v>126</v>
      </c>
      <c r="D5" s="6">
        <f>E5/60</f>
        <v>11.533333333333333</v>
      </c>
      <c r="E5" s="6">
        <v>692</v>
      </c>
      <c r="F5" s="6">
        <f>B5/C5</f>
        <v>1.5873015873015872E-2</v>
      </c>
      <c r="G5" s="6">
        <v>1</v>
      </c>
      <c r="H5" s="6">
        <v>147</v>
      </c>
      <c r="I5" s="6">
        <f>J5/60</f>
        <v>5.833333333333333</v>
      </c>
      <c r="J5" s="6">
        <v>350</v>
      </c>
      <c r="K5" s="6">
        <f>G5/H5</f>
        <v>6.8027210884353739E-3</v>
      </c>
      <c r="L5" s="6">
        <v>3</v>
      </c>
      <c r="M5" s="6">
        <v>129</v>
      </c>
      <c r="N5" s="6">
        <f>O5/60</f>
        <v>8.1333333333333329</v>
      </c>
      <c r="O5" s="6">
        <v>488</v>
      </c>
      <c r="P5" s="6">
        <f>L5/M5</f>
        <v>2.3255813953488372E-2</v>
      </c>
      <c r="Q5" s="6">
        <f>SUM(L5,G5,B5)</f>
        <v>6</v>
      </c>
      <c r="R5" s="6">
        <f>SUM(M5,H5,C5)</f>
        <v>402</v>
      </c>
      <c r="S5" s="6">
        <f>SUM(O5,J5,E5)</f>
        <v>1530</v>
      </c>
      <c r="T5" s="6">
        <f>S5/60</f>
        <v>25.5</v>
      </c>
      <c r="V5" t="s">
        <v>122</v>
      </c>
      <c r="W5">
        <f>AVERAGE((B5/C5),(B6/C6),(G5/H5),(G6/H6),(L5/M5),(L6/M6))</f>
        <v>1.3715391652698009E-2</v>
      </c>
      <c r="Z5" s="10">
        <v>1</v>
      </c>
      <c r="AA5" s="10">
        <v>6</v>
      </c>
      <c r="AB5" s="10">
        <v>0</v>
      </c>
    </row>
    <row r="6" spans="1:28" x14ac:dyDescent="0.35">
      <c r="A6" s="5" t="s">
        <v>5</v>
      </c>
      <c r="B6" s="6">
        <v>1</v>
      </c>
      <c r="C6" s="6">
        <v>178</v>
      </c>
      <c r="D6" s="6">
        <f t="shared" ref="D6:D8" si="0">E6/60</f>
        <v>13.733333333333333</v>
      </c>
      <c r="E6" s="6">
        <v>824</v>
      </c>
      <c r="F6" s="6">
        <f t="shared" ref="F6:F8" si="1">B6/C6</f>
        <v>5.6179775280898875E-3</v>
      </c>
      <c r="G6" s="6">
        <v>3</v>
      </c>
      <c r="H6" s="6">
        <v>178</v>
      </c>
      <c r="I6" s="6">
        <f t="shared" ref="I6:I8" si="2">J6/60</f>
        <v>8.0666666666666664</v>
      </c>
      <c r="J6" s="6">
        <v>484</v>
      </c>
      <c r="K6" s="6">
        <f t="shared" ref="K6:K8" si="3">G6/H6</f>
        <v>1.6853932584269662E-2</v>
      </c>
      <c r="L6" s="6">
        <v>3</v>
      </c>
      <c r="M6" s="6">
        <v>216</v>
      </c>
      <c r="N6" s="6">
        <f t="shared" ref="N6:N8" si="4">O6/60</f>
        <v>5.45</v>
      </c>
      <c r="O6" s="6">
        <v>327</v>
      </c>
      <c r="P6" s="6">
        <f t="shared" ref="P6:P8" si="5">L6/M6</f>
        <v>1.3888888888888888E-2</v>
      </c>
      <c r="Q6" s="6">
        <f>SUM(L6,G6,B6)</f>
        <v>7</v>
      </c>
      <c r="R6" s="6">
        <f>SUM(M6,H6,C6)</f>
        <v>572</v>
      </c>
      <c r="S6" s="6">
        <f>SUM(O6,J6,E6)</f>
        <v>1635</v>
      </c>
      <c r="T6" s="6">
        <f t="shared" ref="T6:T8" si="6">S6/60</f>
        <v>27.25</v>
      </c>
      <c r="V6" t="s">
        <v>123</v>
      </c>
      <c r="W6">
        <f>AVERAGE((B5/E5),(B6/E6),(G5/J5),(G6/J6),(L5/O5),(L6/O6))</f>
        <v>4.7468514197012111E-3</v>
      </c>
      <c r="Z6" s="10">
        <v>1</v>
      </c>
      <c r="AA6" s="10">
        <v>8</v>
      </c>
      <c r="AB6" s="10">
        <v>0</v>
      </c>
    </row>
    <row r="7" spans="1:28" x14ac:dyDescent="0.35">
      <c r="A7" s="5" t="s">
        <v>6</v>
      </c>
      <c r="B7" s="6">
        <v>2</v>
      </c>
      <c r="C7" s="6">
        <v>66</v>
      </c>
      <c r="D7" s="6">
        <f t="shared" si="0"/>
        <v>5.5</v>
      </c>
      <c r="E7" s="6">
        <v>330</v>
      </c>
      <c r="F7" s="6">
        <f t="shared" si="1"/>
        <v>3.0303030303030304E-2</v>
      </c>
      <c r="G7" s="6">
        <v>3</v>
      </c>
      <c r="H7" s="6">
        <v>77</v>
      </c>
      <c r="I7" s="6">
        <f t="shared" si="2"/>
        <v>6.1333333333333337</v>
      </c>
      <c r="J7" s="6">
        <v>368</v>
      </c>
      <c r="K7" s="6">
        <f t="shared" si="3"/>
        <v>3.896103896103896E-2</v>
      </c>
      <c r="L7" s="6">
        <v>1</v>
      </c>
      <c r="M7" s="6">
        <v>83</v>
      </c>
      <c r="N7" s="6">
        <f t="shared" si="4"/>
        <v>6.15</v>
      </c>
      <c r="O7" s="6">
        <v>369</v>
      </c>
      <c r="P7" s="6">
        <f t="shared" si="5"/>
        <v>1.2048192771084338E-2</v>
      </c>
      <c r="Q7" s="6">
        <f>SUM(L7,G7,B7)</f>
        <v>6</v>
      </c>
      <c r="R7" s="6">
        <f>SUM(M7,H7,C7)</f>
        <v>226</v>
      </c>
      <c r="S7" s="6">
        <f>SUM(O7,J7,E7)</f>
        <v>1067</v>
      </c>
      <c r="T7" s="6">
        <f t="shared" si="6"/>
        <v>17.783333333333335</v>
      </c>
      <c r="V7" t="s">
        <v>124</v>
      </c>
      <c r="W7">
        <f>AVERAGE((B5/D5),(B6/D6),(G5/I5),(G6/I6),(L5/N5),(L6/N6))</f>
        <v>0.28481108518207271</v>
      </c>
      <c r="Z7" s="10">
        <v>1</v>
      </c>
      <c r="AA7" s="10">
        <v>7.25</v>
      </c>
      <c r="AB7" s="10">
        <v>0</v>
      </c>
    </row>
    <row r="8" spans="1:28" x14ac:dyDescent="0.35">
      <c r="A8" s="5" t="s">
        <v>7</v>
      </c>
      <c r="B8" s="6">
        <v>0</v>
      </c>
      <c r="C8" s="6">
        <v>100</v>
      </c>
      <c r="D8" s="6">
        <f t="shared" si="0"/>
        <v>6</v>
      </c>
      <c r="E8" s="6">
        <v>360</v>
      </c>
      <c r="F8" s="6">
        <f t="shared" si="1"/>
        <v>0</v>
      </c>
      <c r="G8" s="6">
        <v>1</v>
      </c>
      <c r="H8" s="6">
        <v>100</v>
      </c>
      <c r="I8" s="6">
        <f t="shared" si="2"/>
        <v>6</v>
      </c>
      <c r="J8" s="6">
        <v>360</v>
      </c>
      <c r="K8" s="6">
        <f t="shared" si="3"/>
        <v>0.01</v>
      </c>
      <c r="L8" s="6">
        <v>0</v>
      </c>
      <c r="M8" s="6">
        <v>100</v>
      </c>
      <c r="N8" s="6">
        <f t="shared" si="4"/>
        <v>5.5</v>
      </c>
      <c r="O8" s="6">
        <v>330</v>
      </c>
      <c r="P8" s="6">
        <f t="shared" si="5"/>
        <v>0</v>
      </c>
      <c r="Q8" s="6">
        <f>SUM(L8,G8,B8)</f>
        <v>1</v>
      </c>
      <c r="R8" s="6"/>
      <c r="S8" s="6">
        <f>SUM(O8,J8,E8)</f>
        <v>1050</v>
      </c>
      <c r="T8" s="6">
        <f t="shared" si="6"/>
        <v>17.5</v>
      </c>
      <c r="Z8" s="10">
        <v>1</v>
      </c>
      <c r="AA8" s="10">
        <v>7.5</v>
      </c>
      <c r="AB8" s="10">
        <v>0</v>
      </c>
    </row>
    <row r="9" spans="1:28" x14ac:dyDescent="0.35">
      <c r="Z9" s="10">
        <v>1</v>
      </c>
      <c r="AA9" s="10">
        <v>2.25</v>
      </c>
      <c r="AB9" s="10">
        <v>0</v>
      </c>
    </row>
    <row r="10" spans="1:28" x14ac:dyDescent="0.35">
      <c r="Z10" s="10">
        <v>3</v>
      </c>
      <c r="AA10" s="10">
        <v>15</v>
      </c>
      <c r="AB10" s="10">
        <v>0</v>
      </c>
    </row>
    <row r="11" spans="1:28" x14ac:dyDescent="0.35">
      <c r="A11" s="9" t="s">
        <v>130</v>
      </c>
      <c r="Z11" s="10">
        <v>1</v>
      </c>
      <c r="AA11" s="10">
        <v>2</v>
      </c>
      <c r="AB11" s="10">
        <v>0</v>
      </c>
    </row>
    <row r="12" spans="1:28" x14ac:dyDescent="0.35">
      <c r="G12">
        <f>436+93+125</f>
        <v>654</v>
      </c>
      <c r="J12">
        <f>SUM(B14:B82)/G12</f>
        <v>4.2813455657492352E-2</v>
      </c>
      <c r="M12" t="s">
        <v>129</v>
      </c>
      <c r="N12" s="23">
        <f>AVERAGE(N14:N17)</f>
        <v>1.4648210416234993E-2</v>
      </c>
      <c r="Z12" s="10">
        <v>1</v>
      </c>
      <c r="AA12" s="10">
        <v>7.5</v>
      </c>
      <c r="AB12" s="10">
        <v>0</v>
      </c>
    </row>
    <row r="13" spans="1:28" x14ac:dyDescent="0.35">
      <c r="B13" t="s">
        <v>50</v>
      </c>
      <c r="C13" t="s">
        <v>51</v>
      </c>
      <c r="D13" t="s">
        <v>52</v>
      </c>
      <c r="E13" t="s">
        <v>126</v>
      </c>
      <c r="F13" t="s">
        <v>48</v>
      </c>
      <c r="G13">
        <f>282+37+72</f>
        <v>391</v>
      </c>
      <c r="I13" t="s">
        <v>127</v>
      </c>
      <c r="J13">
        <v>7.1611253196930943E-2</v>
      </c>
      <c r="M13" s="23"/>
      <c r="Z13" s="10">
        <v>3</v>
      </c>
      <c r="AA13" s="10">
        <v>10.5</v>
      </c>
      <c r="AB13" s="10">
        <v>0</v>
      </c>
    </row>
    <row r="14" spans="1:28" x14ac:dyDescent="0.35">
      <c r="A14" t="s">
        <v>49</v>
      </c>
      <c r="B14" s="6">
        <v>0</v>
      </c>
      <c r="C14" s="6">
        <v>240</v>
      </c>
      <c r="D14" s="6">
        <v>100</v>
      </c>
      <c r="E14" s="6">
        <f>B14/D14</f>
        <v>0</v>
      </c>
      <c r="M14" s="23" t="s">
        <v>4</v>
      </c>
      <c r="N14">
        <f>AVERAGE(F5,K5,P5)</f>
        <v>1.5310516971646539E-2</v>
      </c>
      <c r="Z14" s="10">
        <v>1</v>
      </c>
      <c r="AA14" s="10">
        <v>2.5</v>
      </c>
      <c r="AB14" s="10">
        <v>0</v>
      </c>
    </row>
    <row r="15" spans="1:28" x14ac:dyDescent="0.35">
      <c r="A15" t="s">
        <v>53</v>
      </c>
      <c r="B15" s="6">
        <v>0</v>
      </c>
      <c r="C15" s="6">
        <v>420</v>
      </c>
      <c r="D15" s="6">
        <v>100</v>
      </c>
      <c r="E15" s="6">
        <f t="shared" ref="E15:E78" si="7">B15/D15</f>
        <v>0</v>
      </c>
      <c r="G15" t="s">
        <v>128</v>
      </c>
      <c r="M15" s="23" t="s">
        <v>5</v>
      </c>
      <c r="N15">
        <f>AVERAGE(P6,F6,K6)</f>
        <v>1.2120266333749479E-2</v>
      </c>
      <c r="Z15" s="10">
        <v>1</v>
      </c>
      <c r="AA15" s="10">
        <v>3</v>
      </c>
      <c r="AB15" s="10">
        <v>0</v>
      </c>
    </row>
    <row r="16" spans="1:28" x14ac:dyDescent="0.35">
      <c r="A16" t="s">
        <v>54</v>
      </c>
      <c r="B16" s="6">
        <v>1</v>
      </c>
      <c r="C16" s="6">
        <v>1035</v>
      </c>
      <c r="D16" s="6">
        <v>100</v>
      </c>
      <c r="E16" s="6">
        <f t="shared" si="7"/>
        <v>0.01</v>
      </c>
      <c r="G16">
        <f>AVERAGE(E14:E82)</f>
        <v>4.0579710144927538E-3</v>
      </c>
      <c r="M16" s="23" t="s">
        <v>6</v>
      </c>
      <c r="N16">
        <f>AVERAGE(F7,K7,P7)</f>
        <v>2.7104087345051198E-2</v>
      </c>
      <c r="Z16" s="10">
        <v>1</v>
      </c>
      <c r="AA16" s="10">
        <v>4</v>
      </c>
      <c r="AB16" s="10">
        <v>0</v>
      </c>
    </row>
    <row r="17" spans="1:28" x14ac:dyDescent="0.35">
      <c r="A17" t="s">
        <v>55</v>
      </c>
      <c r="B17" s="6">
        <v>0</v>
      </c>
      <c r="C17" s="6">
        <v>360</v>
      </c>
      <c r="D17" s="6">
        <v>100</v>
      </c>
      <c r="E17" s="6">
        <f t="shared" si="7"/>
        <v>0</v>
      </c>
      <c r="M17" s="23" t="s">
        <v>7</v>
      </c>
      <c r="N17">
        <f>AVERAGE(E14:E82)</f>
        <v>4.0579710144927538E-3</v>
      </c>
      <c r="Z17" s="11">
        <v>1</v>
      </c>
      <c r="AA17" s="11">
        <v>6</v>
      </c>
      <c r="AB17" s="11">
        <v>0</v>
      </c>
    </row>
    <row r="18" spans="1:28" x14ac:dyDescent="0.35">
      <c r="A18" t="s">
        <v>56</v>
      </c>
      <c r="B18" s="6">
        <v>0</v>
      </c>
      <c r="C18" s="6">
        <v>480</v>
      </c>
      <c r="D18" s="6">
        <v>100</v>
      </c>
      <c r="E18" s="6">
        <f t="shared" si="7"/>
        <v>0</v>
      </c>
      <c r="Z18" s="11">
        <v>1</v>
      </c>
      <c r="AA18" s="11">
        <v>5.5</v>
      </c>
      <c r="AB18" s="11">
        <v>1</v>
      </c>
    </row>
    <row r="19" spans="1:28" x14ac:dyDescent="0.35">
      <c r="A19" t="s">
        <v>57</v>
      </c>
      <c r="B19" s="6">
        <v>0</v>
      </c>
      <c r="C19" s="6">
        <v>435</v>
      </c>
      <c r="D19" s="6">
        <v>100</v>
      </c>
      <c r="E19" s="6">
        <f t="shared" si="7"/>
        <v>0</v>
      </c>
      <c r="H19" s="12"/>
      <c r="Z19" s="11">
        <v>1</v>
      </c>
      <c r="AA19" s="11">
        <v>1.5</v>
      </c>
      <c r="AB19" s="11">
        <v>0</v>
      </c>
    </row>
    <row r="20" spans="1:28" x14ac:dyDescent="0.35">
      <c r="A20" t="s">
        <v>58</v>
      </c>
      <c r="B20" s="6">
        <v>0</v>
      </c>
      <c r="C20" s="6">
        <v>450</v>
      </c>
      <c r="D20" s="6">
        <v>100</v>
      </c>
      <c r="E20" s="6">
        <f t="shared" si="7"/>
        <v>0</v>
      </c>
      <c r="Z20" s="10">
        <v>2</v>
      </c>
      <c r="AA20" s="10">
        <v>10</v>
      </c>
      <c r="AB20" s="10">
        <v>0</v>
      </c>
    </row>
    <row r="21" spans="1:28" x14ac:dyDescent="0.35">
      <c r="A21" t="s">
        <v>59</v>
      </c>
      <c r="B21" s="6">
        <v>0</v>
      </c>
      <c r="C21" s="6">
        <v>135</v>
      </c>
      <c r="D21" s="6">
        <v>100</v>
      </c>
      <c r="E21" s="6">
        <f t="shared" si="7"/>
        <v>0</v>
      </c>
      <c r="Z21" s="10">
        <v>4</v>
      </c>
      <c r="AA21" s="10">
        <v>19</v>
      </c>
      <c r="AB21" s="10">
        <v>1</v>
      </c>
    </row>
    <row r="22" spans="1:28" x14ac:dyDescent="0.35">
      <c r="A22" t="s">
        <v>60</v>
      </c>
      <c r="B22" s="6">
        <v>0</v>
      </c>
      <c r="C22" s="6">
        <v>900</v>
      </c>
      <c r="D22" s="6">
        <v>100</v>
      </c>
      <c r="E22" s="6">
        <f t="shared" si="7"/>
        <v>0</v>
      </c>
      <c r="Z22" s="11">
        <v>2</v>
      </c>
      <c r="AA22" s="11">
        <v>10.5</v>
      </c>
      <c r="AB22" s="11">
        <v>2</v>
      </c>
    </row>
    <row r="23" spans="1:28" x14ac:dyDescent="0.35">
      <c r="A23" t="s">
        <v>61</v>
      </c>
      <c r="B23" s="6">
        <v>0</v>
      </c>
      <c r="C23" s="6">
        <v>120</v>
      </c>
      <c r="D23" s="6">
        <v>100</v>
      </c>
      <c r="E23" s="6">
        <f t="shared" si="7"/>
        <v>0</v>
      </c>
      <c r="Z23" s="11">
        <v>1</v>
      </c>
      <c r="AA23" s="11">
        <v>5</v>
      </c>
      <c r="AB23" s="11">
        <v>0</v>
      </c>
    </row>
    <row r="24" spans="1:28" x14ac:dyDescent="0.35">
      <c r="A24" t="s">
        <v>62</v>
      </c>
      <c r="B24" s="6">
        <v>0</v>
      </c>
      <c r="C24" s="6">
        <v>450</v>
      </c>
      <c r="D24" s="6">
        <v>100</v>
      </c>
      <c r="E24" s="6">
        <f t="shared" si="7"/>
        <v>0</v>
      </c>
      <c r="Z24" s="10">
        <v>1</v>
      </c>
      <c r="AA24" s="10">
        <v>6.5</v>
      </c>
      <c r="AB24" s="10">
        <v>0</v>
      </c>
    </row>
    <row r="25" spans="1:28" x14ac:dyDescent="0.35">
      <c r="A25" t="s">
        <v>63</v>
      </c>
      <c r="B25" s="6">
        <v>0</v>
      </c>
      <c r="C25" s="6">
        <v>630</v>
      </c>
      <c r="D25" s="6">
        <v>100</v>
      </c>
      <c r="E25" s="6">
        <f t="shared" si="7"/>
        <v>0</v>
      </c>
      <c r="Z25" s="10">
        <v>6</v>
      </c>
      <c r="AA25" s="10">
        <v>33</v>
      </c>
      <c r="AB25" s="10">
        <v>1</v>
      </c>
    </row>
    <row r="26" spans="1:28" x14ac:dyDescent="0.35">
      <c r="A26" t="s">
        <v>64</v>
      </c>
      <c r="B26" s="6">
        <v>0</v>
      </c>
      <c r="C26" s="6">
        <v>150</v>
      </c>
      <c r="D26" s="6">
        <v>100</v>
      </c>
      <c r="E26" s="6">
        <f t="shared" si="7"/>
        <v>0</v>
      </c>
      <c r="Z26" s="10">
        <v>2</v>
      </c>
      <c r="AA26" s="10">
        <v>12</v>
      </c>
      <c r="AB26" s="10">
        <v>0</v>
      </c>
    </row>
    <row r="27" spans="1:28" x14ac:dyDescent="0.35">
      <c r="A27" t="s">
        <v>65</v>
      </c>
      <c r="B27" s="6">
        <v>0</v>
      </c>
      <c r="C27" s="6">
        <v>180</v>
      </c>
      <c r="D27" s="6">
        <v>100</v>
      </c>
      <c r="E27" s="6">
        <f t="shared" si="7"/>
        <v>0</v>
      </c>
      <c r="Z27" s="10">
        <v>2</v>
      </c>
      <c r="AA27" s="10">
        <v>10</v>
      </c>
      <c r="AB27" s="10">
        <v>0</v>
      </c>
    </row>
    <row r="28" spans="1:28" x14ac:dyDescent="0.35">
      <c r="A28" t="s">
        <v>66</v>
      </c>
      <c r="B28" s="6">
        <v>0</v>
      </c>
      <c r="C28" s="6">
        <v>240</v>
      </c>
      <c r="D28" s="6">
        <v>100</v>
      </c>
      <c r="E28" s="6">
        <f t="shared" si="7"/>
        <v>0</v>
      </c>
      <c r="Z28" s="10">
        <v>1</v>
      </c>
      <c r="AA28" s="10">
        <v>8</v>
      </c>
      <c r="AB28" s="10">
        <v>0</v>
      </c>
    </row>
    <row r="29" spans="1:28" x14ac:dyDescent="0.35">
      <c r="A29" t="s">
        <v>67</v>
      </c>
      <c r="B29" s="6">
        <v>0</v>
      </c>
      <c r="C29" s="6">
        <v>360</v>
      </c>
      <c r="D29" s="6">
        <v>100</v>
      </c>
      <c r="E29" s="6">
        <f t="shared" si="7"/>
        <v>0</v>
      </c>
      <c r="Z29" s="10">
        <v>1</v>
      </c>
      <c r="AA29" s="10">
        <v>7.25</v>
      </c>
      <c r="AB29" s="10">
        <v>0</v>
      </c>
    </row>
    <row r="30" spans="1:28" x14ac:dyDescent="0.35">
      <c r="A30" t="s">
        <v>68</v>
      </c>
      <c r="B30" s="6">
        <v>1</v>
      </c>
      <c r="C30" s="6">
        <v>330</v>
      </c>
      <c r="D30" s="6">
        <v>100</v>
      </c>
      <c r="E30" s="6">
        <f t="shared" si="7"/>
        <v>0.01</v>
      </c>
      <c r="Z30" s="10">
        <v>3</v>
      </c>
      <c r="AA30" s="10">
        <v>13</v>
      </c>
      <c r="AB30" s="10">
        <v>0</v>
      </c>
    </row>
    <row r="31" spans="1:28" x14ac:dyDescent="0.35">
      <c r="A31" t="s">
        <v>69</v>
      </c>
      <c r="B31" s="6">
        <v>0</v>
      </c>
      <c r="C31" s="6">
        <v>90</v>
      </c>
      <c r="D31" s="6">
        <v>100</v>
      </c>
      <c r="E31" s="6">
        <f t="shared" si="7"/>
        <v>0</v>
      </c>
      <c r="Z31" s="10">
        <v>1</v>
      </c>
      <c r="AA31" s="10">
        <v>3</v>
      </c>
      <c r="AB31" s="10">
        <v>0</v>
      </c>
    </row>
    <row r="32" spans="1:28" x14ac:dyDescent="0.35">
      <c r="A32" t="s">
        <v>70</v>
      </c>
      <c r="B32" s="6">
        <v>0</v>
      </c>
      <c r="C32" s="6">
        <v>600</v>
      </c>
      <c r="D32" s="6">
        <v>100</v>
      </c>
      <c r="E32" s="6">
        <f t="shared" si="7"/>
        <v>0</v>
      </c>
      <c r="Z32" s="10">
        <v>4</v>
      </c>
      <c r="AA32" s="10">
        <v>24</v>
      </c>
      <c r="AB32" s="10">
        <v>0</v>
      </c>
    </row>
    <row r="33" spans="1:28" x14ac:dyDescent="0.35">
      <c r="A33" t="s">
        <v>71</v>
      </c>
      <c r="B33" s="6">
        <v>1</v>
      </c>
      <c r="C33" s="6">
        <v>1140</v>
      </c>
      <c r="D33" s="6">
        <v>100</v>
      </c>
      <c r="E33" s="6">
        <f t="shared" si="7"/>
        <v>0.01</v>
      </c>
      <c r="Z33" s="10">
        <v>3</v>
      </c>
      <c r="AA33" s="10">
        <v>18</v>
      </c>
      <c r="AB33" s="10">
        <v>0</v>
      </c>
    </row>
    <row r="34" spans="1:28" x14ac:dyDescent="0.35">
      <c r="A34" t="s">
        <v>72</v>
      </c>
      <c r="B34" s="6">
        <v>2</v>
      </c>
      <c r="C34" s="6">
        <v>630</v>
      </c>
      <c r="D34" s="6">
        <v>100</v>
      </c>
      <c r="E34" s="6">
        <f t="shared" si="7"/>
        <v>0.02</v>
      </c>
      <c r="Z34" s="10">
        <v>1</v>
      </c>
      <c r="AA34" s="10">
        <v>5.5</v>
      </c>
      <c r="AB34" s="10">
        <v>0</v>
      </c>
    </row>
    <row r="35" spans="1:28" x14ac:dyDescent="0.35">
      <c r="A35" t="s">
        <v>73</v>
      </c>
      <c r="B35" s="6">
        <v>0</v>
      </c>
      <c r="C35" s="6">
        <v>300</v>
      </c>
      <c r="D35" s="6">
        <v>100</v>
      </c>
      <c r="E35" s="6">
        <f t="shared" si="7"/>
        <v>0</v>
      </c>
      <c r="Z35" s="10">
        <v>1</v>
      </c>
      <c r="AA35" s="10">
        <v>6.5</v>
      </c>
      <c r="AB35" s="10">
        <v>0</v>
      </c>
    </row>
    <row r="36" spans="1:28" x14ac:dyDescent="0.35">
      <c r="A36" t="s">
        <v>74</v>
      </c>
      <c r="B36" s="6">
        <v>0</v>
      </c>
      <c r="C36" s="6">
        <v>390</v>
      </c>
      <c r="D36" s="6">
        <v>100</v>
      </c>
      <c r="E36" s="6">
        <f t="shared" si="7"/>
        <v>0</v>
      </c>
      <c r="Z36" s="10">
        <v>1</v>
      </c>
      <c r="AA36" s="10">
        <v>7</v>
      </c>
      <c r="AB36" s="10">
        <v>0</v>
      </c>
    </row>
    <row r="37" spans="1:28" x14ac:dyDescent="0.35">
      <c r="A37" t="s">
        <v>75</v>
      </c>
      <c r="B37" s="6">
        <v>1</v>
      </c>
      <c r="C37" s="6">
        <v>1980</v>
      </c>
      <c r="D37" s="6">
        <v>100</v>
      </c>
      <c r="E37" s="6">
        <f t="shared" si="7"/>
        <v>0.01</v>
      </c>
      <c r="Z37" s="11">
        <v>1</v>
      </c>
      <c r="AA37" s="11">
        <v>6</v>
      </c>
      <c r="AB37" s="11">
        <v>0</v>
      </c>
    </row>
    <row r="38" spans="1:28" x14ac:dyDescent="0.35">
      <c r="A38" t="s">
        <v>76</v>
      </c>
      <c r="B38" s="6">
        <v>0</v>
      </c>
      <c r="C38" s="6">
        <v>720</v>
      </c>
      <c r="D38" s="6">
        <v>100</v>
      </c>
      <c r="E38" s="6">
        <f t="shared" si="7"/>
        <v>0</v>
      </c>
      <c r="Z38" s="11">
        <v>2</v>
      </c>
      <c r="AA38" s="11">
        <v>6</v>
      </c>
      <c r="AB38" s="11">
        <v>1</v>
      </c>
    </row>
    <row r="39" spans="1:28" x14ac:dyDescent="0.35">
      <c r="A39" t="s">
        <v>77</v>
      </c>
      <c r="B39" s="6">
        <v>0</v>
      </c>
      <c r="C39" s="6">
        <v>600</v>
      </c>
      <c r="D39" s="6">
        <v>100</v>
      </c>
      <c r="E39" s="6">
        <f t="shared" si="7"/>
        <v>0</v>
      </c>
      <c r="Z39" s="11">
        <v>3</v>
      </c>
      <c r="AA39" s="11">
        <v>20.25</v>
      </c>
      <c r="AB39" s="11">
        <v>2</v>
      </c>
    </row>
    <row r="40" spans="1:28" x14ac:dyDescent="0.35">
      <c r="A40" t="s">
        <v>78</v>
      </c>
      <c r="B40" s="6">
        <v>0</v>
      </c>
      <c r="C40" s="6">
        <v>480</v>
      </c>
      <c r="D40" s="6">
        <v>100</v>
      </c>
      <c r="E40" s="6">
        <f t="shared" si="7"/>
        <v>0</v>
      </c>
      <c r="Z40" s="11">
        <v>1</v>
      </c>
      <c r="AA40" s="11">
        <v>4</v>
      </c>
      <c r="AB40" s="11">
        <v>0</v>
      </c>
    </row>
    <row r="41" spans="1:28" x14ac:dyDescent="0.35">
      <c r="A41" t="s">
        <v>79</v>
      </c>
      <c r="B41" s="6">
        <v>0</v>
      </c>
      <c r="C41" s="6">
        <v>435</v>
      </c>
      <c r="D41" s="6">
        <v>100</v>
      </c>
      <c r="E41" s="6">
        <f t="shared" si="7"/>
        <v>0</v>
      </c>
      <c r="Z41" s="10">
        <v>1</v>
      </c>
      <c r="AA41" s="10">
        <v>4</v>
      </c>
      <c r="AB41" s="10">
        <v>1</v>
      </c>
    </row>
    <row r="42" spans="1:28" x14ac:dyDescent="0.35">
      <c r="A42" t="s">
        <v>80</v>
      </c>
      <c r="B42" s="6">
        <v>0</v>
      </c>
      <c r="C42" s="6">
        <v>780</v>
      </c>
      <c r="D42" s="6">
        <v>100</v>
      </c>
      <c r="E42" s="6">
        <f t="shared" si="7"/>
        <v>0</v>
      </c>
      <c r="Z42" s="10">
        <v>1</v>
      </c>
      <c r="AA42" s="10">
        <v>6</v>
      </c>
      <c r="AB42" s="10">
        <v>0</v>
      </c>
    </row>
    <row r="43" spans="1:28" x14ac:dyDescent="0.35">
      <c r="A43" t="s">
        <v>81</v>
      </c>
      <c r="B43" s="6">
        <v>0</v>
      </c>
      <c r="C43" s="6">
        <v>180</v>
      </c>
      <c r="D43" s="6">
        <v>100</v>
      </c>
      <c r="E43" s="6">
        <f t="shared" si="7"/>
        <v>0</v>
      </c>
      <c r="Z43" s="11">
        <v>1</v>
      </c>
      <c r="AA43" s="11">
        <v>0.5</v>
      </c>
      <c r="AB43" s="11">
        <v>0</v>
      </c>
    </row>
    <row r="44" spans="1:28" x14ac:dyDescent="0.35">
      <c r="A44" t="s">
        <v>82</v>
      </c>
      <c r="B44" s="6">
        <v>0</v>
      </c>
      <c r="C44" s="6">
        <v>1440</v>
      </c>
      <c r="D44" s="6">
        <v>100</v>
      </c>
      <c r="E44" s="6">
        <f t="shared" si="7"/>
        <v>0</v>
      </c>
      <c r="Z44" s="11">
        <v>1</v>
      </c>
      <c r="AA44" s="11">
        <v>5</v>
      </c>
      <c r="AB44" s="11">
        <v>1</v>
      </c>
    </row>
    <row r="45" spans="1:28" x14ac:dyDescent="0.35">
      <c r="A45" t="s">
        <v>83</v>
      </c>
      <c r="B45" s="6">
        <v>0</v>
      </c>
      <c r="C45" s="6">
        <v>1080</v>
      </c>
      <c r="D45" s="6">
        <v>100</v>
      </c>
      <c r="E45" s="6">
        <f t="shared" si="7"/>
        <v>0</v>
      </c>
      <c r="Z45" s="11">
        <v>1</v>
      </c>
      <c r="AA45" s="11">
        <v>3</v>
      </c>
      <c r="AB45" s="11">
        <v>0</v>
      </c>
    </row>
    <row r="46" spans="1:28" x14ac:dyDescent="0.35">
      <c r="A46" t="s">
        <v>84</v>
      </c>
      <c r="B46" s="6">
        <v>0</v>
      </c>
      <c r="C46" s="6">
        <v>330</v>
      </c>
      <c r="D46" s="6">
        <v>100</v>
      </c>
      <c r="E46" s="6">
        <f t="shared" si="7"/>
        <v>0</v>
      </c>
      <c r="Z46" s="10">
        <v>1</v>
      </c>
      <c r="AA46" s="10">
        <v>4.5</v>
      </c>
      <c r="AB46" s="10">
        <v>0</v>
      </c>
    </row>
    <row r="47" spans="1:28" x14ac:dyDescent="0.35">
      <c r="A47" t="s">
        <v>85</v>
      </c>
      <c r="B47" s="6">
        <v>0</v>
      </c>
      <c r="C47" s="6">
        <v>390</v>
      </c>
      <c r="D47" s="6">
        <v>100</v>
      </c>
      <c r="E47" s="6">
        <f t="shared" si="7"/>
        <v>0</v>
      </c>
      <c r="Z47" s="10">
        <v>2</v>
      </c>
      <c r="AA47" s="10">
        <v>14</v>
      </c>
      <c r="AB47" s="10">
        <v>0</v>
      </c>
    </row>
    <row r="48" spans="1:28" x14ac:dyDescent="0.35">
      <c r="A48" t="s">
        <v>86</v>
      </c>
      <c r="B48" s="6">
        <v>0</v>
      </c>
      <c r="C48" s="6">
        <v>420</v>
      </c>
      <c r="D48" s="6">
        <v>100</v>
      </c>
      <c r="E48" s="6">
        <f t="shared" si="7"/>
        <v>0</v>
      </c>
      <c r="Z48" s="10">
        <v>2</v>
      </c>
      <c r="AA48" s="10">
        <v>11</v>
      </c>
      <c r="AB48" s="10">
        <v>0</v>
      </c>
    </row>
    <row r="49" spans="1:28" x14ac:dyDescent="0.35">
      <c r="A49" t="s">
        <v>87</v>
      </c>
      <c r="B49" s="6">
        <v>0</v>
      </c>
      <c r="C49" s="6">
        <v>360</v>
      </c>
      <c r="D49" s="6">
        <v>100</v>
      </c>
      <c r="E49" s="6">
        <f t="shared" si="7"/>
        <v>0</v>
      </c>
      <c r="Z49" s="10">
        <v>2</v>
      </c>
      <c r="AA49" s="10">
        <v>6</v>
      </c>
      <c r="AB49" s="10">
        <v>0</v>
      </c>
    </row>
    <row r="50" spans="1:28" x14ac:dyDescent="0.35">
      <c r="A50" t="s">
        <v>88</v>
      </c>
      <c r="B50" s="6">
        <v>1</v>
      </c>
      <c r="C50" s="6">
        <v>360</v>
      </c>
      <c r="D50" s="6">
        <v>100</v>
      </c>
      <c r="E50" s="6">
        <f t="shared" si="7"/>
        <v>0.01</v>
      </c>
      <c r="Z50" s="11">
        <v>1</v>
      </c>
      <c r="AA50" s="11">
        <v>3.5</v>
      </c>
      <c r="AB50" s="11">
        <v>1</v>
      </c>
    </row>
    <row r="51" spans="1:28" x14ac:dyDescent="0.35">
      <c r="A51" t="s">
        <v>89</v>
      </c>
      <c r="B51" s="6">
        <v>2</v>
      </c>
      <c r="C51" s="6">
        <v>1215</v>
      </c>
      <c r="D51" s="6">
        <v>100</v>
      </c>
      <c r="E51" s="6">
        <f t="shared" si="7"/>
        <v>0.02</v>
      </c>
      <c r="Z51" s="11">
        <v>2</v>
      </c>
      <c r="AA51" s="11">
        <v>14</v>
      </c>
      <c r="AB51" s="11">
        <v>1</v>
      </c>
    </row>
    <row r="52" spans="1:28" x14ac:dyDescent="0.35">
      <c r="A52" t="s">
        <v>90</v>
      </c>
      <c r="B52" s="6">
        <v>0</v>
      </c>
      <c r="C52" s="6">
        <v>240</v>
      </c>
      <c r="D52" s="6">
        <v>100</v>
      </c>
      <c r="E52" s="6">
        <f t="shared" si="7"/>
        <v>0</v>
      </c>
      <c r="Z52" s="11">
        <v>2</v>
      </c>
      <c r="AA52" s="11">
        <v>6</v>
      </c>
      <c r="AB52" s="11">
        <v>0</v>
      </c>
    </row>
    <row r="53" spans="1:28" x14ac:dyDescent="0.35">
      <c r="A53" t="s">
        <v>91</v>
      </c>
      <c r="B53" s="6">
        <v>1</v>
      </c>
      <c r="C53" s="6">
        <v>240</v>
      </c>
      <c r="D53" s="6">
        <v>100</v>
      </c>
      <c r="E53" s="6">
        <f t="shared" si="7"/>
        <v>0.01</v>
      </c>
      <c r="Z53" s="11">
        <v>3</v>
      </c>
      <c r="AA53" s="11">
        <v>21</v>
      </c>
      <c r="AB53" s="11">
        <v>0</v>
      </c>
    </row>
    <row r="54" spans="1:28" x14ac:dyDescent="0.35">
      <c r="A54" t="s">
        <v>92</v>
      </c>
      <c r="B54" s="6">
        <v>0</v>
      </c>
      <c r="C54" s="6">
        <v>360</v>
      </c>
      <c r="D54" s="6">
        <v>100</v>
      </c>
      <c r="E54" s="6">
        <f t="shared" si="7"/>
        <v>0</v>
      </c>
      <c r="Z54" s="10">
        <v>3</v>
      </c>
      <c r="AA54" s="10">
        <v>22.5</v>
      </c>
      <c r="AB54" s="10">
        <v>0</v>
      </c>
    </row>
    <row r="55" spans="1:28" x14ac:dyDescent="0.35">
      <c r="A55" t="s">
        <v>93</v>
      </c>
      <c r="B55" s="6">
        <v>0</v>
      </c>
      <c r="C55" s="6">
        <v>30</v>
      </c>
      <c r="D55" s="6">
        <v>100</v>
      </c>
      <c r="E55" s="6">
        <f t="shared" si="7"/>
        <v>0</v>
      </c>
      <c r="Z55" s="10">
        <v>2</v>
      </c>
      <c r="AA55" s="10">
        <v>11</v>
      </c>
      <c r="AB55" s="10">
        <v>1</v>
      </c>
    </row>
    <row r="56" spans="1:28" x14ac:dyDescent="0.35">
      <c r="A56" t="s">
        <v>94</v>
      </c>
      <c r="B56" s="6">
        <v>1</v>
      </c>
      <c r="C56" s="6">
        <v>300</v>
      </c>
      <c r="D56" s="6">
        <v>100</v>
      </c>
      <c r="E56" s="6">
        <f t="shared" si="7"/>
        <v>0.01</v>
      </c>
      <c r="Z56" s="10">
        <v>4</v>
      </c>
      <c r="AA56" s="10">
        <v>20</v>
      </c>
      <c r="AB56" s="10">
        <v>1</v>
      </c>
    </row>
    <row r="57" spans="1:28" x14ac:dyDescent="0.35">
      <c r="A57" t="s">
        <v>95</v>
      </c>
      <c r="B57" s="6">
        <v>0</v>
      </c>
      <c r="C57" s="6">
        <v>180</v>
      </c>
      <c r="D57" s="6">
        <v>100</v>
      </c>
      <c r="E57" s="6">
        <f t="shared" si="7"/>
        <v>0</v>
      </c>
      <c r="Z57" s="10">
        <v>3</v>
      </c>
      <c r="AA57" s="10">
        <v>13.5</v>
      </c>
      <c r="AB57" s="10">
        <v>1</v>
      </c>
    </row>
    <row r="58" spans="1:28" x14ac:dyDescent="0.35">
      <c r="A58" t="s">
        <v>96</v>
      </c>
      <c r="B58" s="6">
        <v>0</v>
      </c>
      <c r="C58" s="6">
        <v>270</v>
      </c>
      <c r="D58" s="6">
        <v>100</v>
      </c>
      <c r="E58" s="6">
        <f t="shared" si="7"/>
        <v>0</v>
      </c>
      <c r="Z58" s="10">
        <v>2</v>
      </c>
      <c r="AA58" s="10">
        <v>13</v>
      </c>
      <c r="AB58" s="10">
        <v>0</v>
      </c>
    </row>
    <row r="59" spans="1:28" x14ac:dyDescent="0.35">
      <c r="A59" t="s">
        <v>97</v>
      </c>
      <c r="B59" s="6">
        <v>0</v>
      </c>
      <c r="C59" s="6">
        <v>840</v>
      </c>
      <c r="D59" s="6">
        <v>100</v>
      </c>
      <c r="E59" s="6">
        <f t="shared" si="7"/>
        <v>0</v>
      </c>
      <c r="Z59" s="10">
        <v>2</v>
      </c>
      <c r="AA59" s="10">
        <v>16</v>
      </c>
      <c r="AB59" s="10">
        <v>0</v>
      </c>
    </row>
    <row r="60" spans="1:28" x14ac:dyDescent="0.35">
      <c r="A60" t="s">
        <v>98</v>
      </c>
      <c r="B60" s="6">
        <v>0</v>
      </c>
      <c r="C60" s="6">
        <v>660</v>
      </c>
      <c r="D60" s="6">
        <v>100</v>
      </c>
      <c r="E60" s="6">
        <f t="shared" si="7"/>
        <v>0</v>
      </c>
      <c r="Z60" s="10">
        <v>1</v>
      </c>
      <c r="AA60" s="10">
        <v>5</v>
      </c>
      <c r="AB60" s="10">
        <v>0</v>
      </c>
    </row>
    <row r="61" spans="1:28" x14ac:dyDescent="0.35">
      <c r="A61" t="s">
        <v>99</v>
      </c>
      <c r="B61" s="6">
        <v>0</v>
      </c>
      <c r="C61" s="6">
        <v>360</v>
      </c>
      <c r="D61" s="6">
        <v>100</v>
      </c>
      <c r="E61" s="6">
        <f t="shared" si="7"/>
        <v>0</v>
      </c>
      <c r="Z61" s="11">
        <v>1</v>
      </c>
      <c r="AA61" s="11">
        <v>7.25</v>
      </c>
      <c r="AB61" s="11">
        <v>3</v>
      </c>
    </row>
    <row r="62" spans="1:28" x14ac:dyDescent="0.35">
      <c r="A62" t="s">
        <v>100</v>
      </c>
      <c r="B62" s="6">
        <v>1</v>
      </c>
      <c r="C62" s="6">
        <v>210</v>
      </c>
      <c r="D62" s="6">
        <v>100</v>
      </c>
      <c r="E62" s="6">
        <f t="shared" si="7"/>
        <v>0.01</v>
      </c>
      <c r="Z62" s="10">
        <v>2</v>
      </c>
      <c r="AA62" s="10">
        <v>14</v>
      </c>
      <c r="AB62" s="10">
        <v>1</v>
      </c>
    </row>
    <row r="63" spans="1:28" x14ac:dyDescent="0.35">
      <c r="A63" t="s">
        <v>101</v>
      </c>
      <c r="B63" s="6">
        <v>1</v>
      </c>
      <c r="C63" s="6">
        <v>840</v>
      </c>
      <c r="D63" s="6">
        <v>100</v>
      </c>
      <c r="E63" s="6">
        <f t="shared" si="7"/>
        <v>0.01</v>
      </c>
      <c r="Z63" s="10">
        <v>3</v>
      </c>
      <c r="AA63" s="10">
        <v>12</v>
      </c>
      <c r="AB63" s="10">
        <v>1</v>
      </c>
    </row>
    <row r="64" spans="1:28" x14ac:dyDescent="0.35">
      <c r="A64" t="s">
        <v>102</v>
      </c>
      <c r="B64" s="6">
        <v>0</v>
      </c>
      <c r="C64" s="6">
        <v>360</v>
      </c>
      <c r="D64" s="6">
        <v>100</v>
      </c>
      <c r="E64" s="6">
        <f t="shared" si="7"/>
        <v>0</v>
      </c>
      <c r="Z64" s="11">
        <v>1</v>
      </c>
      <c r="AA64" s="11">
        <v>5.5</v>
      </c>
      <c r="AB64" s="11">
        <v>0</v>
      </c>
    </row>
    <row r="65" spans="1:28" x14ac:dyDescent="0.35">
      <c r="A65" t="s">
        <v>103</v>
      </c>
      <c r="B65" s="6">
        <v>0</v>
      </c>
      <c r="C65" s="6">
        <v>1260</v>
      </c>
      <c r="D65" s="6">
        <v>100</v>
      </c>
      <c r="E65" s="6">
        <f t="shared" si="7"/>
        <v>0</v>
      </c>
      <c r="Z65" s="10">
        <v>1</v>
      </c>
      <c r="AA65" s="10">
        <v>6</v>
      </c>
      <c r="AB65" s="10">
        <v>0</v>
      </c>
    </row>
    <row r="66" spans="1:28" x14ac:dyDescent="0.35">
      <c r="A66" t="s">
        <v>104</v>
      </c>
      <c r="B66" s="6">
        <v>0</v>
      </c>
      <c r="C66" s="6">
        <v>1350</v>
      </c>
      <c r="D66" s="6">
        <v>100</v>
      </c>
      <c r="E66" s="6">
        <f t="shared" si="7"/>
        <v>0</v>
      </c>
      <c r="Z66" s="10">
        <v>1</v>
      </c>
      <c r="AA66" s="10">
        <v>6</v>
      </c>
      <c r="AB66" s="10">
        <v>0</v>
      </c>
    </row>
    <row r="67" spans="1:28" x14ac:dyDescent="0.35">
      <c r="A67" t="s">
        <v>105</v>
      </c>
      <c r="B67" s="6">
        <v>1</v>
      </c>
      <c r="C67" s="6">
        <v>660</v>
      </c>
      <c r="D67" s="6">
        <v>100</v>
      </c>
      <c r="E67" s="6">
        <f t="shared" si="7"/>
        <v>0.01</v>
      </c>
      <c r="Z67" s="10">
        <v>1</v>
      </c>
      <c r="AA67" s="10">
        <v>7.5</v>
      </c>
      <c r="AB67" s="10">
        <v>0</v>
      </c>
    </row>
    <row r="68" spans="1:28" x14ac:dyDescent="0.35">
      <c r="A68" t="s">
        <v>106</v>
      </c>
      <c r="B68" s="6">
        <v>1</v>
      </c>
      <c r="C68" s="6">
        <v>1200</v>
      </c>
      <c r="D68" s="6">
        <v>100</v>
      </c>
      <c r="E68" s="6">
        <f t="shared" si="7"/>
        <v>0.01</v>
      </c>
      <c r="Z68" s="11">
        <v>1</v>
      </c>
      <c r="AA68" s="11">
        <v>9</v>
      </c>
      <c r="AB68" s="11">
        <v>3</v>
      </c>
    </row>
    <row r="69" spans="1:28" x14ac:dyDescent="0.35">
      <c r="A69" t="s">
        <v>107</v>
      </c>
      <c r="B69" s="6">
        <v>1</v>
      </c>
      <c r="C69" s="6">
        <v>810</v>
      </c>
      <c r="D69" s="6">
        <v>100</v>
      </c>
      <c r="E69" s="6">
        <f t="shared" si="7"/>
        <v>0.01</v>
      </c>
      <c r="Z69" s="10">
        <v>1</v>
      </c>
      <c r="AA69" s="10">
        <v>7</v>
      </c>
      <c r="AB69" s="10">
        <v>3</v>
      </c>
    </row>
    <row r="70" spans="1:28" x14ac:dyDescent="0.35">
      <c r="A70" t="s">
        <v>108</v>
      </c>
      <c r="B70" s="6">
        <v>0</v>
      </c>
      <c r="C70" s="6">
        <v>780</v>
      </c>
      <c r="D70" s="6">
        <v>100</v>
      </c>
      <c r="E70" s="6">
        <f t="shared" si="7"/>
        <v>0</v>
      </c>
      <c r="Z70" s="10">
        <v>1</v>
      </c>
      <c r="AA70" s="10">
        <v>1.5</v>
      </c>
      <c r="AB70" s="10">
        <v>1</v>
      </c>
    </row>
    <row r="71" spans="1:28" x14ac:dyDescent="0.35">
      <c r="A71" t="s">
        <v>109</v>
      </c>
      <c r="B71" s="6">
        <v>0</v>
      </c>
      <c r="C71" s="6">
        <v>960</v>
      </c>
      <c r="D71" s="6">
        <v>100</v>
      </c>
      <c r="E71" s="6">
        <f t="shared" si="7"/>
        <v>0</v>
      </c>
    </row>
    <row r="72" spans="1:28" x14ac:dyDescent="0.35">
      <c r="A72" t="s">
        <v>110</v>
      </c>
      <c r="B72" s="6">
        <v>0</v>
      </c>
      <c r="C72" s="6">
        <v>300</v>
      </c>
      <c r="D72" s="6">
        <v>100</v>
      </c>
      <c r="E72" s="6">
        <f t="shared" si="7"/>
        <v>0</v>
      </c>
    </row>
    <row r="73" spans="1:28" x14ac:dyDescent="0.35">
      <c r="A73" t="s">
        <v>111</v>
      </c>
      <c r="B73" s="6">
        <v>3</v>
      </c>
      <c r="C73" s="6">
        <v>435</v>
      </c>
      <c r="D73" s="6">
        <v>100</v>
      </c>
      <c r="E73" s="6">
        <f t="shared" si="7"/>
        <v>0.03</v>
      </c>
    </row>
    <row r="74" spans="1:28" x14ac:dyDescent="0.35">
      <c r="A74" t="s">
        <v>112</v>
      </c>
      <c r="B74" s="6">
        <v>1</v>
      </c>
      <c r="C74" s="6">
        <v>840</v>
      </c>
      <c r="D74" s="6">
        <v>100</v>
      </c>
      <c r="E74" s="6">
        <f t="shared" si="7"/>
        <v>0.01</v>
      </c>
    </row>
    <row r="75" spans="1:28" x14ac:dyDescent="0.35">
      <c r="A75" t="s">
        <v>113</v>
      </c>
      <c r="B75" s="6">
        <v>1</v>
      </c>
      <c r="C75" s="6">
        <v>720</v>
      </c>
      <c r="D75" s="6">
        <v>100</v>
      </c>
      <c r="E75" s="6">
        <f t="shared" si="7"/>
        <v>0.01</v>
      </c>
    </row>
    <row r="76" spans="1:28" x14ac:dyDescent="0.35">
      <c r="A76" t="s">
        <v>114</v>
      </c>
      <c r="B76" s="6">
        <v>0</v>
      </c>
      <c r="C76" s="6">
        <v>330</v>
      </c>
      <c r="D76" s="6">
        <v>100</v>
      </c>
      <c r="E76" s="6">
        <f t="shared" si="7"/>
        <v>0</v>
      </c>
    </row>
    <row r="77" spans="1:28" x14ac:dyDescent="0.35">
      <c r="A77" t="s">
        <v>115</v>
      </c>
      <c r="B77" s="6">
        <v>0</v>
      </c>
      <c r="C77" s="6">
        <v>360</v>
      </c>
      <c r="D77" s="6">
        <v>100</v>
      </c>
      <c r="E77" s="6">
        <f t="shared" si="7"/>
        <v>0</v>
      </c>
    </row>
    <row r="78" spans="1:28" x14ac:dyDescent="0.35">
      <c r="A78" t="s">
        <v>116</v>
      </c>
      <c r="B78" s="6">
        <v>0</v>
      </c>
      <c r="C78" s="6">
        <v>360</v>
      </c>
      <c r="D78" s="6">
        <v>100</v>
      </c>
      <c r="E78" s="6">
        <f t="shared" si="7"/>
        <v>0</v>
      </c>
    </row>
    <row r="79" spans="1:28" x14ac:dyDescent="0.35">
      <c r="A79" t="s">
        <v>117</v>
      </c>
      <c r="B79" s="6">
        <v>0</v>
      </c>
      <c r="C79" s="6">
        <v>450</v>
      </c>
      <c r="D79" s="6">
        <v>100</v>
      </c>
      <c r="E79" s="6">
        <f t="shared" ref="E79:E82" si="8">B79/D79</f>
        <v>0</v>
      </c>
    </row>
    <row r="80" spans="1:28" x14ac:dyDescent="0.35">
      <c r="A80" t="s">
        <v>118</v>
      </c>
      <c r="B80" s="6">
        <v>3</v>
      </c>
      <c r="C80" s="6">
        <v>540</v>
      </c>
      <c r="D80" s="6">
        <v>100</v>
      </c>
      <c r="E80" s="6">
        <f t="shared" si="8"/>
        <v>0.03</v>
      </c>
    </row>
    <row r="81" spans="1:5" x14ac:dyDescent="0.35">
      <c r="A81" t="s">
        <v>119</v>
      </c>
      <c r="B81" s="6">
        <v>3</v>
      </c>
      <c r="C81" s="6">
        <v>420</v>
      </c>
      <c r="D81" s="6">
        <v>100</v>
      </c>
      <c r="E81" s="6">
        <f t="shared" si="8"/>
        <v>0.03</v>
      </c>
    </row>
    <row r="82" spans="1:5" x14ac:dyDescent="0.35">
      <c r="A82" t="s">
        <v>120</v>
      </c>
      <c r="B82" s="6">
        <v>1</v>
      </c>
      <c r="C82" s="6">
        <v>90</v>
      </c>
      <c r="D82" s="6">
        <v>100</v>
      </c>
      <c r="E82" s="6">
        <f t="shared" si="8"/>
        <v>0.01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Samuels, Leah - FS, MT</dc:creator>
  <cp:lastModifiedBy>Samuels, Leah - FS, MT</cp:lastModifiedBy>
  <dcterms:created xsi:type="dcterms:W3CDTF">2024-08-22T20:56:14Z</dcterms:created>
  <dcterms:modified xsi:type="dcterms:W3CDTF">2025-01-29T21:52:15Z</dcterms:modified>
</cp:coreProperties>
</file>