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Natneam\Desktop\cicada\"/>
    </mc:Choice>
  </mc:AlternateContent>
  <bookViews>
    <workbookView xWindow="-120" yWindow="-120" windowWidth="20730" windowHeight="11160" firstSheet="1" activeTab="7"/>
  </bookViews>
  <sheets>
    <sheet name="Fixture" sheetId="1" r:id="rId1"/>
    <sheet name="league table" sheetId="2" r:id="rId2"/>
    <sheet name="team" sheetId="3" r:id="rId3"/>
    <sheet name="transfer" sheetId="4" r:id="rId4"/>
    <sheet name="Capacity Pivot Table" sheetId="5" r:id="rId5"/>
    <sheet name="Trophy" sheetId="6" r:id="rId6"/>
    <sheet name="Dashboard" sheetId="7" r:id="rId7"/>
    <sheet name="adama city" sheetId="8" r:id="rId8"/>
    <sheet name="bahir dar kenema" sheetId="9" r:id="rId9"/>
    <sheet name="debub police" sheetId="10" r:id="rId10"/>
    <sheet name="dedebit" sheetId="11" r:id="rId11"/>
    <sheet name="defence force" sheetId="12" r:id="rId12"/>
    <sheet name="dire dawa" sheetId="13" r:id="rId13"/>
    <sheet name="ethiopia bunna" sheetId="14" r:id="rId14"/>
    <sheet name="fasil ketema" sheetId="15" r:id="rId15"/>
    <sheet name="hawassa" sheetId="16" r:id="rId16"/>
    <sheet name="jimma aba jifar" sheetId="17" r:id="rId17"/>
    <sheet name="mekelle 70 enderta f.c" sheetId="18" r:id="rId18"/>
    <sheet name="shire endeslassie" sheetId="19" r:id="rId19"/>
    <sheet name="sidama bunna" sheetId="20" r:id="rId20"/>
    <sheet name="st.george" sheetId="21" r:id="rId21"/>
    <sheet name="welyata dicha" sheetId="22" r:id="rId22"/>
    <sheet name="welewalo adigrat" sheetId="23" r:id="rId23"/>
  </sheets>
  <definedNames>
    <definedName name="Slicer_TEAM">#N/A</definedName>
    <definedName name="Slicer_TEAM1">#N/A</definedName>
  </definedNames>
  <calcPr calcId="162913"/>
  <pivotCaches>
    <pivotCache cacheId="0" r:id="rId24"/>
  </pivotCaches>
  <extLs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7" i="2" l="1"/>
  <c r="K17" i="2"/>
  <c r="A17" i="2"/>
  <c r="J17" i="2" s="1"/>
  <c r="N17" i="2" s="1"/>
  <c r="I16" i="2"/>
  <c r="A16" i="2"/>
  <c r="L15" i="2"/>
  <c r="K15" i="2"/>
  <c r="A15" i="2"/>
  <c r="J15" i="2" s="1"/>
  <c r="N15" i="2" s="1"/>
  <c r="A14" i="2"/>
  <c r="L13" i="2"/>
  <c r="K13" i="2"/>
  <c r="A13" i="2"/>
  <c r="J13" i="2" s="1"/>
  <c r="N13" i="2" s="1"/>
  <c r="A12" i="2"/>
  <c r="L11" i="2"/>
  <c r="K11" i="2"/>
  <c r="A11" i="2"/>
  <c r="J11" i="2" s="1"/>
  <c r="N11" i="2" s="1"/>
  <c r="I10" i="2"/>
  <c r="A10" i="2"/>
  <c r="L9" i="2"/>
  <c r="K9" i="2"/>
  <c r="A9" i="2"/>
  <c r="J9" i="2" s="1"/>
  <c r="N9" i="2" s="1"/>
  <c r="I8" i="2"/>
  <c r="A8" i="2"/>
  <c r="L7" i="2"/>
  <c r="K7" i="2"/>
  <c r="A7" i="2"/>
  <c r="J7" i="2" s="1"/>
  <c r="N7" i="2" s="1"/>
  <c r="A6" i="2"/>
  <c r="L5" i="2"/>
  <c r="K5" i="2"/>
  <c r="A5" i="2"/>
  <c r="J5" i="2" s="1"/>
  <c r="N5" i="2" s="1"/>
  <c r="A4" i="2"/>
  <c r="E4" i="2" s="1"/>
  <c r="L3" i="2"/>
  <c r="K3" i="2"/>
  <c r="C3" i="2"/>
  <c r="A3" i="2"/>
  <c r="J3" i="2" s="1"/>
  <c r="N3" i="2" s="1"/>
  <c r="I2" i="2"/>
  <c r="E2" i="2"/>
  <c r="A2" i="2"/>
  <c r="J261" i="1"/>
  <c r="J260" i="1"/>
  <c r="J259" i="1"/>
  <c r="J258" i="1"/>
  <c r="J257" i="1"/>
  <c r="J256" i="1"/>
  <c r="J255" i="1"/>
  <c r="J254" i="1"/>
  <c r="J253" i="1"/>
  <c r="J252" i="1"/>
  <c r="J251" i="1"/>
  <c r="J250" i="1"/>
  <c r="J249" i="1"/>
  <c r="J248" i="1"/>
  <c r="J247" i="1"/>
  <c r="J246" i="1"/>
  <c r="J245" i="1"/>
  <c r="J244" i="1"/>
  <c r="J243" i="1"/>
  <c r="J242" i="1"/>
  <c r="J241" i="1"/>
  <c r="K28" i="1"/>
  <c r="J28" i="1"/>
  <c r="I28" i="1"/>
  <c r="H28" i="1"/>
  <c r="G28" i="1"/>
  <c r="F28" i="1"/>
  <c r="K27" i="1"/>
  <c r="J27" i="1"/>
  <c r="I27" i="1"/>
  <c r="H27" i="1"/>
  <c r="G27" i="1"/>
  <c r="F27" i="1"/>
  <c r="K26" i="1"/>
  <c r="J26" i="1"/>
  <c r="I26" i="1"/>
  <c r="H26" i="1"/>
  <c r="G26" i="1"/>
  <c r="F26" i="1"/>
  <c r="K25" i="1"/>
  <c r="J25" i="1"/>
  <c r="I25" i="1"/>
  <c r="H25" i="1"/>
  <c r="G25" i="1"/>
  <c r="F25" i="1"/>
  <c r="K24" i="1"/>
  <c r="J24" i="1"/>
  <c r="I24" i="1"/>
  <c r="H24" i="1"/>
  <c r="G24" i="1"/>
  <c r="F24" i="1"/>
  <c r="K23" i="1"/>
  <c r="J23" i="1"/>
  <c r="I23" i="1"/>
  <c r="H23" i="1"/>
  <c r="G23" i="1"/>
  <c r="F23" i="1"/>
  <c r="K22" i="1"/>
  <c r="J22" i="1"/>
  <c r="I22" i="1"/>
  <c r="H22" i="1"/>
  <c r="G22" i="1"/>
  <c r="F22" i="1"/>
  <c r="K21" i="1"/>
  <c r="J21" i="1"/>
  <c r="I21" i="1"/>
  <c r="H21" i="1"/>
  <c r="G21" i="1"/>
  <c r="F21" i="1"/>
  <c r="K20" i="1"/>
  <c r="J20" i="1"/>
  <c r="I20" i="1"/>
  <c r="H20" i="1"/>
  <c r="G20" i="1"/>
  <c r="F20" i="1"/>
  <c r="K19" i="1"/>
  <c r="J19" i="1"/>
  <c r="I19" i="1"/>
  <c r="H19" i="1"/>
  <c r="G19" i="1"/>
  <c r="F19" i="1"/>
  <c r="K18" i="1"/>
  <c r="J18" i="1"/>
  <c r="I18" i="1"/>
  <c r="H18" i="1"/>
  <c r="G18" i="1"/>
  <c r="F18" i="1"/>
  <c r="K17" i="1"/>
  <c r="J17" i="1"/>
  <c r="I17" i="1"/>
  <c r="H17" i="1"/>
  <c r="G17" i="1"/>
  <c r="F17" i="1"/>
  <c r="K16" i="1"/>
  <c r="J16" i="1"/>
  <c r="I16" i="1"/>
  <c r="H16" i="1"/>
  <c r="G16" i="1"/>
  <c r="F16" i="1"/>
  <c r="K15" i="1"/>
  <c r="J15" i="1"/>
  <c r="I15" i="1"/>
  <c r="H15" i="1"/>
  <c r="G15" i="1"/>
  <c r="F15" i="1"/>
  <c r="K14" i="1"/>
  <c r="J14" i="1"/>
  <c r="I14" i="1"/>
  <c r="H14" i="1"/>
  <c r="G14" i="1"/>
  <c r="F14" i="1"/>
  <c r="K13" i="1"/>
  <c r="J13" i="1"/>
  <c r="I13" i="1"/>
  <c r="H13" i="1"/>
  <c r="G13" i="1"/>
  <c r="F13" i="1"/>
  <c r="K12" i="1"/>
  <c r="J12" i="1"/>
  <c r="I12" i="1"/>
  <c r="H12" i="1"/>
  <c r="G12" i="1"/>
  <c r="F12" i="1"/>
  <c r="K11" i="1"/>
  <c r="J11" i="1"/>
  <c r="I11" i="1"/>
  <c r="H11" i="1"/>
  <c r="G11" i="1"/>
  <c r="F11" i="1"/>
  <c r="K10" i="1"/>
  <c r="J10" i="1"/>
  <c r="I10" i="1"/>
  <c r="H10" i="1"/>
  <c r="G10" i="1"/>
  <c r="F10" i="1"/>
  <c r="K9" i="1"/>
  <c r="J9" i="1"/>
  <c r="I9" i="1"/>
  <c r="H9" i="1"/>
  <c r="G9" i="1"/>
  <c r="F9" i="1"/>
  <c r="K8" i="1"/>
  <c r="J8" i="1"/>
  <c r="I8" i="1"/>
  <c r="H8" i="1"/>
  <c r="G8" i="1"/>
  <c r="F8" i="1"/>
  <c r="K7" i="1"/>
  <c r="J7" i="1"/>
  <c r="I7" i="1"/>
  <c r="H7" i="1"/>
  <c r="G7" i="1"/>
  <c r="F7" i="1"/>
  <c r="K6" i="1"/>
  <c r="J6" i="1"/>
  <c r="I6" i="1"/>
  <c r="C17" i="2" s="1"/>
  <c r="H6" i="1"/>
  <c r="G6" i="1"/>
  <c r="F6" i="1"/>
  <c r="K5" i="1"/>
  <c r="E8" i="2" s="1"/>
  <c r="J5" i="1"/>
  <c r="I5" i="1"/>
  <c r="H5" i="1"/>
  <c r="G5" i="1"/>
  <c r="F5" i="1"/>
  <c r="C11" i="2" l="1"/>
  <c r="L12" i="2"/>
  <c r="D12" i="2"/>
  <c r="J12" i="2"/>
  <c r="N12" i="2" s="1"/>
  <c r="K12" i="2"/>
  <c r="C12" i="2"/>
  <c r="C13" i="2"/>
  <c r="L14" i="2"/>
  <c r="D14" i="2"/>
  <c r="K14" i="2"/>
  <c r="C14" i="2"/>
  <c r="J14" i="2"/>
  <c r="N14" i="2" s="1"/>
  <c r="L4" i="2"/>
  <c r="D4" i="2"/>
  <c r="J4" i="2"/>
  <c r="N4" i="2" s="1"/>
  <c r="K4" i="2"/>
  <c r="C4" i="2"/>
  <c r="E10" i="2"/>
  <c r="M16" i="2"/>
  <c r="C5" i="2"/>
  <c r="L6" i="2"/>
  <c r="D6" i="2"/>
  <c r="K6" i="2"/>
  <c r="C6" i="2"/>
  <c r="J6" i="2"/>
  <c r="N6" i="2" s="1"/>
  <c r="E12" i="2"/>
  <c r="I4" i="2"/>
  <c r="M4" i="2" s="1"/>
  <c r="F4" i="2" s="1"/>
  <c r="E6" i="2"/>
  <c r="C7" i="2"/>
  <c r="L8" i="2"/>
  <c r="D8" i="2"/>
  <c r="J8" i="2"/>
  <c r="K8" i="2"/>
  <c r="M8" i="2" s="1"/>
  <c r="C8" i="2"/>
  <c r="I12" i="2"/>
  <c r="M12" i="2" s="1"/>
  <c r="F12" i="2" s="1"/>
  <c r="E14" i="2"/>
  <c r="C15" i="2"/>
  <c r="L16" i="2"/>
  <c r="D16" i="2"/>
  <c r="J16" i="2"/>
  <c r="K16" i="2"/>
  <c r="C16" i="2"/>
  <c r="D17" i="2"/>
  <c r="B17" i="2" s="1"/>
  <c r="D13" i="2"/>
  <c r="D9" i="2"/>
  <c r="D5" i="2"/>
  <c r="D15" i="2"/>
  <c r="D11" i="2"/>
  <c r="D7" i="2"/>
  <c r="D3" i="2"/>
  <c r="B3" i="2" s="1"/>
  <c r="L2" i="2"/>
  <c r="D2" i="2"/>
  <c r="K2" i="2"/>
  <c r="M2" i="2" s="1"/>
  <c r="F2" i="2" s="1"/>
  <c r="C2" i="2"/>
  <c r="J2" i="2"/>
  <c r="N2" i="2" s="1"/>
  <c r="I6" i="2"/>
  <c r="C9" i="2"/>
  <c r="L10" i="2"/>
  <c r="D10" i="2"/>
  <c r="J10" i="2"/>
  <c r="N10" i="2" s="1"/>
  <c r="K10" i="2"/>
  <c r="M10" i="2" s="1"/>
  <c r="F10" i="2" s="1"/>
  <c r="C10" i="2"/>
  <c r="I14" i="2"/>
  <c r="M14" i="2" s="1"/>
  <c r="E16" i="2"/>
  <c r="E3" i="2"/>
  <c r="G3" i="2" s="1"/>
  <c r="I3" i="2"/>
  <c r="M3" i="2" s="1"/>
  <c r="F3" i="2" s="1"/>
  <c r="E5" i="2"/>
  <c r="I5" i="2"/>
  <c r="M5" i="2" s="1"/>
  <c r="F5" i="2" s="1"/>
  <c r="E7" i="2"/>
  <c r="I7" i="2"/>
  <c r="M7" i="2" s="1"/>
  <c r="F7" i="2" s="1"/>
  <c r="E9" i="2"/>
  <c r="I9" i="2"/>
  <c r="M9" i="2" s="1"/>
  <c r="F9" i="2" s="1"/>
  <c r="E11" i="2"/>
  <c r="I11" i="2"/>
  <c r="M11" i="2" s="1"/>
  <c r="F11" i="2" s="1"/>
  <c r="E13" i="2"/>
  <c r="I13" i="2"/>
  <c r="M13" i="2" s="1"/>
  <c r="F13" i="2" s="1"/>
  <c r="E15" i="2"/>
  <c r="I15" i="2"/>
  <c r="M15" i="2" s="1"/>
  <c r="F15" i="2" s="1"/>
  <c r="E17" i="2"/>
  <c r="G17" i="2" s="1"/>
  <c r="I17" i="2"/>
  <c r="M17" i="2" s="1"/>
  <c r="F17" i="2" s="1"/>
  <c r="M6" i="2" l="1"/>
  <c r="F6" i="2" s="1"/>
  <c r="B16" i="2"/>
  <c r="G16" i="2"/>
  <c r="B8" i="2"/>
  <c r="G8" i="2"/>
  <c r="B14" i="2"/>
  <c r="G14" i="2"/>
  <c r="B13" i="2"/>
  <c r="G13" i="2"/>
  <c r="F14" i="2"/>
  <c r="B15" i="2"/>
  <c r="G15" i="2"/>
  <c r="B7" i="2"/>
  <c r="G7" i="2"/>
  <c r="B4" i="2"/>
  <c r="G4" i="2"/>
  <c r="B12" i="2"/>
  <c r="G12" i="2"/>
  <c r="B9" i="2"/>
  <c r="G9" i="2"/>
  <c r="G10" i="2"/>
  <c r="B10" i="2"/>
  <c r="G2" i="2"/>
  <c r="B2" i="2"/>
  <c r="N16" i="2"/>
  <c r="F16" i="2" s="1"/>
  <c r="N8" i="2"/>
  <c r="F8" i="2" s="1"/>
  <c r="G6" i="2"/>
  <c r="B6" i="2"/>
  <c r="B5" i="2"/>
  <c r="G5" i="2"/>
  <c r="B11" i="2"/>
  <c r="G11" i="2"/>
  <c r="H11" i="2" s="1"/>
  <c r="H4" i="2" l="1"/>
  <c r="H6" i="2"/>
  <c r="H2" i="2"/>
  <c r="H14" i="2"/>
  <c r="H16" i="2"/>
  <c r="H9" i="2"/>
  <c r="H15" i="2"/>
  <c r="H5" i="2"/>
  <c r="H12" i="2"/>
  <c r="H7" i="2"/>
  <c r="H3" i="2"/>
  <c r="H10" i="2"/>
  <c r="H13" i="2"/>
  <c r="H8" i="2"/>
  <c r="H17" i="2"/>
</calcChain>
</file>

<file path=xl/comments1.xml><?xml version="1.0" encoding="utf-8"?>
<comments xmlns="http://schemas.openxmlformats.org/spreadsheetml/2006/main">
  <authors>
    <author>None</author>
  </authors>
  <commentList>
    <comment ref="A4" authorId="0" shapeId="0">
      <text>
        <r>
          <rPr>
            <sz val="11"/>
            <color rgb="FF000000"/>
            <rFont val="Calibri"/>
          </rPr>
          <t>======
ID#AAAADQqDKTU
HP    (2019-07-13 07:37:05)
HP:</t>
        </r>
      </text>
    </comment>
  </commentList>
</comments>
</file>

<file path=xl/sharedStrings.xml><?xml version="1.0" encoding="utf-8"?>
<sst xmlns="http://schemas.openxmlformats.org/spreadsheetml/2006/main" count="324" uniqueCount="138">
  <si>
    <t xml:space="preserve">Date </t>
  </si>
  <si>
    <t xml:space="preserve">Home team </t>
  </si>
  <si>
    <t>Away team</t>
  </si>
  <si>
    <t>H GOAL</t>
  </si>
  <si>
    <t>A GOAl</t>
  </si>
  <si>
    <t xml:space="preserve">H WIN </t>
  </si>
  <si>
    <t>H LOSS</t>
  </si>
  <si>
    <t>H DRAW</t>
  </si>
  <si>
    <t>A WIN</t>
  </si>
  <si>
    <t>A LOSS</t>
  </si>
  <si>
    <t>A DRAW</t>
  </si>
  <si>
    <t>27.10.2018    15:00</t>
  </si>
  <si>
    <t>Sidama Bunna</t>
  </si>
  <si>
    <t>Fasil Ketema</t>
  </si>
  <si>
    <t>Mekelle 70 enderta F.C</t>
  </si>
  <si>
    <t xml:space="preserve">Dedebit </t>
  </si>
  <si>
    <t>28.10.2018    15:00</t>
  </si>
  <si>
    <t xml:space="preserve">Hawassa </t>
  </si>
  <si>
    <t>wolewalo adigrat</t>
  </si>
  <si>
    <t>Adama city</t>
  </si>
  <si>
    <t xml:space="preserve">Jimma Aba Jifar </t>
  </si>
  <si>
    <t>7</t>
  </si>
  <si>
    <t>28.10.2018    16:00</t>
  </si>
  <si>
    <t>Ethiopia Bunna</t>
  </si>
  <si>
    <t xml:space="preserve">Dire Dawa </t>
  </si>
  <si>
    <t>28.11.2018    16:00</t>
  </si>
  <si>
    <t>Shire Endeslassie</t>
  </si>
  <si>
    <t xml:space="preserve">Welyata Dicha </t>
  </si>
  <si>
    <t xml:space="preserve">Debub Police </t>
  </si>
  <si>
    <t xml:space="preserve">Defence Force </t>
  </si>
  <si>
    <t>st.George</t>
  </si>
  <si>
    <t>Bahir Dar Kenema</t>
  </si>
  <si>
    <t>03.11.2018   15:00</t>
  </si>
  <si>
    <t>0</t>
  </si>
  <si>
    <t>04.11.2018   15:00</t>
  </si>
  <si>
    <t>Dedebit</t>
  </si>
  <si>
    <t>1</t>
  </si>
  <si>
    <t>Fasil ketema</t>
  </si>
  <si>
    <t>2</t>
  </si>
  <si>
    <t>3</t>
  </si>
  <si>
    <t>6</t>
  </si>
  <si>
    <t>4</t>
  </si>
  <si>
    <t>5</t>
  </si>
  <si>
    <t xml:space="preserve">04.11.2018   15:00 </t>
  </si>
  <si>
    <t>23.11.2018   15:00</t>
  </si>
  <si>
    <t>8</t>
  </si>
  <si>
    <t>24.11.2018   15:00</t>
  </si>
  <si>
    <t>25.11.2018   15:00</t>
  </si>
  <si>
    <t>Welay</t>
  </si>
  <si>
    <t>26.11.2018   15:00</t>
  </si>
  <si>
    <t xml:space="preserve">Team </t>
  </si>
  <si>
    <t>GP</t>
  </si>
  <si>
    <t>win</t>
  </si>
  <si>
    <t>Loss</t>
  </si>
  <si>
    <t>Draw</t>
  </si>
  <si>
    <t>goal diff</t>
  </si>
  <si>
    <t>Pts</t>
  </si>
  <si>
    <t>Rank</t>
  </si>
  <si>
    <t xml:space="preserve">H goal for </t>
  </si>
  <si>
    <t>H goal ag</t>
  </si>
  <si>
    <t>A goals for</t>
  </si>
  <si>
    <t>A goals ag</t>
  </si>
  <si>
    <t>Total for</t>
  </si>
  <si>
    <t>Total ag</t>
  </si>
  <si>
    <t xml:space="preserve">Point For Win </t>
  </si>
  <si>
    <t xml:space="preserve">Point For Draw </t>
  </si>
  <si>
    <t>TEAM</t>
  </si>
  <si>
    <t>COACH</t>
  </si>
  <si>
    <t>CONTRACT</t>
  </si>
  <si>
    <t>founded</t>
  </si>
  <si>
    <t>STADIUM</t>
  </si>
  <si>
    <t>capacity</t>
  </si>
  <si>
    <t>TOTAL TROPHY</t>
  </si>
  <si>
    <t>Jimma Aba Jifar</t>
  </si>
  <si>
    <t>Seyoum Ali</t>
  </si>
  <si>
    <t>5 Years</t>
  </si>
  <si>
    <t>Jimma Stadium</t>
  </si>
  <si>
    <t>Zeray mulu</t>
  </si>
  <si>
    <t>4 Years</t>
  </si>
  <si>
    <t>Magani-seemo stadium</t>
  </si>
  <si>
    <t>Fasil Tekele</t>
  </si>
  <si>
    <t>3 years</t>
  </si>
  <si>
    <t>Gonder stadium</t>
  </si>
  <si>
    <t xml:space="preserve">Gebremedhin Haile  </t>
  </si>
  <si>
    <t>Tigray Stadium</t>
  </si>
  <si>
    <t>yenekachew Alemu</t>
  </si>
  <si>
    <t>6 years</t>
  </si>
  <si>
    <t>Tigray stadium</t>
  </si>
  <si>
    <t>Addise Kassa</t>
  </si>
  <si>
    <t>Hawassa stadium</t>
  </si>
  <si>
    <t>Tsegaye Kidanemariam</t>
  </si>
  <si>
    <t>5 years</t>
  </si>
  <si>
    <t>Adigrat stadium</t>
  </si>
  <si>
    <t>Sissay Abrham</t>
  </si>
  <si>
    <t>Adama stadium</t>
  </si>
  <si>
    <t xml:space="preserve">Gezahagn Ketema </t>
  </si>
  <si>
    <t>3 Years</t>
  </si>
  <si>
    <t>Adiss ababa stadium</t>
  </si>
  <si>
    <t>Yohannes Sahle</t>
  </si>
  <si>
    <t>2 Years</t>
  </si>
  <si>
    <t>Dire dawa stadium</t>
  </si>
  <si>
    <t>Daniel Tsehaye</t>
  </si>
  <si>
    <t>5Years</t>
  </si>
  <si>
    <t>Shire stadium</t>
  </si>
  <si>
    <t>Zenebe Fisseha</t>
  </si>
  <si>
    <t>Welayta stadium</t>
  </si>
  <si>
    <t>Yalew Temesgen</t>
  </si>
  <si>
    <t>3Years</t>
  </si>
  <si>
    <t>Awassa stadium</t>
  </si>
  <si>
    <t>Seyoum Kebede</t>
  </si>
  <si>
    <t>2Years</t>
  </si>
  <si>
    <t>Zerihu Shengeta</t>
  </si>
  <si>
    <t>Paulos Getashew</t>
  </si>
  <si>
    <t>1 Years</t>
  </si>
  <si>
    <t>Bahir dar stadium</t>
  </si>
  <si>
    <t>Transfer Information</t>
  </si>
  <si>
    <t>Name of Player</t>
  </si>
  <si>
    <t>Transfer From</t>
  </si>
  <si>
    <t>Transfer TO</t>
  </si>
  <si>
    <t>Transfer Money</t>
  </si>
  <si>
    <t>minta</t>
  </si>
  <si>
    <t>adama city</t>
  </si>
  <si>
    <t>defence force</t>
  </si>
  <si>
    <t>456678</t>
  </si>
  <si>
    <t>4566</t>
  </si>
  <si>
    <t>Row Labels</t>
  </si>
  <si>
    <t>Sum of capacity</t>
  </si>
  <si>
    <t>Grand Total</t>
  </si>
  <si>
    <t>Sum of TOTAL TROPHY</t>
  </si>
  <si>
    <t>FOTBALL LEAGUE DASHBOARD</t>
  </si>
  <si>
    <t>NAME</t>
  </si>
  <si>
    <t>Jersey Number</t>
  </si>
  <si>
    <t>AGE</t>
  </si>
  <si>
    <t>ROLE</t>
  </si>
  <si>
    <t>naty</t>
  </si>
  <si>
    <t>Midfielder</t>
  </si>
  <si>
    <r>
      <t xml:space="preserve">                                                                         </t>
    </r>
    <r>
      <rPr>
        <sz val="40"/>
        <color theme="4" tint="-0.249977111117893"/>
        <rFont val="Calibri"/>
        <family val="2"/>
      </rPr>
      <t xml:space="preserve"> Ethiopian Premier League Fixtures</t>
    </r>
  </si>
  <si>
    <t>Team Informtion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</si>
</sst>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name val="Calibri"/>
    </font>
    <font>
      <sz val="11"/>
      <color rgb="FF000000"/>
      <name val="Docs-Calibri"/>
    </font>
    <font>
      <strike/>
      <sz val="11"/>
      <name val="Calibri"/>
    </font>
    <font>
      <sz val="11"/>
      <color rgb="FFFF0000"/>
      <name val="Calibri"/>
      <family val="2"/>
    </font>
    <font>
      <sz val="11"/>
      <name val="Calibri"/>
      <charset val="134"/>
    </font>
    <font>
      <sz val="11"/>
      <color rgb="FF000000"/>
      <name val="Calibri"/>
      <family val="2"/>
    </font>
    <font>
      <sz val="11"/>
      <name val="Calibri"/>
      <family val="2"/>
    </font>
    <font>
      <sz val="11"/>
      <color theme="4" tint="-0.249977111117893"/>
      <name val="Calibri"/>
      <family val="2"/>
    </font>
    <font>
      <sz val="15"/>
      <color theme="4" tint="-0.249977111117893"/>
      <name val="Calibri"/>
      <family val="2"/>
    </font>
    <font>
      <sz val="40"/>
      <color theme="4" tint="-0.249977111117893"/>
      <name val="Calibri"/>
      <family val="2"/>
    </font>
    <font>
      <sz val="11"/>
      <color theme="4" tint="0.39997558519241921"/>
      <name val="Calibri"/>
      <family val="2"/>
    </font>
    <font>
      <sz val="30"/>
      <color theme="4" tint="0.39997558519241921"/>
      <name val="Calibri"/>
      <family val="2"/>
    </font>
    <font>
      <sz val="30"/>
      <color theme="4" tint="-0.249977111117893"/>
      <name val="Calibri"/>
      <family val="2"/>
    </font>
  </fonts>
  <fills count="15">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theme="3" tint="-0.499984740745262"/>
        <bgColor indexed="64"/>
      </patternFill>
    </fill>
    <fill>
      <patternFill patternType="solid">
        <fgColor theme="6" tint="0.59999389629810485"/>
        <bgColor indexed="64"/>
      </patternFill>
    </fill>
    <fill>
      <patternFill patternType="solid">
        <fgColor theme="1"/>
        <bgColor indexed="64"/>
      </patternFill>
    </fill>
    <fill>
      <patternFill patternType="solid">
        <fgColor theme="2"/>
        <bgColor indexed="64"/>
      </patternFill>
    </fill>
    <fill>
      <patternFill patternType="solid">
        <fgColor theme="4" tint="0.39997558519241921"/>
        <bgColor indexed="64"/>
      </patternFill>
    </fill>
    <fill>
      <patternFill patternType="solid">
        <fgColor rgb="FFDEEAF6"/>
        <bgColor rgb="FFDEEAF6"/>
      </patternFill>
    </fill>
    <fill>
      <patternFill patternType="solid">
        <fgColor theme="8" tint="0.59999389629810485"/>
        <bgColor indexed="64"/>
      </patternFill>
    </fill>
    <fill>
      <patternFill patternType="solid">
        <fgColor theme="0"/>
        <bgColor indexed="64"/>
      </patternFill>
    </fill>
    <fill>
      <patternFill patternType="solid">
        <fgColor theme="1" tint="4.9989318521683403E-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4" fillId="5" borderId="0" xfId="0" applyFont="1" applyFill="1"/>
    <xf numFmtId="0" fontId="0" fillId="6" borderId="0" xfId="0" applyFill="1"/>
    <xf numFmtId="0" fontId="0" fillId="8" borderId="0" xfId="0" applyFill="1"/>
    <xf numFmtId="0" fontId="4" fillId="5" borderId="0" xfId="0" applyFont="1" applyFill="1" applyAlignment="1">
      <alignment horizontal="center"/>
    </xf>
    <xf numFmtId="0" fontId="4" fillId="7" borderId="0" xfId="0" applyFont="1" applyFill="1"/>
    <xf numFmtId="0" fontId="4" fillId="7" borderId="0" xfId="0" applyFont="1" applyFill="1" applyAlignment="1">
      <alignment horizontal="center"/>
    </xf>
    <xf numFmtId="0" fontId="0" fillId="9" borderId="0" xfId="0" applyFill="1"/>
    <xf numFmtId="3" fontId="0" fillId="9" borderId="0" xfId="0" applyNumberFormat="1" applyFill="1"/>
    <xf numFmtId="0" fontId="5" fillId="9" borderId="0" xfId="0" applyFont="1" applyFill="1"/>
    <xf numFmtId="0" fontId="0" fillId="2" borderId="0" xfId="0" applyFill="1"/>
    <xf numFmtId="0" fontId="5" fillId="2" borderId="0" xfId="0" applyFont="1" applyFill="1"/>
    <xf numFmtId="0" fontId="5" fillId="10" borderId="0" xfId="0" applyFont="1" applyFill="1"/>
    <xf numFmtId="0" fontId="5" fillId="3" borderId="0" xfId="0" applyFont="1" applyFill="1"/>
    <xf numFmtId="0" fontId="5" fillId="4" borderId="0" xfId="0" applyFont="1" applyFill="1"/>
    <xf numFmtId="0" fontId="0" fillId="11" borderId="0" xfId="0" applyFill="1"/>
    <xf numFmtId="0" fontId="5" fillId="10" borderId="0" xfId="0" applyFont="1" applyFill="1" applyAlignment="1">
      <alignment horizontal="center"/>
    </xf>
    <xf numFmtId="0" fontId="9" fillId="12" borderId="0" xfId="0" applyFont="1" applyFill="1"/>
    <xf numFmtId="0" fontId="9" fillId="12" borderId="0" xfId="0" applyFont="1" applyFill="1" applyAlignment="1">
      <alignment wrapText="1"/>
    </xf>
    <xf numFmtId="0" fontId="0" fillId="0" borderId="0" xfId="0" pivotButton="1"/>
    <xf numFmtId="0" fontId="7" fillId="0" borderId="0" xfId="0" applyFont="1"/>
    <xf numFmtId="0" fontId="1" fillId="0" borderId="0" xfId="0" applyFont="1"/>
    <xf numFmtId="0" fontId="1" fillId="0" borderId="0" xfId="0" applyFont="1" applyAlignment="1">
      <alignment horizontal="center" vertical="center"/>
    </xf>
    <xf numFmtId="0" fontId="1" fillId="0" borderId="0" xfId="0" applyFont="1" applyAlignment="1">
      <alignment horizontal="center"/>
    </xf>
    <xf numFmtId="0" fontId="6" fillId="0" borderId="0" xfId="0" applyFont="1" applyAlignment="1">
      <alignment horizontal="left"/>
    </xf>
    <xf numFmtId="0" fontId="2" fillId="0" borderId="0" xfId="0" applyFont="1" applyAlignment="1">
      <alignment horizontal="left"/>
    </xf>
    <xf numFmtId="0" fontId="3" fillId="0" borderId="0" xfId="0" applyFont="1" applyAlignment="1">
      <alignment horizontal="center"/>
    </xf>
    <xf numFmtId="0" fontId="0" fillId="0" borderId="0" xfId="0" applyAlignment="1">
      <alignment horizontal="left"/>
    </xf>
    <xf numFmtId="0" fontId="8" fillId="5" borderId="0" xfId="0" applyFont="1" applyFill="1"/>
    <xf numFmtId="0" fontId="0" fillId="0" borderId="0" xfId="0"/>
    <xf numFmtId="0" fontId="0" fillId="0" borderId="0" xfId="0" applyAlignment="1">
      <alignment horizontal="center"/>
    </xf>
    <xf numFmtId="0" fontId="8" fillId="5" borderId="0" xfId="0" applyFont="1" applyFill="1" applyAlignment="1">
      <alignment horizontal="center"/>
    </xf>
    <xf numFmtId="0" fontId="8" fillId="0" borderId="0" xfId="0" applyFont="1" applyFill="1" applyAlignment="1"/>
    <xf numFmtId="0" fontId="4" fillId="14" borderId="0" xfId="0" applyFont="1" applyFill="1"/>
    <xf numFmtId="0" fontId="11" fillId="13" borderId="0" xfId="0" applyFont="1" applyFill="1"/>
    <xf numFmtId="0" fontId="12" fillId="13" borderId="0" xfId="0" applyFont="1" applyFill="1"/>
    <xf numFmtId="0" fontId="13" fillId="13" borderId="0" xfId="0" applyFont="1" applyFill="1" applyAlignment="1">
      <alignment horizontal="center"/>
    </xf>
    <xf numFmtId="0" fontId="13" fillId="13" borderId="0" xfId="0" applyFont="1" applyFill="1"/>
    <xf numFmtId="0" fontId="0" fillId="0" borderId="0" xfId="0" applyFill="1"/>
    <xf numFmtId="0" fontId="13" fillId="5" borderId="0" xfId="0" applyFont="1" applyFill="1"/>
    <xf numFmtId="0" fontId="0" fillId="0" borderId="0" xfId="0" applyNumberFormat="1"/>
  </cellXfs>
  <cellStyles count="1">
    <cellStyle name="Normal" xfId="0" builtinId="0"/>
  </cellStyles>
  <dxfs count="4">
    <dxf>
      <fill>
        <patternFill patternType="solid">
          <fgColor rgb="FFEEF7E3"/>
          <bgColor rgb="FFEEF7E3"/>
        </patternFill>
      </fill>
    </dxf>
    <dxf>
      <fill>
        <patternFill patternType="solid">
          <fgColor rgb="FFF3F3F3"/>
          <bgColor rgb="FFF3F3F3"/>
        </patternFill>
      </fill>
    </dxf>
    <dxf>
      <fill>
        <patternFill patternType="solid">
          <fgColor rgb="FFF3F3F3"/>
          <bgColor rgb="FFF3F3F3"/>
        </patternFill>
      </fill>
    </dxf>
    <dxf>
      <fill>
        <patternFill patternType="solid">
          <fgColor rgb="FFEEF7E3"/>
          <bgColor rgb="FFEEF7E3"/>
        </patternFill>
      </fill>
    </dxf>
  </dxfs>
  <tableStyles count="4" defaultTableStyle="TableStyleMedium9" defaultPivotStyle="PivotStyleLight16">
    <tableStyle name="Fixture-style" pivot="0" count="1">
      <tableStyleElement type="secondRowStripe" dxfId="3"/>
    </tableStyle>
    <tableStyle name="Fixture-style 2" pivot="0" count="1">
      <tableStyleElement type="secondRowStripe" dxfId="2"/>
    </tableStyle>
    <tableStyle name="Fixture-style 3" pivot="0" count="1">
      <tableStyleElement type="secondRowStripe" dxfId="1"/>
    </tableStyle>
    <tableStyle name="Fixture-style 3 2" pivot="0" count="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[league.xlsx]Capacity 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STADIUM CAPACITY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'Capacity 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'Capacity Pivot Table'!$A$4:$A$20</c:f>
              <c:strCache>
                <c:ptCount val="16"/>
                <c:pt idx="0">
                  <c:v>Adama city</c:v>
                </c:pt>
                <c:pt idx="1">
                  <c:v>Bahir Dar Kenema</c:v>
                </c:pt>
                <c:pt idx="2">
                  <c:v>Debub Police </c:v>
                </c:pt>
                <c:pt idx="3">
                  <c:v>Dedebit </c:v>
                </c:pt>
                <c:pt idx="4">
                  <c:v>Defence Force </c:v>
                </c:pt>
                <c:pt idx="5">
                  <c:v>Dire Dawa </c:v>
                </c:pt>
                <c:pt idx="6">
                  <c:v>Ethiopia Bunna</c:v>
                </c:pt>
                <c:pt idx="7">
                  <c:v>Fasil Ketema</c:v>
                </c:pt>
                <c:pt idx="8">
                  <c:v>Hawassa </c:v>
                </c:pt>
                <c:pt idx="9">
                  <c:v>Jimma Aba Jifar</c:v>
                </c:pt>
                <c:pt idx="10">
                  <c:v>Mekelle 70 enderta F.C</c:v>
                </c:pt>
                <c:pt idx="11">
                  <c:v>Shire Endeslassie</c:v>
                </c:pt>
                <c:pt idx="12">
                  <c:v>Sidama Bunna</c:v>
                </c:pt>
                <c:pt idx="13">
                  <c:v>st.George</c:v>
                </c:pt>
                <c:pt idx="14">
                  <c:v>Welyata Dicha </c:v>
                </c:pt>
                <c:pt idx="15">
                  <c:v>wolewalo adigrat</c:v>
                </c:pt>
              </c:strCache>
            </c:strRef>
          </c:cat>
          <c:val>
            <c:numRef>
              <c:f>'Capacity Pivot Table'!$B$4:$B$20</c:f>
              <c:numCache>
                <c:formatCode>General</c:formatCode>
                <c:ptCount val="16"/>
                <c:pt idx="0">
                  <c:v>4000</c:v>
                </c:pt>
                <c:pt idx="1">
                  <c:v>60000</c:v>
                </c:pt>
                <c:pt idx="2">
                  <c:v>10000</c:v>
                </c:pt>
                <c:pt idx="3">
                  <c:v>40000</c:v>
                </c:pt>
                <c:pt idx="4">
                  <c:v>35000</c:v>
                </c:pt>
                <c:pt idx="5">
                  <c:v>18000</c:v>
                </c:pt>
                <c:pt idx="6">
                  <c:v>70000</c:v>
                </c:pt>
                <c:pt idx="7">
                  <c:v>30000</c:v>
                </c:pt>
                <c:pt idx="8">
                  <c:v>30000</c:v>
                </c:pt>
                <c:pt idx="9">
                  <c:v>15000</c:v>
                </c:pt>
                <c:pt idx="10">
                  <c:v>60000</c:v>
                </c:pt>
                <c:pt idx="11">
                  <c:v>5000</c:v>
                </c:pt>
                <c:pt idx="12">
                  <c:v>22000</c:v>
                </c:pt>
                <c:pt idx="13">
                  <c:v>65000</c:v>
                </c:pt>
                <c:pt idx="14">
                  <c:v>1000</c:v>
                </c:pt>
                <c:pt idx="15">
                  <c:v>10000</c:v>
                </c:pt>
              </c:numCache>
            </c:numRef>
          </c:val>
          <c:extLst>
            <c:ext xmlns:c16="http://schemas.microsoft.com/office/drawing/2014/chart" uri="{C3380CC4-5D6E-409C-BE32-E72D297353CC}">
              <c16:uniqueId val="{00000000-DB44-4307-9BD4-C407DE2DF01D}"/>
            </c:ext>
          </c:extLst>
        </c:ser>
        <c:dLbls>
          <c:dLblPos val="inEnd"/>
          <c:showLegendKey val="0"/>
          <c:showVal val="1"/>
          <c:showCatName val="0"/>
          <c:showSerName val="0"/>
          <c:showPercent val="0"/>
          <c:showBubbleSize val="0"/>
        </c:dLbls>
        <c:gapWidth val="100"/>
        <c:overlap val="-24"/>
        <c:axId val="681790704"/>
        <c:axId val="681788208"/>
      </c:barChart>
      <c:catAx>
        <c:axId val="6817907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788208"/>
        <c:crosses val="autoZero"/>
        <c:auto val="1"/>
        <c:lblAlgn val="ctr"/>
        <c:lblOffset val="100"/>
        <c:noMultiLvlLbl val="0"/>
      </c:catAx>
      <c:valAx>
        <c:axId val="68178820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68179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[league.xlsx]Trophy!PivotTable3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TROPHIES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Trophy!$B$3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Trophy!$A$4:$A$20</c:f>
              <c:strCache>
                <c:ptCount val="16"/>
                <c:pt idx="0">
                  <c:v>Adama city</c:v>
                </c:pt>
                <c:pt idx="1">
                  <c:v>Bahir Dar Kenema</c:v>
                </c:pt>
                <c:pt idx="2">
                  <c:v>Debub Police </c:v>
                </c:pt>
                <c:pt idx="3">
                  <c:v>Dedebit </c:v>
                </c:pt>
                <c:pt idx="4">
                  <c:v>Defence Force </c:v>
                </c:pt>
                <c:pt idx="5">
                  <c:v>Dire Dawa </c:v>
                </c:pt>
                <c:pt idx="6">
                  <c:v>Ethiopia Bunna</c:v>
                </c:pt>
                <c:pt idx="7">
                  <c:v>Fasil Ketema</c:v>
                </c:pt>
                <c:pt idx="8">
                  <c:v>Hawassa </c:v>
                </c:pt>
                <c:pt idx="9">
                  <c:v>Jimma Aba Jifar</c:v>
                </c:pt>
                <c:pt idx="10">
                  <c:v>Mekelle 70 enderta F.C</c:v>
                </c:pt>
                <c:pt idx="11">
                  <c:v>Shire Endeslassie</c:v>
                </c:pt>
                <c:pt idx="12">
                  <c:v>Sidama Bunna</c:v>
                </c:pt>
                <c:pt idx="13">
                  <c:v>st.George</c:v>
                </c:pt>
                <c:pt idx="14">
                  <c:v>Welyata Dicha </c:v>
                </c:pt>
                <c:pt idx="15">
                  <c:v>wolewalo adigrat</c:v>
                </c:pt>
              </c:strCache>
            </c:strRef>
          </c:cat>
          <c:val>
            <c:numRef>
              <c:f>Trophy!$B$4:$B$20</c:f>
              <c:numCache>
                <c:formatCode>General</c:formatCode>
                <c:ptCount val="16"/>
                <c:pt idx="0">
                  <c:v>2</c:v>
                </c:pt>
                <c:pt idx="1">
                  <c:v>0</c:v>
                </c:pt>
                <c:pt idx="2">
                  <c:v>1</c:v>
                </c:pt>
                <c:pt idx="3">
                  <c:v>3</c:v>
                </c:pt>
                <c:pt idx="4">
                  <c:v>2</c:v>
                </c:pt>
                <c:pt idx="5">
                  <c:v>1</c:v>
                </c:pt>
                <c:pt idx="6">
                  <c:v>8</c:v>
                </c:pt>
                <c:pt idx="7">
                  <c:v>3</c:v>
                </c:pt>
                <c:pt idx="8">
                  <c:v>2</c:v>
                </c:pt>
                <c:pt idx="9">
                  <c:v>1</c:v>
                </c:pt>
                <c:pt idx="10">
                  <c:v>4</c:v>
                </c:pt>
                <c:pt idx="11">
                  <c:v>0</c:v>
                </c:pt>
                <c:pt idx="12">
                  <c:v>3</c:v>
                </c:pt>
                <c:pt idx="13">
                  <c:v>14</c:v>
                </c:pt>
                <c:pt idx="14">
                  <c:v>1</c:v>
                </c:pt>
                <c:pt idx="15">
                  <c:v>0</c:v>
                </c:pt>
              </c:numCache>
            </c:numRef>
          </c:val>
          <c:extLst>
            <c:ext xmlns:c16="http://schemas.microsoft.com/office/drawing/2014/chart" uri="{C3380CC4-5D6E-409C-BE32-E72D297353CC}">
              <c16:uniqueId val="{00000000-237A-4EF3-9ADD-57ABFE9B3F30}"/>
            </c:ext>
          </c:extLst>
        </c:ser>
        <c:dLbls>
          <c:dLblPos val="outEnd"/>
          <c:showLegendKey val="0"/>
          <c:showVal val="1"/>
          <c:showCatName val="0"/>
          <c:showSerName val="0"/>
          <c:showPercent val="0"/>
          <c:showBubbleSize val="0"/>
        </c:dLbls>
        <c:gapWidth val="115"/>
        <c:overlap val="-20"/>
        <c:axId val="2120745695"/>
        <c:axId val="2120773567"/>
      </c:barChart>
      <c:catAx>
        <c:axId val="2120745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773567"/>
        <c:crosses val="autoZero"/>
        <c:auto val="1"/>
        <c:lblAlgn val="ctr"/>
        <c:lblOffset val="100"/>
        <c:noMultiLvlLbl val="0"/>
      </c:catAx>
      <c:valAx>
        <c:axId val="212077356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120745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[league.xlsx]Capacity 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STADIUM CAPACITY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'Capacity 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'Capacity Pivot Table'!$A$4:$A$20</c:f>
              <c:strCache>
                <c:ptCount val="16"/>
                <c:pt idx="0">
                  <c:v>Adama city</c:v>
                </c:pt>
                <c:pt idx="1">
                  <c:v>Bahir Dar Kenema</c:v>
                </c:pt>
                <c:pt idx="2">
                  <c:v>Debub Police </c:v>
                </c:pt>
                <c:pt idx="3">
                  <c:v>Dedebit </c:v>
                </c:pt>
                <c:pt idx="4">
                  <c:v>Defence Force </c:v>
                </c:pt>
                <c:pt idx="5">
                  <c:v>Dire Dawa </c:v>
                </c:pt>
                <c:pt idx="6">
                  <c:v>Ethiopia Bunna</c:v>
                </c:pt>
                <c:pt idx="7">
                  <c:v>Fasil Ketema</c:v>
                </c:pt>
                <c:pt idx="8">
                  <c:v>Hawassa </c:v>
                </c:pt>
                <c:pt idx="9">
                  <c:v>Jimma Aba Jifar</c:v>
                </c:pt>
                <c:pt idx="10">
                  <c:v>Mekelle 70 enderta F.C</c:v>
                </c:pt>
                <c:pt idx="11">
                  <c:v>Shire Endeslassie</c:v>
                </c:pt>
                <c:pt idx="12">
                  <c:v>Sidama Bunna</c:v>
                </c:pt>
                <c:pt idx="13">
                  <c:v>st.George</c:v>
                </c:pt>
                <c:pt idx="14">
                  <c:v>Welyata Dicha </c:v>
                </c:pt>
                <c:pt idx="15">
                  <c:v>wolewalo adigrat</c:v>
                </c:pt>
              </c:strCache>
            </c:strRef>
          </c:cat>
          <c:val>
            <c:numRef>
              <c:f>'Capacity Pivot Table'!$B$4:$B$20</c:f>
              <c:numCache>
                <c:formatCode>General</c:formatCode>
                <c:ptCount val="16"/>
                <c:pt idx="0">
                  <c:v>4000</c:v>
                </c:pt>
                <c:pt idx="1">
                  <c:v>60000</c:v>
                </c:pt>
                <c:pt idx="2">
                  <c:v>10000</c:v>
                </c:pt>
                <c:pt idx="3">
                  <c:v>40000</c:v>
                </c:pt>
                <c:pt idx="4">
                  <c:v>35000</c:v>
                </c:pt>
                <c:pt idx="5">
                  <c:v>18000</c:v>
                </c:pt>
                <c:pt idx="6">
                  <c:v>70000</c:v>
                </c:pt>
                <c:pt idx="7">
                  <c:v>30000</c:v>
                </c:pt>
                <c:pt idx="8">
                  <c:v>30000</c:v>
                </c:pt>
                <c:pt idx="9">
                  <c:v>15000</c:v>
                </c:pt>
                <c:pt idx="10">
                  <c:v>60000</c:v>
                </c:pt>
                <c:pt idx="11">
                  <c:v>5000</c:v>
                </c:pt>
                <c:pt idx="12">
                  <c:v>22000</c:v>
                </c:pt>
                <c:pt idx="13">
                  <c:v>65000</c:v>
                </c:pt>
                <c:pt idx="14">
                  <c:v>1000</c:v>
                </c:pt>
                <c:pt idx="15">
                  <c:v>10000</c:v>
                </c:pt>
              </c:numCache>
            </c:numRef>
          </c:val>
          <c:extLst>
            <c:ext xmlns:c16="http://schemas.microsoft.com/office/drawing/2014/chart" uri="{C3380CC4-5D6E-409C-BE32-E72D297353CC}">
              <c16:uniqueId val="{00000000-2E1E-4FEE-8074-CE1BE83CAC93}"/>
            </c:ext>
          </c:extLst>
        </c:ser>
        <c:dLbls>
          <c:dLblPos val="inEnd"/>
          <c:showLegendKey val="0"/>
          <c:showVal val="1"/>
          <c:showCatName val="0"/>
          <c:showSerName val="0"/>
          <c:showPercent val="0"/>
          <c:showBubbleSize val="0"/>
        </c:dLbls>
        <c:gapWidth val="100"/>
        <c:overlap val="-24"/>
        <c:axId val="681790704"/>
        <c:axId val="681788208"/>
      </c:barChart>
      <c:catAx>
        <c:axId val="6817907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788208"/>
        <c:crosses val="autoZero"/>
        <c:auto val="1"/>
        <c:lblAlgn val="ctr"/>
        <c:lblOffset val="100"/>
        <c:noMultiLvlLbl val="0"/>
      </c:catAx>
      <c:valAx>
        <c:axId val="681788208"/>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681790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[league.xlsx]Trophy!PivotTable3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TROPHIES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Trophy!$B$3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Trophy!$A$4:$A$20</c:f>
              <c:strCache>
                <c:ptCount val="16"/>
                <c:pt idx="0">
                  <c:v>Adama city</c:v>
                </c:pt>
                <c:pt idx="1">
                  <c:v>Bahir Dar Kenema</c:v>
                </c:pt>
                <c:pt idx="2">
                  <c:v>Debub Police </c:v>
                </c:pt>
                <c:pt idx="3">
                  <c:v>Dedebit </c:v>
                </c:pt>
                <c:pt idx="4">
                  <c:v>Defence Force </c:v>
                </c:pt>
                <c:pt idx="5">
                  <c:v>Dire Dawa </c:v>
                </c:pt>
                <c:pt idx="6">
                  <c:v>Ethiopia Bunna</c:v>
                </c:pt>
                <c:pt idx="7">
                  <c:v>Fasil Ketema</c:v>
                </c:pt>
                <c:pt idx="8">
                  <c:v>Hawassa </c:v>
                </c:pt>
                <c:pt idx="9">
                  <c:v>Jimma Aba Jifar</c:v>
                </c:pt>
                <c:pt idx="10">
                  <c:v>Mekelle 70 enderta F.C</c:v>
                </c:pt>
                <c:pt idx="11">
                  <c:v>Shire Endeslassie</c:v>
                </c:pt>
                <c:pt idx="12">
                  <c:v>Sidama Bunna</c:v>
                </c:pt>
                <c:pt idx="13">
                  <c:v>st.George</c:v>
                </c:pt>
                <c:pt idx="14">
                  <c:v>Welyata Dicha </c:v>
                </c:pt>
                <c:pt idx="15">
                  <c:v>wolewalo adigrat</c:v>
                </c:pt>
              </c:strCache>
            </c:strRef>
          </c:cat>
          <c:val>
            <c:numRef>
              <c:f>Trophy!$B$4:$B$20</c:f>
              <c:numCache>
                <c:formatCode>General</c:formatCode>
                <c:ptCount val="16"/>
                <c:pt idx="0">
                  <c:v>2</c:v>
                </c:pt>
                <c:pt idx="1">
                  <c:v>0</c:v>
                </c:pt>
                <c:pt idx="2">
                  <c:v>1</c:v>
                </c:pt>
                <c:pt idx="3">
                  <c:v>3</c:v>
                </c:pt>
                <c:pt idx="4">
                  <c:v>2</c:v>
                </c:pt>
                <c:pt idx="5">
                  <c:v>1</c:v>
                </c:pt>
                <c:pt idx="6">
                  <c:v>8</c:v>
                </c:pt>
                <c:pt idx="7">
                  <c:v>3</c:v>
                </c:pt>
                <c:pt idx="8">
                  <c:v>2</c:v>
                </c:pt>
                <c:pt idx="9">
                  <c:v>1</c:v>
                </c:pt>
                <c:pt idx="10">
                  <c:v>4</c:v>
                </c:pt>
                <c:pt idx="11">
                  <c:v>0</c:v>
                </c:pt>
                <c:pt idx="12">
                  <c:v>3</c:v>
                </c:pt>
                <c:pt idx="13">
                  <c:v>14</c:v>
                </c:pt>
                <c:pt idx="14">
                  <c:v>1</c:v>
                </c:pt>
                <c:pt idx="15">
                  <c:v>0</c:v>
                </c:pt>
              </c:numCache>
            </c:numRef>
          </c:val>
          <c:extLst>
            <c:ext xmlns:c16="http://schemas.microsoft.com/office/drawing/2014/chart" uri="{C3380CC4-5D6E-409C-BE32-E72D297353CC}">
              <c16:uniqueId val="{00000000-D74F-4610-A5A0-B61989B38E55}"/>
            </c:ext>
          </c:extLst>
        </c:ser>
        <c:dLbls>
          <c:dLblPos val="outEnd"/>
          <c:showLegendKey val="0"/>
          <c:showVal val="1"/>
          <c:showCatName val="0"/>
          <c:showSerName val="0"/>
          <c:showPercent val="0"/>
          <c:showBubbleSize val="0"/>
        </c:dLbls>
        <c:gapWidth val="115"/>
        <c:overlap val="-20"/>
        <c:axId val="2120745695"/>
        <c:axId val="2120773567"/>
      </c:barChart>
      <c:catAx>
        <c:axId val="2120745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0773567"/>
        <c:crosses val="autoZero"/>
        <c:auto val="1"/>
        <c:lblAlgn val="ctr"/>
        <c:lblOffset val="100"/>
        <c:noMultiLvlLbl val="0"/>
      </c:catAx>
      <c:valAx>
        <c:axId val="212077356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120745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433387</xdr:colOff>
      <xdr:row>4</xdr:row>
      <xdr:rowOff>14287</xdr:rowOff>
    </xdr:from>
    <xdr:to>
      <xdr:col>10</xdr:col>
      <xdr:colOff>128587</xdr:colOff>
      <xdr:row>18</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4</xdr:row>
      <xdr:rowOff>14287</xdr:rowOff>
    </xdr:from>
    <xdr:to>
      <xdr:col>11</xdr:col>
      <xdr:colOff>352425</xdr:colOff>
      <xdr:row>18</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314325</xdr:colOff>
      <xdr:row>3</xdr:row>
      <xdr:rowOff>0</xdr:rowOff>
    </xdr:from>
    <xdr:to>
      <xdr:col>8</xdr:col>
      <xdr:colOff>9525</xdr:colOff>
      <xdr:row>17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16</xdr:col>
      <xdr:colOff>304800</xdr:colOff>
      <xdr:row>17</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9525</xdr:colOff>
      <xdr:row>3</xdr:row>
      <xdr:rowOff>9525</xdr:rowOff>
    </xdr:from>
    <xdr:to>
      <xdr:col>20</xdr:col>
      <xdr:colOff>9525</xdr:colOff>
      <xdr:row>16</xdr:row>
      <xdr:rowOff>57150</xdr:rowOff>
    </xdr:to>
    <mc:AlternateContent xmlns:mc="http://schemas.openxmlformats.org/markup-compatibility/2006">
      <mc:Choice xmlns:a14="http://schemas.microsoft.com/office/drawing/2010/main" Requires="a14">
        <xdr:graphicFrame macro="">
          <xdr:nvGraphicFramePr>
            <xdr:cNvPr id="6"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03727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3661.242769097233" createdVersion="6" refreshedVersion="6" minRefreshableVersion="3" recordCount="16">
  <cacheSource type="worksheet">
    <worksheetSource ref="A2:G18" sheet="team"/>
  </cacheSource>
  <cacheFields count="7">
    <cacheField name="TEAM" numFmtId="0">
      <sharedItems count="16">
        <s v="Jimma Aba Jifar"/>
        <s v="Sidama Bunna"/>
        <s v="Fasil Ketema"/>
        <s v="Mekelle 70 enderta F.C"/>
        <s v="Dedebit "/>
        <s v="Hawassa "/>
        <s v="wolewalo adigrat"/>
        <s v="Adama city"/>
        <s v="Ethiopia Bunna"/>
        <s v="Dire Dawa "/>
        <s v="Shire Endeslassie"/>
        <s v="Welyata Dicha "/>
        <s v="Debub Police "/>
        <s v="Defence Force "/>
        <s v="st.George"/>
        <s v="Bahir Dar Kenema"/>
      </sharedItems>
    </cacheField>
    <cacheField name="COACH" numFmtId="0">
      <sharedItems count="16">
        <s v="Seyoum Ali"/>
        <s v="Zeray mulu"/>
        <s v="Fasil Tekele"/>
        <s v="Gebremedhin Haile  "/>
        <s v="yenekachew Alemu"/>
        <s v="Addise Kassa"/>
        <s v="Tsegaye Kidanemariam"/>
        <s v="Sissay Abrham"/>
        <s v="Gezahagn Ketema "/>
        <s v="Yohannes Sahle"/>
        <s v="Daniel Tsehaye"/>
        <s v="Zenebe Fisseha"/>
        <s v="Yalew Temesgen"/>
        <s v="Seyoum Kebede"/>
        <s v="Zerihu Shengeta"/>
        <s v="Paulos Getashew"/>
      </sharedItems>
    </cacheField>
    <cacheField name="CONTRACT" numFmtId="0">
      <sharedItems count="9">
        <s v="5 Years"/>
        <s v="4 Years"/>
        <s v="3 years"/>
        <s v="6 years"/>
        <s v="2 Years"/>
        <s v="5Years"/>
        <s v="3Years"/>
        <s v="2Years"/>
        <s v="1 Years"/>
      </sharedItems>
    </cacheField>
    <cacheField name="founded" numFmtId="0">
      <sharedItems containsSemiMixedTypes="0" containsString="0" containsNumber="1" containsInteger="1" minValue="1935" maxValue="2012"/>
    </cacheField>
    <cacheField name="STADIUM" numFmtId="0">
      <sharedItems/>
    </cacheField>
    <cacheField name="capacity" numFmtId="3">
      <sharedItems containsSemiMixedTypes="0" containsString="0" containsNumber="1" containsInteger="1" minValue="1000" maxValue="70000" count="13">
        <n v="15000"/>
        <n v="22000"/>
        <n v="30000"/>
        <n v="60000"/>
        <n v="40000"/>
        <n v="10000"/>
        <n v="4000"/>
        <n v="70000"/>
        <n v="18000"/>
        <n v="5000"/>
        <n v="1000"/>
        <n v="35000"/>
        <n v="65000"/>
      </sharedItems>
    </cacheField>
    <cacheField name="TOTAL TROPHY" numFmtId="0">
      <sharedItems containsSemiMixedTypes="0" containsString="0" containsNumber="1" containsInteger="1" minValue="0" maxValue="1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count="16">
  <r>
    <x v="0"/>
    <x v="0"/>
    <x v="0"/>
    <n v="1974"/>
    <s v="Jimma Stadium"/>
    <x v="0"/>
    <n v="1"/>
  </r>
  <r>
    <x v="1"/>
    <x v="1"/>
    <x v="1"/>
    <n v="2006"/>
    <s v="Magani-seemo stadium"/>
    <x v="1"/>
    <n v="3"/>
  </r>
  <r>
    <x v="2"/>
    <x v="2"/>
    <x v="2"/>
    <n v="1990"/>
    <s v="Gonder stadium"/>
    <x v="2"/>
    <n v="3"/>
  </r>
  <r>
    <x v="3"/>
    <x v="3"/>
    <x v="2"/>
    <n v="1957"/>
    <s v="Tigray Stadium"/>
    <x v="3"/>
    <n v="4"/>
  </r>
  <r>
    <x v="4"/>
    <x v="4"/>
    <x v="3"/>
    <n v="1997"/>
    <s v="Tigray Stadium"/>
    <x v="4"/>
    <n v="3"/>
  </r>
  <r>
    <x v="5"/>
    <x v="5"/>
    <x v="1"/>
    <n v="1980"/>
    <s v="Hawassa stadium"/>
    <x v="2"/>
    <n v="2"/>
  </r>
  <r>
    <x v="6"/>
    <x v="6"/>
    <x v="0"/>
    <n v="1996"/>
    <s v="Adigrat stadium"/>
    <x v="5"/>
    <n v="0"/>
  </r>
  <r>
    <x v="7"/>
    <x v="7"/>
    <x v="0"/>
    <n v="1993"/>
    <s v="Adama stadium"/>
    <x v="6"/>
    <n v="2"/>
  </r>
  <r>
    <x v="8"/>
    <x v="8"/>
    <x v="2"/>
    <n v="1976"/>
    <s v="Adiss ababa stadium"/>
    <x v="7"/>
    <n v="8"/>
  </r>
  <r>
    <x v="9"/>
    <x v="9"/>
    <x v="4"/>
    <n v="2003"/>
    <s v="Dire dawa stadium"/>
    <x v="8"/>
    <n v="1"/>
  </r>
  <r>
    <x v="10"/>
    <x v="10"/>
    <x v="5"/>
    <n v="2012"/>
    <s v="Shire stadium"/>
    <x v="9"/>
    <n v="0"/>
  </r>
  <r>
    <x v="11"/>
    <x v="11"/>
    <x v="1"/>
    <n v="2009"/>
    <s v="Welayta stadium"/>
    <x v="10"/>
    <n v="1"/>
  </r>
  <r>
    <x v="12"/>
    <x v="12"/>
    <x v="6"/>
    <n v="1996"/>
    <s v="Awassa stadium"/>
    <x v="5"/>
    <n v="1"/>
  </r>
  <r>
    <x v="13"/>
    <x v="13"/>
    <x v="7"/>
    <n v="1938"/>
    <s v="Adiss ababa stadium"/>
    <x v="11"/>
    <n v="2"/>
  </r>
  <r>
    <x v="14"/>
    <x v="14"/>
    <x v="2"/>
    <n v="1935"/>
    <s v="Adiss ababa stadium"/>
    <x v="12"/>
    <n v="14"/>
  </r>
  <r>
    <x v="15"/>
    <x v="15"/>
    <x v="8"/>
    <n v="1973"/>
    <s v="Bahir dar stadium"/>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20" firstHeaderRow="1" firstDataRow="1" firstDataCol="1"/>
  <pivotFields count="7">
    <pivotField axis="axisRow" showAll="0">
      <items count="17">
        <item x="7"/>
        <item x="15"/>
        <item x="12"/>
        <item x="4"/>
        <item x="13"/>
        <item x="9"/>
        <item x="8"/>
        <item x="2"/>
        <item x="5"/>
        <item x="0"/>
        <item x="3"/>
        <item x="10"/>
        <item x="1"/>
        <item x="14"/>
        <item x="11"/>
        <item x="6"/>
        <item t="default"/>
      </items>
    </pivotField>
    <pivotField showAll="0">
      <items count="17">
        <item x="5"/>
        <item x="10"/>
        <item x="2"/>
        <item x="3"/>
        <item x="8"/>
        <item x="15"/>
        <item x="0"/>
        <item x="13"/>
        <item x="7"/>
        <item x="6"/>
        <item x="12"/>
        <item x="4"/>
        <item x="9"/>
        <item x="11"/>
        <item x="1"/>
        <item x="14"/>
        <item t="default"/>
      </items>
    </pivotField>
    <pivotField showAll="0"/>
    <pivotField showAll="0"/>
    <pivotField showAll="0"/>
    <pivotField dataField="1" numFmtId="3" showAll="0">
      <items count="14">
        <item x="10"/>
        <item x="6"/>
        <item x="9"/>
        <item x="5"/>
        <item x="0"/>
        <item x="8"/>
        <item x="1"/>
        <item x="2"/>
        <item x="11"/>
        <item x="4"/>
        <item x="3"/>
        <item x="12"/>
        <item x="7"/>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capacity" fld="5" baseField="0" baseItem="0"/>
  </dataFields>
  <chartFormats count="3">
    <chartFormat chart="3"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20" firstHeaderRow="1" firstDataRow="1" firstDataCol="1"/>
  <pivotFields count="7">
    <pivotField axis="axisRow" showAll="0">
      <items count="17">
        <item x="7"/>
        <item x="15"/>
        <item x="12"/>
        <item x="4"/>
        <item x="13"/>
        <item x="9"/>
        <item x="8"/>
        <item x="2"/>
        <item x="5"/>
        <item x="0"/>
        <item x="3"/>
        <item x="10"/>
        <item x="1"/>
        <item x="14"/>
        <item x="11"/>
        <item x="6"/>
        <item t="default"/>
      </items>
    </pivotField>
    <pivotField showAll="0">
      <items count="17">
        <item x="5"/>
        <item x="10"/>
        <item x="2"/>
        <item x="3"/>
        <item x="8"/>
        <item x="15"/>
        <item x="0"/>
        <item x="13"/>
        <item x="7"/>
        <item x="6"/>
        <item x="12"/>
        <item x="4"/>
        <item x="9"/>
        <item x="11"/>
        <item x="1"/>
        <item x="14"/>
        <item t="default"/>
      </items>
    </pivotField>
    <pivotField showAll="0"/>
    <pivotField showAll="0"/>
    <pivotField showAll="0"/>
    <pivotField numFmtId="3" showAll="0">
      <items count="14">
        <item x="10"/>
        <item x="6"/>
        <item x="9"/>
        <item x="5"/>
        <item x="0"/>
        <item x="8"/>
        <item x="1"/>
        <item x="2"/>
        <item x="11"/>
        <item x="4"/>
        <item x="3"/>
        <item x="12"/>
        <item x="7"/>
        <item t="default"/>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TOTAL TROPHY" fld="6" baseField="0" baseItem="0"/>
  </dataFields>
  <chartFormats count="24">
    <chartFormat chart="2" format="35" series="1">
      <pivotArea type="data" outline="0" fieldPosition="0">
        <references count="1">
          <reference field="4294967294" count="1" selected="0">
            <x v="0"/>
          </reference>
        </references>
      </pivotArea>
    </chartFormat>
    <chartFormat chart="2" format="36">
      <pivotArea type="data" outline="0" fieldPosition="0">
        <references count="2">
          <reference field="4294967294" count="1" selected="0">
            <x v="0"/>
          </reference>
          <reference field="0" count="1" selected="0">
            <x v="0"/>
          </reference>
        </references>
      </pivotArea>
    </chartFormat>
    <chartFormat chart="2" format="37">
      <pivotArea type="data" outline="0" fieldPosition="0">
        <references count="2">
          <reference field="4294967294" count="1" selected="0">
            <x v="0"/>
          </reference>
          <reference field="0" count="1" selected="0">
            <x v="1"/>
          </reference>
        </references>
      </pivotArea>
    </chartFormat>
    <chartFormat chart="2" format="38">
      <pivotArea type="data" outline="0" fieldPosition="0">
        <references count="2">
          <reference field="4294967294" count="1" selected="0">
            <x v="0"/>
          </reference>
          <reference field="0" count="1" selected="0">
            <x v="2"/>
          </reference>
        </references>
      </pivotArea>
    </chartFormat>
    <chartFormat chart="2" format="39">
      <pivotArea type="data" outline="0" fieldPosition="0">
        <references count="2">
          <reference field="4294967294" count="1" selected="0">
            <x v="0"/>
          </reference>
          <reference field="0" count="1" selected="0">
            <x v="3"/>
          </reference>
        </references>
      </pivotArea>
    </chartFormat>
    <chartFormat chart="2" format="40">
      <pivotArea type="data" outline="0" fieldPosition="0">
        <references count="2">
          <reference field="4294967294" count="1" selected="0">
            <x v="0"/>
          </reference>
          <reference field="0" count="1" selected="0">
            <x v="4"/>
          </reference>
        </references>
      </pivotArea>
    </chartFormat>
    <chartFormat chart="2" format="41">
      <pivotArea type="data" outline="0" fieldPosition="0">
        <references count="2">
          <reference field="4294967294" count="1" selected="0">
            <x v="0"/>
          </reference>
          <reference field="0" count="1" selected="0">
            <x v="5"/>
          </reference>
        </references>
      </pivotArea>
    </chartFormat>
    <chartFormat chart="2" format="42">
      <pivotArea type="data" outline="0" fieldPosition="0">
        <references count="2">
          <reference field="4294967294" count="1" selected="0">
            <x v="0"/>
          </reference>
          <reference field="0" count="1" selected="0">
            <x v="6"/>
          </reference>
        </references>
      </pivotArea>
    </chartFormat>
    <chartFormat chart="2" format="43">
      <pivotArea type="data" outline="0" fieldPosition="0">
        <references count="2">
          <reference field="4294967294" count="1" selected="0">
            <x v="0"/>
          </reference>
          <reference field="0" count="1" selected="0">
            <x v="7"/>
          </reference>
        </references>
      </pivotArea>
    </chartFormat>
    <chartFormat chart="2" format="44">
      <pivotArea type="data" outline="0" fieldPosition="0">
        <references count="2">
          <reference field="4294967294" count="1" selected="0">
            <x v="0"/>
          </reference>
          <reference field="0" count="1" selected="0">
            <x v="8"/>
          </reference>
        </references>
      </pivotArea>
    </chartFormat>
    <chartFormat chart="2" format="45">
      <pivotArea type="data" outline="0" fieldPosition="0">
        <references count="2">
          <reference field="4294967294" count="1" selected="0">
            <x v="0"/>
          </reference>
          <reference field="0" count="1" selected="0">
            <x v="9"/>
          </reference>
        </references>
      </pivotArea>
    </chartFormat>
    <chartFormat chart="2" format="46">
      <pivotArea type="data" outline="0" fieldPosition="0">
        <references count="2">
          <reference field="4294967294" count="1" selected="0">
            <x v="0"/>
          </reference>
          <reference field="0" count="1" selected="0">
            <x v="10"/>
          </reference>
        </references>
      </pivotArea>
    </chartFormat>
    <chartFormat chart="2" format="47">
      <pivotArea type="data" outline="0" fieldPosition="0">
        <references count="2">
          <reference field="4294967294" count="1" selected="0">
            <x v="0"/>
          </reference>
          <reference field="0" count="1" selected="0">
            <x v="11"/>
          </reference>
        </references>
      </pivotArea>
    </chartFormat>
    <chartFormat chart="2" format="48">
      <pivotArea type="data" outline="0" fieldPosition="0">
        <references count="2">
          <reference field="4294967294" count="1" selected="0">
            <x v="0"/>
          </reference>
          <reference field="0" count="1" selected="0">
            <x v="12"/>
          </reference>
        </references>
      </pivotArea>
    </chartFormat>
    <chartFormat chart="2" format="49">
      <pivotArea type="data" outline="0" fieldPosition="0">
        <references count="2">
          <reference field="4294967294" count="1" selected="0">
            <x v="0"/>
          </reference>
          <reference field="0" count="1" selected="0">
            <x v="13"/>
          </reference>
        </references>
      </pivotArea>
    </chartFormat>
    <chartFormat chart="2" format="50">
      <pivotArea type="data" outline="0" fieldPosition="0">
        <references count="2">
          <reference field="4294967294" count="1" selected="0">
            <x v="0"/>
          </reference>
          <reference field="0" count="1" selected="0">
            <x v="14"/>
          </reference>
        </references>
      </pivotArea>
    </chartFormat>
    <chartFormat chart="2" format="51">
      <pivotArea type="data" outline="0" fieldPosition="0">
        <references count="2">
          <reference field="4294967294" count="1" selected="0">
            <x v="0"/>
          </reference>
          <reference field="0" count="1" selected="0">
            <x v="15"/>
          </reference>
        </references>
      </pivotArea>
    </chartFormat>
    <chartFormat chart="0" format="18"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1" sourceName="TEAM">
  <pivotTables>
    <pivotTable tabId="5" name="PivotTable1"/>
    <pivotTable tabId="6" name="PivotTable3"/>
  </pivotTables>
  <data>
    <tabular pivotCacheId="1">
      <items count="16">
        <i x="7" s="1"/>
        <i x="15" s="1"/>
        <i x="12" s="1"/>
        <i x="4" s="1"/>
        <i x="13" s="1"/>
        <i x="9" s="1"/>
        <i x="8" s="1"/>
        <i x="2" s="1"/>
        <i x="5" s="1"/>
        <i x="0" s="1"/>
        <i x="3" s="1"/>
        <i x="10" s="1"/>
        <i x="1" s="1"/>
        <i x="14" s="1"/>
        <i x="1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1" caption="TEAM" rowHeight="241300"/>
</slicers>
</file>

<file path=xl/tables/table1.xml><?xml version="1.0" encoding="utf-8"?>
<table xmlns="http://schemas.openxmlformats.org/spreadsheetml/2006/main" id="1" name="Table_35" displayName="Table_35" ref="A4:K12" headerRowCount="0">
  <tableColumns count="11">
    <tableColumn id="1" name="Column1"/>
    <tableColumn id="2" name="Column2"/>
    <tableColumn id="3" name="Column3"/>
    <tableColumn id="4" name="Column4"/>
    <tableColumn id="5" name="Column5"/>
    <tableColumn id="6" name="Column6">
      <calculatedColumnFormula>IF(D4&gt;E4,B4,"")</calculatedColumnFormula>
    </tableColumn>
    <tableColumn id="7" name="Column7">
      <calculatedColumnFormula>IF(D4&lt;E4,B4,"")</calculatedColumnFormula>
    </tableColumn>
    <tableColumn id="8" name="Column8">
      <calculatedColumnFormula>IF(D4="","",IF(E4="","",IF(E4=D4,B4,"")))</calculatedColumnFormula>
    </tableColumn>
    <tableColumn id="9" name="Column9">
      <calculatedColumnFormula>IF(E4&gt;D4,C4,"")</calculatedColumnFormula>
    </tableColumn>
    <tableColumn id="10" name="Column10">
      <calculatedColumnFormula>IF(D4&gt;E4,C4,"")</calculatedColumnFormula>
    </tableColumn>
    <tableColumn id="11" name="Column11">
      <calculatedColumnFormula>IF(D4="","",IF(E4="","",IF(D4=E4,C4,"")))</calculatedColumnFormula>
    </tableColumn>
  </tableColumns>
  <tableStyleInfo name="Fixture-style 3"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935"/>
  <sheetViews>
    <sheetView zoomScaleNormal="100" workbookViewId="0">
      <selection activeCell="I9" sqref="I9"/>
    </sheetView>
  </sheetViews>
  <sheetFormatPr defaultColWidth="14.42578125" defaultRowHeight="15" customHeight="1"/>
  <cols>
    <col min="1" max="1" width="16.28515625" style="29" customWidth="1"/>
    <col min="2" max="2" width="21.85546875" style="29" customWidth="1"/>
    <col min="3" max="3" width="21.28515625" style="29" customWidth="1"/>
    <col min="4" max="4" width="11.42578125" style="29" customWidth="1"/>
    <col min="5" max="5" width="12.42578125" style="29" customWidth="1"/>
    <col min="6" max="6" width="15.5703125" style="29" customWidth="1"/>
    <col min="7" max="7" width="17" style="29" customWidth="1"/>
    <col min="8" max="8" width="16" style="29" customWidth="1"/>
    <col min="9" max="9" width="19.140625" style="29" customWidth="1"/>
    <col min="10" max="10" width="17.140625" style="29" customWidth="1"/>
    <col min="11" max="11" width="19.5703125" style="29" customWidth="1"/>
    <col min="12" max="12" width="10.7109375" style="29" customWidth="1"/>
    <col min="13" max="13" width="11.140625" style="29" customWidth="1"/>
    <col min="14" max="23" width="8.7109375" style="29" customWidth="1"/>
  </cols>
  <sheetData>
    <row r="1" spans="1:18" ht="15" customHeight="1">
      <c r="A1" s="31" t="s">
        <v>136</v>
      </c>
      <c r="B1" s="31"/>
      <c r="C1" s="31"/>
      <c r="D1" s="31"/>
      <c r="E1" s="31"/>
      <c r="F1" s="31"/>
      <c r="G1" s="31"/>
      <c r="H1" s="31"/>
      <c r="I1" s="31"/>
      <c r="J1" s="31"/>
      <c r="K1" s="31"/>
      <c r="L1" s="32"/>
      <c r="M1" s="32"/>
      <c r="N1" s="32"/>
      <c r="O1" s="32"/>
      <c r="P1" s="32"/>
      <c r="Q1" s="32"/>
      <c r="R1" s="32"/>
    </row>
    <row r="2" spans="1:18" ht="39.75" customHeight="1">
      <c r="A2" s="31"/>
      <c r="B2" s="31"/>
      <c r="C2" s="31"/>
      <c r="D2" s="31"/>
      <c r="E2" s="31"/>
      <c r="F2" s="31"/>
      <c r="G2" s="31"/>
      <c r="H2" s="31"/>
      <c r="I2" s="31"/>
      <c r="J2" s="31"/>
      <c r="K2" s="31"/>
      <c r="L2" s="32"/>
      <c r="M2" s="32"/>
      <c r="N2" s="32"/>
      <c r="O2" s="32"/>
      <c r="P2" s="32"/>
      <c r="Q2" s="32"/>
      <c r="R2" s="32"/>
    </row>
    <row r="3" spans="1:18" ht="27" hidden="1" customHeight="1"/>
    <row r="4" spans="1:18" ht="40.5" customHeight="1">
      <c r="A4" s="17" t="s">
        <v>0</v>
      </c>
      <c r="B4" s="17" t="s">
        <v>1</v>
      </c>
      <c r="C4" s="17" t="s">
        <v>2</v>
      </c>
      <c r="D4" s="18" t="s">
        <v>3</v>
      </c>
      <c r="E4" s="18" t="s">
        <v>4</v>
      </c>
      <c r="F4" s="17" t="s">
        <v>5</v>
      </c>
      <c r="G4" s="17" t="s">
        <v>6</v>
      </c>
      <c r="H4" s="17" t="s">
        <v>7</v>
      </c>
      <c r="I4" s="17" t="s">
        <v>8</v>
      </c>
      <c r="J4" s="17" t="s">
        <v>9</v>
      </c>
      <c r="K4" s="17" t="s">
        <v>10</v>
      </c>
    </row>
    <row r="5" spans="1:18">
      <c r="A5" s="10" t="s">
        <v>11</v>
      </c>
      <c r="B5" s="11" t="s">
        <v>12</v>
      </c>
      <c r="C5" s="11" t="s">
        <v>13</v>
      </c>
      <c r="D5" s="16">
        <v>10</v>
      </c>
      <c r="E5" s="16">
        <v>3</v>
      </c>
      <c r="F5" s="12" t="str">
        <f t="shared" ref="F5:F28" si="0">IF(D5&gt;E5,B5,"")</f>
        <v>Sidama Bunna</v>
      </c>
      <c r="G5" s="12" t="str">
        <f t="shared" ref="G5:G28" si="1">IF(D5&lt;E5,B5,"")</f>
        <v/>
      </c>
      <c r="H5" s="12" t="str">
        <f t="shared" ref="H5:H28" si="2">IF(D5="","",IF(E5="","",IF(E5=D5,B5,"")))</f>
        <v/>
      </c>
      <c r="I5" s="12" t="str">
        <f t="shared" ref="I5:I28" si="3">IF(E5&gt;D5,C5,"")</f>
        <v/>
      </c>
      <c r="J5" s="12" t="str">
        <f t="shared" ref="J5:J28" si="4">IF(D5&gt;E5,C5,"")</f>
        <v>Fasil Ketema</v>
      </c>
      <c r="K5" s="12" t="str">
        <f t="shared" ref="K5:K28" si="5">IF(D5="","",IF(E5="","",IF(D5=E5,C5,"")))</f>
        <v/>
      </c>
    </row>
    <row r="6" spans="1:18">
      <c r="A6" s="11" t="s">
        <v>11</v>
      </c>
      <c r="B6" s="11" t="s">
        <v>14</v>
      </c>
      <c r="C6" s="11" t="s">
        <v>15</v>
      </c>
      <c r="D6" s="16">
        <v>0</v>
      </c>
      <c r="E6" s="16">
        <v>3</v>
      </c>
      <c r="F6" s="12" t="str">
        <f t="shared" si="0"/>
        <v/>
      </c>
      <c r="G6" s="12" t="str">
        <f t="shared" si="1"/>
        <v>Mekelle 70 enderta F.C</v>
      </c>
      <c r="H6" s="12" t="str">
        <f t="shared" si="2"/>
        <v/>
      </c>
      <c r="I6" s="12" t="str">
        <f t="shared" si="3"/>
        <v xml:space="preserve">Dedebit </v>
      </c>
      <c r="J6" s="12" t="str">
        <f t="shared" si="4"/>
        <v/>
      </c>
      <c r="K6" s="12" t="str">
        <f t="shared" si="5"/>
        <v/>
      </c>
    </row>
    <row r="7" spans="1:18">
      <c r="A7" s="11" t="s">
        <v>16</v>
      </c>
      <c r="B7" s="11" t="s">
        <v>17</v>
      </c>
      <c r="C7" s="11" t="s">
        <v>18</v>
      </c>
      <c r="D7" s="16">
        <v>2</v>
      </c>
      <c r="E7" s="16">
        <v>1</v>
      </c>
      <c r="F7" s="12" t="str">
        <f t="shared" si="0"/>
        <v xml:space="preserve">Hawassa </v>
      </c>
      <c r="G7" s="12" t="str">
        <f t="shared" si="1"/>
        <v/>
      </c>
      <c r="H7" s="12" t="str">
        <f t="shared" si="2"/>
        <v/>
      </c>
      <c r="I7" s="12" t="str">
        <f t="shared" si="3"/>
        <v/>
      </c>
      <c r="J7" s="12" t="str">
        <f t="shared" si="4"/>
        <v>wolewalo adigrat</v>
      </c>
      <c r="K7" s="12" t="str">
        <f t="shared" si="5"/>
        <v/>
      </c>
    </row>
    <row r="8" spans="1:18">
      <c r="A8" s="11" t="s">
        <v>16</v>
      </c>
      <c r="B8" s="11" t="s">
        <v>19</v>
      </c>
      <c r="C8" s="11" t="s">
        <v>20</v>
      </c>
      <c r="D8" s="16">
        <v>9</v>
      </c>
      <c r="E8" s="16" t="s">
        <v>21</v>
      </c>
      <c r="F8" s="12" t="str">
        <f t="shared" si="0"/>
        <v/>
      </c>
      <c r="G8" s="12" t="str">
        <f t="shared" si="1"/>
        <v>Adama city</v>
      </c>
      <c r="H8" s="12" t="str">
        <f t="shared" si="2"/>
        <v/>
      </c>
      <c r="I8" s="12" t="str">
        <f t="shared" si="3"/>
        <v xml:space="preserve">Jimma Aba Jifar </v>
      </c>
      <c r="J8" s="12" t="str">
        <f t="shared" si="4"/>
        <v/>
      </c>
      <c r="K8" s="12" t="str">
        <f t="shared" si="5"/>
        <v/>
      </c>
    </row>
    <row r="9" spans="1:18">
      <c r="A9" s="11" t="s">
        <v>22</v>
      </c>
      <c r="B9" s="11" t="s">
        <v>23</v>
      </c>
      <c r="C9" s="11" t="s">
        <v>24</v>
      </c>
      <c r="D9" s="16">
        <v>6</v>
      </c>
      <c r="E9" s="16" t="s">
        <v>21</v>
      </c>
      <c r="F9" s="12" t="str">
        <f t="shared" si="0"/>
        <v/>
      </c>
      <c r="G9" s="12" t="str">
        <f t="shared" si="1"/>
        <v>Ethiopia Bunna</v>
      </c>
      <c r="H9" s="12" t="str">
        <f t="shared" si="2"/>
        <v/>
      </c>
      <c r="I9" s="12" t="str">
        <f t="shared" si="3"/>
        <v xml:space="preserve">Dire Dawa </v>
      </c>
      <c r="J9" s="12" t="str">
        <f t="shared" si="4"/>
        <v/>
      </c>
      <c r="K9" s="12" t="str">
        <f t="shared" si="5"/>
        <v/>
      </c>
    </row>
    <row r="10" spans="1:18">
      <c r="A10" s="11" t="s">
        <v>25</v>
      </c>
      <c r="B10" s="11" t="s">
        <v>26</v>
      </c>
      <c r="C10" s="11" t="s">
        <v>27</v>
      </c>
      <c r="D10" s="16">
        <v>3</v>
      </c>
      <c r="E10" s="16">
        <v>2</v>
      </c>
      <c r="F10" s="12" t="str">
        <f t="shared" si="0"/>
        <v>Shire Endeslassie</v>
      </c>
      <c r="G10" s="12" t="str">
        <f t="shared" si="1"/>
        <v/>
      </c>
      <c r="H10" s="12" t="str">
        <f t="shared" si="2"/>
        <v/>
      </c>
      <c r="I10" s="12" t="str">
        <f t="shared" si="3"/>
        <v/>
      </c>
      <c r="J10" s="12" t="str">
        <f t="shared" si="4"/>
        <v xml:space="preserve">Welyata Dicha </v>
      </c>
      <c r="K10" s="12" t="str">
        <f t="shared" si="5"/>
        <v/>
      </c>
    </row>
    <row r="11" spans="1:18">
      <c r="A11" s="11" t="s">
        <v>25</v>
      </c>
      <c r="B11" s="11" t="s">
        <v>28</v>
      </c>
      <c r="C11" s="11" t="s">
        <v>29</v>
      </c>
      <c r="D11" s="16">
        <v>1</v>
      </c>
      <c r="E11" s="16">
        <v>2</v>
      </c>
      <c r="F11" s="12" t="str">
        <f t="shared" si="0"/>
        <v/>
      </c>
      <c r="G11" s="12" t="str">
        <f t="shared" si="1"/>
        <v xml:space="preserve">Debub Police </v>
      </c>
      <c r="H11" s="12" t="str">
        <f t="shared" si="2"/>
        <v/>
      </c>
      <c r="I11" s="12" t="str">
        <f t="shared" si="3"/>
        <v xml:space="preserve">Defence Force </v>
      </c>
      <c r="J11" s="12" t="str">
        <f t="shared" si="4"/>
        <v/>
      </c>
      <c r="K11" s="12" t="str">
        <f t="shared" si="5"/>
        <v/>
      </c>
    </row>
    <row r="12" spans="1:18">
      <c r="A12" s="11" t="s">
        <v>25</v>
      </c>
      <c r="B12" s="11" t="s">
        <v>30</v>
      </c>
      <c r="C12" s="11" t="s">
        <v>31</v>
      </c>
      <c r="D12" s="16">
        <v>5</v>
      </c>
      <c r="E12" s="16">
        <v>4</v>
      </c>
      <c r="F12" s="12" t="str">
        <f t="shared" si="0"/>
        <v>st.George</v>
      </c>
      <c r="G12" s="12" t="str">
        <f t="shared" si="1"/>
        <v/>
      </c>
      <c r="H12" s="12" t="str">
        <f t="shared" si="2"/>
        <v/>
      </c>
      <c r="I12" s="12" t="str">
        <f t="shared" si="3"/>
        <v/>
      </c>
      <c r="J12" s="12" t="str">
        <f t="shared" si="4"/>
        <v>Bahir Dar Kenema</v>
      </c>
      <c r="K12" s="12" t="str">
        <f t="shared" si="5"/>
        <v/>
      </c>
    </row>
    <row r="13" spans="1:18">
      <c r="A13" s="13" t="s">
        <v>32</v>
      </c>
      <c r="B13" s="13" t="s">
        <v>18</v>
      </c>
      <c r="C13" s="13" t="s">
        <v>14</v>
      </c>
      <c r="D13" s="16" t="s">
        <v>33</v>
      </c>
      <c r="E13" s="16" t="s">
        <v>33</v>
      </c>
      <c r="F13" s="12" t="str">
        <f t="shared" si="0"/>
        <v/>
      </c>
      <c r="G13" s="12" t="str">
        <f t="shared" si="1"/>
        <v/>
      </c>
      <c r="H13" s="12" t="str">
        <f t="shared" si="2"/>
        <v>wolewalo adigrat</v>
      </c>
      <c r="I13" s="12" t="str">
        <f t="shared" si="3"/>
        <v/>
      </c>
      <c r="J13" s="12" t="str">
        <f t="shared" si="4"/>
        <v/>
      </c>
      <c r="K13" s="12" t="str">
        <f t="shared" si="5"/>
        <v>Mekelle 70 enderta F.C</v>
      </c>
    </row>
    <row r="14" spans="1:18">
      <c r="A14" s="13" t="s">
        <v>34</v>
      </c>
      <c r="B14" s="13" t="s">
        <v>35</v>
      </c>
      <c r="C14" s="13" t="s">
        <v>23</v>
      </c>
      <c r="D14" s="16" t="s">
        <v>36</v>
      </c>
      <c r="E14" s="16" t="s">
        <v>36</v>
      </c>
      <c r="F14" s="12" t="str">
        <f t="shared" si="0"/>
        <v/>
      </c>
      <c r="G14" s="12" t="str">
        <f t="shared" si="1"/>
        <v/>
      </c>
      <c r="H14" s="12" t="str">
        <f t="shared" si="2"/>
        <v>Dedebit</v>
      </c>
      <c r="I14" s="12" t="str">
        <f t="shared" si="3"/>
        <v/>
      </c>
      <c r="J14" s="12" t="str">
        <f t="shared" si="4"/>
        <v/>
      </c>
      <c r="K14" s="12" t="str">
        <f t="shared" si="5"/>
        <v>Ethiopia Bunna</v>
      </c>
    </row>
    <row r="15" spans="1:18">
      <c r="A15" s="13" t="s">
        <v>34</v>
      </c>
      <c r="B15" s="13" t="s">
        <v>37</v>
      </c>
      <c r="C15" s="13" t="s">
        <v>17</v>
      </c>
      <c r="D15" s="16" t="s">
        <v>38</v>
      </c>
      <c r="E15" s="16" t="s">
        <v>38</v>
      </c>
      <c r="F15" s="12" t="str">
        <f t="shared" si="0"/>
        <v/>
      </c>
      <c r="G15" s="12" t="str">
        <f t="shared" si="1"/>
        <v/>
      </c>
      <c r="H15" s="12" t="str">
        <f t="shared" si="2"/>
        <v>Fasil ketema</v>
      </c>
      <c r="I15" s="12" t="str">
        <f t="shared" si="3"/>
        <v/>
      </c>
      <c r="J15" s="12" t="str">
        <f t="shared" si="4"/>
        <v/>
      </c>
      <c r="K15" s="12" t="str">
        <f t="shared" si="5"/>
        <v xml:space="preserve">Hawassa </v>
      </c>
    </row>
    <row r="16" spans="1:18">
      <c r="A16" s="13" t="s">
        <v>34</v>
      </c>
      <c r="B16" s="13" t="s">
        <v>24</v>
      </c>
      <c r="C16" s="13" t="s">
        <v>28</v>
      </c>
      <c r="D16" s="16" t="s">
        <v>39</v>
      </c>
      <c r="E16" s="16" t="s">
        <v>40</v>
      </c>
      <c r="F16" s="12" t="str">
        <f t="shared" si="0"/>
        <v/>
      </c>
      <c r="G16" s="12" t="str">
        <f t="shared" si="1"/>
        <v xml:space="preserve">Dire Dawa </v>
      </c>
      <c r="H16" s="12" t="str">
        <f t="shared" si="2"/>
        <v/>
      </c>
      <c r="I16" s="12" t="str">
        <f t="shared" si="3"/>
        <v xml:space="preserve">Debub Police </v>
      </c>
      <c r="J16" s="12" t="str">
        <f t="shared" si="4"/>
        <v/>
      </c>
      <c r="K16" s="12" t="str">
        <f t="shared" si="5"/>
        <v/>
      </c>
    </row>
    <row r="17" spans="1:11" ht="15.75" customHeight="1">
      <c r="A17" s="13" t="s">
        <v>34</v>
      </c>
      <c r="B17" s="13" t="s">
        <v>19</v>
      </c>
      <c r="C17" s="13" t="s">
        <v>30</v>
      </c>
      <c r="D17" s="16" t="s">
        <v>41</v>
      </c>
      <c r="E17" s="16" t="s">
        <v>42</v>
      </c>
      <c r="F17" s="12" t="str">
        <f t="shared" si="0"/>
        <v/>
      </c>
      <c r="G17" s="12" t="str">
        <f t="shared" si="1"/>
        <v>Adama city</v>
      </c>
      <c r="H17" s="12" t="str">
        <f t="shared" si="2"/>
        <v/>
      </c>
      <c r="I17" s="12" t="str">
        <f t="shared" si="3"/>
        <v>st.George</v>
      </c>
      <c r="J17" s="12" t="str">
        <f t="shared" si="4"/>
        <v/>
      </c>
      <c r="K17" s="12" t="str">
        <f t="shared" si="5"/>
        <v/>
      </c>
    </row>
    <row r="18" spans="1:11" ht="15.75" customHeight="1">
      <c r="A18" s="13" t="s">
        <v>43</v>
      </c>
      <c r="B18" s="13" t="s">
        <v>27</v>
      </c>
      <c r="C18" s="13" t="s">
        <v>12</v>
      </c>
      <c r="D18" s="16" t="s">
        <v>42</v>
      </c>
      <c r="E18" s="16" t="s">
        <v>41</v>
      </c>
      <c r="F18" s="12" t="str">
        <f t="shared" si="0"/>
        <v xml:space="preserve">Welyata Dicha </v>
      </c>
      <c r="G18" s="12" t="str">
        <f t="shared" si="1"/>
        <v/>
      </c>
      <c r="H18" s="12" t="str">
        <f t="shared" si="2"/>
        <v/>
      </c>
      <c r="I18" s="12" t="str">
        <f t="shared" si="3"/>
        <v/>
      </c>
      <c r="J18" s="12" t="str">
        <f t="shared" si="4"/>
        <v>Sidama Bunna</v>
      </c>
      <c r="K18" s="12" t="str">
        <f t="shared" si="5"/>
        <v/>
      </c>
    </row>
    <row r="19" spans="1:11" ht="15.75" customHeight="1">
      <c r="A19" s="13" t="s">
        <v>34</v>
      </c>
      <c r="B19" s="13" t="s">
        <v>31</v>
      </c>
      <c r="C19" s="13" t="s">
        <v>26</v>
      </c>
      <c r="D19" s="16" t="s">
        <v>40</v>
      </c>
      <c r="E19" s="16" t="s">
        <v>39</v>
      </c>
      <c r="F19" s="12" t="str">
        <f t="shared" si="0"/>
        <v>Bahir Dar Kenema</v>
      </c>
      <c r="G19" s="12" t="str">
        <f t="shared" si="1"/>
        <v/>
      </c>
      <c r="H19" s="12" t="str">
        <f t="shared" si="2"/>
        <v/>
      </c>
      <c r="I19" s="12" t="str">
        <f t="shared" si="3"/>
        <v/>
      </c>
      <c r="J19" s="12" t="str">
        <f t="shared" si="4"/>
        <v>Shire Endeslassie</v>
      </c>
      <c r="K19" s="12" t="str">
        <f t="shared" si="5"/>
        <v/>
      </c>
    </row>
    <row r="20" spans="1:11" ht="15.75" customHeight="1">
      <c r="A20" s="13" t="s">
        <v>34</v>
      </c>
      <c r="B20" s="13" t="s">
        <v>20</v>
      </c>
      <c r="C20" s="13" t="s">
        <v>29</v>
      </c>
      <c r="D20" s="16" t="s">
        <v>21</v>
      </c>
      <c r="E20" s="16" t="s">
        <v>40</v>
      </c>
      <c r="F20" s="12" t="str">
        <f t="shared" si="0"/>
        <v xml:space="preserve">Jimma Aba Jifar </v>
      </c>
      <c r="G20" s="12" t="str">
        <f t="shared" si="1"/>
        <v/>
      </c>
      <c r="H20" s="12" t="str">
        <f t="shared" si="2"/>
        <v/>
      </c>
      <c r="I20" s="12" t="str">
        <f t="shared" si="3"/>
        <v/>
      </c>
      <c r="J20" s="12" t="str">
        <f t="shared" si="4"/>
        <v xml:space="preserve">Defence Force </v>
      </c>
      <c r="K20" s="12" t="str">
        <f t="shared" si="5"/>
        <v/>
      </c>
    </row>
    <row r="21" spans="1:11" ht="15.75" customHeight="1">
      <c r="A21" s="14" t="s">
        <v>44</v>
      </c>
      <c r="B21" s="14" t="s">
        <v>29</v>
      </c>
      <c r="C21" s="14" t="s">
        <v>24</v>
      </c>
      <c r="D21" s="16" t="s">
        <v>36</v>
      </c>
      <c r="E21" s="16" t="s">
        <v>42</v>
      </c>
      <c r="F21" s="12" t="str">
        <f t="shared" si="0"/>
        <v/>
      </c>
      <c r="G21" s="12" t="str">
        <f t="shared" si="1"/>
        <v xml:space="preserve">Defence Force </v>
      </c>
      <c r="H21" s="12" t="str">
        <f t="shared" si="2"/>
        <v/>
      </c>
      <c r="I21" s="12" t="str">
        <f t="shared" si="3"/>
        <v xml:space="preserve">Dire Dawa </v>
      </c>
      <c r="J21" s="12" t="str">
        <f t="shared" si="4"/>
        <v/>
      </c>
      <c r="K21" s="12" t="str">
        <f t="shared" si="5"/>
        <v/>
      </c>
    </row>
    <row r="22" spans="1:11" ht="15.75" customHeight="1">
      <c r="A22" s="14" t="s">
        <v>44</v>
      </c>
      <c r="B22" s="14" t="s">
        <v>28</v>
      </c>
      <c r="C22" s="14" t="s">
        <v>35</v>
      </c>
      <c r="D22" s="16" t="s">
        <v>45</v>
      </c>
      <c r="E22" s="16" t="s">
        <v>42</v>
      </c>
      <c r="F22" s="12" t="str">
        <f t="shared" si="0"/>
        <v xml:space="preserve">Debub Police </v>
      </c>
      <c r="G22" s="12" t="str">
        <f t="shared" si="1"/>
        <v/>
      </c>
      <c r="H22" s="12" t="str">
        <f t="shared" si="2"/>
        <v/>
      </c>
      <c r="I22" s="12" t="str">
        <f t="shared" si="3"/>
        <v/>
      </c>
      <c r="J22" s="12" t="str">
        <f t="shared" si="4"/>
        <v>Dedebit</v>
      </c>
      <c r="K22" s="12" t="str">
        <f t="shared" si="5"/>
        <v/>
      </c>
    </row>
    <row r="23" spans="1:11" ht="15.75" customHeight="1">
      <c r="A23" s="14" t="s">
        <v>44</v>
      </c>
      <c r="B23" s="14" t="s">
        <v>12</v>
      </c>
      <c r="C23" s="14" t="s">
        <v>31</v>
      </c>
      <c r="D23" s="16" t="s">
        <v>42</v>
      </c>
      <c r="E23" s="16" t="s">
        <v>41</v>
      </c>
      <c r="F23" s="12" t="str">
        <f t="shared" si="0"/>
        <v>Sidama Bunna</v>
      </c>
      <c r="G23" s="12" t="str">
        <f t="shared" si="1"/>
        <v/>
      </c>
      <c r="H23" s="12" t="str">
        <f t="shared" si="2"/>
        <v/>
      </c>
      <c r="I23" s="12" t="str">
        <f t="shared" si="3"/>
        <v/>
      </c>
      <c r="J23" s="12" t="str">
        <f t="shared" si="4"/>
        <v>Bahir Dar Kenema</v>
      </c>
      <c r="K23" s="12" t="str">
        <f t="shared" si="5"/>
        <v/>
      </c>
    </row>
    <row r="24" spans="1:11" ht="15.75" customHeight="1">
      <c r="A24" s="14" t="s">
        <v>46</v>
      </c>
      <c r="B24" s="14" t="s">
        <v>14</v>
      </c>
      <c r="C24" s="14" t="s">
        <v>13</v>
      </c>
      <c r="D24" s="16" t="s">
        <v>39</v>
      </c>
      <c r="E24" s="16" t="s">
        <v>38</v>
      </c>
      <c r="F24" s="12" t="str">
        <f t="shared" si="0"/>
        <v>Mekelle 70 enderta F.C</v>
      </c>
      <c r="G24" s="12" t="str">
        <f t="shared" si="1"/>
        <v/>
      </c>
      <c r="H24" s="12" t="str">
        <f t="shared" si="2"/>
        <v/>
      </c>
      <c r="I24" s="12" t="str">
        <f t="shared" si="3"/>
        <v/>
      </c>
      <c r="J24" s="12" t="str">
        <f t="shared" si="4"/>
        <v>Fasil Ketema</v>
      </c>
      <c r="K24" s="12" t="str">
        <f t="shared" si="5"/>
        <v/>
      </c>
    </row>
    <row r="25" spans="1:11" ht="15.75" customHeight="1">
      <c r="A25" s="14" t="s">
        <v>47</v>
      </c>
      <c r="B25" s="14" t="s">
        <v>17</v>
      </c>
      <c r="C25" s="14" t="s">
        <v>48</v>
      </c>
      <c r="D25" s="16" t="s">
        <v>38</v>
      </c>
      <c r="E25" s="16" t="s">
        <v>39</v>
      </c>
      <c r="F25" s="12" t="str">
        <f t="shared" si="0"/>
        <v/>
      </c>
      <c r="G25" s="12" t="str">
        <f t="shared" si="1"/>
        <v xml:space="preserve">Hawassa </v>
      </c>
      <c r="H25" s="12" t="str">
        <f t="shared" si="2"/>
        <v/>
      </c>
      <c r="I25" s="12" t="str">
        <f t="shared" si="3"/>
        <v>Welay</v>
      </c>
      <c r="J25" s="12" t="str">
        <f t="shared" si="4"/>
        <v/>
      </c>
      <c r="K25" s="12" t="str">
        <f t="shared" si="5"/>
        <v/>
      </c>
    </row>
    <row r="26" spans="1:11" ht="15.75" customHeight="1">
      <c r="A26" s="14" t="s">
        <v>47</v>
      </c>
      <c r="B26" s="14" t="s">
        <v>26</v>
      </c>
      <c r="C26" s="14" t="s">
        <v>19</v>
      </c>
      <c r="D26" s="16" t="s">
        <v>41</v>
      </c>
      <c r="E26" s="16" t="s">
        <v>38</v>
      </c>
      <c r="F26" s="12" t="str">
        <f t="shared" si="0"/>
        <v>Shire Endeslassie</v>
      </c>
      <c r="G26" s="12" t="str">
        <f t="shared" si="1"/>
        <v/>
      </c>
      <c r="H26" s="12" t="str">
        <f t="shared" si="2"/>
        <v/>
      </c>
      <c r="I26" s="12" t="str">
        <f t="shared" si="3"/>
        <v/>
      </c>
      <c r="J26" s="12" t="str">
        <f t="shared" si="4"/>
        <v>Adama city</v>
      </c>
      <c r="K26" s="12" t="str">
        <f t="shared" si="5"/>
        <v/>
      </c>
    </row>
    <row r="27" spans="1:11" ht="15.75" customHeight="1">
      <c r="A27" s="14" t="s">
        <v>49</v>
      </c>
      <c r="B27" s="14" t="s">
        <v>30</v>
      </c>
      <c r="C27" s="14" t="s">
        <v>20</v>
      </c>
      <c r="D27" s="16" t="s">
        <v>33</v>
      </c>
      <c r="E27" s="16" t="s">
        <v>33</v>
      </c>
      <c r="F27" s="12" t="str">
        <f t="shared" si="0"/>
        <v/>
      </c>
      <c r="G27" s="12" t="str">
        <f t="shared" si="1"/>
        <v/>
      </c>
      <c r="H27" s="12" t="str">
        <f t="shared" si="2"/>
        <v>st.George</v>
      </c>
      <c r="I27" s="12" t="str">
        <f t="shared" si="3"/>
        <v/>
      </c>
      <c r="J27" s="12" t="str">
        <f t="shared" si="4"/>
        <v/>
      </c>
      <c r="K27" s="12" t="str">
        <f t="shared" si="5"/>
        <v xml:space="preserve">Jimma Aba Jifar </v>
      </c>
    </row>
    <row r="28" spans="1:11" ht="15.75" customHeight="1">
      <c r="A28" s="14" t="s">
        <v>49</v>
      </c>
      <c r="B28" s="14" t="s">
        <v>23</v>
      </c>
      <c r="C28" s="14" t="s">
        <v>18</v>
      </c>
      <c r="D28" s="16" t="s">
        <v>42</v>
      </c>
      <c r="E28" s="16" t="s">
        <v>33</v>
      </c>
      <c r="F28" s="12" t="str">
        <f t="shared" si="0"/>
        <v>Ethiopia Bunna</v>
      </c>
      <c r="G28" s="12" t="str">
        <f t="shared" si="1"/>
        <v/>
      </c>
      <c r="H28" s="12" t="str">
        <f t="shared" si="2"/>
        <v/>
      </c>
      <c r="I28" s="12" t="str">
        <f t="shared" si="3"/>
        <v/>
      </c>
      <c r="J28" s="12" t="str">
        <f t="shared" si="4"/>
        <v>wolewalo adigrat</v>
      </c>
      <c r="K28" s="12" t="str">
        <f t="shared" si="5"/>
        <v/>
      </c>
    </row>
    <row r="29" spans="1:11" ht="15.75" customHeight="1">
      <c r="A29" s="20"/>
      <c r="B29" s="21"/>
      <c r="C29" s="21"/>
      <c r="D29" s="22"/>
      <c r="E29" s="23"/>
      <c r="F29" s="21"/>
      <c r="G29" s="21"/>
      <c r="H29" s="21"/>
      <c r="I29" s="21"/>
      <c r="J29" s="21"/>
      <c r="K29" s="21"/>
    </row>
    <row r="30" spans="1:11" ht="15.75" customHeight="1">
      <c r="A30" s="20"/>
      <c r="B30" s="21"/>
      <c r="C30" s="21"/>
      <c r="D30" s="23"/>
      <c r="E30" s="23"/>
      <c r="F30" s="21"/>
      <c r="G30" s="21"/>
      <c r="H30" s="21"/>
      <c r="I30" s="21"/>
      <c r="J30" s="21"/>
      <c r="K30" s="21"/>
    </row>
    <row r="31" spans="1:11" ht="15.75" customHeight="1">
      <c r="A31" s="20"/>
      <c r="B31" s="21"/>
      <c r="C31" s="21"/>
      <c r="D31" s="23"/>
      <c r="E31" s="23"/>
      <c r="F31" s="21"/>
      <c r="G31" s="21"/>
      <c r="H31" s="21"/>
      <c r="I31" s="21"/>
      <c r="J31" s="21"/>
      <c r="K31" s="21"/>
    </row>
    <row r="32" spans="1:11" ht="15.75" customHeight="1">
      <c r="A32" s="20"/>
      <c r="B32" s="21"/>
      <c r="C32" s="21"/>
      <c r="D32" s="23"/>
      <c r="E32" s="23"/>
      <c r="F32" s="21"/>
      <c r="G32" s="21"/>
      <c r="H32" s="21"/>
      <c r="I32" s="21"/>
      <c r="J32" s="21"/>
      <c r="K32" s="21"/>
    </row>
    <row r="33" spans="1:11" ht="15.75" customHeight="1">
      <c r="A33" s="20"/>
      <c r="B33" s="21"/>
      <c r="C33" s="21"/>
      <c r="D33" s="23"/>
      <c r="E33" s="23"/>
      <c r="F33" s="21"/>
      <c r="G33" s="21"/>
      <c r="H33" s="21"/>
      <c r="I33" s="21"/>
      <c r="J33" s="21"/>
      <c r="K33" s="21"/>
    </row>
    <row r="34" spans="1:11" ht="15.75" customHeight="1">
      <c r="A34" s="20"/>
      <c r="B34" s="21"/>
      <c r="C34" s="21"/>
      <c r="D34" s="23"/>
      <c r="E34" s="23"/>
      <c r="F34" s="21"/>
      <c r="G34" s="21"/>
      <c r="H34" s="21"/>
      <c r="I34" s="21"/>
      <c r="J34" s="21"/>
      <c r="K34" s="21"/>
    </row>
    <row r="35" spans="1:11" ht="15.75" customHeight="1">
      <c r="A35" s="20"/>
      <c r="B35" s="21"/>
      <c r="C35" s="21"/>
      <c r="D35" s="23"/>
      <c r="E35" s="23"/>
      <c r="F35" s="21"/>
      <c r="G35" s="21"/>
      <c r="H35" s="21"/>
      <c r="I35" s="21"/>
      <c r="J35" s="21"/>
      <c r="K35" s="21"/>
    </row>
    <row r="36" spans="1:11" ht="15.75" customHeight="1">
      <c r="A36" s="20"/>
      <c r="B36" s="21"/>
      <c r="C36" s="21"/>
      <c r="D36" s="23"/>
      <c r="E36" s="23"/>
      <c r="F36" s="21"/>
      <c r="G36" s="21"/>
      <c r="H36" s="21"/>
      <c r="I36" s="21"/>
      <c r="J36" s="21"/>
      <c r="K36" s="21"/>
    </row>
    <row r="37" spans="1:11" ht="15.75" customHeight="1">
      <c r="A37" s="24"/>
      <c r="B37" s="21"/>
      <c r="C37" s="21"/>
      <c r="D37" s="30"/>
      <c r="E37" s="30"/>
      <c r="F37" s="21"/>
      <c r="G37" s="21"/>
      <c r="H37" s="21"/>
      <c r="I37" s="21"/>
      <c r="J37" s="21"/>
      <c r="K37" s="21"/>
    </row>
    <row r="38" spans="1:11" ht="15.75" customHeight="1">
      <c r="A38" s="25"/>
      <c r="B38" s="21"/>
      <c r="C38" s="21"/>
      <c r="D38" s="23"/>
      <c r="E38" s="23"/>
      <c r="F38" s="21"/>
      <c r="G38" s="21"/>
      <c r="H38" s="21"/>
      <c r="I38" s="21"/>
      <c r="J38" s="21"/>
      <c r="K38" s="21"/>
    </row>
    <row r="39" spans="1:11" ht="15.75" customHeight="1">
      <c r="A39" s="21"/>
      <c r="B39" s="21"/>
      <c r="C39" s="21"/>
      <c r="D39" s="23"/>
      <c r="E39" s="23"/>
      <c r="F39" s="21"/>
      <c r="G39" s="21"/>
      <c r="H39" s="21"/>
      <c r="I39" s="21"/>
      <c r="J39" s="21"/>
      <c r="K39" s="21"/>
    </row>
    <row r="40" spans="1:11" ht="15.75" customHeight="1">
      <c r="A40" s="21"/>
      <c r="B40" s="21"/>
      <c r="C40" s="21"/>
      <c r="D40" s="23"/>
      <c r="E40" s="23"/>
      <c r="F40" s="21"/>
      <c r="G40" s="21"/>
      <c r="H40" s="21"/>
      <c r="I40" s="21"/>
      <c r="J40" s="21"/>
      <c r="K40" s="21"/>
    </row>
    <row r="41" spans="1:11" ht="15.75" customHeight="1">
      <c r="A41" s="21"/>
      <c r="B41" s="21"/>
      <c r="C41" s="21"/>
      <c r="D41" s="23"/>
      <c r="E41" s="23"/>
      <c r="F41" s="21"/>
      <c r="G41" s="21"/>
      <c r="H41" s="21"/>
      <c r="I41" s="21"/>
      <c r="J41" s="21"/>
      <c r="K41" s="21"/>
    </row>
    <row r="42" spans="1:11" ht="15.75" customHeight="1">
      <c r="A42" s="21"/>
      <c r="B42" s="21"/>
      <c r="C42" s="21"/>
      <c r="D42" s="23"/>
      <c r="E42" s="23"/>
      <c r="F42" s="21"/>
      <c r="G42" s="21"/>
      <c r="H42" s="21"/>
      <c r="I42" s="21"/>
      <c r="J42" s="21"/>
      <c r="K42" s="21"/>
    </row>
    <row r="43" spans="1:11" ht="15.75" customHeight="1">
      <c r="A43" s="21"/>
      <c r="B43" s="21"/>
      <c r="C43" s="21"/>
      <c r="D43" s="23"/>
      <c r="E43" s="23"/>
      <c r="F43" s="21"/>
      <c r="G43" s="21"/>
      <c r="H43" s="21"/>
      <c r="I43" s="21"/>
      <c r="J43" s="21"/>
      <c r="K43" s="21"/>
    </row>
    <row r="44" spans="1:11" ht="15.75" customHeight="1">
      <c r="A44" s="21"/>
      <c r="B44" s="21"/>
      <c r="C44" s="21"/>
      <c r="D44" s="23"/>
      <c r="E44" s="23"/>
      <c r="F44" s="21"/>
      <c r="G44" s="21"/>
      <c r="H44" s="21"/>
      <c r="I44" s="21"/>
      <c r="J44" s="21"/>
      <c r="K44" s="21"/>
    </row>
    <row r="45" spans="1:11" ht="15.75" customHeight="1">
      <c r="A45" s="21"/>
      <c r="B45" s="21"/>
      <c r="C45" s="21"/>
      <c r="D45" s="30"/>
      <c r="E45" s="30"/>
      <c r="F45" s="21"/>
      <c r="G45" s="21"/>
      <c r="H45" s="21"/>
      <c r="I45" s="21"/>
      <c r="J45" s="21"/>
      <c r="K45" s="21"/>
    </row>
    <row r="46" spans="1:11" ht="15.75" customHeight="1">
      <c r="A46" s="21"/>
      <c r="B46" s="21"/>
      <c r="C46" s="21"/>
      <c r="D46" s="23"/>
      <c r="E46" s="23"/>
      <c r="F46" s="21"/>
      <c r="G46" s="21"/>
      <c r="H46" s="21"/>
      <c r="I46" s="21"/>
      <c r="J46" s="21"/>
      <c r="K46" s="21"/>
    </row>
    <row r="47" spans="1:11" ht="15.75" customHeight="1">
      <c r="A47" s="21"/>
      <c r="B47" s="21"/>
      <c r="C47" s="21"/>
      <c r="D47" s="30"/>
      <c r="E47" s="30"/>
      <c r="F47" s="21"/>
      <c r="G47" s="21"/>
      <c r="H47" s="21"/>
      <c r="I47" s="21"/>
      <c r="J47" s="21"/>
      <c r="K47" s="21"/>
    </row>
    <row r="48" spans="1:11" ht="15.75" customHeight="1">
      <c r="A48" s="21"/>
      <c r="B48" s="21"/>
      <c r="C48" s="21"/>
      <c r="D48" s="23"/>
      <c r="E48" s="23"/>
      <c r="F48" s="21"/>
      <c r="G48" s="21"/>
      <c r="H48" s="21"/>
      <c r="I48" s="21"/>
      <c r="J48" s="21"/>
      <c r="K48" s="21"/>
    </row>
    <row r="49" spans="1:11" ht="15.75" customHeight="1">
      <c r="A49" s="21"/>
      <c r="B49" s="21"/>
      <c r="C49" s="21"/>
      <c r="D49" s="30"/>
      <c r="E49" s="30"/>
      <c r="F49" s="21"/>
      <c r="G49" s="21"/>
      <c r="H49" s="21"/>
      <c r="I49" s="21"/>
      <c r="J49" s="21"/>
      <c r="K49" s="21"/>
    </row>
    <row r="50" spans="1:11" ht="15.75" customHeight="1">
      <c r="A50" s="21"/>
      <c r="B50" s="21"/>
      <c r="C50" s="21"/>
      <c r="D50" s="23"/>
      <c r="E50" s="23"/>
      <c r="F50" s="21"/>
      <c r="G50" s="21"/>
      <c r="H50" s="21"/>
      <c r="I50" s="21"/>
      <c r="J50" s="21"/>
      <c r="K50" s="21"/>
    </row>
    <row r="51" spans="1:11" ht="15.75" customHeight="1">
      <c r="A51" s="21"/>
      <c r="B51" s="21"/>
      <c r="C51" s="21"/>
      <c r="D51" s="30"/>
      <c r="E51" s="30"/>
      <c r="F51" s="21"/>
      <c r="G51" s="21"/>
      <c r="H51" s="21"/>
      <c r="I51" s="21"/>
      <c r="J51" s="21"/>
      <c r="K51" s="21"/>
    </row>
    <row r="52" spans="1:11" ht="15.75" customHeight="1">
      <c r="A52" s="21"/>
      <c r="B52" s="21"/>
      <c r="C52" s="21"/>
      <c r="D52" s="23"/>
      <c r="E52" s="23"/>
      <c r="F52" s="21"/>
      <c r="G52" s="21"/>
      <c r="H52" s="21"/>
      <c r="I52" s="21"/>
      <c r="J52" s="21"/>
      <c r="K52" s="21"/>
    </row>
    <row r="53" spans="1:11" ht="15.75" customHeight="1">
      <c r="A53" s="21"/>
      <c r="B53" s="21"/>
      <c r="C53" s="21"/>
      <c r="D53" s="30"/>
      <c r="E53" s="30"/>
      <c r="F53" s="21"/>
      <c r="G53" s="21"/>
      <c r="H53" s="21"/>
      <c r="I53" s="21"/>
      <c r="J53" s="21"/>
      <c r="K53" s="21"/>
    </row>
    <row r="54" spans="1:11" ht="15.75" customHeight="1">
      <c r="A54" s="21"/>
      <c r="B54" s="25"/>
      <c r="C54" s="21"/>
      <c r="D54" s="23"/>
      <c r="E54" s="23"/>
      <c r="F54" s="21"/>
      <c r="G54" s="21"/>
      <c r="H54" s="21"/>
      <c r="I54" s="21"/>
      <c r="J54" s="21"/>
      <c r="K54" s="21"/>
    </row>
    <row r="55" spans="1:11" ht="15.75" customHeight="1">
      <c r="A55" s="21"/>
      <c r="B55" s="21"/>
      <c r="C55" s="21"/>
      <c r="D55" s="30"/>
      <c r="E55" s="30"/>
      <c r="F55" s="21"/>
      <c r="G55" s="21"/>
      <c r="H55" s="21"/>
      <c r="I55" s="21"/>
      <c r="J55" s="21"/>
      <c r="K55" s="21"/>
    </row>
    <row r="56" spans="1:11" ht="15.75" customHeight="1">
      <c r="A56" s="21"/>
      <c r="B56" s="21"/>
      <c r="C56" s="21"/>
      <c r="D56" s="23"/>
      <c r="E56" s="23"/>
      <c r="F56" s="21"/>
      <c r="G56" s="21"/>
      <c r="H56" s="21"/>
      <c r="I56" s="21"/>
      <c r="J56" s="21"/>
      <c r="K56" s="21"/>
    </row>
    <row r="57" spans="1:11" ht="15.75" customHeight="1">
      <c r="A57" s="21"/>
      <c r="B57" s="21"/>
      <c r="C57" s="21"/>
      <c r="D57" s="30"/>
      <c r="E57" s="30"/>
      <c r="F57" s="21"/>
      <c r="G57" s="21"/>
      <c r="H57" s="21"/>
      <c r="I57" s="21"/>
      <c r="J57" s="21"/>
      <c r="K57" s="21"/>
    </row>
    <row r="58" spans="1:11" ht="15.75" customHeight="1">
      <c r="A58" s="21"/>
      <c r="B58" s="21"/>
      <c r="C58" s="21"/>
      <c r="D58" s="23"/>
      <c r="E58" s="23"/>
      <c r="F58" s="21"/>
      <c r="G58" s="21"/>
      <c r="H58" s="21"/>
      <c r="I58" s="21"/>
      <c r="J58" s="21"/>
      <c r="K58" s="21"/>
    </row>
    <row r="59" spans="1:11" ht="15.75" customHeight="1">
      <c r="A59" s="21"/>
      <c r="B59" s="21"/>
      <c r="C59" s="21"/>
      <c r="D59" s="30"/>
      <c r="E59" s="30"/>
      <c r="F59" s="21"/>
      <c r="G59" s="21"/>
      <c r="H59" s="21"/>
      <c r="I59" s="21"/>
      <c r="J59" s="21"/>
      <c r="K59" s="21"/>
    </row>
    <row r="60" spans="1:11" ht="15.75" customHeight="1">
      <c r="A60" s="21"/>
      <c r="B60" s="21"/>
      <c r="C60" s="21"/>
      <c r="D60" s="23"/>
      <c r="E60" s="23"/>
      <c r="F60" s="21"/>
      <c r="G60" s="21"/>
      <c r="H60" s="21"/>
      <c r="I60" s="21"/>
      <c r="J60" s="21"/>
      <c r="K60" s="21"/>
    </row>
    <row r="61" spans="1:11" ht="15.75" customHeight="1">
      <c r="A61" s="21"/>
      <c r="B61" s="21"/>
      <c r="C61" s="21"/>
      <c r="D61" s="30"/>
      <c r="E61" s="30"/>
      <c r="F61" s="21"/>
      <c r="G61" s="21"/>
      <c r="H61" s="21"/>
      <c r="I61" s="21"/>
      <c r="J61" s="21"/>
      <c r="K61" s="21"/>
    </row>
    <row r="62" spans="1:11" ht="15.75" customHeight="1">
      <c r="A62" s="21"/>
      <c r="B62" s="21"/>
      <c r="C62" s="21"/>
      <c r="D62" s="23"/>
      <c r="E62" s="23"/>
      <c r="F62" s="21"/>
      <c r="G62" s="21"/>
      <c r="H62" s="21"/>
      <c r="I62" s="21"/>
      <c r="J62" s="21"/>
      <c r="K62" s="21"/>
    </row>
    <row r="63" spans="1:11" ht="15.75" customHeight="1">
      <c r="A63" s="21"/>
      <c r="B63" s="21"/>
      <c r="C63" s="21"/>
      <c r="D63" s="30"/>
      <c r="E63" s="30"/>
      <c r="F63" s="21"/>
      <c r="G63" s="21"/>
      <c r="H63" s="21"/>
      <c r="I63" s="21"/>
      <c r="J63" s="21"/>
      <c r="K63" s="21"/>
    </row>
    <row r="64" spans="1:11" ht="15.75" customHeight="1">
      <c r="A64" s="21"/>
      <c r="B64" s="21"/>
      <c r="C64" s="21"/>
      <c r="D64" s="23"/>
      <c r="E64" s="23"/>
      <c r="F64" s="21"/>
      <c r="G64" s="21"/>
      <c r="H64" s="21"/>
      <c r="I64" s="21"/>
      <c r="J64" s="21"/>
      <c r="K64" s="21"/>
    </row>
    <row r="65" spans="1:11" ht="15.75" customHeight="1">
      <c r="A65" s="21"/>
      <c r="B65" s="21"/>
      <c r="C65" s="21"/>
      <c r="D65" s="30"/>
      <c r="E65" s="30"/>
      <c r="F65" s="21"/>
      <c r="G65" s="21"/>
      <c r="H65" s="21"/>
      <c r="I65" s="21"/>
      <c r="J65" s="21"/>
      <c r="K65" s="21"/>
    </row>
    <row r="66" spans="1:11" ht="15.75" customHeight="1">
      <c r="A66" s="21"/>
      <c r="B66" s="21"/>
      <c r="C66" s="21"/>
      <c r="D66" s="26"/>
      <c r="E66" s="26"/>
      <c r="F66" s="21"/>
      <c r="G66" s="21"/>
      <c r="H66" s="21"/>
      <c r="I66" s="21"/>
      <c r="J66" s="21"/>
      <c r="K66" s="21"/>
    </row>
    <row r="67" spans="1:11" ht="15.75" customHeight="1">
      <c r="A67" s="21"/>
      <c r="B67" s="21"/>
      <c r="C67" s="21"/>
      <c r="D67" s="30"/>
      <c r="E67" s="30"/>
      <c r="F67" s="21"/>
      <c r="G67" s="21"/>
      <c r="H67" s="21"/>
      <c r="I67" s="21"/>
      <c r="J67" s="21"/>
      <c r="K67" s="21"/>
    </row>
    <row r="68" spans="1:11" ht="15.75" customHeight="1">
      <c r="A68" s="21"/>
      <c r="B68" s="21"/>
      <c r="C68" s="21"/>
      <c r="D68" s="23"/>
      <c r="E68" s="23"/>
      <c r="F68" s="21"/>
      <c r="G68" s="21"/>
      <c r="H68" s="21"/>
      <c r="I68" s="21"/>
      <c r="J68" s="21"/>
      <c r="K68" s="21"/>
    </row>
    <row r="69" spans="1:11" ht="15.75" customHeight="1">
      <c r="A69" s="21"/>
      <c r="B69" s="21"/>
      <c r="C69" s="21"/>
      <c r="D69" s="30"/>
      <c r="E69" s="30"/>
      <c r="F69" s="21"/>
      <c r="G69" s="21"/>
      <c r="H69" s="21"/>
      <c r="I69" s="21"/>
      <c r="J69" s="21"/>
      <c r="K69" s="21"/>
    </row>
    <row r="70" spans="1:11" ht="15.75" customHeight="1">
      <c r="A70" s="21"/>
      <c r="B70" s="21"/>
      <c r="C70" s="21"/>
      <c r="D70" s="23"/>
      <c r="E70" s="23"/>
      <c r="F70" s="21"/>
      <c r="G70" s="21"/>
      <c r="H70" s="21"/>
      <c r="I70" s="21"/>
      <c r="J70" s="21"/>
      <c r="K70" s="21"/>
    </row>
    <row r="71" spans="1:11" ht="15.75" customHeight="1">
      <c r="A71" s="21"/>
      <c r="B71" s="21"/>
      <c r="C71" s="21"/>
      <c r="D71" s="30"/>
      <c r="E71" s="30"/>
      <c r="F71" s="21"/>
      <c r="G71" s="21"/>
      <c r="H71" s="21"/>
      <c r="I71" s="21"/>
      <c r="J71" s="21"/>
      <c r="K71" s="21"/>
    </row>
    <row r="72" spans="1:11" ht="15.75" customHeight="1">
      <c r="A72" s="21"/>
      <c r="B72" s="21"/>
      <c r="C72" s="21"/>
      <c r="D72" s="23"/>
      <c r="E72" s="23"/>
      <c r="F72" s="21"/>
      <c r="G72" s="21"/>
      <c r="H72" s="21"/>
      <c r="I72" s="21"/>
      <c r="J72" s="21"/>
      <c r="K72" s="21"/>
    </row>
    <row r="73" spans="1:11" ht="15.75" customHeight="1">
      <c r="A73" s="21"/>
      <c r="B73" s="21"/>
      <c r="C73" s="21"/>
      <c r="D73" s="30"/>
      <c r="E73" s="30"/>
      <c r="F73" s="21"/>
      <c r="G73" s="21"/>
      <c r="H73" s="21"/>
      <c r="I73" s="21"/>
      <c r="J73" s="21"/>
      <c r="K73" s="21"/>
    </row>
    <row r="74" spans="1:11" ht="15.75" customHeight="1">
      <c r="A74" s="21"/>
      <c r="B74" s="21"/>
      <c r="C74" s="21"/>
      <c r="D74" s="23"/>
      <c r="E74" s="23"/>
      <c r="F74" s="21"/>
      <c r="G74" s="21"/>
      <c r="H74" s="21"/>
      <c r="I74" s="21"/>
      <c r="J74" s="21"/>
      <c r="K74" s="21"/>
    </row>
    <row r="75" spans="1:11" ht="15.75" customHeight="1">
      <c r="A75" s="21"/>
      <c r="B75" s="21"/>
      <c r="C75" s="21"/>
      <c r="D75" s="30"/>
      <c r="E75" s="30"/>
      <c r="F75" s="21"/>
      <c r="G75" s="21"/>
      <c r="H75" s="21"/>
      <c r="I75" s="21"/>
      <c r="J75" s="21"/>
      <c r="K75" s="21"/>
    </row>
    <row r="76" spans="1:11" ht="15.75" customHeight="1">
      <c r="A76" s="21"/>
      <c r="B76" s="21"/>
      <c r="C76" s="21"/>
      <c r="D76" s="23"/>
      <c r="E76" s="23"/>
      <c r="F76" s="21"/>
      <c r="G76" s="21"/>
      <c r="H76" s="21"/>
      <c r="I76" s="21"/>
      <c r="J76" s="21"/>
      <c r="K76" s="21"/>
    </row>
    <row r="77" spans="1:11" ht="15.75" customHeight="1">
      <c r="A77" s="21"/>
      <c r="B77" s="21"/>
      <c r="C77" s="21"/>
      <c r="D77" s="30"/>
      <c r="E77" s="30"/>
      <c r="F77" s="21"/>
      <c r="G77" s="21"/>
      <c r="H77" s="21"/>
      <c r="I77" s="21"/>
      <c r="J77" s="21"/>
      <c r="K77" s="21"/>
    </row>
    <row r="78" spans="1:11" ht="15.75" customHeight="1">
      <c r="A78" s="21"/>
      <c r="B78" s="21"/>
      <c r="C78" s="21"/>
      <c r="D78" s="23"/>
      <c r="E78" s="23"/>
      <c r="F78" s="21"/>
      <c r="G78" s="21"/>
      <c r="H78" s="21"/>
      <c r="I78" s="21"/>
      <c r="J78" s="21"/>
      <c r="K78" s="21"/>
    </row>
    <row r="79" spans="1:11" ht="15.75" customHeight="1">
      <c r="A79" s="21"/>
      <c r="B79" s="21"/>
      <c r="C79" s="21"/>
      <c r="D79" s="30"/>
      <c r="E79" s="30"/>
      <c r="F79" s="21"/>
      <c r="G79" s="21"/>
      <c r="H79" s="21"/>
      <c r="I79" s="21"/>
      <c r="J79" s="21"/>
      <c r="K79" s="21"/>
    </row>
    <row r="80" spans="1:11" ht="15.75" customHeight="1">
      <c r="A80" s="21"/>
      <c r="B80" s="21"/>
      <c r="C80" s="21"/>
      <c r="D80" s="23"/>
      <c r="E80" s="23"/>
      <c r="F80" s="21"/>
      <c r="G80" s="21"/>
      <c r="H80" s="21"/>
      <c r="I80" s="21"/>
      <c r="J80" s="21"/>
      <c r="K80" s="21"/>
    </row>
    <row r="81" spans="1:11" ht="15.75" customHeight="1">
      <c r="A81" s="21"/>
      <c r="B81" s="21"/>
      <c r="C81" s="21"/>
      <c r="D81" s="30"/>
      <c r="E81" s="30"/>
      <c r="F81" s="21"/>
      <c r="G81" s="21"/>
      <c r="H81" s="21"/>
      <c r="I81" s="21"/>
      <c r="J81" s="21"/>
      <c r="K81" s="21"/>
    </row>
    <row r="82" spans="1:11" ht="15.75" customHeight="1">
      <c r="A82" s="21"/>
      <c r="B82" s="21"/>
      <c r="C82" s="21"/>
      <c r="D82" s="23"/>
      <c r="E82" s="23"/>
      <c r="F82" s="21"/>
      <c r="G82" s="21"/>
      <c r="H82" s="21"/>
      <c r="I82" s="21"/>
      <c r="J82" s="21"/>
      <c r="K82" s="21"/>
    </row>
    <row r="83" spans="1:11" ht="15.75" customHeight="1">
      <c r="A83" s="21"/>
      <c r="B83" s="21"/>
      <c r="C83" s="21"/>
      <c r="D83" s="30"/>
      <c r="E83" s="30"/>
      <c r="F83" s="21"/>
      <c r="G83" s="21"/>
      <c r="H83" s="21"/>
      <c r="I83" s="21"/>
      <c r="J83" s="21"/>
      <c r="K83" s="21"/>
    </row>
    <row r="84" spans="1:11" ht="15.75" customHeight="1">
      <c r="A84" s="21"/>
      <c r="B84" s="21"/>
      <c r="C84" s="21"/>
      <c r="D84" s="23"/>
      <c r="E84" s="23"/>
      <c r="F84" s="21"/>
      <c r="G84" s="21"/>
      <c r="H84" s="21"/>
      <c r="I84" s="21"/>
      <c r="J84" s="21"/>
      <c r="K84" s="21"/>
    </row>
    <row r="85" spans="1:11" ht="15.75" customHeight="1">
      <c r="A85" s="21"/>
      <c r="B85" s="21"/>
      <c r="C85" s="21"/>
      <c r="D85" s="30"/>
      <c r="E85" s="30"/>
      <c r="F85" s="21"/>
      <c r="G85" s="21"/>
      <c r="H85" s="21"/>
      <c r="I85" s="21"/>
      <c r="J85" s="21"/>
      <c r="K85" s="21"/>
    </row>
    <row r="86" spans="1:11" ht="15.75" customHeight="1">
      <c r="A86" s="21"/>
      <c r="B86" s="21"/>
      <c r="C86" s="21"/>
      <c r="D86" s="23"/>
      <c r="E86" s="23"/>
      <c r="F86" s="21"/>
      <c r="G86" s="21"/>
      <c r="H86" s="21"/>
      <c r="I86" s="21"/>
      <c r="J86" s="21"/>
      <c r="K86" s="21"/>
    </row>
    <row r="87" spans="1:11" ht="15.75" customHeight="1">
      <c r="A87" s="21"/>
      <c r="B87" s="21"/>
      <c r="C87" s="21"/>
      <c r="D87" s="30"/>
      <c r="E87" s="30"/>
      <c r="F87" s="21"/>
      <c r="G87" s="21"/>
      <c r="H87" s="21"/>
      <c r="I87" s="21"/>
      <c r="J87" s="21"/>
      <c r="K87" s="21"/>
    </row>
    <row r="88" spans="1:11" ht="15.75" customHeight="1">
      <c r="A88" s="21"/>
      <c r="B88" s="21"/>
      <c r="C88" s="21"/>
      <c r="D88" s="23"/>
      <c r="E88" s="23"/>
      <c r="F88" s="21"/>
      <c r="G88" s="21"/>
      <c r="H88" s="21"/>
      <c r="I88" s="21"/>
      <c r="J88" s="21"/>
      <c r="K88" s="21"/>
    </row>
    <row r="89" spans="1:11" ht="15.75" customHeight="1">
      <c r="A89" s="21"/>
      <c r="B89" s="21"/>
      <c r="C89" s="21"/>
      <c r="D89" s="30"/>
      <c r="E89" s="30"/>
      <c r="F89" s="21"/>
      <c r="G89" s="21"/>
      <c r="H89" s="21"/>
      <c r="I89" s="21"/>
      <c r="J89" s="21"/>
      <c r="K89" s="21"/>
    </row>
    <row r="90" spans="1:11" ht="15.75" customHeight="1">
      <c r="A90" s="21"/>
      <c r="B90" s="21"/>
      <c r="C90" s="21"/>
      <c r="D90" s="23"/>
      <c r="E90" s="23"/>
      <c r="F90" s="21"/>
      <c r="G90" s="21"/>
      <c r="H90" s="21"/>
      <c r="I90" s="21"/>
      <c r="J90" s="21"/>
      <c r="K90" s="21"/>
    </row>
    <row r="91" spans="1:11" ht="15.75" customHeight="1">
      <c r="A91" s="21"/>
      <c r="B91" s="21"/>
      <c r="C91" s="21"/>
      <c r="D91" s="30"/>
      <c r="E91" s="30"/>
      <c r="F91" s="21"/>
      <c r="G91" s="21"/>
      <c r="H91" s="21"/>
      <c r="I91" s="21"/>
      <c r="J91" s="21"/>
      <c r="K91" s="21"/>
    </row>
    <row r="92" spans="1:11" ht="15.75" customHeight="1">
      <c r="A92" s="21"/>
      <c r="B92" s="21"/>
      <c r="C92" s="21"/>
      <c r="D92" s="30"/>
      <c r="E92" s="30"/>
      <c r="F92" s="21"/>
      <c r="G92" s="21"/>
      <c r="H92" s="21"/>
      <c r="I92" s="21"/>
      <c r="J92" s="21"/>
      <c r="K92" s="21"/>
    </row>
    <row r="93" spans="1:11" ht="15.75" customHeight="1">
      <c r="A93" s="21"/>
      <c r="B93" s="21"/>
      <c r="C93" s="21"/>
      <c r="D93" s="23"/>
      <c r="E93" s="23"/>
      <c r="F93" s="21"/>
      <c r="G93" s="21"/>
      <c r="H93" s="21"/>
      <c r="I93" s="21"/>
      <c r="J93" s="21"/>
      <c r="K93" s="21"/>
    </row>
    <row r="94" spans="1:11" ht="15.75" customHeight="1">
      <c r="A94" s="21"/>
      <c r="B94" s="21"/>
      <c r="C94" s="21"/>
      <c r="D94" s="30"/>
      <c r="E94" s="30"/>
      <c r="F94" s="21"/>
      <c r="G94" s="21"/>
      <c r="H94" s="21"/>
      <c r="I94" s="21"/>
      <c r="J94" s="21"/>
      <c r="K94" s="21"/>
    </row>
    <row r="95" spans="1:11" ht="15.75" customHeight="1">
      <c r="A95" s="21"/>
      <c r="B95" s="21"/>
      <c r="C95" s="21"/>
      <c r="D95" s="23"/>
      <c r="E95" s="23"/>
      <c r="F95" s="21"/>
      <c r="G95" s="21"/>
      <c r="H95" s="21"/>
      <c r="I95" s="21"/>
      <c r="J95" s="21"/>
      <c r="K95" s="21"/>
    </row>
    <row r="96" spans="1:11" ht="15.75" customHeight="1">
      <c r="A96" s="21"/>
      <c r="B96" s="21"/>
      <c r="C96" s="21"/>
      <c r="D96" s="30"/>
      <c r="E96" s="30"/>
      <c r="F96" s="21"/>
      <c r="G96" s="21"/>
      <c r="H96" s="21"/>
      <c r="I96" s="21"/>
      <c r="J96" s="21"/>
      <c r="K96" s="21"/>
    </row>
    <row r="97" spans="1:11" ht="15.75" customHeight="1">
      <c r="A97" s="21"/>
      <c r="B97" s="21"/>
      <c r="C97" s="21"/>
      <c r="D97" s="23"/>
      <c r="E97" s="23"/>
      <c r="F97" s="21"/>
      <c r="G97" s="21"/>
      <c r="H97" s="21"/>
      <c r="I97" s="21"/>
      <c r="J97" s="21"/>
      <c r="K97" s="21"/>
    </row>
    <row r="98" spans="1:11" ht="15.75" customHeight="1">
      <c r="A98" s="21"/>
      <c r="B98" s="21"/>
      <c r="C98" s="21"/>
      <c r="D98" s="30"/>
      <c r="E98" s="30"/>
      <c r="F98" s="21"/>
      <c r="G98" s="21"/>
      <c r="H98" s="21"/>
      <c r="I98" s="21"/>
      <c r="J98" s="21"/>
      <c r="K98" s="21"/>
    </row>
    <row r="99" spans="1:11" ht="15.75" customHeight="1">
      <c r="A99" s="21"/>
      <c r="B99" s="21"/>
      <c r="C99" s="21"/>
      <c r="D99" s="23"/>
      <c r="E99" s="23"/>
      <c r="F99" s="21"/>
      <c r="G99" s="21"/>
      <c r="H99" s="21"/>
      <c r="I99" s="21"/>
      <c r="J99" s="21"/>
      <c r="K99" s="21"/>
    </row>
    <row r="100" spans="1:11" ht="15.75" customHeight="1">
      <c r="A100" s="21"/>
      <c r="B100" s="21"/>
      <c r="C100" s="21"/>
      <c r="D100" s="30"/>
      <c r="E100" s="30"/>
      <c r="F100" s="21"/>
      <c r="G100" s="21"/>
      <c r="H100" s="21"/>
      <c r="I100" s="21"/>
      <c r="J100" s="21"/>
      <c r="K100" s="21"/>
    </row>
    <row r="101" spans="1:11" ht="15.75" customHeight="1">
      <c r="A101" s="21"/>
      <c r="B101" s="21"/>
      <c r="C101" s="21"/>
      <c r="D101" s="23"/>
      <c r="E101" s="23"/>
      <c r="F101" s="21"/>
      <c r="G101" s="21"/>
      <c r="H101" s="21"/>
      <c r="I101" s="21"/>
      <c r="J101" s="21"/>
      <c r="K101" s="21"/>
    </row>
    <row r="102" spans="1:11" ht="15.75" customHeight="1">
      <c r="A102" s="21"/>
      <c r="B102" s="21"/>
      <c r="C102" s="21"/>
      <c r="D102" s="30"/>
      <c r="E102" s="30"/>
      <c r="F102" s="21"/>
      <c r="G102" s="21"/>
      <c r="H102" s="21"/>
      <c r="I102" s="21"/>
      <c r="J102" s="21"/>
      <c r="K102" s="21"/>
    </row>
    <row r="103" spans="1:11" ht="15.75" customHeight="1">
      <c r="A103" s="21"/>
      <c r="B103" s="21"/>
      <c r="C103" s="21"/>
      <c r="D103" s="23"/>
      <c r="E103" s="23"/>
      <c r="F103" s="21"/>
      <c r="G103" s="21"/>
      <c r="H103" s="21"/>
      <c r="I103" s="21"/>
      <c r="J103" s="21"/>
      <c r="K103" s="21"/>
    </row>
    <row r="104" spans="1:11" ht="15.75" customHeight="1">
      <c r="A104" s="21"/>
      <c r="B104" s="21"/>
      <c r="C104" s="21"/>
      <c r="D104" s="30"/>
      <c r="E104" s="30"/>
      <c r="F104" s="21"/>
      <c r="G104" s="21"/>
      <c r="H104" s="21"/>
      <c r="I104" s="21"/>
      <c r="J104" s="21"/>
      <c r="K104" s="21"/>
    </row>
    <row r="105" spans="1:11" ht="15.75" customHeight="1">
      <c r="A105" s="21"/>
      <c r="B105" s="21"/>
      <c r="C105" s="21"/>
      <c r="D105" s="23"/>
      <c r="E105" s="23"/>
      <c r="F105" s="21"/>
      <c r="G105" s="21"/>
      <c r="H105" s="21"/>
      <c r="I105" s="21"/>
      <c r="J105" s="21"/>
      <c r="K105" s="21"/>
    </row>
    <row r="106" spans="1:11" ht="15.75" customHeight="1">
      <c r="A106" s="21"/>
      <c r="B106" s="21"/>
      <c r="C106" s="21"/>
      <c r="D106" s="30"/>
      <c r="E106" s="30"/>
      <c r="F106" s="21"/>
      <c r="G106" s="21"/>
      <c r="H106" s="21"/>
      <c r="I106" s="21"/>
      <c r="J106" s="21"/>
      <c r="K106" s="21"/>
    </row>
    <row r="107" spans="1:11" ht="15.75" customHeight="1">
      <c r="A107" s="21"/>
      <c r="B107" s="21"/>
      <c r="C107" s="21"/>
      <c r="D107" s="23"/>
      <c r="E107" s="23"/>
      <c r="F107" s="21"/>
      <c r="G107" s="21"/>
      <c r="H107" s="21"/>
      <c r="I107" s="21"/>
      <c r="J107" s="21"/>
      <c r="K107" s="21"/>
    </row>
    <row r="108" spans="1:11" ht="15.75" customHeight="1">
      <c r="A108" s="21"/>
      <c r="B108" s="21"/>
      <c r="C108" s="21"/>
      <c r="D108" s="30"/>
      <c r="E108" s="30"/>
      <c r="F108" s="21"/>
      <c r="G108" s="21"/>
      <c r="H108" s="21"/>
      <c r="I108" s="21"/>
      <c r="J108" s="21"/>
      <c r="K108" s="21"/>
    </row>
    <row r="109" spans="1:11" ht="15.75" customHeight="1">
      <c r="A109" s="21"/>
      <c r="B109" s="21"/>
      <c r="C109" s="21"/>
      <c r="D109" s="23"/>
      <c r="E109" s="23"/>
      <c r="F109" s="21"/>
      <c r="G109" s="21"/>
      <c r="H109" s="21"/>
      <c r="I109" s="21"/>
      <c r="J109" s="21"/>
      <c r="K109" s="21"/>
    </row>
    <row r="110" spans="1:11" ht="15.75" customHeight="1">
      <c r="A110" s="21"/>
      <c r="B110" s="21"/>
      <c r="C110" s="21"/>
      <c r="D110" s="30"/>
      <c r="E110" s="30"/>
      <c r="F110" s="21"/>
      <c r="G110" s="21"/>
      <c r="H110" s="21"/>
      <c r="I110" s="21"/>
      <c r="J110" s="21"/>
      <c r="K110" s="21"/>
    </row>
    <row r="111" spans="1:11" ht="15.75" customHeight="1">
      <c r="A111" s="21"/>
      <c r="B111" s="21"/>
      <c r="C111" s="21"/>
      <c r="D111" s="23"/>
      <c r="E111" s="23"/>
      <c r="F111" s="21"/>
      <c r="G111" s="21"/>
      <c r="H111" s="21"/>
      <c r="I111" s="21"/>
      <c r="J111" s="21"/>
      <c r="K111" s="21"/>
    </row>
    <row r="112" spans="1:11" ht="15.75" customHeight="1">
      <c r="A112" s="21"/>
      <c r="B112" s="21"/>
      <c r="C112" s="21"/>
      <c r="D112" s="30"/>
      <c r="E112" s="30"/>
      <c r="F112" s="21"/>
      <c r="G112" s="21"/>
      <c r="H112" s="21"/>
      <c r="I112" s="21"/>
      <c r="J112" s="21"/>
      <c r="K112" s="21"/>
    </row>
    <row r="113" spans="1:11" ht="15.75" customHeight="1">
      <c r="A113" s="21"/>
      <c r="B113" s="21"/>
      <c r="C113" s="21"/>
      <c r="D113" s="23"/>
      <c r="E113" s="23"/>
      <c r="F113" s="21"/>
      <c r="G113" s="21"/>
      <c r="H113" s="21"/>
      <c r="I113" s="21"/>
      <c r="J113" s="21"/>
      <c r="K113" s="21"/>
    </row>
    <row r="114" spans="1:11" ht="15.75" customHeight="1">
      <c r="A114" s="21"/>
      <c r="B114" s="21"/>
      <c r="C114" s="21"/>
      <c r="D114" s="30"/>
      <c r="E114" s="30"/>
      <c r="F114" s="21"/>
      <c r="G114" s="21"/>
      <c r="H114" s="21"/>
      <c r="I114" s="21"/>
      <c r="J114" s="21"/>
      <c r="K114" s="21"/>
    </row>
    <row r="115" spans="1:11" ht="15.75" customHeight="1">
      <c r="A115" s="21"/>
      <c r="B115" s="21"/>
      <c r="C115" s="21"/>
      <c r="D115" s="23"/>
      <c r="E115" s="23"/>
      <c r="F115" s="21"/>
      <c r="G115" s="21"/>
      <c r="H115" s="21"/>
      <c r="I115" s="21"/>
      <c r="J115" s="21"/>
      <c r="K115" s="21"/>
    </row>
    <row r="116" spans="1:11" ht="15.75" customHeight="1">
      <c r="A116" s="21"/>
      <c r="B116" s="21"/>
      <c r="C116" s="21"/>
      <c r="D116" s="30"/>
      <c r="E116" s="30"/>
      <c r="F116" s="21"/>
      <c r="G116" s="21"/>
      <c r="H116" s="21"/>
      <c r="I116" s="21"/>
      <c r="J116" s="21"/>
      <c r="K116" s="21"/>
    </row>
    <row r="117" spans="1:11" ht="15.75" customHeight="1">
      <c r="A117" s="21"/>
      <c r="B117" s="21"/>
      <c r="C117" s="21"/>
      <c r="D117" s="23"/>
      <c r="E117" s="23"/>
      <c r="F117" s="21"/>
      <c r="G117" s="21"/>
      <c r="H117" s="21"/>
      <c r="I117" s="21"/>
      <c r="J117" s="21"/>
      <c r="K117" s="21"/>
    </row>
    <row r="118" spans="1:11" ht="15.75" customHeight="1">
      <c r="A118" s="21"/>
      <c r="B118" s="21"/>
      <c r="C118" s="21"/>
      <c r="D118" s="30"/>
      <c r="E118" s="30"/>
      <c r="F118" s="21"/>
      <c r="G118" s="21"/>
      <c r="H118" s="21"/>
      <c r="I118" s="21"/>
      <c r="J118" s="21"/>
      <c r="K118" s="21"/>
    </row>
    <row r="119" spans="1:11" ht="15.75" customHeight="1">
      <c r="A119" s="21"/>
      <c r="B119" s="21"/>
      <c r="C119" s="21"/>
      <c r="D119" s="23"/>
      <c r="E119" s="23"/>
      <c r="F119" s="21"/>
      <c r="G119" s="21"/>
      <c r="H119" s="21"/>
      <c r="I119" s="21"/>
      <c r="J119" s="21"/>
      <c r="K119" s="21"/>
    </row>
    <row r="120" spans="1:11" ht="15.75" customHeight="1">
      <c r="A120" s="21"/>
      <c r="B120" s="21"/>
      <c r="C120" s="21"/>
      <c r="D120" s="30"/>
      <c r="E120" s="30"/>
      <c r="F120" s="21"/>
      <c r="G120" s="21"/>
      <c r="H120" s="21"/>
      <c r="I120" s="21"/>
      <c r="J120" s="21"/>
      <c r="K120" s="21"/>
    </row>
    <row r="121" spans="1:11" ht="15.75" customHeight="1">
      <c r="A121" s="21"/>
      <c r="B121" s="21"/>
      <c r="C121" s="21"/>
      <c r="D121" s="23"/>
      <c r="E121" s="23"/>
      <c r="F121" s="21"/>
      <c r="G121" s="21"/>
      <c r="H121" s="21"/>
      <c r="I121" s="21"/>
      <c r="J121" s="21"/>
      <c r="K121" s="21"/>
    </row>
    <row r="122" spans="1:11" ht="15.75" customHeight="1">
      <c r="A122" s="21"/>
      <c r="B122" s="21"/>
      <c r="C122" s="21"/>
      <c r="D122" s="30"/>
      <c r="E122" s="30"/>
      <c r="F122" s="21"/>
      <c r="G122" s="21"/>
      <c r="H122" s="21"/>
      <c r="I122" s="21"/>
      <c r="J122" s="21"/>
      <c r="K122" s="21"/>
    </row>
    <row r="123" spans="1:11" ht="15.75" customHeight="1">
      <c r="A123" s="21"/>
      <c r="B123" s="21"/>
      <c r="C123" s="21"/>
      <c r="D123" s="23"/>
      <c r="E123" s="23"/>
      <c r="F123" s="21"/>
      <c r="G123" s="21"/>
      <c r="H123" s="21"/>
      <c r="I123" s="21"/>
      <c r="J123" s="21"/>
      <c r="K123" s="21"/>
    </row>
    <row r="124" spans="1:11" ht="15.75" customHeight="1">
      <c r="A124" s="21"/>
      <c r="B124" s="21"/>
      <c r="C124" s="21"/>
      <c r="D124" s="30"/>
      <c r="E124" s="30"/>
      <c r="F124" s="21"/>
      <c r="G124" s="21"/>
      <c r="H124" s="21"/>
      <c r="I124" s="21"/>
      <c r="J124" s="21"/>
      <c r="K124" s="21"/>
    </row>
    <row r="125" spans="1:11" ht="15.75" customHeight="1">
      <c r="A125" s="21"/>
      <c r="B125" s="21"/>
      <c r="C125" s="21"/>
      <c r="D125" s="23"/>
      <c r="E125" s="23"/>
      <c r="F125" s="21"/>
      <c r="G125" s="21"/>
      <c r="H125" s="21"/>
      <c r="I125" s="21"/>
      <c r="J125" s="21"/>
      <c r="K125" s="21"/>
    </row>
    <row r="126" spans="1:11" ht="15.75" customHeight="1">
      <c r="A126" s="21"/>
      <c r="B126" s="21"/>
      <c r="C126" s="21"/>
      <c r="D126" s="30"/>
      <c r="E126" s="30"/>
      <c r="F126" s="21"/>
      <c r="G126" s="21"/>
      <c r="H126" s="21"/>
      <c r="I126" s="21"/>
      <c r="J126" s="21"/>
      <c r="K126" s="21"/>
    </row>
    <row r="127" spans="1:11" ht="15.75" customHeight="1">
      <c r="A127" s="21"/>
      <c r="B127" s="21"/>
      <c r="C127" s="21"/>
      <c r="D127" s="23"/>
      <c r="E127" s="23"/>
      <c r="F127" s="21"/>
      <c r="G127" s="21"/>
      <c r="H127" s="21"/>
      <c r="I127" s="21"/>
      <c r="J127" s="21"/>
      <c r="K127" s="21"/>
    </row>
    <row r="128" spans="1:11" ht="15.75" customHeight="1">
      <c r="A128" s="21"/>
      <c r="B128" s="21"/>
      <c r="C128" s="21"/>
      <c r="D128" s="30"/>
      <c r="E128" s="30"/>
      <c r="F128" s="21"/>
      <c r="G128" s="21"/>
      <c r="H128" s="21"/>
      <c r="I128" s="21"/>
      <c r="J128" s="21"/>
      <c r="K128" s="21"/>
    </row>
    <row r="129" spans="1:11" ht="15.75" customHeight="1">
      <c r="A129" s="21"/>
      <c r="B129" s="21"/>
      <c r="C129" s="21"/>
      <c r="D129" s="23"/>
      <c r="E129" s="23"/>
      <c r="F129" s="21"/>
      <c r="G129" s="21"/>
      <c r="H129" s="21"/>
      <c r="I129" s="21"/>
      <c r="J129" s="21"/>
      <c r="K129" s="21"/>
    </row>
    <row r="130" spans="1:11" ht="15.75" customHeight="1">
      <c r="A130" s="21"/>
      <c r="B130" s="21"/>
      <c r="C130" s="21"/>
      <c r="D130" s="30"/>
      <c r="E130" s="30"/>
      <c r="F130" s="21"/>
      <c r="G130" s="21"/>
      <c r="H130" s="21"/>
      <c r="I130" s="21"/>
      <c r="J130" s="21"/>
      <c r="K130" s="21"/>
    </row>
    <row r="131" spans="1:11" ht="15.75" customHeight="1">
      <c r="A131" s="21"/>
      <c r="B131" s="21"/>
      <c r="C131" s="21"/>
      <c r="D131" s="23"/>
      <c r="E131" s="23"/>
      <c r="F131" s="21"/>
      <c r="G131" s="21"/>
      <c r="H131" s="21"/>
      <c r="I131" s="21"/>
      <c r="J131" s="21"/>
      <c r="K131" s="21"/>
    </row>
    <row r="132" spans="1:11" ht="15.75" customHeight="1">
      <c r="A132" s="21"/>
      <c r="B132" s="21"/>
      <c r="C132" s="21"/>
      <c r="D132" s="30"/>
      <c r="E132" s="30"/>
      <c r="F132" s="21"/>
      <c r="G132" s="21"/>
      <c r="H132" s="21"/>
      <c r="I132" s="21"/>
      <c r="J132" s="21"/>
      <c r="K132" s="21"/>
    </row>
    <row r="133" spans="1:11" ht="15.75" customHeight="1">
      <c r="A133" s="21"/>
      <c r="B133" s="21"/>
      <c r="C133" s="21"/>
      <c r="D133" s="23"/>
      <c r="E133" s="23"/>
      <c r="F133" s="21"/>
      <c r="G133" s="21"/>
      <c r="H133" s="21"/>
      <c r="I133" s="21"/>
      <c r="J133" s="21"/>
      <c r="K133" s="21"/>
    </row>
    <row r="134" spans="1:11" ht="15.75" customHeight="1">
      <c r="A134" s="21"/>
      <c r="B134" s="21"/>
      <c r="C134" s="21"/>
      <c r="D134" s="30"/>
      <c r="E134" s="30"/>
      <c r="F134" s="21"/>
      <c r="G134" s="21"/>
      <c r="H134" s="21"/>
      <c r="I134" s="21"/>
      <c r="J134" s="21"/>
      <c r="K134" s="21"/>
    </row>
    <row r="135" spans="1:11" ht="15.75" customHeight="1">
      <c r="A135" s="21"/>
      <c r="B135" s="21"/>
      <c r="C135" s="21"/>
      <c r="D135" s="23"/>
      <c r="E135" s="23"/>
      <c r="F135" s="21"/>
      <c r="G135" s="21"/>
      <c r="H135" s="21"/>
      <c r="I135" s="21"/>
      <c r="J135" s="21"/>
      <c r="K135" s="21"/>
    </row>
    <row r="136" spans="1:11" ht="15.75" customHeight="1">
      <c r="A136" s="21"/>
      <c r="B136" s="21"/>
      <c r="C136" s="21"/>
      <c r="D136" s="30"/>
      <c r="E136" s="30"/>
      <c r="F136" s="21"/>
      <c r="G136" s="21"/>
      <c r="H136" s="21"/>
      <c r="I136" s="21"/>
      <c r="J136" s="21"/>
      <c r="K136" s="21"/>
    </row>
    <row r="137" spans="1:11" ht="15.75" customHeight="1">
      <c r="A137" s="21"/>
      <c r="B137" s="21"/>
      <c r="C137" s="21"/>
      <c r="D137" s="23"/>
      <c r="E137" s="23"/>
      <c r="F137" s="21"/>
      <c r="G137" s="21"/>
      <c r="H137" s="21"/>
      <c r="I137" s="21"/>
      <c r="J137" s="21"/>
      <c r="K137" s="21"/>
    </row>
    <row r="138" spans="1:11" ht="15.75" customHeight="1">
      <c r="A138" s="21"/>
      <c r="B138" s="21"/>
      <c r="C138" s="21"/>
      <c r="D138" s="30"/>
      <c r="E138" s="30"/>
      <c r="F138" s="21"/>
      <c r="G138" s="21"/>
      <c r="H138" s="21"/>
      <c r="I138" s="21"/>
      <c r="J138" s="21"/>
      <c r="K138" s="21"/>
    </row>
    <row r="139" spans="1:11" ht="15.75" customHeight="1">
      <c r="A139" s="21"/>
      <c r="B139" s="21"/>
      <c r="C139" s="21"/>
      <c r="D139" s="23"/>
      <c r="E139" s="23"/>
      <c r="F139" s="21"/>
      <c r="G139" s="21"/>
      <c r="H139" s="21"/>
      <c r="I139" s="21"/>
      <c r="J139" s="21"/>
      <c r="K139" s="21"/>
    </row>
    <row r="140" spans="1:11" ht="15.75" customHeight="1">
      <c r="A140" s="21"/>
      <c r="B140" s="21"/>
      <c r="C140" s="21"/>
      <c r="D140" s="30"/>
      <c r="E140" s="30"/>
      <c r="F140" s="21"/>
      <c r="G140" s="21"/>
      <c r="H140" s="21"/>
      <c r="I140" s="21"/>
      <c r="J140" s="21"/>
      <c r="K140" s="21"/>
    </row>
    <row r="141" spans="1:11" ht="15.75" customHeight="1">
      <c r="A141" s="21"/>
      <c r="B141" s="21"/>
      <c r="C141" s="21"/>
      <c r="D141" s="23"/>
      <c r="E141" s="23"/>
      <c r="F141" s="21"/>
      <c r="G141" s="21"/>
      <c r="H141" s="21"/>
      <c r="I141" s="21"/>
      <c r="J141" s="21"/>
      <c r="K141" s="21"/>
    </row>
    <row r="142" spans="1:11" ht="15.75" customHeight="1">
      <c r="A142" s="27"/>
      <c r="B142" s="21"/>
      <c r="C142" s="21"/>
      <c r="D142" s="30"/>
      <c r="E142" s="30"/>
      <c r="F142" s="21"/>
      <c r="G142" s="21"/>
      <c r="H142" s="21"/>
      <c r="I142" s="21"/>
      <c r="J142" s="21"/>
      <c r="K142" s="21"/>
    </row>
    <row r="143" spans="1:11" ht="15.75" customHeight="1">
      <c r="A143" s="27"/>
      <c r="B143" s="21"/>
      <c r="C143" s="21"/>
      <c r="D143" s="23"/>
      <c r="E143" s="23"/>
      <c r="F143" s="21"/>
      <c r="G143" s="21"/>
      <c r="H143" s="21"/>
      <c r="I143" s="21"/>
      <c r="J143" s="21"/>
      <c r="K143" s="21"/>
    </row>
    <row r="144" spans="1:11" ht="15.75" customHeight="1">
      <c r="A144" s="27"/>
      <c r="B144" s="21"/>
      <c r="C144" s="21"/>
      <c r="D144" s="30"/>
      <c r="E144" s="30"/>
      <c r="F144" s="21"/>
      <c r="G144" s="21"/>
      <c r="H144" s="21"/>
      <c r="I144" s="21"/>
      <c r="J144" s="21"/>
      <c r="K144" s="21"/>
    </row>
    <row r="145" spans="1:11" ht="15.75" customHeight="1">
      <c r="A145" s="27"/>
      <c r="B145" s="21"/>
      <c r="C145" s="21"/>
      <c r="D145" s="23"/>
      <c r="E145" s="23"/>
      <c r="F145" s="21"/>
      <c r="G145" s="21"/>
      <c r="H145" s="21"/>
      <c r="I145" s="21"/>
      <c r="J145" s="21"/>
      <c r="K145" s="21"/>
    </row>
    <row r="146" spans="1:11" ht="15.75" customHeight="1">
      <c r="A146" s="27"/>
      <c r="B146" s="21"/>
      <c r="C146" s="21"/>
      <c r="D146" s="30"/>
      <c r="E146" s="30"/>
      <c r="F146" s="21"/>
      <c r="G146" s="21"/>
      <c r="H146" s="21"/>
      <c r="I146" s="21"/>
      <c r="J146" s="21"/>
      <c r="K146" s="21"/>
    </row>
    <row r="147" spans="1:11" ht="15.75" customHeight="1">
      <c r="A147" s="27"/>
      <c r="B147" s="21"/>
      <c r="C147" s="21"/>
      <c r="D147" s="23"/>
      <c r="E147" s="23"/>
      <c r="F147" s="21"/>
      <c r="G147" s="21"/>
      <c r="H147" s="21"/>
      <c r="I147" s="21"/>
      <c r="J147" s="21"/>
      <c r="K147" s="21"/>
    </row>
    <row r="148" spans="1:11" ht="15.75" customHeight="1">
      <c r="A148" s="27"/>
      <c r="B148" s="21"/>
      <c r="C148" s="21"/>
      <c r="D148" s="30"/>
      <c r="E148" s="30"/>
      <c r="F148" s="21"/>
      <c r="G148" s="21"/>
      <c r="H148" s="21"/>
      <c r="I148" s="21"/>
      <c r="J148" s="21"/>
      <c r="K148" s="21"/>
    </row>
    <row r="149" spans="1:11" ht="15.75" customHeight="1">
      <c r="A149" s="21"/>
      <c r="B149" s="21"/>
      <c r="C149" s="21"/>
      <c r="D149" s="23"/>
      <c r="E149" s="23"/>
      <c r="F149" s="21"/>
      <c r="G149" s="21"/>
      <c r="H149" s="21"/>
      <c r="I149" s="21"/>
      <c r="J149" s="21"/>
      <c r="K149" s="21"/>
    </row>
    <row r="150" spans="1:11" ht="15.75" customHeight="1">
      <c r="A150" s="21"/>
      <c r="B150" s="21"/>
      <c r="C150" s="21"/>
      <c r="D150" s="30"/>
      <c r="F150" s="21"/>
      <c r="G150" s="21"/>
      <c r="H150" s="21"/>
      <c r="I150" s="21"/>
      <c r="J150" s="21"/>
      <c r="K150" s="21"/>
    </row>
    <row r="151" spans="1:11" ht="15.75" customHeight="1">
      <c r="A151" s="21"/>
      <c r="B151" s="21"/>
      <c r="C151" s="21"/>
      <c r="D151" s="23"/>
      <c r="E151" s="21"/>
      <c r="F151" s="21"/>
      <c r="G151" s="21"/>
      <c r="H151" s="21"/>
      <c r="I151" s="21"/>
      <c r="J151" s="21"/>
      <c r="K151" s="21"/>
    </row>
    <row r="152" spans="1:11" ht="15.75" customHeight="1">
      <c r="A152" s="21"/>
      <c r="B152" s="21"/>
      <c r="C152" s="21"/>
      <c r="D152" s="30"/>
      <c r="F152" s="21"/>
      <c r="G152" s="21"/>
      <c r="H152" s="21"/>
      <c r="I152" s="21"/>
      <c r="J152" s="21"/>
      <c r="K152" s="21"/>
    </row>
    <row r="153" spans="1:11" ht="15.75" customHeight="1">
      <c r="A153" s="21"/>
      <c r="B153" s="21"/>
      <c r="C153" s="21"/>
      <c r="D153" s="23"/>
      <c r="E153" s="21"/>
      <c r="F153" s="21"/>
      <c r="G153" s="21"/>
      <c r="H153" s="21"/>
      <c r="I153" s="21"/>
      <c r="J153" s="21"/>
      <c r="K153" s="21"/>
    </row>
    <row r="154" spans="1:11" ht="15.75" customHeight="1">
      <c r="A154" s="21"/>
      <c r="B154" s="21"/>
      <c r="C154" s="21"/>
      <c r="F154" s="21"/>
      <c r="G154" s="21"/>
      <c r="H154" s="21"/>
      <c r="I154" s="21"/>
      <c r="J154" s="21"/>
      <c r="K154" s="21"/>
    </row>
    <row r="155" spans="1:11" ht="15.75" customHeight="1">
      <c r="A155" s="21"/>
      <c r="B155" s="21"/>
      <c r="C155" s="21"/>
      <c r="D155" s="21"/>
      <c r="E155" s="21"/>
      <c r="F155" s="21"/>
      <c r="G155" s="21"/>
      <c r="H155" s="21"/>
      <c r="I155" s="21"/>
      <c r="J155" s="21"/>
      <c r="K155" s="21"/>
    </row>
    <row r="156" spans="1:11" ht="15.75" customHeight="1">
      <c r="A156" s="21"/>
      <c r="B156" s="21"/>
      <c r="C156" s="21"/>
      <c r="F156" s="21"/>
      <c r="G156" s="21"/>
      <c r="H156" s="21"/>
      <c r="I156" s="21"/>
      <c r="J156" s="21"/>
      <c r="K156" s="21"/>
    </row>
    <row r="157" spans="1:11" ht="15.75" customHeight="1">
      <c r="A157" s="21"/>
      <c r="B157" s="21"/>
      <c r="C157" s="21"/>
      <c r="D157" s="21"/>
      <c r="E157" s="21"/>
      <c r="F157" s="21"/>
      <c r="G157" s="21"/>
      <c r="H157" s="21"/>
      <c r="I157" s="21"/>
      <c r="J157" s="21"/>
      <c r="K157" s="21"/>
    </row>
    <row r="158" spans="1:11" ht="15.75" customHeight="1">
      <c r="A158" s="21"/>
      <c r="B158" s="21"/>
      <c r="C158" s="21"/>
      <c r="F158" s="21"/>
      <c r="G158" s="21"/>
      <c r="H158" s="21"/>
      <c r="I158" s="21"/>
      <c r="J158" s="21"/>
      <c r="K158" s="21"/>
    </row>
    <row r="159" spans="1:11" ht="15.75" customHeight="1">
      <c r="A159" s="21"/>
      <c r="B159" s="21"/>
      <c r="C159" s="21"/>
      <c r="D159" s="21"/>
      <c r="E159" s="21"/>
      <c r="F159" s="21"/>
      <c r="G159" s="21"/>
      <c r="H159" s="21"/>
      <c r="I159" s="21"/>
      <c r="J159" s="21"/>
      <c r="K159" s="21"/>
    </row>
    <row r="160" spans="1:11" ht="15.75" customHeight="1">
      <c r="A160" s="21"/>
      <c r="B160" s="21"/>
      <c r="C160" s="21"/>
      <c r="F160" s="21"/>
      <c r="G160" s="21"/>
      <c r="H160" s="21"/>
      <c r="I160" s="21"/>
      <c r="J160" s="21"/>
      <c r="K160" s="21"/>
    </row>
    <row r="161" spans="1:11" ht="15.75" customHeight="1">
      <c r="A161" s="21"/>
      <c r="B161" s="21"/>
      <c r="C161" s="21"/>
      <c r="D161" s="21"/>
      <c r="E161" s="21"/>
      <c r="F161" s="21"/>
      <c r="G161" s="21"/>
      <c r="H161" s="21"/>
      <c r="I161" s="21"/>
      <c r="J161" s="21"/>
      <c r="K161" s="21"/>
    </row>
    <row r="162" spans="1:11" ht="15.75" customHeight="1">
      <c r="A162" s="21"/>
      <c r="B162" s="21"/>
      <c r="C162" s="21"/>
      <c r="F162" s="21"/>
      <c r="G162" s="21"/>
      <c r="H162" s="21"/>
      <c r="I162" s="21"/>
      <c r="J162" s="21"/>
      <c r="K162" s="21"/>
    </row>
    <row r="163" spans="1:11" ht="15.75" customHeight="1">
      <c r="A163" s="21"/>
      <c r="B163" s="21"/>
      <c r="C163" s="21"/>
      <c r="D163" s="21"/>
      <c r="E163" s="21"/>
      <c r="F163" s="21"/>
      <c r="G163" s="21"/>
      <c r="H163" s="21"/>
      <c r="I163" s="21"/>
      <c r="J163" s="21"/>
      <c r="K163" s="21"/>
    </row>
    <row r="164" spans="1:11" ht="15.75" customHeight="1">
      <c r="A164" s="21"/>
      <c r="B164" s="21"/>
      <c r="C164" s="21"/>
      <c r="F164" s="21"/>
      <c r="G164" s="21"/>
      <c r="H164" s="21"/>
      <c r="I164" s="21"/>
      <c r="J164" s="21"/>
      <c r="K164" s="21"/>
    </row>
    <row r="165" spans="1:11" ht="15.75" customHeight="1">
      <c r="A165" s="21"/>
      <c r="B165" s="21"/>
      <c r="C165" s="21"/>
      <c r="D165" s="21"/>
      <c r="E165" s="21"/>
      <c r="F165" s="21"/>
      <c r="G165" s="21"/>
      <c r="H165" s="21"/>
      <c r="I165" s="21"/>
      <c r="J165" s="21"/>
      <c r="K165" s="21"/>
    </row>
    <row r="166" spans="1:11" ht="15.75" customHeight="1">
      <c r="A166" s="21"/>
      <c r="B166" s="21"/>
      <c r="C166" s="21"/>
      <c r="F166" s="21"/>
      <c r="G166" s="21"/>
      <c r="H166" s="21"/>
      <c r="I166" s="21"/>
      <c r="J166" s="21"/>
      <c r="K166" s="21"/>
    </row>
    <row r="167" spans="1:11" ht="15.75" customHeight="1">
      <c r="A167" s="21"/>
      <c r="B167" s="21"/>
      <c r="C167" s="21"/>
      <c r="D167" s="21"/>
      <c r="E167" s="21"/>
      <c r="F167" s="21"/>
      <c r="G167" s="21"/>
      <c r="H167" s="21"/>
      <c r="I167" s="21"/>
      <c r="J167" s="21"/>
      <c r="K167" s="21"/>
    </row>
    <row r="168" spans="1:11" ht="15.75" customHeight="1">
      <c r="A168" s="21"/>
      <c r="B168" s="21"/>
      <c r="C168" s="21"/>
      <c r="F168" s="21"/>
      <c r="G168" s="21"/>
      <c r="H168" s="21"/>
      <c r="I168" s="21"/>
      <c r="J168" s="21"/>
      <c r="K168" s="21"/>
    </row>
    <row r="169" spans="1:11" ht="15.75" customHeight="1">
      <c r="A169" s="21"/>
      <c r="B169" s="21"/>
      <c r="C169" s="21"/>
      <c r="D169" s="21"/>
      <c r="E169" s="21"/>
      <c r="F169" s="21"/>
      <c r="G169" s="21"/>
      <c r="H169" s="21"/>
      <c r="I169" s="21"/>
      <c r="J169" s="21"/>
      <c r="K169" s="21"/>
    </row>
    <row r="170" spans="1:11" ht="15.75" customHeight="1">
      <c r="A170" s="21"/>
      <c r="B170" s="21"/>
      <c r="C170" s="21"/>
      <c r="F170" s="21"/>
      <c r="G170" s="21"/>
      <c r="H170" s="21"/>
      <c r="I170" s="21"/>
      <c r="J170" s="21"/>
      <c r="K170" s="21"/>
    </row>
    <row r="171" spans="1:11" ht="15.75" customHeight="1">
      <c r="A171" s="21"/>
      <c r="B171" s="21"/>
      <c r="C171" s="21"/>
      <c r="D171" s="21"/>
      <c r="E171" s="21"/>
      <c r="F171" s="21"/>
      <c r="G171" s="21"/>
      <c r="H171" s="21"/>
      <c r="I171" s="21"/>
      <c r="J171" s="21"/>
      <c r="K171" s="21"/>
    </row>
    <row r="172" spans="1:11" ht="15.75" customHeight="1">
      <c r="A172" s="21"/>
      <c r="B172" s="21"/>
      <c r="C172" s="21"/>
      <c r="F172" s="21"/>
      <c r="G172" s="21"/>
      <c r="H172" s="21"/>
      <c r="I172" s="21"/>
      <c r="J172" s="21"/>
      <c r="K172" s="21"/>
    </row>
    <row r="173" spans="1:11" ht="15.75" customHeight="1">
      <c r="A173" s="21"/>
      <c r="B173" s="21"/>
      <c r="C173" s="21"/>
      <c r="D173" s="21"/>
      <c r="E173" s="21"/>
      <c r="F173" s="21"/>
      <c r="G173" s="21"/>
      <c r="H173" s="21"/>
      <c r="I173" s="21"/>
      <c r="J173" s="21"/>
      <c r="K173" s="21"/>
    </row>
    <row r="174" spans="1:11" ht="15.75" customHeight="1">
      <c r="A174" s="21"/>
      <c r="B174" s="21"/>
      <c r="C174" s="21"/>
      <c r="F174" s="21"/>
      <c r="G174" s="21"/>
      <c r="H174" s="21"/>
      <c r="I174" s="21"/>
      <c r="J174" s="21"/>
      <c r="K174" s="21"/>
    </row>
    <row r="175" spans="1:11" ht="15.75" customHeight="1">
      <c r="A175" s="21"/>
      <c r="B175" s="21"/>
      <c r="C175" s="21"/>
      <c r="D175" s="21"/>
      <c r="E175" s="21"/>
      <c r="F175" s="21"/>
      <c r="G175" s="21"/>
      <c r="H175" s="21"/>
      <c r="I175" s="21"/>
      <c r="J175" s="21"/>
      <c r="K175" s="21"/>
    </row>
    <row r="176" spans="1:11" ht="15.75" customHeight="1">
      <c r="A176" s="21"/>
      <c r="B176" s="21"/>
      <c r="C176" s="21"/>
      <c r="F176" s="21"/>
      <c r="G176" s="21"/>
      <c r="H176" s="21"/>
      <c r="I176" s="21"/>
      <c r="J176" s="21"/>
      <c r="K176" s="21"/>
    </row>
    <row r="177" spans="1:11" ht="15.75" customHeight="1">
      <c r="A177" s="21"/>
      <c r="B177" s="21"/>
      <c r="C177" s="21"/>
      <c r="D177" s="21"/>
      <c r="E177" s="21"/>
      <c r="F177" s="21"/>
      <c r="G177" s="21"/>
      <c r="H177" s="21"/>
      <c r="I177" s="21"/>
      <c r="J177" s="21"/>
      <c r="K177" s="21"/>
    </row>
    <row r="178" spans="1:11" ht="15.75" customHeight="1">
      <c r="A178" s="21"/>
      <c r="B178" s="21"/>
      <c r="C178" s="21"/>
      <c r="F178" s="21"/>
      <c r="G178" s="21"/>
      <c r="H178" s="21"/>
      <c r="I178" s="21"/>
      <c r="J178" s="21"/>
      <c r="K178" s="21"/>
    </row>
    <row r="179" spans="1:11" ht="15.75" customHeight="1">
      <c r="A179" s="21"/>
      <c r="B179" s="21"/>
      <c r="C179" s="21"/>
      <c r="D179" s="21"/>
      <c r="E179" s="21"/>
      <c r="F179" s="21"/>
      <c r="G179" s="21"/>
      <c r="H179" s="21"/>
      <c r="I179" s="21"/>
      <c r="J179" s="21"/>
      <c r="K179" s="21"/>
    </row>
    <row r="180" spans="1:11" ht="15.75" customHeight="1">
      <c r="A180" s="21"/>
      <c r="B180" s="21"/>
      <c r="C180" s="21"/>
      <c r="F180" s="21"/>
      <c r="G180" s="21"/>
      <c r="H180" s="21"/>
      <c r="I180" s="21"/>
      <c r="J180" s="21"/>
      <c r="K180" s="21"/>
    </row>
    <row r="181" spans="1:11" ht="15.75" customHeight="1">
      <c r="A181" s="21"/>
      <c r="B181" s="21"/>
      <c r="C181" s="21"/>
      <c r="D181" s="21"/>
      <c r="E181" s="21"/>
      <c r="F181" s="21"/>
      <c r="G181" s="21"/>
      <c r="H181" s="21"/>
      <c r="I181" s="21"/>
      <c r="J181" s="21"/>
      <c r="K181" s="21"/>
    </row>
    <row r="182" spans="1:11" ht="15.75" customHeight="1">
      <c r="A182" s="21"/>
      <c r="B182" s="21"/>
      <c r="C182" s="21"/>
      <c r="F182" s="21"/>
      <c r="G182" s="21"/>
      <c r="H182" s="21"/>
      <c r="I182" s="21"/>
      <c r="J182" s="21"/>
      <c r="K182" s="21"/>
    </row>
    <row r="183" spans="1:11" ht="15.75" customHeight="1">
      <c r="A183" s="21"/>
      <c r="B183" s="21"/>
      <c r="C183" s="21"/>
      <c r="D183" s="21"/>
      <c r="E183" s="21"/>
      <c r="F183" s="21"/>
      <c r="G183" s="21"/>
      <c r="H183" s="21"/>
      <c r="I183" s="21"/>
      <c r="J183" s="21"/>
      <c r="K183" s="21"/>
    </row>
    <row r="184" spans="1:11" ht="15.75" customHeight="1">
      <c r="A184" s="21"/>
      <c r="B184" s="21"/>
      <c r="C184" s="21"/>
      <c r="F184" s="21"/>
      <c r="G184" s="21"/>
      <c r="H184" s="21"/>
      <c r="I184" s="21"/>
      <c r="J184" s="21"/>
      <c r="K184" s="21"/>
    </row>
    <row r="185" spans="1:11" ht="15.75" customHeight="1">
      <c r="A185" s="21"/>
      <c r="B185" s="21"/>
      <c r="C185" s="21"/>
      <c r="D185" s="21"/>
      <c r="E185" s="21"/>
      <c r="F185" s="21"/>
      <c r="G185" s="21"/>
      <c r="H185" s="21"/>
      <c r="I185" s="21"/>
      <c r="J185" s="21"/>
      <c r="K185" s="21"/>
    </row>
    <row r="186" spans="1:11" ht="15.75" customHeight="1">
      <c r="A186" s="21"/>
      <c r="B186" s="21"/>
      <c r="C186" s="21"/>
      <c r="F186" s="21"/>
      <c r="G186" s="21"/>
      <c r="H186" s="21"/>
      <c r="I186" s="21"/>
      <c r="J186" s="21"/>
      <c r="K186" s="21"/>
    </row>
    <row r="187" spans="1:11" ht="15.75" customHeight="1">
      <c r="A187" s="21"/>
      <c r="B187" s="21"/>
      <c r="C187" s="21"/>
      <c r="D187" s="21"/>
      <c r="E187" s="21"/>
      <c r="F187" s="21"/>
      <c r="G187" s="21"/>
      <c r="H187" s="21"/>
      <c r="I187" s="21"/>
      <c r="J187" s="21"/>
      <c r="K187" s="21"/>
    </row>
    <row r="188" spans="1:11" ht="15.75" customHeight="1">
      <c r="A188" s="21"/>
      <c r="B188" s="21"/>
      <c r="C188" s="21"/>
      <c r="F188" s="21"/>
      <c r="G188" s="21"/>
      <c r="H188" s="21"/>
      <c r="I188" s="21"/>
      <c r="J188" s="21"/>
      <c r="K188" s="21"/>
    </row>
    <row r="189" spans="1:11" ht="15.75" customHeight="1">
      <c r="A189" s="21"/>
      <c r="B189" s="21"/>
      <c r="C189" s="21"/>
      <c r="D189" s="21"/>
      <c r="E189" s="21"/>
      <c r="F189" s="21"/>
      <c r="G189" s="21"/>
      <c r="H189" s="21"/>
      <c r="I189" s="21"/>
      <c r="J189" s="21"/>
      <c r="K189" s="21"/>
    </row>
    <row r="190" spans="1:11" ht="15.75" customHeight="1">
      <c r="A190" s="21"/>
      <c r="B190" s="21"/>
      <c r="C190" s="21"/>
      <c r="F190" s="21"/>
      <c r="G190" s="21"/>
      <c r="H190" s="21"/>
      <c r="I190" s="21"/>
      <c r="J190" s="21"/>
      <c r="K190" s="21"/>
    </row>
    <row r="191" spans="1:11" ht="15.75" customHeight="1">
      <c r="A191" s="21"/>
      <c r="B191" s="21"/>
      <c r="C191" s="21"/>
      <c r="D191" s="21"/>
      <c r="E191" s="21"/>
      <c r="F191" s="21"/>
      <c r="G191" s="21"/>
      <c r="H191" s="21"/>
      <c r="I191" s="21"/>
      <c r="J191" s="21"/>
      <c r="K191" s="21"/>
    </row>
    <row r="192" spans="1:11" ht="15.75" customHeight="1">
      <c r="A192" s="21"/>
      <c r="B192" s="21"/>
      <c r="C192" s="21"/>
      <c r="F192" s="21"/>
      <c r="G192" s="21"/>
      <c r="H192" s="21"/>
      <c r="I192" s="21"/>
      <c r="J192" s="21"/>
      <c r="K192" s="21"/>
    </row>
    <row r="193" spans="1:11" ht="15.75" customHeight="1">
      <c r="A193" s="21"/>
      <c r="B193" s="21"/>
      <c r="C193" s="21"/>
      <c r="D193" s="21"/>
      <c r="E193" s="21"/>
      <c r="F193" s="21"/>
      <c r="G193" s="21"/>
      <c r="H193" s="21"/>
      <c r="I193" s="21"/>
      <c r="J193" s="21"/>
      <c r="K193" s="21"/>
    </row>
    <row r="194" spans="1:11" ht="15.75" customHeight="1">
      <c r="A194" s="21"/>
      <c r="B194" s="21"/>
      <c r="C194" s="21"/>
      <c r="F194" s="21"/>
      <c r="G194" s="21"/>
      <c r="H194" s="21"/>
      <c r="I194" s="21"/>
      <c r="J194" s="21"/>
      <c r="K194" s="21"/>
    </row>
    <row r="195" spans="1:11" ht="15.75" customHeight="1">
      <c r="A195" s="21"/>
      <c r="B195" s="21"/>
      <c r="C195" s="21"/>
      <c r="D195" s="21"/>
      <c r="E195" s="21"/>
      <c r="F195" s="21"/>
      <c r="G195" s="21"/>
      <c r="H195" s="21"/>
      <c r="I195" s="21"/>
      <c r="J195" s="21"/>
      <c r="K195" s="21"/>
    </row>
    <row r="196" spans="1:11" ht="15.75" customHeight="1">
      <c r="A196" s="21"/>
      <c r="B196" s="21"/>
      <c r="C196" s="21"/>
      <c r="F196" s="21"/>
      <c r="G196" s="21"/>
      <c r="H196" s="21"/>
      <c r="I196" s="21"/>
      <c r="J196" s="21"/>
      <c r="K196" s="21"/>
    </row>
    <row r="197" spans="1:11" ht="15.75" customHeight="1">
      <c r="A197" s="21"/>
      <c r="B197" s="21"/>
      <c r="C197" s="21"/>
      <c r="D197" s="21"/>
      <c r="E197" s="21"/>
      <c r="F197" s="21"/>
      <c r="G197" s="21"/>
      <c r="H197" s="21"/>
      <c r="I197" s="21"/>
      <c r="J197" s="21"/>
      <c r="K197" s="21"/>
    </row>
    <row r="198" spans="1:11" ht="15.75" customHeight="1">
      <c r="A198" s="21"/>
      <c r="B198" s="21"/>
      <c r="C198" s="21"/>
      <c r="F198" s="21"/>
      <c r="G198" s="21"/>
      <c r="H198" s="21"/>
      <c r="I198" s="21"/>
      <c r="J198" s="21"/>
      <c r="K198" s="21"/>
    </row>
    <row r="199" spans="1:11" ht="15.75" customHeight="1">
      <c r="A199" s="21"/>
      <c r="B199" s="21"/>
      <c r="C199" s="21"/>
      <c r="D199" s="21"/>
      <c r="E199" s="21"/>
      <c r="F199" s="21"/>
      <c r="G199" s="21"/>
      <c r="H199" s="21"/>
      <c r="I199" s="21"/>
      <c r="J199" s="21"/>
      <c r="K199" s="21"/>
    </row>
    <row r="200" spans="1:11" ht="15.75" customHeight="1">
      <c r="A200" s="21"/>
      <c r="B200" s="21"/>
      <c r="C200" s="21"/>
      <c r="F200" s="21"/>
      <c r="G200" s="21"/>
      <c r="H200" s="21"/>
      <c r="I200" s="21"/>
      <c r="J200" s="21"/>
      <c r="K200" s="21"/>
    </row>
    <row r="201" spans="1:11" ht="15.75" customHeight="1">
      <c r="A201" s="21"/>
      <c r="B201" s="21"/>
      <c r="C201" s="21"/>
      <c r="D201" s="21"/>
      <c r="E201" s="21"/>
      <c r="F201" s="21"/>
      <c r="G201" s="21"/>
      <c r="H201" s="21"/>
      <c r="I201" s="21"/>
      <c r="J201" s="21"/>
      <c r="K201" s="21"/>
    </row>
    <row r="202" spans="1:11" ht="15.75" customHeight="1">
      <c r="A202" s="21"/>
      <c r="B202" s="21"/>
      <c r="C202" s="21"/>
      <c r="F202" s="21"/>
      <c r="G202" s="21"/>
      <c r="H202" s="21"/>
      <c r="I202" s="21"/>
      <c r="J202" s="21"/>
      <c r="K202" s="21"/>
    </row>
    <row r="203" spans="1:11" ht="15.75" customHeight="1">
      <c r="A203" s="21"/>
      <c r="B203" s="21"/>
      <c r="C203" s="21"/>
      <c r="D203" s="21"/>
      <c r="E203" s="21"/>
      <c r="F203" s="21"/>
      <c r="G203" s="21"/>
      <c r="H203" s="21"/>
      <c r="I203" s="21"/>
      <c r="J203" s="21"/>
      <c r="K203" s="21"/>
    </row>
    <row r="204" spans="1:11" ht="15.75" customHeight="1">
      <c r="A204" s="21"/>
      <c r="B204" s="21"/>
      <c r="C204" s="21"/>
      <c r="F204" s="21"/>
      <c r="G204" s="21"/>
      <c r="H204" s="21"/>
      <c r="I204" s="21"/>
      <c r="J204" s="21"/>
      <c r="K204" s="21"/>
    </row>
    <row r="205" spans="1:11" ht="15.75" customHeight="1">
      <c r="A205" s="21"/>
      <c r="B205" s="21"/>
      <c r="C205" s="21"/>
      <c r="D205" s="21"/>
      <c r="E205" s="21"/>
      <c r="F205" s="21"/>
      <c r="G205" s="21"/>
      <c r="H205" s="21"/>
      <c r="I205" s="21"/>
      <c r="J205" s="21"/>
      <c r="K205" s="21"/>
    </row>
    <row r="206" spans="1:11" ht="15.75" customHeight="1">
      <c r="A206" s="21"/>
      <c r="B206" s="21"/>
      <c r="C206" s="21"/>
      <c r="F206" s="21"/>
      <c r="G206" s="21"/>
      <c r="H206" s="21"/>
      <c r="I206" s="21"/>
      <c r="J206" s="21"/>
      <c r="K206" s="21"/>
    </row>
    <row r="207" spans="1:11" ht="15.75" customHeight="1">
      <c r="A207" s="21"/>
      <c r="B207" s="21"/>
      <c r="C207" s="21"/>
      <c r="D207" s="21"/>
      <c r="E207" s="21"/>
      <c r="F207" s="21"/>
      <c r="G207" s="21"/>
      <c r="H207" s="21"/>
      <c r="I207" s="21"/>
      <c r="J207" s="21"/>
      <c r="K207" s="21"/>
    </row>
    <row r="208" spans="1:11" ht="15.75" customHeight="1">
      <c r="A208" s="21"/>
      <c r="B208" s="21"/>
      <c r="C208" s="21"/>
      <c r="F208" s="21"/>
      <c r="G208" s="21"/>
      <c r="H208" s="21"/>
      <c r="I208" s="21"/>
      <c r="J208" s="21"/>
      <c r="K208" s="21"/>
    </row>
    <row r="209" spans="1:11" ht="15.75" customHeight="1">
      <c r="A209" s="21"/>
      <c r="B209" s="21"/>
      <c r="C209" s="21"/>
      <c r="D209" s="21"/>
      <c r="E209" s="21"/>
      <c r="F209" s="21"/>
      <c r="G209" s="21"/>
      <c r="H209" s="21"/>
      <c r="I209" s="21"/>
      <c r="J209" s="21"/>
      <c r="K209" s="21"/>
    </row>
    <row r="210" spans="1:11" ht="15.75" customHeight="1">
      <c r="A210" s="21"/>
      <c r="B210" s="21"/>
      <c r="C210" s="21"/>
      <c r="F210" s="21"/>
      <c r="G210" s="21"/>
      <c r="H210" s="21"/>
      <c r="I210" s="21"/>
      <c r="J210" s="21"/>
      <c r="K210" s="21"/>
    </row>
    <row r="211" spans="1:11" ht="15.75" customHeight="1">
      <c r="A211" s="21"/>
      <c r="B211" s="21"/>
      <c r="C211" s="21"/>
      <c r="D211" s="21"/>
      <c r="E211" s="21"/>
      <c r="F211" s="21"/>
      <c r="G211" s="21"/>
      <c r="H211" s="21"/>
      <c r="I211" s="21"/>
      <c r="J211" s="21"/>
      <c r="K211" s="21"/>
    </row>
    <row r="212" spans="1:11" ht="15.75" customHeight="1">
      <c r="A212" s="21"/>
      <c r="B212" s="21"/>
      <c r="C212" s="21"/>
      <c r="F212" s="21"/>
      <c r="G212" s="21"/>
      <c r="H212" s="21"/>
      <c r="I212" s="21"/>
      <c r="J212" s="21"/>
      <c r="K212" s="21"/>
    </row>
    <row r="213" spans="1:11" ht="15.75" customHeight="1">
      <c r="A213" s="21"/>
      <c r="B213" s="21"/>
      <c r="C213" s="21"/>
      <c r="D213" s="21"/>
      <c r="E213" s="21"/>
      <c r="F213" s="21"/>
      <c r="G213" s="21"/>
      <c r="H213" s="21"/>
      <c r="I213" s="21"/>
      <c r="J213" s="21"/>
      <c r="K213" s="21"/>
    </row>
    <row r="214" spans="1:11" ht="15.75" customHeight="1">
      <c r="A214" s="21"/>
      <c r="B214" s="21"/>
      <c r="C214" s="21"/>
      <c r="F214" s="21"/>
      <c r="G214" s="21"/>
      <c r="H214" s="21"/>
      <c r="I214" s="21"/>
      <c r="J214" s="21"/>
      <c r="K214" s="21"/>
    </row>
    <row r="215" spans="1:11" ht="15.75" customHeight="1">
      <c r="A215" s="21"/>
      <c r="B215" s="21"/>
      <c r="C215" s="21"/>
      <c r="D215" s="21"/>
      <c r="E215" s="21"/>
      <c r="F215" s="21"/>
      <c r="G215" s="21"/>
      <c r="H215" s="21"/>
      <c r="I215" s="21"/>
      <c r="J215" s="21"/>
      <c r="K215" s="21"/>
    </row>
    <row r="216" spans="1:11" ht="15.75" customHeight="1">
      <c r="A216" s="21"/>
      <c r="B216" s="21"/>
      <c r="C216" s="21"/>
      <c r="F216" s="21"/>
      <c r="G216" s="21"/>
      <c r="H216" s="21"/>
      <c r="I216" s="21"/>
      <c r="J216" s="21"/>
      <c r="K216" s="21"/>
    </row>
    <row r="217" spans="1:11" ht="15.75" customHeight="1">
      <c r="A217" s="21"/>
      <c r="B217" s="21"/>
      <c r="C217" s="21"/>
      <c r="D217" s="21"/>
      <c r="E217" s="21"/>
      <c r="F217" s="21"/>
      <c r="G217" s="21"/>
      <c r="H217" s="21"/>
      <c r="I217" s="21"/>
      <c r="J217" s="21"/>
      <c r="K217" s="21"/>
    </row>
    <row r="218" spans="1:11" ht="15.75" customHeight="1">
      <c r="A218" s="21"/>
      <c r="B218" s="21"/>
      <c r="C218" s="21"/>
      <c r="F218" s="21"/>
      <c r="G218" s="21"/>
      <c r="H218" s="21"/>
      <c r="I218" s="21"/>
      <c r="J218" s="21"/>
      <c r="K218" s="21"/>
    </row>
    <row r="219" spans="1:11" ht="15.75" customHeight="1">
      <c r="A219" s="21"/>
      <c r="B219" s="21"/>
      <c r="C219" s="21"/>
      <c r="D219" s="21"/>
      <c r="E219" s="21"/>
      <c r="F219" s="21"/>
      <c r="G219" s="21"/>
      <c r="H219" s="21"/>
      <c r="I219" s="21"/>
      <c r="J219" s="21"/>
      <c r="K219" s="21"/>
    </row>
    <row r="220" spans="1:11" ht="15.75" customHeight="1">
      <c r="A220" s="21"/>
      <c r="B220" s="21"/>
      <c r="C220" s="21"/>
      <c r="F220" s="21"/>
      <c r="G220" s="21"/>
      <c r="H220" s="21"/>
      <c r="I220" s="21"/>
      <c r="J220" s="21"/>
      <c r="K220" s="21"/>
    </row>
    <row r="221" spans="1:11" ht="15.75" customHeight="1">
      <c r="A221" s="21"/>
      <c r="B221" s="21"/>
      <c r="C221" s="21"/>
      <c r="D221" s="21"/>
      <c r="E221" s="21"/>
      <c r="F221" s="21"/>
      <c r="G221" s="21"/>
      <c r="H221" s="21"/>
      <c r="I221" s="21"/>
      <c r="J221" s="21"/>
      <c r="K221" s="21"/>
    </row>
    <row r="222" spans="1:11" ht="15.75" customHeight="1">
      <c r="A222" s="21"/>
      <c r="B222" s="21"/>
      <c r="C222" s="21"/>
      <c r="D222" s="21"/>
      <c r="E222" s="21"/>
      <c r="F222" s="21"/>
      <c r="G222" s="21"/>
      <c r="H222" s="21"/>
      <c r="I222" s="21"/>
      <c r="J222" s="21"/>
      <c r="K222" s="21"/>
    </row>
    <row r="223" spans="1:11" ht="15.75" customHeight="1">
      <c r="A223" s="21"/>
      <c r="B223" s="21"/>
      <c r="C223" s="21"/>
      <c r="D223" s="21"/>
      <c r="E223" s="21"/>
      <c r="F223" s="21"/>
      <c r="G223" s="21"/>
      <c r="H223" s="21"/>
      <c r="I223" s="21"/>
      <c r="J223" s="21"/>
      <c r="K223" s="21"/>
    </row>
    <row r="224" spans="1:11" ht="15.75" customHeight="1">
      <c r="A224" s="21"/>
      <c r="B224" s="21"/>
      <c r="C224" s="21"/>
      <c r="D224" s="21"/>
      <c r="E224" s="21"/>
      <c r="F224" s="21"/>
      <c r="G224" s="21"/>
      <c r="H224" s="21"/>
      <c r="I224" s="21"/>
      <c r="J224" s="21"/>
      <c r="K224" s="21"/>
    </row>
    <row r="225" spans="1:11" ht="15.75" customHeight="1">
      <c r="A225" s="21"/>
      <c r="B225" s="21"/>
      <c r="C225" s="21"/>
      <c r="D225" s="21"/>
      <c r="E225" s="21"/>
      <c r="F225" s="21"/>
      <c r="G225" s="21"/>
      <c r="H225" s="21"/>
      <c r="I225" s="21"/>
      <c r="J225" s="21"/>
      <c r="K225" s="21"/>
    </row>
    <row r="226" spans="1:11" ht="15.75" customHeight="1">
      <c r="A226" s="21"/>
      <c r="B226" s="21"/>
      <c r="C226" s="21"/>
      <c r="F226" s="21"/>
      <c r="G226" s="21"/>
      <c r="H226" s="21"/>
      <c r="I226" s="21"/>
      <c r="J226" s="21"/>
      <c r="K226" s="21"/>
    </row>
    <row r="227" spans="1:11" ht="15.75" customHeight="1">
      <c r="A227" s="21"/>
      <c r="B227" s="21"/>
      <c r="C227" s="21"/>
      <c r="D227" s="21"/>
      <c r="E227" s="21"/>
      <c r="F227" s="21"/>
      <c r="G227" s="21"/>
      <c r="H227" s="21"/>
      <c r="I227" s="21"/>
      <c r="J227" s="21"/>
      <c r="K227" s="21"/>
    </row>
    <row r="228" spans="1:11" ht="15.75" customHeight="1">
      <c r="A228" s="21"/>
      <c r="B228" s="21"/>
      <c r="C228" s="21"/>
      <c r="F228" s="21"/>
      <c r="G228" s="21"/>
      <c r="H228" s="21"/>
      <c r="I228" s="21"/>
      <c r="J228" s="21"/>
      <c r="K228" s="21"/>
    </row>
    <row r="229" spans="1:11" ht="15.75" customHeight="1">
      <c r="A229" s="21"/>
      <c r="B229" s="21"/>
      <c r="C229" s="21"/>
      <c r="D229" s="21"/>
      <c r="E229" s="21"/>
      <c r="F229" s="21"/>
      <c r="G229" s="21"/>
      <c r="H229" s="21"/>
      <c r="I229" s="21"/>
      <c r="J229" s="21"/>
      <c r="K229" s="21"/>
    </row>
    <row r="230" spans="1:11" ht="15.75" customHeight="1">
      <c r="A230" s="21"/>
      <c r="B230" s="21"/>
      <c r="C230" s="21"/>
      <c r="D230" s="21"/>
      <c r="E230" s="21"/>
      <c r="F230" s="21"/>
      <c r="G230" s="21"/>
      <c r="H230" s="21"/>
      <c r="I230" s="21"/>
      <c r="J230" s="21"/>
      <c r="K230" s="21"/>
    </row>
    <row r="231" spans="1:11" ht="15.75" customHeight="1">
      <c r="A231" s="21"/>
      <c r="B231" s="21"/>
      <c r="C231" s="21"/>
      <c r="D231" s="21"/>
      <c r="E231" s="21"/>
      <c r="F231" s="21"/>
      <c r="G231" s="21"/>
      <c r="H231" s="21"/>
      <c r="I231" s="21"/>
      <c r="J231" s="21"/>
      <c r="K231" s="21"/>
    </row>
    <row r="232" spans="1:11" ht="15.75" customHeight="1">
      <c r="A232" s="21"/>
      <c r="B232" s="21"/>
      <c r="C232" s="21"/>
      <c r="D232" s="21"/>
      <c r="E232" s="21"/>
      <c r="F232" s="21"/>
      <c r="G232" s="21"/>
      <c r="H232" s="21"/>
      <c r="I232" s="21"/>
      <c r="J232" s="21"/>
      <c r="K232" s="21"/>
    </row>
    <row r="233" spans="1:11" ht="15.75" customHeight="1">
      <c r="A233" s="21"/>
      <c r="B233" s="21"/>
      <c r="C233" s="21"/>
      <c r="D233" s="21"/>
      <c r="E233" s="21"/>
      <c r="F233" s="21"/>
      <c r="G233" s="21"/>
      <c r="H233" s="21"/>
      <c r="I233" s="21"/>
      <c r="J233" s="21"/>
      <c r="K233" s="21"/>
    </row>
    <row r="234" spans="1:11" ht="15.75" customHeight="1">
      <c r="A234" s="21"/>
      <c r="B234" s="21"/>
      <c r="C234" s="21"/>
      <c r="D234" s="21"/>
      <c r="E234" s="21"/>
      <c r="F234" s="21"/>
      <c r="G234" s="21"/>
      <c r="H234" s="21"/>
      <c r="I234" s="21"/>
      <c r="J234" s="21"/>
      <c r="K234" s="21"/>
    </row>
    <row r="235" spans="1:11" ht="15.75" customHeight="1">
      <c r="A235" s="21"/>
      <c r="B235" s="21"/>
      <c r="C235" s="21"/>
      <c r="D235" s="21"/>
      <c r="E235" s="21"/>
      <c r="F235" s="21"/>
      <c r="G235" s="21"/>
      <c r="H235" s="21"/>
      <c r="I235" s="21"/>
      <c r="J235" s="21"/>
      <c r="K235" s="21"/>
    </row>
    <row r="236" spans="1:11" ht="15.75" customHeight="1">
      <c r="A236" s="21"/>
      <c r="B236" s="21"/>
      <c r="C236" s="21"/>
      <c r="D236" s="21"/>
      <c r="E236" s="21"/>
      <c r="F236" s="21"/>
      <c r="G236" s="21"/>
      <c r="H236" s="21"/>
      <c r="I236" s="21"/>
      <c r="J236" s="21"/>
      <c r="K236" s="21"/>
    </row>
    <row r="237" spans="1:11" ht="15.75" customHeight="1">
      <c r="A237" s="21"/>
      <c r="B237" s="21"/>
      <c r="C237" s="21"/>
      <c r="D237" s="21"/>
      <c r="E237" s="21"/>
      <c r="F237" s="21"/>
      <c r="G237" s="21"/>
      <c r="H237" s="21"/>
      <c r="I237" s="21"/>
      <c r="J237" s="21"/>
      <c r="K237" s="21"/>
    </row>
    <row r="238" spans="1:11" ht="15.75" customHeight="1">
      <c r="A238" s="21"/>
      <c r="B238" s="21"/>
      <c r="C238" s="21"/>
      <c r="D238" s="21"/>
      <c r="E238" s="21"/>
      <c r="F238" s="21"/>
      <c r="G238" s="21"/>
      <c r="H238" s="21"/>
      <c r="I238" s="21"/>
      <c r="J238" s="21"/>
      <c r="K238" s="21"/>
    </row>
    <row r="239" spans="1:11" ht="15.75" customHeight="1">
      <c r="A239" s="21"/>
      <c r="B239" s="21"/>
      <c r="C239" s="21"/>
      <c r="D239" s="21"/>
      <c r="E239" s="21"/>
      <c r="F239" s="21"/>
      <c r="G239" s="21"/>
      <c r="H239" s="21"/>
      <c r="I239" s="21"/>
      <c r="J239" s="21"/>
      <c r="K239" s="21"/>
    </row>
    <row r="240" spans="1:11" ht="15.75" customHeight="1">
      <c r="A240" s="21"/>
      <c r="B240" s="21"/>
      <c r="C240" s="21"/>
      <c r="D240" s="21"/>
      <c r="E240" s="21"/>
      <c r="F240" s="21"/>
      <c r="G240" s="21"/>
      <c r="H240" s="21"/>
      <c r="I240" s="21"/>
      <c r="J240" s="21"/>
      <c r="K240" s="21"/>
    </row>
    <row r="241" spans="10:10" ht="15.75" customHeight="1">
      <c r="J241" s="21" t="str">
        <f t="shared" ref="J241:J261" si="6">IF(D241&gt;E241,C241,"")</f>
        <v/>
      </c>
    </row>
    <row r="242" spans="10:10" ht="15.75" customHeight="1">
      <c r="J242" s="21" t="str">
        <f t="shared" si="6"/>
        <v/>
      </c>
    </row>
    <row r="243" spans="10:10" ht="15.75" customHeight="1">
      <c r="J243" s="21" t="str">
        <f t="shared" si="6"/>
        <v/>
      </c>
    </row>
    <row r="244" spans="10:10" ht="15.75" customHeight="1">
      <c r="J244" s="21" t="str">
        <f t="shared" si="6"/>
        <v/>
      </c>
    </row>
    <row r="245" spans="10:10" ht="15.75" customHeight="1">
      <c r="J245" s="21" t="str">
        <f t="shared" si="6"/>
        <v/>
      </c>
    </row>
    <row r="246" spans="10:10" ht="15.75" customHeight="1">
      <c r="J246" s="21" t="str">
        <f t="shared" si="6"/>
        <v/>
      </c>
    </row>
    <row r="247" spans="10:10" ht="15.75" customHeight="1">
      <c r="J247" s="21" t="str">
        <f t="shared" si="6"/>
        <v/>
      </c>
    </row>
    <row r="248" spans="10:10" ht="15.75" customHeight="1">
      <c r="J248" s="21" t="str">
        <f t="shared" si="6"/>
        <v/>
      </c>
    </row>
    <row r="249" spans="10:10" ht="15.75" customHeight="1">
      <c r="J249" s="21" t="str">
        <f t="shared" si="6"/>
        <v/>
      </c>
    </row>
    <row r="250" spans="10:10" ht="15.75" customHeight="1">
      <c r="J250" s="21" t="str">
        <f t="shared" si="6"/>
        <v/>
      </c>
    </row>
    <row r="251" spans="10:10" ht="15.75" customHeight="1">
      <c r="J251" s="21" t="str">
        <f t="shared" si="6"/>
        <v/>
      </c>
    </row>
    <row r="252" spans="10:10" ht="15.75" customHeight="1">
      <c r="J252" s="21" t="str">
        <f t="shared" si="6"/>
        <v/>
      </c>
    </row>
    <row r="253" spans="10:10" ht="15.75" customHeight="1">
      <c r="J253" s="21" t="str">
        <f t="shared" si="6"/>
        <v/>
      </c>
    </row>
    <row r="254" spans="10:10" ht="15.75" customHeight="1">
      <c r="J254" s="21" t="str">
        <f t="shared" si="6"/>
        <v/>
      </c>
    </row>
    <row r="255" spans="10:10" ht="15.75" customHeight="1">
      <c r="J255" s="21" t="str">
        <f t="shared" si="6"/>
        <v/>
      </c>
    </row>
    <row r="256" spans="10:10" ht="15.75" customHeight="1">
      <c r="J256" s="21" t="str">
        <f t="shared" si="6"/>
        <v/>
      </c>
    </row>
    <row r="257" spans="10:10" ht="15.75" customHeight="1">
      <c r="J257" s="21" t="str">
        <f t="shared" si="6"/>
        <v/>
      </c>
    </row>
    <row r="258" spans="10:10" ht="15.75" customHeight="1">
      <c r="J258" s="21" t="str">
        <f t="shared" si="6"/>
        <v/>
      </c>
    </row>
    <row r="259" spans="10:10" ht="15.75" customHeight="1">
      <c r="J259" s="21" t="str">
        <f t="shared" si="6"/>
        <v/>
      </c>
    </row>
    <row r="260" spans="10:10" ht="15.75" customHeight="1">
      <c r="J260" s="21" t="str">
        <f t="shared" si="6"/>
        <v/>
      </c>
    </row>
    <row r="261" spans="10:10" ht="15.75" customHeight="1">
      <c r="J261" s="21" t="str">
        <f t="shared" si="6"/>
        <v/>
      </c>
    </row>
    <row r="262" spans="10:10" ht="15.75" customHeight="1"/>
    <row r="263" spans="10:10" ht="15.75" customHeight="1"/>
    <row r="264" spans="10:10" ht="15.75" customHeight="1"/>
    <row r="265" spans="10:10" ht="15.75" customHeight="1"/>
    <row r="266" spans="10:10" ht="15.75" customHeight="1"/>
    <row r="267" spans="10:10" ht="15.75" customHeight="1"/>
    <row r="268" spans="10:10" ht="15.75" customHeight="1"/>
    <row r="269" spans="10:10" ht="15.75" customHeight="1"/>
    <row r="270" spans="10:10" ht="15.75" customHeight="1"/>
    <row r="271" spans="10:10" ht="15.75" customHeight="1"/>
    <row r="272" spans="10:10"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mergeCells count="1">
    <mergeCell ref="A1:K2"/>
  </mergeCells>
  <pageMargins left="0.7" right="0.7" top="0.75" bottom="0.75" header="0" footer="0"/>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F24" sqref="F24"/>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N20"/>
  <sheetViews>
    <sheetView workbookViewId="0">
      <selection activeCell="O8" sqref="O8"/>
    </sheetView>
  </sheetViews>
  <sheetFormatPr defaultColWidth="14.42578125" defaultRowHeight="15" customHeight="1"/>
  <cols>
    <col min="1" max="1" width="20.42578125" style="29" customWidth="1"/>
    <col min="2" max="2" width="6.85546875" style="29" customWidth="1"/>
    <col min="3" max="4" width="5.5703125" style="29" customWidth="1"/>
    <col min="5" max="5" width="6.28515625" style="29" customWidth="1"/>
    <col min="6" max="6" width="6.5703125" style="29" customWidth="1"/>
    <col min="7" max="7" width="5.5703125" style="29" customWidth="1"/>
    <col min="8" max="8" width="5.42578125" style="29" customWidth="1"/>
    <col min="9" max="9" width="7.85546875" style="29" customWidth="1"/>
    <col min="10" max="10" width="9.28515625" style="29" customWidth="1"/>
    <col min="11" max="11" width="12.42578125" style="29" customWidth="1"/>
    <col min="12" max="12" width="12.28515625" style="29" customWidth="1"/>
    <col min="13" max="13" width="11.42578125" style="29" customWidth="1"/>
    <col min="14" max="14" width="9.28515625" style="29" customWidth="1"/>
  </cols>
  <sheetData>
    <row r="1" spans="1:14" ht="22.5" customHeight="1">
      <c r="A1" s="1" t="s">
        <v>50</v>
      </c>
      <c r="B1" s="1" t="s">
        <v>51</v>
      </c>
      <c r="C1" s="1" t="s">
        <v>52</v>
      </c>
      <c r="D1" s="1" t="s">
        <v>53</v>
      </c>
      <c r="E1" s="1" t="s">
        <v>54</v>
      </c>
      <c r="F1" s="1" t="s">
        <v>55</v>
      </c>
      <c r="G1" s="1" t="s">
        <v>56</v>
      </c>
      <c r="H1" s="4" t="s">
        <v>57</v>
      </c>
      <c r="I1" s="1" t="s">
        <v>58</v>
      </c>
      <c r="J1" s="5" t="s">
        <v>59</v>
      </c>
      <c r="K1" s="6" t="s">
        <v>60</v>
      </c>
      <c r="L1" s="6" t="s">
        <v>61</v>
      </c>
      <c r="M1" s="6" t="s">
        <v>62</v>
      </c>
      <c r="N1" s="6" t="s">
        <v>63</v>
      </c>
    </row>
    <row r="2" spans="1:14">
      <c r="A2" t="str">
        <f>Fixture!C17</f>
        <v>st.George</v>
      </c>
      <c r="B2" s="2">
        <f t="shared" ref="B2:B17" si="0">SUM(C2+D2+E2)</f>
        <v>3</v>
      </c>
      <c r="C2" s="2">
        <f>COUNTIF(Fixture!F$5:F$240,$A2)+COUNTIF(Fixture!I$5:I$240,$A2)</f>
        <v>2</v>
      </c>
      <c r="D2" s="2">
        <f>COUNTIF(Fixture!G$5:G$240,$A2)+COUNTIF(Fixture!J$5:J$240,$A2)</f>
        <v>0</v>
      </c>
      <c r="E2" s="2">
        <f>COUNTIF(Fixture!H$5:H$240,$A2)+COUNTIF(Fixture!K$5:K$240,$A2)</f>
        <v>1</v>
      </c>
      <c r="F2" s="2">
        <f t="shared" ref="F2:F17" si="1">M2-N2</f>
        <v>1</v>
      </c>
      <c r="G2" s="2">
        <f t="shared" ref="G2:G17" si="2">(D$19*$C2)+(D$20*$E2)</f>
        <v>7</v>
      </c>
      <c r="H2" s="2">
        <f t="shared" ref="H2:H17" si="3">RANK(G2,$G$2:$G$16)</f>
        <v>1</v>
      </c>
      <c r="I2" s="3">
        <f>SUMIF(Fixture!B$5:B$240,'league table'!$A2,Fixture!D$5:D$240)</f>
        <v>5</v>
      </c>
      <c r="J2" s="3">
        <f>SUMIF(Fixture!B$5:B$240,'league table'!$A2,Fixture!E$5:E$240)</f>
        <v>4</v>
      </c>
      <c r="K2" s="3">
        <f>SUMIF(Fixture!C$5:C$240,'league table'!$A2,Fixture!D$5:D$240)</f>
        <v>0</v>
      </c>
      <c r="L2" s="3">
        <f>SUMIF(Fixture!C$5:C$240,'league table'!$A2,Fixture!E$5:E$240)</f>
        <v>0</v>
      </c>
      <c r="M2" s="3">
        <f t="shared" ref="M2:M17" si="4">I2+K2</f>
        <v>5</v>
      </c>
      <c r="N2" s="3">
        <f t="shared" ref="N2:N17" si="5">J2+L2</f>
        <v>4</v>
      </c>
    </row>
    <row r="3" spans="1:14">
      <c r="A3" t="str">
        <f>Fixture!C12</f>
        <v>Bahir Dar Kenema</v>
      </c>
      <c r="B3" s="2">
        <f t="shared" si="0"/>
        <v>3</v>
      </c>
      <c r="C3" s="2">
        <f>COUNTIF(Fixture!F$5:F$240,$A3)+COUNTIF(Fixture!I$5:I$240,$A3)</f>
        <v>1</v>
      </c>
      <c r="D3" s="2">
        <f>COUNTIF(Fixture!G$5:G$240,$A3)+COUNTIF(Fixture!J$5:J$240,$A3)</f>
        <v>2</v>
      </c>
      <c r="E3" s="2">
        <f>COUNTIF(Fixture!H$5:H$240,$A3)+COUNTIF(Fixture!K$5:K$240,$A3)</f>
        <v>0</v>
      </c>
      <c r="F3" s="2">
        <f t="shared" si="1"/>
        <v>1</v>
      </c>
      <c r="G3" s="2">
        <f t="shared" si="2"/>
        <v>3</v>
      </c>
      <c r="H3" s="2">
        <f t="shared" si="3"/>
        <v>9</v>
      </c>
      <c r="I3" s="3">
        <f>SUMIF(Fixture!B$5:B$240,'league table'!$A3,Fixture!D$5:D$240)</f>
        <v>0</v>
      </c>
      <c r="J3" s="3">
        <f>SUMIF(Fixture!B$5:B$240,'league table'!$A3,Fixture!E$5:E$240)</f>
        <v>0</v>
      </c>
      <c r="K3" s="3">
        <f>SUMIF(Fixture!C$5:C$240,'league table'!$A3,Fixture!D$5:D$240)</f>
        <v>5</v>
      </c>
      <c r="L3" s="3">
        <f>SUMIF(Fixture!C$5:C$240,'league table'!$A3,Fixture!E$5:E$240)</f>
        <v>4</v>
      </c>
      <c r="M3" s="3">
        <f t="shared" si="4"/>
        <v>5</v>
      </c>
      <c r="N3" s="3">
        <f t="shared" si="5"/>
        <v>4</v>
      </c>
    </row>
    <row r="4" spans="1:14">
      <c r="A4" t="str">
        <f>Fixture!B15</f>
        <v>Fasil ketema</v>
      </c>
      <c r="B4" s="2">
        <f t="shared" si="0"/>
        <v>3</v>
      </c>
      <c r="C4" s="2">
        <f>COUNTIF(Fixture!F$5:F$240,$A4)+COUNTIF(Fixture!I$5:I$240,$A4)</f>
        <v>0</v>
      </c>
      <c r="D4" s="2">
        <f>COUNTIF(Fixture!G$5:G$240,$A4)+COUNTIF(Fixture!J$5:J$240,$A4)</f>
        <v>2</v>
      </c>
      <c r="E4" s="2">
        <f>COUNTIF(Fixture!H$5:H$240,$A4)+COUNTIF(Fixture!K$5:K$240,$A4)</f>
        <v>1</v>
      </c>
      <c r="F4" s="2">
        <f t="shared" si="1"/>
        <v>7</v>
      </c>
      <c r="G4" s="2">
        <f t="shared" si="2"/>
        <v>1</v>
      </c>
      <c r="H4" s="2">
        <f t="shared" si="3"/>
        <v>13</v>
      </c>
      <c r="I4" s="3">
        <f>SUMIF(Fixture!B$5:B$240,'league table'!$A4,Fixture!D$5:D$240)</f>
        <v>0</v>
      </c>
      <c r="J4" s="3">
        <f>SUMIF(Fixture!B$5:B$240,'league table'!$A4,Fixture!E$5:E$240)</f>
        <v>0</v>
      </c>
      <c r="K4" s="3">
        <f>SUMIF(Fixture!C$5:C$240,'league table'!$A4,Fixture!D$5:D$240)</f>
        <v>10</v>
      </c>
      <c r="L4" s="3">
        <f>SUMIF(Fixture!C$5:C$240,'league table'!$A4,Fixture!E$5:E$240)</f>
        <v>3</v>
      </c>
      <c r="M4" s="3">
        <f t="shared" si="4"/>
        <v>10</v>
      </c>
      <c r="N4" s="3">
        <f t="shared" si="5"/>
        <v>3</v>
      </c>
    </row>
    <row r="5" spans="1:14">
      <c r="A5" t="str">
        <f>Fixture!C18</f>
        <v>Sidama Bunna</v>
      </c>
      <c r="B5" s="2">
        <f t="shared" si="0"/>
        <v>3</v>
      </c>
      <c r="C5" s="2">
        <f>COUNTIF(Fixture!F$5:F$240,$A5)+COUNTIF(Fixture!I$5:I$240,$A5)</f>
        <v>2</v>
      </c>
      <c r="D5" s="2">
        <f>COUNTIF(Fixture!G$5:G$240,$A5)+COUNTIF(Fixture!J$5:J$240,$A5)</f>
        <v>1</v>
      </c>
      <c r="E5" s="2">
        <f>COUNTIF(Fixture!H$5:H$240,$A5)+COUNTIF(Fixture!K$5:K$240,$A5)</f>
        <v>0</v>
      </c>
      <c r="F5" s="2">
        <f t="shared" si="1"/>
        <v>7</v>
      </c>
      <c r="G5" s="2">
        <f t="shared" si="2"/>
        <v>6</v>
      </c>
      <c r="H5" s="2">
        <f t="shared" si="3"/>
        <v>3</v>
      </c>
      <c r="I5" s="3">
        <f>SUMIF(Fixture!B$5:B$240,'league table'!$A5,Fixture!D$5:D$240)</f>
        <v>10</v>
      </c>
      <c r="J5" s="3">
        <f>SUMIF(Fixture!B$5:B$240,'league table'!$A5,Fixture!E$5:E$240)</f>
        <v>3</v>
      </c>
      <c r="K5" s="3">
        <f>SUMIF(Fixture!C$5:C$240,'league table'!$A5,Fixture!D$5:D$240)</f>
        <v>0</v>
      </c>
      <c r="L5" s="3">
        <f>SUMIF(Fixture!C$5:C$240,'league table'!$A5,Fixture!E$5:E$240)</f>
        <v>0</v>
      </c>
      <c r="M5" s="3">
        <f t="shared" si="4"/>
        <v>10</v>
      </c>
      <c r="N5" s="3">
        <f t="shared" si="5"/>
        <v>3</v>
      </c>
    </row>
    <row r="6" spans="1:14">
      <c r="A6" t="str">
        <f>Fixture!C13</f>
        <v>Mekelle 70 enderta F.C</v>
      </c>
      <c r="B6" s="2">
        <f t="shared" si="0"/>
        <v>3</v>
      </c>
      <c r="C6" s="2">
        <f>COUNTIF(Fixture!F$5:F$240,$A6)+COUNTIF(Fixture!I$5:I$240,$A6)</f>
        <v>1</v>
      </c>
      <c r="D6" s="2">
        <f>COUNTIF(Fixture!G$5:G$240,$A6)+COUNTIF(Fixture!J$5:J$240,$A6)</f>
        <v>1</v>
      </c>
      <c r="E6" s="2">
        <f>COUNTIF(Fixture!H$5:H$240,$A6)+COUNTIF(Fixture!K$5:K$240,$A6)</f>
        <v>1</v>
      </c>
      <c r="F6" s="2">
        <f t="shared" si="1"/>
        <v>-3</v>
      </c>
      <c r="G6" s="2">
        <f t="shared" si="2"/>
        <v>4</v>
      </c>
      <c r="H6" s="2">
        <f t="shared" si="3"/>
        <v>7</v>
      </c>
      <c r="I6" s="3">
        <f>SUMIF(Fixture!B$5:B$240,'league table'!$A6,Fixture!D$5:D$240)</f>
        <v>0</v>
      </c>
      <c r="J6" s="3">
        <f>SUMIF(Fixture!B$5:B$240,'league table'!$A6,Fixture!E$5:E$240)</f>
        <v>3</v>
      </c>
      <c r="K6" s="3">
        <f>SUMIF(Fixture!C$5:C$240,'league table'!$A6,Fixture!D$5:D$240)</f>
        <v>0</v>
      </c>
      <c r="L6" s="3">
        <f>SUMIF(Fixture!C$5:C$240,'league table'!$A6,Fixture!E$5:E$240)</f>
        <v>0</v>
      </c>
      <c r="M6" s="3">
        <f t="shared" si="4"/>
        <v>0</v>
      </c>
      <c r="N6" s="3">
        <f t="shared" si="5"/>
        <v>3</v>
      </c>
    </row>
    <row r="7" spans="1:14">
      <c r="A7" t="str">
        <f>Fixture!B14</f>
        <v>Dedebit</v>
      </c>
      <c r="B7" s="2">
        <f t="shared" si="0"/>
        <v>2</v>
      </c>
      <c r="C7" s="2">
        <f>COUNTIF(Fixture!F$5:F$240,$A7)+COUNTIF(Fixture!I$5:I$240,$A7)</f>
        <v>0</v>
      </c>
      <c r="D7" s="2">
        <f>COUNTIF(Fixture!G$5:G$240,$A7)+COUNTIF(Fixture!J$5:J$240,$A7)</f>
        <v>1</v>
      </c>
      <c r="E7" s="2">
        <f>COUNTIF(Fixture!H$5:H$240,$A7)+COUNTIF(Fixture!K$5:K$240,$A7)</f>
        <v>1</v>
      </c>
      <c r="F7" s="2">
        <f t="shared" si="1"/>
        <v>0</v>
      </c>
      <c r="G7" s="2">
        <f t="shared" si="2"/>
        <v>1</v>
      </c>
      <c r="H7" s="2">
        <f t="shared" si="3"/>
        <v>13</v>
      </c>
      <c r="I7" s="3">
        <f>SUMIF(Fixture!B$5:B$240,'league table'!$A7,Fixture!D$5:D$240)</f>
        <v>0</v>
      </c>
      <c r="J7" s="3">
        <f>SUMIF(Fixture!B$5:B$240,'league table'!$A7,Fixture!E$5:E$240)</f>
        <v>0</v>
      </c>
      <c r="K7" s="3">
        <f>SUMIF(Fixture!C$5:C$240,'league table'!$A7,Fixture!D$5:D$240)</f>
        <v>0</v>
      </c>
      <c r="L7" s="3">
        <f>SUMIF(Fixture!C$5:C$240,'league table'!$A7,Fixture!E$5:E$240)</f>
        <v>0</v>
      </c>
      <c r="M7" s="3">
        <f t="shared" si="4"/>
        <v>0</v>
      </c>
      <c r="N7" s="3">
        <f t="shared" si="5"/>
        <v>0</v>
      </c>
    </row>
    <row r="8" spans="1:14">
      <c r="A8" t="str">
        <f>Fixture!C15</f>
        <v xml:space="preserve">Hawassa </v>
      </c>
      <c r="B8" s="2">
        <f t="shared" si="0"/>
        <v>3</v>
      </c>
      <c r="C8" s="2">
        <f>COUNTIF(Fixture!F$5:F$240,$A8)+COUNTIF(Fixture!I$5:I$240,$A8)</f>
        <v>1</v>
      </c>
      <c r="D8" s="2">
        <f>COUNTIF(Fixture!G$5:G$240,$A8)+COUNTIF(Fixture!J$5:J$240,$A8)</f>
        <v>1</v>
      </c>
      <c r="E8" s="2">
        <f>COUNTIF(Fixture!H$5:H$240,$A8)+COUNTIF(Fixture!K$5:K$240,$A8)</f>
        <v>1</v>
      </c>
      <c r="F8" s="2">
        <f t="shared" si="1"/>
        <v>1</v>
      </c>
      <c r="G8" s="2">
        <f t="shared" si="2"/>
        <v>4</v>
      </c>
      <c r="H8" s="2">
        <f t="shared" si="3"/>
        <v>7</v>
      </c>
      <c r="I8" s="3">
        <f>SUMIF(Fixture!B$5:B$240,'league table'!$A8,Fixture!D$5:D$240)</f>
        <v>2</v>
      </c>
      <c r="J8" s="3">
        <f>SUMIF(Fixture!B$5:B$240,'league table'!$A8,Fixture!E$5:E$240)</f>
        <v>1</v>
      </c>
      <c r="K8" s="3">
        <f>SUMIF(Fixture!C$5:C$240,'league table'!$A8,Fixture!D$5:D$240)</f>
        <v>0</v>
      </c>
      <c r="L8" s="3">
        <f>SUMIF(Fixture!C$5:C$240,'league table'!$A8,Fixture!E$5:E$240)</f>
        <v>0</v>
      </c>
      <c r="M8" s="3">
        <f t="shared" si="4"/>
        <v>2</v>
      </c>
      <c r="N8" s="3">
        <f t="shared" si="5"/>
        <v>1</v>
      </c>
    </row>
    <row r="9" spans="1:14">
      <c r="A9" t="str">
        <f>Fixture!B20</f>
        <v xml:space="preserve">Jimma Aba Jifar </v>
      </c>
      <c r="B9" s="2">
        <f t="shared" si="0"/>
        <v>3</v>
      </c>
      <c r="C9" s="2">
        <f>COUNTIF(Fixture!F$5:F$240,$A9)+COUNTIF(Fixture!I$5:I$240,$A9)</f>
        <v>2</v>
      </c>
      <c r="D9" s="2">
        <f>COUNTIF(Fixture!G$5:G$240,$A9)+COUNTIF(Fixture!J$5:J$240,$A9)</f>
        <v>0</v>
      </c>
      <c r="E9" s="2">
        <f>COUNTIF(Fixture!H$5:H$240,$A9)+COUNTIF(Fixture!K$5:K$240,$A9)</f>
        <v>1</v>
      </c>
      <c r="F9" s="2">
        <f t="shared" si="1"/>
        <v>9</v>
      </c>
      <c r="G9" s="2">
        <f t="shared" si="2"/>
        <v>7</v>
      </c>
      <c r="H9" s="2">
        <f t="shared" si="3"/>
        <v>1</v>
      </c>
      <c r="I9" s="3">
        <f>SUMIF(Fixture!B$5:B$240,'league table'!$A9,Fixture!D$5:D$240)</f>
        <v>0</v>
      </c>
      <c r="J9" s="3">
        <f>SUMIF(Fixture!B$5:B$240,'league table'!$A9,Fixture!E$5:E$240)</f>
        <v>0</v>
      </c>
      <c r="K9" s="3">
        <f>SUMIF(Fixture!C$5:C$240,'league table'!$A9,Fixture!D$5:D$240)</f>
        <v>9</v>
      </c>
      <c r="L9" s="3">
        <f>SUMIF(Fixture!C$5:C$240,'league table'!$A9,Fixture!E$5:E$240)</f>
        <v>0</v>
      </c>
      <c r="M9" s="3">
        <f t="shared" si="4"/>
        <v>9</v>
      </c>
      <c r="N9" s="3">
        <f t="shared" si="5"/>
        <v>0</v>
      </c>
    </row>
    <row r="10" spans="1:14">
      <c r="A10" t="str">
        <f>Fixture!B18</f>
        <v xml:space="preserve">Welyata Dicha </v>
      </c>
      <c r="B10" s="2">
        <f t="shared" si="0"/>
        <v>2</v>
      </c>
      <c r="C10" s="2">
        <f>COUNTIF(Fixture!F$5:F$240,$A10)+COUNTIF(Fixture!I$5:I$240,$A10)</f>
        <v>1</v>
      </c>
      <c r="D10" s="2">
        <f>COUNTIF(Fixture!G$5:G$240,$A10)+COUNTIF(Fixture!J$5:J$240,$A10)</f>
        <v>1</v>
      </c>
      <c r="E10" s="2">
        <f>COUNTIF(Fixture!H$5:H$240,$A10)+COUNTIF(Fixture!K$5:K$240,$A10)</f>
        <v>0</v>
      </c>
      <c r="F10" s="2">
        <f t="shared" si="1"/>
        <v>1</v>
      </c>
      <c r="G10" s="2">
        <f t="shared" si="2"/>
        <v>3</v>
      </c>
      <c r="H10" s="2">
        <f t="shared" si="3"/>
        <v>9</v>
      </c>
      <c r="I10" s="3">
        <f>SUMIF(Fixture!B$5:B$240,'league table'!$A10,Fixture!D$5:D$240)</f>
        <v>0</v>
      </c>
      <c r="J10" s="3">
        <f>SUMIF(Fixture!B$5:B$240,'league table'!$A10,Fixture!E$5:E$240)</f>
        <v>0</v>
      </c>
      <c r="K10" s="3">
        <f>SUMIF(Fixture!C$5:C$240,'league table'!$A10,Fixture!D$5:D$240)</f>
        <v>3</v>
      </c>
      <c r="L10" s="3">
        <f>SUMIF(Fixture!C$5:C$240,'league table'!$A10,Fixture!E$5:E$240)</f>
        <v>2</v>
      </c>
      <c r="M10" s="3">
        <f t="shared" si="4"/>
        <v>3</v>
      </c>
      <c r="N10" s="3">
        <f t="shared" si="5"/>
        <v>2</v>
      </c>
    </row>
    <row r="11" spans="1:14">
      <c r="A11" t="str">
        <f>Fixture!C16</f>
        <v xml:space="preserve">Debub Police </v>
      </c>
      <c r="B11" s="2">
        <f t="shared" si="0"/>
        <v>3</v>
      </c>
      <c r="C11" s="2">
        <f>COUNTIF(Fixture!F$5:F$240,$A11)+COUNTIF(Fixture!I$5:I$240,$A11)</f>
        <v>2</v>
      </c>
      <c r="D11" s="2">
        <f>COUNTIF(Fixture!G$5:G$240,$A11)+COUNTIF(Fixture!J$5:J$240,$A11)</f>
        <v>1</v>
      </c>
      <c r="E11" s="2">
        <f>COUNTIF(Fixture!H$5:H$240,$A11)+COUNTIF(Fixture!K$5:K$240,$A11)</f>
        <v>0</v>
      </c>
      <c r="F11" s="2">
        <f t="shared" si="1"/>
        <v>-1</v>
      </c>
      <c r="G11" s="2">
        <f t="shared" si="2"/>
        <v>6</v>
      </c>
      <c r="H11" s="2">
        <f t="shared" si="3"/>
        <v>3</v>
      </c>
      <c r="I11" s="3">
        <f>SUMIF(Fixture!B$5:B$240,'league table'!$A11,Fixture!D$5:D$240)</f>
        <v>1</v>
      </c>
      <c r="J11" s="3">
        <f>SUMIF(Fixture!B$5:B$240,'league table'!$A11,Fixture!E$5:E$240)</f>
        <v>2</v>
      </c>
      <c r="K11" s="3">
        <f>SUMIF(Fixture!C$5:C$240,'league table'!$A11,Fixture!D$5:D$240)</f>
        <v>0</v>
      </c>
      <c r="L11" s="3">
        <f>SUMIF(Fixture!C$5:C$240,'league table'!$A11,Fixture!E$5:E$240)</f>
        <v>0</v>
      </c>
      <c r="M11" s="3">
        <f t="shared" si="4"/>
        <v>1</v>
      </c>
      <c r="N11" s="3">
        <f t="shared" si="5"/>
        <v>2</v>
      </c>
    </row>
    <row r="12" spans="1:14">
      <c r="A12" t="str">
        <f>Fixture!C20</f>
        <v xml:space="preserve">Defence Force </v>
      </c>
      <c r="B12" s="2">
        <f t="shared" si="0"/>
        <v>3</v>
      </c>
      <c r="C12" s="2">
        <f>COUNTIF(Fixture!F$5:F$240,$A12)+COUNTIF(Fixture!I$5:I$240,$A12)</f>
        <v>1</v>
      </c>
      <c r="D12" s="2">
        <f>COUNTIF(Fixture!G$5:G$240,$A12)+COUNTIF(Fixture!J$5:J$240,$A12)</f>
        <v>2</v>
      </c>
      <c r="E12" s="2">
        <f>COUNTIF(Fixture!H$5:H$240,$A12)+COUNTIF(Fixture!K$5:K$240,$A12)</f>
        <v>0</v>
      </c>
      <c r="F12" s="2">
        <f t="shared" si="1"/>
        <v>-1</v>
      </c>
      <c r="G12" s="2">
        <f t="shared" si="2"/>
        <v>3</v>
      </c>
      <c r="H12" s="2">
        <f t="shared" si="3"/>
        <v>9</v>
      </c>
      <c r="I12" s="3">
        <f>SUMIF(Fixture!B$5:B$240,'league table'!$A12,Fixture!D$5:D$240)</f>
        <v>0</v>
      </c>
      <c r="J12" s="3">
        <f>SUMIF(Fixture!B$5:B$240,'league table'!$A12,Fixture!E$5:E$240)</f>
        <v>0</v>
      </c>
      <c r="K12" s="3">
        <f>SUMIF(Fixture!C$5:C$240,'league table'!$A12,Fixture!D$5:D$240)</f>
        <v>1</v>
      </c>
      <c r="L12" s="3">
        <f>SUMIF(Fixture!C$5:C$240,'league table'!$A12,Fixture!E$5:E$240)</f>
        <v>2</v>
      </c>
      <c r="M12" s="3">
        <f t="shared" si="4"/>
        <v>1</v>
      </c>
      <c r="N12" s="3">
        <f t="shared" si="5"/>
        <v>2</v>
      </c>
    </row>
    <row r="13" spans="1:14">
      <c r="A13" t="str">
        <f>Fixture!C28</f>
        <v>wolewalo adigrat</v>
      </c>
      <c r="B13" s="2">
        <f t="shared" si="0"/>
        <v>3</v>
      </c>
      <c r="C13" s="2">
        <f>COUNTIF(Fixture!F$5:F$240,$A13)+COUNTIF(Fixture!I$5:I$240,$A13)</f>
        <v>0</v>
      </c>
      <c r="D13" s="2">
        <f>COUNTIF(Fixture!G$5:G$240,$A13)+COUNTIF(Fixture!J$5:J$240,$A13)</f>
        <v>2</v>
      </c>
      <c r="E13" s="2">
        <f>COUNTIF(Fixture!H$5:H$240,$A13)+COUNTIF(Fixture!K$5:K$240,$A13)</f>
        <v>1</v>
      </c>
      <c r="F13" s="2">
        <f t="shared" si="1"/>
        <v>1</v>
      </c>
      <c r="G13" s="2">
        <f t="shared" si="2"/>
        <v>1</v>
      </c>
      <c r="H13" s="2">
        <f t="shared" si="3"/>
        <v>13</v>
      </c>
      <c r="I13" s="3">
        <f>SUMIF(Fixture!B$5:B$240,'league table'!$A13,Fixture!D$5:D$240)</f>
        <v>0</v>
      </c>
      <c r="J13" s="3">
        <f>SUMIF(Fixture!B$5:B$240,'league table'!$A13,Fixture!E$5:E$240)</f>
        <v>0</v>
      </c>
      <c r="K13" s="3">
        <f>SUMIF(Fixture!C$5:C$240,'league table'!$A13,Fixture!D$5:D$240)</f>
        <v>2</v>
      </c>
      <c r="L13" s="3">
        <f>SUMIF(Fixture!C$5:C$240,'league table'!$A13,Fixture!E$5:E$240)</f>
        <v>1</v>
      </c>
      <c r="M13" s="3">
        <f t="shared" si="4"/>
        <v>2</v>
      </c>
      <c r="N13" s="3">
        <f t="shared" si="5"/>
        <v>1</v>
      </c>
    </row>
    <row r="14" spans="1:14">
      <c r="A14" t="str">
        <f>Fixture!B26</f>
        <v>Shire Endeslassie</v>
      </c>
      <c r="B14" s="2">
        <f t="shared" si="0"/>
        <v>3</v>
      </c>
      <c r="C14" s="2">
        <f>COUNTIF(Fixture!F$5:F$240,$A14)+COUNTIF(Fixture!I$5:I$240,$A14)</f>
        <v>2</v>
      </c>
      <c r="D14" s="2">
        <f>COUNTIF(Fixture!G$5:G$240,$A14)+COUNTIF(Fixture!J$5:J$240,$A14)</f>
        <v>1</v>
      </c>
      <c r="E14" s="2">
        <f>COUNTIF(Fixture!H$5:H$240,$A14)+COUNTIF(Fixture!K$5:K$240,$A14)</f>
        <v>0</v>
      </c>
      <c r="F14" s="2">
        <f t="shared" si="1"/>
        <v>1</v>
      </c>
      <c r="G14" s="2">
        <f t="shared" si="2"/>
        <v>6</v>
      </c>
      <c r="H14" s="2">
        <f t="shared" si="3"/>
        <v>3</v>
      </c>
      <c r="I14" s="3">
        <f>SUMIF(Fixture!B$5:B$240,'league table'!$A14,Fixture!D$5:D$240)</f>
        <v>3</v>
      </c>
      <c r="J14" s="3">
        <f>SUMIF(Fixture!B$5:B$240,'league table'!$A14,Fixture!E$5:E$240)</f>
        <v>2</v>
      </c>
      <c r="K14" s="3">
        <f>SUMIF(Fixture!C$5:C$240,'league table'!$A14,Fixture!D$5:D$240)</f>
        <v>0</v>
      </c>
      <c r="L14" s="3">
        <f>SUMIF(Fixture!C$5:C$240,'league table'!$A14,Fixture!E$5:E$240)</f>
        <v>0</v>
      </c>
      <c r="M14" s="3">
        <f t="shared" si="4"/>
        <v>3</v>
      </c>
      <c r="N14" s="3">
        <f t="shared" si="5"/>
        <v>2</v>
      </c>
    </row>
    <row r="15" spans="1:14">
      <c r="A15" t="str">
        <f>Fixture!C20</f>
        <v xml:space="preserve">Defence Force </v>
      </c>
      <c r="B15" s="2">
        <f t="shared" si="0"/>
        <v>3</v>
      </c>
      <c r="C15" s="2">
        <f>COUNTIF(Fixture!F$5:F$240,$A15)+COUNTIF(Fixture!I$5:I$240,$A15)</f>
        <v>1</v>
      </c>
      <c r="D15" s="2">
        <f>COUNTIF(Fixture!G$5:G$240,$A15)+COUNTIF(Fixture!J$5:J$240,$A15)</f>
        <v>2</v>
      </c>
      <c r="E15" s="2">
        <f>COUNTIF(Fixture!H$5:H$240,$A15)+COUNTIF(Fixture!K$5:K$240,$A15)</f>
        <v>0</v>
      </c>
      <c r="F15" s="2">
        <f t="shared" si="1"/>
        <v>-1</v>
      </c>
      <c r="G15" s="2">
        <f t="shared" si="2"/>
        <v>3</v>
      </c>
      <c r="H15" s="2">
        <f t="shared" si="3"/>
        <v>9</v>
      </c>
      <c r="I15" s="3">
        <f>SUMIF(Fixture!B$5:B$240,'league table'!$A15,Fixture!D$5:D$240)</f>
        <v>0</v>
      </c>
      <c r="J15" s="3">
        <f>SUMIF(Fixture!B$5:B$240,'league table'!$A15,Fixture!E$5:E$240)</f>
        <v>0</v>
      </c>
      <c r="K15" s="3">
        <f>SUMIF(Fixture!C$5:C$240,'league table'!$A15,Fixture!D$5:D$240)</f>
        <v>1</v>
      </c>
      <c r="L15" s="3">
        <f>SUMIF(Fixture!C$5:C$240,'league table'!$A15,Fixture!E$5:E$240)</f>
        <v>2</v>
      </c>
      <c r="M15" s="3">
        <f t="shared" si="4"/>
        <v>1</v>
      </c>
      <c r="N15" s="3">
        <f t="shared" si="5"/>
        <v>2</v>
      </c>
    </row>
    <row r="16" spans="1:14">
      <c r="A16" t="str">
        <f>Fixture!C9</f>
        <v xml:space="preserve">Dire Dawa </v>
      </c>
      <c r="B16" s="2">
        <f t="shared" si="0"/>
        <v>3</v>
      </c>
      <c r="C16" s="2">
        <f>COUNTIF(Fixture!F$5:F$240,$A16)+COUNTIF(Fixture!I$5:I$240,$A16)</f>
        <v>2</v>
      </c>
      <c r="D16" s="2">
        <f>COUNTIF(Fixture!G$5:G$240,$A16)+COUNTIF(Fixture!J$5:J$240,$A16)</f>
        <v>1</v>
      </c>
      <c r="E16" s="2">
        <f>COUNTIF(Fixture!H$5:H$240,$A16)+COUNTIF(Fixture!K$5:K$240,$A16)</f>
        <v>0</v>
      </c>
      <c r="F16" s="2">
        <f t="shared" si="1"/>
        <v>6</v>
      </c>
      <c r="G16" s="2">
        <f t="shared" si="2"/>
        <v>6</v>
      </c>
      <c r="H16" s="2">
        <f t="shared" si="3"/>
        <v>3</v>
      </c>
      <c r="I16" s="3">
        <f>SUMIF(Fixture!B$5:B$240,'league table'!$A16,Fixture!D$5:D$240)</f>
        <v>0</v>
      </c>
      <c r="J16" s="3">
        <f>SUMIF(Fixture!B$5:B$240,'league table'!$A16,Fixture!E$5:E$240)</f>
        <v>0</v>
      </c>
      <c r="K16" s="3">
        <f>SUMIF(Fixture!C$5:C$240,'league table'!$A16,Fixture!D$5:D$240)</f>
        <v>6</v>
      </c>
      <c r="L16" s="3">
        <f>SUMIF(Fixture!C$5:C$240,'league table'!$A16,Fixture!E$5:E$240)</f>
        <v>0</v>
      </c>
      <c r="M16" s="3">
        <f t="shared" si="4"/>
        <v>6</v>
      </c>
      <c r="N16" s="3">
        <f t="shared" si="5"/>
        <v>0</v>
      </c>
    </row>
    <row r="17" spans="1:14">
      <c r="A17" t="str">
        <f>Fixture!B9</f>
        <v>Ethiopia Bunna</v>
      </c>
      <c r="B17" s="2">
        <f t="shared" si="0"/>
        <v>3</v>
      </c>
      <c r="C17" s="2">
        <f>COUNTIF(Fixture!F$5:F$240,$A17)+COUNTIF(Fixture!I$5:I$240,$A17)</f>
        <v>1</v>
      </c>
      <c r="D17" s="2">
        <f>COUNTIF(Fixture!G$5:G$240,$A17)+COUNTIF(Fixture!J$5:J$240,$A17)</f>
        <v>1</v>
      </c>
      <c r="E17" s="2">
        <f>COUNTIF(Fixture!H$5:H$240,$A17)+COUNTIF(Fixture!K$5:K$240,$A17)</f>
        <v>1</v>
      </c>
      <c r="F17" s="2">
        <f t="shared" si="1"/>
        <v>6</v>
      </c>
      <c r="G17" s="2">
        <f t="shared" si="2"/>
        <v>4</v>
      </c>
      <c r="H17" s="2">
        <f t="shared" si="3"/>
        <v>7</v>
      </c>
      <c r="I17" s="3">
        <f>SUMIF(Fixture!B$5:B$240,'league table'!$A17,Fixture!D$5:D$240)</f>
        <v>6</v>
      </c>
      <c r="J17" s="3">
        <f>SUMIF(Fixture!B$5:B$240,'league table'!$A17,Fixture!E$5:E$240)</f>
        <v>0</v>
      </c>
      <c r="K17" s="3">
        <f>SUMIF(Fixture!C$5:C$240,'league table'!$A17,Fixture!D$5:D$240)</f>
        <v>0</v>
      </c>
      <c r="L17" s="3">
        <f>SUMIF(Fixture!C$5:C$240,'league table'!$A17,Fixture!E$5:E$240)</f>
        <v>0</v>
      </c>
      <c r="M17" s="3">
        <f t="shared" si="4"/>
        <v>6</v>
      </c>
      <c r="N17" s="3">
        <f t="shared" si="5"/>
        <v>0</v>
      </c>
    </row>
    <row r="18" spans="1:14">
      <c r="B18" s="21"/>
      <c r="C18" s="21"/>
      <c r="D18" s="21"/>
    </row>
    <row r="19" spans="1:14">
      <c r="B19" s="21"/>
      <c r="C19" s="33" t="s">
        <v>64</v>
      </c>
      <c r="D19" s="33">
        <v>3</v>
      </c>
    </row>
    <row r="20" spans="1:14">
      <c r="B20" s="21"/>
      <c r="C20" s="33" t="s">
        <v>65</v>
      </c>
      <c r="D20" s="33">
        <v>1</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workbookViewId="0">
      <selection activeCell="J1" sqref="J1"/>
    </sheetView>
  </sheetViews>
  <sheetFormatPr defaultRowHeight="15"/>
  <cols>
    <col min="2" max="2" width="19.5703125" style="29" customWidth="1"/>
    <col min="3" max="3" width="12.28515625" style="29" customWidth="1"/>
    <col min="4" max="4" width="11.5703125" style="29" customWidth="1"/>
    <col min="5" max="5" width="20.42578125" style="29" customWidth="1"/>
    <col min="6" max="6" width="11.7109375" style="29" customWidth="1"/>
    <col min="7" max="7" width="13.85546875" style="29" customWidth="1"/>
  </cols>
  <sheetData>
    <row r="1" spans="1:7" ht="39">
      <c r="A1" s="34"/>
      <c r="B1" s="35"/>
      <c r="C1" s="35" t="s">
        <v>137</v>
      </c>
      <c r="D1" s="35"/>
      <c r="E1" s="35"/>
      <c r="F1" s="35"/>
      <c r="G1" s="35"/>
    </row>
    <row r="2" spans="1:7">
      <c r="A2" s="7" t="s">
        <v>66</v>
      </c>
      <c r="B2" s="7" t="s">
        <v>67</v>
      </c>
      <c r="C2" s="7" t="s">
        <v>68</v>
      </c>
      <c r="D2" s="7" t="s">
        <v>69</v>
      </c>
      <c r="E2" s="7" t="s">
        <v>70</v>
      </c>
      <c r="F2" s="7" t="s">
        <v>71</v>
      </c>
      <c r="G2" s="7" t="s">
        <v>72</v>
      </c>
    </row>
    <row r="3" spans="1:7">
      <c r="A3" s="7" t="s">
        <v>73</v>
      </c>
      <c r="B3" s="7" t="s">
        <v>74</v>
      </c>
      <c r="C3" s="7" t="s">
        <v>75</v>
      </c>
      <c r="D3" s="8">
        <v>1974</v>
      </c>
      <c r="E3" s="7" t="s">
        <v>76</v>
      </c>
      <c r="F3" s="8">
        <v>15000</v>
      </c>
      <c r="G3" s="7">
        <v>1</v>
      </c>
    </row>
    <row r="4" spans="1:7">
      <c r="A4" s="9" t="s">
        <v>12</v>
      </c>
      <c r="B4" s="7" t="s">
        <v>77</v>
      </c>
      <c r="C4" s="7" t="s">
        <v>78</v>
      </c>
      <c r="D4" s="8">
        <v>2006</v>
      </c>
      <c r="E4" s="7" t="s">
        <v>79</v>
      </c>
      <c r="F4" s="8">
        <v>22000</v>
      </c>
      <c r="G4" s="7">
        <v>3</v>
      </c>
    </row>
    <row r="5" spans="1:7">
      <c r="A5" s="9" t="s">
        <v>13</v>
      </c>
      <c r="B5" s="7" t="s">
        <v>80</v>
      </c>
      <c r="C5" s="7" t="s">
        <v>81</v>
      </c>
      <c r="D5" s="7">
        <v>1990</v>
      </c>
      <c r="E5" s="7" t="s">
        <v>82</v>
      </c>
      <c r="F5" s="8">
        <v>30000</v>
      </c>
      <c r="G5" s="7">
        <v>3</v>
      </c>
    </row>
    <row r="6" spans="1:7">
      <c r="A6" s="9" t="s">
        <v>14</v>
      </c>
      <c r="B6" s="7" t="s">
        <v>83</v>
      </c>
      <c r="C6" s="7" t="s">
        <v>81</v>
      </c>
      <c r="D6" s="7">
        <v>1957</v>
      </c>
      <c r="E6" s="7" t="s">
        <v>84</v>
      </c>
      <c r="F6" s="8">
        <v>60000</v>
      </c>
      <c r="G6" s="7">
        <v>4</v>
      </c>
    </row>
    <row r="7" spans="1:7">
      <c r="A7" s="9" t="s">
        <v>15</v>
      </c>
      <c r="B7" s="7" t="s">
        <v>85</v>
      </c>
      <c r="C7" s="7" t="s">
        <v>86</v>
      </c>
      <c r="D7" s="7">
        <v>1997</v>
      </c>
      <c r="E7" s="7" t="s">
        <v>87</v>
      </c>
      <c r="F7" s="8">
        <v>40000</v>
      </c>
      <c r="G7" s="7">
        <v>3</v>
      </c>
    </row>
    <row r="8" spans="1:7">
      <c r="A8" s="9" t="s">
        <v>17</v>
      </c>
      <c r="B8" s="7" t="s">
        <v>88</v>
      </c>
      <c r="C8" s="7" t="s">
        <v>78</v>
      </c>
      <c r="D8" s="7">
        <v>1980</v>
      </c>
      <c r="E8" s="7" t="s">
        <v>89</v>
      </c>
      <c r="F8" s="8">
        <v>30000</v>
      </c>
      <c r="G8" s="7">
        <v>2</v>
      </c>
    </row>
    <row r="9" spans="1:7">
      <c r="A9" s="9" t="s">
        <v>18</v>
      </c>
      <c r="B9" s="7" t="s">
        <v>90</v>
      </c>
      <c r="C9" s="7" t="s">
        <v>91</v>
      </c>
      <c r="D9" s="7">
        <v>1996</v>
      </c>
      <c r="E9" s="7" t="s">
        <v>92</v>
      </c>
      <c r="F9" s="8">
        <v>10000</v>
      </c>
      <c r="G9" s="7">
        <v>0</v>
      </c>
    </row>
    <row r="10" spans="1:7">
      <c r="A10" s="9" t="s">
        <v>19</v>
      </c>
      <c r="B10" s="7" t="s">
        <v>93</v>
      </c>
      <c r="C10" s="7" t="s">
        <v>75</v>
      </c>
      <c r="D10" s="7">
        <v>1993</v>
      </c>
      <c r="E10" s="7" t="s">
        <v>94</v>
      </c>
      <c r="F10" s="8">
        <v>4000</v>
      </c>
      <c r="G10" s="7">
        <v>2</v>
      </c>
    </row>
    <row r="11" spans="1:7">
      <c r="A11" s="9" t="s">
        <v>23</v>
      </c>
      <c r="B11" s="7" t="s">
        <v>95</v>
      </c>
      <c r="C11" s="7" t="s">
        <v>96</v>
      </c>
      <c r="D11" s="7">
        <v>1976</v>
      </c>
      <c r="E11" s="7" t="s">
        <v>97</v>
      </c>
      <c r="F11" s="8">
        <v>70000</v>
      </c>
      <c r="G11" s="7">
        <v>8</v>
      </c>
    </row>
    <row r="12" spans="1:7">
      <c r="A12" s="9" t="s">
        <v>24</v>
      </c>
      <c r="B12" s="7" t="s">
        <v>98</v>
      </c>
      <c r="C12" s="7" t="s">
        <v>99</v>
      </c>
      <c r="D12" s="7">
        <v>2003</v>
      </c>
      <c r="E12" s="7" t="s">
        <v>100</v>
      </c>
      <c r="F12" s="8">
        <v>18000</v>
      </c>
      <c r="G12" s="7">
        <v>1</v>
      </c>
    </row>
    <row r="13" spans="1:7">
      <c r="A13" s="9" t="s">
        <v>26</v>
      </c>
      <c r="B13" s="7" t="s">
        <v>101</v>
      </c>
      <c r="C13" s="7" t="s">
        <v>102</v>
      </c>
      <c r="D13" s="7">
        <v>2012</v>
      </c>
      <c r="E13" s="7" t="s">
        <v>103</v>
      </c>
      <c r="F13" s="8">
        <v>5000</v>
      </c>
      <c r="G13" s="7">
        <v>0</v>
      </c>
    </row>
    <row r="14" spans="1:7">
      <c r="A14" s="9" t="s">
        <v>27</v>
      </c>
      <c r="B14" s="7" t="s">
        <v>104</v>
      </c>
      <c r="C14" s="7" t="s">
        <v>78</v>
      </c>
      <c r="D14" s="7">
        <v>2009</v>
      </c>
      <c r="E14" s="7" t="s">
        <v>105</v>
      </c>
      <c r="F14" s="8">
        <v>1000</v>
      </c>
      <c r="G14" s="7">
        <v>1</v>
      </c>
    </row>
    <row r="15" spans="1:7">
      <c r="A15" s="9" t="s">
        <v>28</v>
      </c>
      <c r="B15" s="7" t="s">
        <v>106</v>
      </c>
      <c r="C15" s="7" t="s">
        <v>107</v>
      </c>
      <c r="D15" s="7">
        <v>1996</v>
      </c>
      <c r="E15" s="7" t="s">
        <v>108</v>
      </c>
      <c r="F15" s="8">
        <v>10000</v>
      </c>
      <c r="G15" s="7">
        <v>1</v>
      </c>
    </row>
    <row r="16" spans="1:7">
      <c r="A16" s="9" t="s">
        <v>29</v>
      </c>
      <c r="B16" s="7" t="s">
        <v>109</v>
      </c>
      <c r="C16" s="7" t="s">
        <v>110</v>
      </c>
      <c r="D16" s="7">
        <v>1938</v>
      </c>
      <c r="E16" s="7" t="s">
        <v>97</v>
      </c>
      <c r="F16" s="8">
        <v>35000</v>
      </c>
      <c r="G16" s="7">
        <v>2</v>
      </c>
    </row>
    <row r="17" spans="1:7">
      <c r="A17" s="9" t="s">
        <v>30</v>
      </c>
      <c r="B17" s="7" t="s">
        <v>111</v>
      </c>
      <c r="C17" s="7" t="s">
        <v>96</v>
      </c>
      <c r="D17" s="7">
        <v>1935</v>
      </c>
      <c r="E17" s="7" t="s">
        <v>97</v>
      </c>
      <c r="F17" s="8">
        <v>65000</v>
      </c>
      <c r="G17" s="7">
        <v>14</v>
      </c>
    </row>
    <row r="18" spans="1:7">
      <c r="A18" s="9" t="s">
        <v>31</v>
      </c>
      <c r="B18" s="7" t="s">
        <v>112</v>
      </c>
      <c r="C18" s="7" t="s">
        <v>113</v>
      </c>
      <c r="D18" s="7">
        <v>1973</v>
      </c>
      <c r="E18" s="7" t="s">
        <v>114</v>
      </c>
      <c r="F18" s="8">
        <v>60000</v>
      </c>
      <c r="G18" s="7">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E1" sqref="E1"/>
    </sheetView>
  </sheetViews>
  <sheetFormatPr defaultRowHeight="15"/>
  <cols>
    <col min="1" max="1" width="16.28515625" style="29" customWidth="1"/>
    <col min="2" max="2" width="16.7109375" style="29" customWidth="1"/>
    <col min="3" max="3" width="17.28515625" style="29" customWidth="1"/>
    <col min="4" max="4" width="17.42578125" style="29" customWidth="1"/>
  </cols>
  <sheetData>
    <row r="1" spans="1:4" ht="39">
      <c r="A1" s="36" t="s">
        <v>115</v>
      </c>
      <c r="B1" s="37"/>
      <c r="C1" s="37"/>
      <c r="D1" s="37"/>
    </row>
    <row r="2" spans="1:4">
      <c r="A2" t="s">
        <v>116</v>
      </c>
      <c r="B2" t="s">
        <v>117</v>
      </c>
      <c r="C2" t="s">
        <v>118</v>
      </c>
      <c r="D2" t="s">
        <v>119</v>
      </c>
    </row>
    <row r="3" spans="1:4">
      <c r="A3" t="s">
        <v>120</v>
      </c>
      <c r="B3" t="s">
        <v>121</v>
      </c>
      <c r="C3" t="s">
        <v>122</v>
      </c>
      <c r="D3" t="s">
        <v>123</v>
      </c>
    </row>
    <row r="4" spans="1:4">
      <c r="A4" t="s">
        <v>120</v>
      </c>
      <c r="B4" t="s">
        <v>121</v>
      </c>
      <c r="C4" t="s">
        <v>122</v>
      </c>
      <c r="D4" t="s">
        <v>124</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C2" sqref="C2"/>
    </sheetView>
  </sheetViews>
  <sheetFormatPr defaultRowHeight="15"/>
  <cols>
    <col min="1" max="1" width="21.7109375" style="29" bestFit="1" customWidth="1"/>
    <col min="2" max="2" width="14.85546875" style="29" bestFit="1" customWidth="1"/>
  </cols>
  <sheetData>
    <row r="3" spans="1:2">
      <c r="A3" s="19" t="s">
        <v>125</v>
      </c>
      <c r="B3" t="s">
        <v>126</v>
      </c>
    </row>
    <row r="4" spans="1:2">
      <c r="A4" s="27" t="s">
        <v>19</v>
      </c>
      <c r="B4" s="40">
        <v>4000</v>
      </c>
    </row>
    <row r="5" spans="1:2">
      <c r="A5" s="27" t="s">
        <v>31</v>
      </c>
      <c r="B5" s="40">
        <v>60000</v>
      </c>
    </row>
    <row r="6" spans="1:2">
      <c r="A6" s="27" t="s">
        <v>28</v>
      </c>
      <c r="B6" s="40">
        <v>10000</v>
      </c>
    </row>
    <row r="7" spans="1:2">
      <c r="A7" s="27" t="s">
        <v>15</v>
      </c>
      <c r="B7" s="40">
        <v>40000</v>
      </c>
    </row>
    <row r="8" spans="1:2">
      <c r="A8" s="27" t="s">
        <v>29</v>
      </c>
      <c r="B8" s="40">
        <v>35000</v>
      </c>
    </row>
    <row r="9" spans="1:2">
      <c r="A9" s="27" t="s">
        <v>24</v>
      </c>
      <c r="B9" s="40">
        <v>18000</v>
      </c>
    </row>
    <row r="10" spans="1:2">
      <c r="A10" s="27" t="s">
        <v>23</v>
      </c>
      <c r="B10" s="40">
        <v>70000</v>
      </c>
    </row>
    <row r="11" spans="1:2">
      <c r="A11" s="27" t="s">
        <v>13</v>
      </c>
      <c r="B11" s="40">
        <v>30000</v>
      </c>
    </row>
    <row r="12" spans="1:2">
      <c r="A12" s="27" t="s">
        <v>17</v>
      </c>
      <c r="B12" s="40">
        <v>30000</v>
      </c>
    </row>
    <row r="13" spans="1:2">
      <c r="A13" s="27" t="s">
        <v>73</v>
      </c>
      <c r="B13" s="40">
        <v>15000</v>
      </c>
    </row>
    <row r="14" spans="1:2">
      <c r="A14" s="27" t="s">
        <v>14</v>
      </c>
      <c r="B14" s="40">
        <v>60000</v>
      </c>
    </row>
    <row r="15" spans="1:2">
      <c r="A15" s="27" t="s">
        <v>26</v>
      </c>
      <c r="B15" s="40">
        <v>5000</v>
      </c>
    </row>
    <row r="16" spans="1:2">
      <c r="A16" s="27" t="s">
        <v>12</v>
      </c>
      <c r="B16" s="40">
        <v>22000</v>
      </c>
    </row>
    <row r="17" spans="1:2">
      <c r="A17" s="27" t="s">
        <v>30</v>
      </c>
      <c r="B17" s="40">
        <v>65000</v>
      </c>
    </row>
    <row r="18" spans="1:2">
      <c r="A18" s="27" t="s">
        <v>27</v>
      </c>
      <c r="B18" s="40">
        <v>1000</v>
      </c>
    </row>
    <row r="19" spans="1:2">
      <c r="A19" s="27" t="s">
        <v>18</v>
      </c>
      <c r="B19" s="40">
        <v>10000</v>
      </c>
    </row>
    <row r="20" spans="1:2">
      <c r="A20" s="27" t="s">
        <v>127</v>
      </c>
      <c r="B20" s="40">
        <v>475000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M17" sqref="M17"/>
    </sheetView>
  </sheetViews>
  <sheetFormatPr defaultRowHeight="15"/>
  <cols>
    <col min="1" max="1" width="21.7109375" style="29" bestFit="1" customWidth="1"/>
    <col min="2" max="2" width="21" style="29" bestFit="1" customWidth="1"/>
  </cols>
  <sheetData>
    <row r="3" spans="1:2">
      <c r="A3" s="19" t="s">
        <v>125</v>
      </c>
      <c r="B3" t="s">
        <v>128</v>
      </c>
    </row>
    <row r="4" spans="1:2">
      <c r="A4" s="27" t="s">
        <v>19</v>
      </c>
      <c r="B4" s="40">
        <v>2</v>
      </c>
    </row>
    <row r="5" spans="1:2">
      <c r="A5" s="27" t="s">
        <v>31</v>
      </c>
      <c r="B5" s="40">
        <v>0</v>
      </c>
    </row>
    <row r="6" spans="1:2">
      <c r="A6" s="27" t="s">
        <v>28</v>
      </c>
      <c r="B6" s="40">
        <v>1</v>
      </c>
    </row>
    <row r="7" spans="1:2">
      <c r="A7" s="27" t="s">
        <v>15</v>
      </c>
      <c r="B7" s="40">
        <v>3</v>
      </c>
    </row>
    <row r="8" spans="1:2">
      <c r="A8" s="27" t="s">
        <v>29</v>
      </c>
      <c r="B8" s="40">
        <v>2</v>
      </c>
    </row>
    <row r="9" spans="1:2">
      <c r="A9" s="27" t="s">
        <v>24</v>
      </c>
      <c r="B9" s="40">
        <v>1</v>
      </c>
    </row>
    <row r="10" spans="1:2">
      <c r="A10" s="27" t="s">
        <v>23</v>
      </c>
      <c r="B10" s="40">
        <v>8</v>
      </c>
    </row>
    <row r="11" spans="1:2">
      <c r="A11" s="27" t="s">
        <v>13</v>
      </c>
      <c r="B11" s="40">
        <v>3</v>
      </c>
    </row>
    <row r="12" spans="1:2">
      <c r="A12" s="27" t="s">
        <v>17</v>
      </c>
      <c r="B12" s="40">
        <v>2</v>
      </c>
    </row>
    <row r="13" spans="1:2">
      <c r="A13" s="27" t="s">
        <v>73</v>
      </c>
      <c r="B13" s="40">
        <v>1</v>
      </c>
    </row>
    <row r="14" spans="1:2">
      <c r="A14" s="27" t="s">
        <v>14</v>
      </c>
      <c r="B14" s="40">
        <v>4</v>
      </c>
    </row>
    <row r="15" spans="1:2">
      <c r="A15" s="27" t="s">
        <v>26</v>
      </c>
      <c r="B15" s="40">
        <v>0</v>
      </c>
    </row>
    <row r="16" spans="1:2">
      <c r="A16" s="27" t="s">
        <v>12</v>
      </c>
      <c r="B16" s="40">
        <v>3</v>
      </c>
    </row>
    <row r="17" spans="1:2">
      <c r="A17" s="27" t="s">
        <v>30</v>
      </c>
      <c r="B17" s="40">
        <v>14</v>
      </c>
    </row>
    <row r="18" spans="1:2">
      <c r="A18" s="27" t="s">
        <v>27</v>
      </c>
      <c r="B18" s="40">
        <v>1</v>
      </c>
    </row>
    <row r="19" spans="1:2">
      <c r="A19" s="27" t="s">
        <v>18</v>
      </c>
      <c r="B19" s="40">
        <v>0</v>
      </c>
    </row>
    <row r="20" spans="1:2">
      <c r="A20" s="27" t="s">
        <v>127</v>
      </c>
      <c r="B20" s="40">
        <v>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activeCell="S12" sqref="S12"/>
    </sheetView>
  </sheetViews>
  <sheetFormatPr defaultRowHeight="15"/>
  <sheetData>
    <row r="1" spans="1:18" s="38" customFormat="1" ht="45.75" customHeight="1">
      <c r="A1" s="28"/>
      <c r="B1" s="28"/>
      <c r="C1" s="28"/>
      <c r="D1" s="28"/>
      <c r="E1" s="28"/>
      <c r="F1" s="39" t="s">
        <v>129</v>
      </c>
      <c r="G1" s="39"/>
      <c r="H1" s="39"/>
      <c r="I1" s="28"/>
      <c r="J1" s="28"/>
      <c r="K1" s="28"/>
      <c r="L1" s="28"/>
      <c r="M1" s="28"/>
      <c r="N1" s="28"/>
      <c r="O1" s="28"/>
      <c r="P1" s="28"/>
      <c r="Q1" s="28"/>
      <c r="R1"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A3" sqref="A3"/>
    </sheetView>
  </sheetViews>
  <sheetFormatPr defaultRowHeight="15"/>
  <sheetData>
    <row r="1" spans="1:4">
      <c r="A1" s="15" t="s">
        <v>130</v>
      </c>
      <c r="B1" s="15" t="s">
        <v>131</v>
      </c>
      <c r="C1" s="15" t="s">
        <v>132</v>
      </c>
      <c r="D1" s="15" t="s">
        <v>133</v>
      </c>
    </row>
    <row r="2" spans="1:4">
      <c r="A2" t="s">
        <v>134</v>
      </c>
      <c r="B2">
        <v>345</v>
      </c>
      <c r="C2">
        <v>24</v>
      </c>
      <c r="D2" t="s">
        <v>135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sheetData>
    <row r="1" spans="1:4">
      <c r="A1" s="15" t="s">
        <v>130</v>
      </c>
      <c r="B1" s="15" t="s">
        <v>131</v>
      </c>
      <c r="C1" s="15" t="s">
        <v>132</v>
      </c>
      <c r="D1" s="15"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Fixture</vt:lpstr>
      <vt:lpstr>league table</vt:lpstr>
      <vt:lpstr>team</vt:lpstr>
      <vt:lpstr>transfer</vt:lpstr>
      <vt:lpstr>Capacity Pivot Table</vt:lpstr>
      <vt:lpstr>Trophy</vt:lpstr>
      <vt:lpstr>Dashboard</vt:lpstr>
      <vt:lpstr>adama city</vt:lpstr>
      <vt:lpstr>bahir dar kenema</vt:lpstr>
      <vt:lpstr>debub police</vt:lpstr>
      <vt:lpstr>dedebit</vt:lpstr>
      <vt:lpstr>defence force</vt:lpstr>
      <vt:lpstr>dire dawa</vt:lpstr>
      <vt:lpstr>ethiopia bunna</vt:lpstr>
      <vt:lpstr>fasil ketema</vt:lpstr>
      <vt:lpstr>hawassa</vt:lpstr>
      <vt:lpstr>jimma aba jifar</vt:lpstr>
      <vt:lpstr>mekelle 70 enderta f.c</vt:lpstr>
      <vt:lpstr>shire endeslassie</vt:lpstr>
      <vt:lpstr>sidama bunna</vt:lpstr>
      <vt:lpstr>st.george</vt:lpstr>
      <vt:lpstr>welyata dicha</vt:lpstr>
      <vt:lpstr>welewalo adigrat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Haile_M</dc:creator>
  <cp:lastModifiedBy>Natneam</cp:lastModifiedBy>
  <dcterms:created xsi:type="dcterms:W3CDTF">2019-07-06T06:58:46Z</dcterms:created>
  <dcterms:modified xsi:type="dcterms:W3CDTF">2019-07-16T12:17:40Z</dcterms:modified>
</cp:coreProperties>
</file>