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/>
  <mc:AlternateContent xmlns:mc="http://schemas.openxmlformats.org/markup-compatibility/2006">
    <mc:Choice Requires="x15">
      <x15ac:absPath xmlns:x15ac="http://schemas.microsoft.com/office/spreadsheetml/2010/11/ac" url="C:\Users\HienNguyen\Desktop\capstone BSS\CapstonProject\4.SUBMIT_PLACE\4.2 HIEN_NGUYEN\PLANNING\"/>
    </mc:Choice>
  </mc:AlternateContent>
  <bookViews>
    <workbookView xWindow="0" yWindow="0" windowWidth="19560" windowHeight="8115" activeTab="1"/>
  </bookViews>
  <sheets>
    <sheet name="Overall" sheetId="1" r:id="rId1"/>
    <sheet name="CPI - SPI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J4" i="1" l="1"/>
  <c r="V4" i="1"/>
  <c r="W4" i="1"/>
  <c r="X4" i="1" s="1"/>
  <c r="Y4" i="1" s="1"/>
  <c r="Z4" i="1" s="1"/>
  <c r="AA4" i="1" s="1"/>
  <c r="AB4" i="1" s="1"/>
  <c r="AC4" i="1" s="1"/>
  <c r="AD4" i="1" s="1"/>
  <c r="AE4" i="1" s="1"/>
  <c r="AF4" i="1" s="1"/>
  <c r="AG4" i="1" s="1"/>
  <c r="AH4" i="1" s="1"/>
  <c r="AI4" i="1" s="1"/>
  <c r="AB15" i="1"/>
  <c r="X16" i="1" l="1"/>
  <c r="X14" i="1"/>
  <c r="X13" i="1" l="1"/>
  <c r="X11" i="1"/>
  <c r="X10" i="1"/>
  <c r="X8" i="1"/>
  <c r="X7" i="1"/>
  <c r="X6" i="1"/>
  <c r="U3" i="2"/>
  <c r="U2" i="2" l="1"/>
  <c r="C3" i="2" l="1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B3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B2" i="2"/>
</calcChain>
</file>

<file path=xl/sharedStrings.xml><?xml version="1.0" encoding="utf-8"?>
<sst xmlns="http://schemas.openxmlformats.org/spreadsheetml/2006/main" count="70" uniqueCount="50">
  <si>
    <t>BCWS</t>
  </si>
  <si>
    <t>BCWP</t>
  </si>
  <si>
    <t>ACWP</t>
  </si>
  <si>
    <t>W1</t>
  </si>
  <si>
    <t>W2</t>
  </si>
  <si>
    <t>W3</t>
  </si>
  <si>
    <t>W4</t>
  </si>
  <si>
    <t>W5</t>
  </si>
  <si>
    <t>W6</t>
  </si>
  <si>
    <t>W7</t>
  </si>
  <si>
    <t>W8</t>
  </si>
  <si>
    <t>W9</t>
  </si>
  <si>
    <t>W10</t>
  </si>
  <si>
    <t>W11</t>
  </si>
  <si>
    <t>W12</t>
  </si>
  <si>
    <t>W13</t>
  </si>
  <si>
    <t>W14</t>
  </si>
  <si>
    <t>W15</t>
  </si>
  <si>
    <t>W16</t>
  </si>
  <si>
    <t>W17</t>
  </si>
  <si>
    <t>W18</t>
  </si>
  <si>
    <t>W19</t>
  </si>
  <si>
    <t>W20</t>
  </si>
  <si>
    <t>W21</t>
  </si>
  <si>
    <t>W22</t>
  </si>
  <si>
    <t>W23</t>
  </si>
  <si>
    <t>W24</t>
  </si>
  <si>
    <t>W25</t>
  </si>
  <si>
    <t>W26</t>
  </si>
  <si>
    <t>W27</t>
  </si>
  <si>
    <t>W28</t>
  </si>
  <si>
    <t>W29</t>
  </si>
  <si>
    <t>W30</t>
  </si>
  <si>
    <t>W31</t>
  </si>
  <si>
    <t>W32</t>
  </si>
  <si>
    <t>W33</t>
  </si>
  <si>
    <t>W34</t>
  </si>
  <si>
    <t>W35</t>
  </si>
  <si>
    <t>W36</t>
  </si>
  <si>
    <t xml:space="preserve">- </t>
  </si>
  <si>
    <t>CPI</t>
  </si>
  <si>
    <t>SPI</t>
  </si>
  <si>
    <t>IEAC</t>
  </si>
  <si>
    <t>VAC</t>
  </si>
  <si>
    <t>ISAC</t>
  </si>
  <si>
    <t>SV</t>
  </si>
  <si>
    <t>CV</t>
  </si>
  <si>
    <t>Cost overrun</t>
  </si>
  <si>
    <t>Schedule Slippage</t>
  </si>
  <si>
    <t>ETC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</si>
</sst>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Arial"/>
      <family val="2"/>
      <scheme val="minor"/>
    </font>
    <font>
      <sz val="11"/>
      <color rgb="FFFF0000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1"/>
      <color theme="4"/>
      <name val="Arial"/>
      <family val="2"/>
      <scheme val="minor"/>
    </font>
    <font>
      <b/>
      <sz val="11"/>
      <color rgb="FFFF0000"/>
      <name val="Arial"/>
      <family val="2"/>
      <scheme val="minor"/>
    </font>
    <font>
      <b/>
      <sz val="11"/>
      <color rgb="FF00B050"/>
      <name val="Arial"/>
      <family val="2"/>
      <scheme val="minor"/>
    </font>
    <font>
      <sz val="10"/>
      <name val="Arial"/>
      <family val="2"/>
    </font>
    <font>
      <sz val="11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13">
    <xf numFmtId="0" fontId="0" fillId="0" borderId="0" xfId="0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/>
    <xf numFmtId="0" fontId="4" fillId="0" borderId="1" xfId="0" applyFont="1" applyBorder="1"/>
    <xf numFmtId="0" fontId="5" fillId="0" borderId="1" xfId="0" applyFont="1" applyBorder="1"/>
    <xf numFmtId="0" fontId="0" fillId="0" borderId="0" xfId="0" quotePrefix="1"/>
    <xf numFmtId="0" fontId="0" fillId="0" borderId="0" xfId="0"/>
    <xf numFmtId="0" fontId="2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7" fillId="2" borderId="1" xfId="0" applyFont="1" applyFill="1" applyBorder="1"/>
    <xf numFmtId="0" fontId="4" fillId="3" borderId="1" xfId="0" applyFont="1" applyFill="1" applyBorder="1" applyAlignment="1">
      <alignment horizontal="center"/>
    </xf>
    <xf numFmtId="0" fontId="1" fillId="3" borderId="1" xfId="0" applyFont="1" applyFill="1" applyBorder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Earned</a:t>
            </a:r>
            <a:r>
              <a:rPr lang="en-AU" baseline="0"/>
              <a:t> value chart</a:t>
            </a:r>
            <a:endParaRPr lang="vi-V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Overall!$A$2</c:f>
              <c:strCache>
                <c:ptCount val="1"/>
                <c:pt idx="0">
                  <c:v>BCWS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Overall!$B$1:$AK$1</c:f>
              <c:strCache>
                <c:ptCount val="36"/>
                <c:pt idx="0">
                  <c:v>W1</c:v>
                </c:pt>
                <c:pt idx="1">
                  <c:v>W2</c:v>
                </c:pt>
                <c:pt idx="2">
                  <c:v>W3</c:v>
                </c:pt>
                <c:pt idx="3">
                  <c:v>W4</c:v>
                </c:pt>
                <c:pt idx="4">
                  <c:v>W5</c:v>
                </c:pt>
                <c:pt idx="5">
                  <c:v>W6</c:v>
                </c:pt>
                <c:pt idx="6">
                  <c:v>W7</c:v>
                </c:pt>
                <c:pt idx="7">
                  <c:v>W8</c:v>
                </c:pt>
                <c:pt idx="8">
                  <c:v>W9</c:v>
                </c:pt>
                <c:pt idx="9">
                  <c:v>W10</c:v>
                </c:pt>
                <c:pt idx="10">
                  <c:v>W11</c:v>
                </c:pt>
                <c:pt idx="11">
                  <c:v>W12</c:v>
                </c:pt>
                <c:pt idx="12">
                  <c:v>W13</c:v>
                </c:pt>
                <c:pt idx="13">
                  <c:v>W14</c:v>
                </c:pt>
                <c:pt idx="14">
                  <c:v>W15</c:v>
                </c:pt>
                <c:pt idx="15">
                  <c:v>W16</c:v>
                </c:pt>
                <c:pt idx="16">
                  <c:v>W17</c:v>
                </c:pt>
                <c:pt idx="17">
                  <c:v>W18</c:v>
                </c:pt>
                <c:pt idx="18">
                  <c:v>W19</c:v>
                </c:pt>
                <c:pt idx="19">
                  <c:v>W20</c:v>
                </c:pt>
                <c:pt idx="20">
                  <c:v>W21</c:v>
                </c:pt>
                <c:pt idx="21">
                  <c:v>W22</c:v>
                </c:pt>
                <c:pt idx="22">
                  <c:v>W23</c:v>
                </c:pt>
                <c:pt idx="23">
                  <c:v>W24</c:v>
                </c:pt>
                <c:pt idx="24">
                  <c:v>W25</c:v>
                </c:pt>
                <c:pt idx="25">
                  <c:v>W26</c:v>
                </c:pt>
                <c:pt idx="26">
                  <c:v>W27</c:v>
                </c:pt>
                <c:pt idx="27">
                  <c:v>W28</c:v>
                </c:pt>
                <c:pt idx="28">
                  <c:v>W29</c:v>
                </c:pt>
                <c:pt idx="29">
                  <c:v>W30</c:v>
                </c:pt>
                <c:pt idx="30">
                  <c:v>W31</c:v>
                </c:pt>
                <c:pt idx="31">
                  <c:v>W32</c:v>
                </c:pt>
                <c:pt idx="32">
                  <c:v>W33</c:v>
                </c:pt>
                <c:pt idx="33">
                  <c:v>W34</c:v>
                </c:pt>
                <c:pt idx="34">
                  <c:v>W35</c:v>
                </c:pt>
                <c:pt idx="35">
                  <c:v>W36</c:v>
                </c:pt>
              </c:strCache>
            </c:strRef>
          </c:cat>
          <c:val>
            <c:numRef>
              <c:f>Overall!$B$2:$AK$2</c:f>
              <c:numCache>
                <c:formatCode>General</c:formatCode>
                <c:ptCount val="36"/>
                <c:pt idx="0">
                  <c:v>61.28</c:v>
                </c:pt>
                <c:pt idx="1">
                  <c:v>95.408000000000001</c:v>
                </c:pt>
                <c:pt idx="2">
                  <c:v>240.21133333333302</c:v>
                </c:pt>
                <c:pt idx="3">
                  <c:v>392.03800000000001</c:v>
                </c:pt>
                <c:pt idx="4">
                  <c:v>650.07799999999997</c:v>
                </c:pt>
                <c:pt idx="5">
                  <c:v>704.678</c:v>
                </c:pt>
                <c:pt idx="6">
                  <c:v>787.32466666666664</c:v>
                </c:pt>
                <c:pt idx="7">
                  <c:v>1047.3246666666666</c:v>
                </c:pt>
                <c:pt idx="8">
                  <c:v>1157.028</c:v>
                </c:pt>
                <c:pt idx="9">
                  <c:v>1469.328</c:v>
                </c:pt>
                <c:pt idx="10">
                  <c:v>1556.0346666666667</c:v>
                </c:pt>
                <c:pt idx="11">
                  <c:v>1656.9346666666668</c:v>
                </c:pt>
                <c:pt idx="12">
                  <c:v>1773.3546666666668</c:v>
                </c:pt>
                <c:pt idx="13">
                  <c:v>2090.3546666666671</c:v>
                </c:pt>
                <c:pt idx="14">
                  <c:v>2221.3546666666671</c:v>
                </c:pt>
                <c:pt idx="15">
                  <c:v>2352.3546666666671</c:v>
                </c:pt>
                <c:pt idx="16">
                  <c:v>2498.3546666666671</c:v>
                </c:pt>
                <c:pt idx="17">
                  <c:v>2498.3546666666671</c:v>
                </c:pt>
                <c:pt idx="18">
                  <c:v>2574.3546666666671</c:v>
                </c:pt>
                <c:pt idx="19">
                  <c:v>2663.3546666666671</c:v>
                </c:pt>
                <c:pt idx="20">
                  <c:v>2927.9213333333337</c:v>
                </c:pt>
                <c:pt idx="21">
                  <c:v>3174.8146666666671</c:v>
                </c:pt>
                <c:pt idx="22">
                  <c:v>3288.601333333334</c:v>
                </c:pt>
                <c:pt idx="23">
                  <c:v>3461.2480000000005</c:v>
                </c:pt>
                <c:pt idx="24">
                  <c:v>3670.3813333333337</c:v>
                </c:pt>
                <c:pt idx="25">
                  <c:v>3830.2546666666672</c:v>
                </c:pt>
                <c:pt idx="26">
                  <c:v>3984.0546666666673</c:v>
                </c:pt>
                <c:pt idx="27">
                  <c:v>4111.5480000000007</c:v>
                </c:pt>
                <c:pt idx="28">
                  <c:v>4263.101333333334</c:v>
                </c:pt>
                <c:pt idx="29">
                  <c:v>4468.5946666666678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3D-4CF0-A112-16A6984AB162}"/>
            </c:ext>
          </c:extLst>
        </c:ser>
        <c:ser>
          <c:idx val="1"/>
          <c:order val="1"/>
          <c:tx>
            <c:strRef>
              <c:f>Overall!$A$3</c:f>
              <c:strCache>
                <c:ptCount val="1"/>
                <c:pt idx="0">
                  <c:v>BCWP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Overall!$B$1:$AK$1</c:f>
              <c:strCache>
                <c:ptCount val="36"/>
                <c:pt idx="0">
                  <c:v>W1</c:v>
                </c:pt>
                <c:pt idx="1">
                  <c:v>W2</c:v>
                </c:pt>
                <c:pt idx="2">
                  <c:v>W3</c:v>
                </c:pt>
                <c:pt idx="3">
                  <c:v>W4</c:v>
                </c:pt>
                <c:pt idx="4">
                  <c:v>W5</c:v>
                </c:pt>
                <c:pt idx="5">
                  <c:v>W6</c:v>
                </c:pt>
                <c:pt idx="6">
                  <c:v>W7</c:v>
                </c:pt>
                <c:pt idx="7">
                  <c:v>W8</c:v>
                </c:pt>
                <c:pt idx="8">
                  <c:v>W9</c:v>
                </c:pt>
                <c:pt idx="9">
                  <c:v>W10</c:v>
                </c:pt>
                <c:pt idx="10">
                  <c:v>W11</c:v>
                </c:pt>
                <c:pt idx="11">
                  <c:v>W12</c:v>
                </c:pt>
                <c:pt idx="12">
                  <c:v>W13</c:v>
                </c:pt>
                <c:pt idx="13">
                  <c:v>W14</c:v>
                </c:pt>
                <c:pt idx="14">
                  <c:v>W15</c:v>
                </c:pt>
                <c:pt idx="15">
                  <c:v>W16</c:v>
                </c:pt>
                <c:pt idx="16">
                  <c:v>W17</c:v>
                </c:pt>
                <c:pt idx="17">
                  <c:v>W18</c:v>
                </c:pt>
                <c:pt idx="18">
                  <c:v>W19</c:v>
                </c:pt>
                <c:pt idx="19">
                  <c:v>W20</c:v>
                </c:pt>
                <c:pt idx="20">
                  <c:v>W21</c:v>
                </c:pt>
                <c:pt idx="21">
                  <c:v>W22</c:v>
                </c:pt>
                <c:pt idx="22">
                  <c:v>W23</c:v>
                </c:pt>
                <c:pt idx="23">
                  <c:v>W24</c:v>
                </c:pt>
                <c:pt idx="24">
                  <c:v>W25</c:v>
                </c:pt>
                <c:pt idx="25">
                  <c:v>W26</c:v>
                </c:pt>
                <c:pt idx="26">
                  <c:v>W27</c:v>
                </c:pt>
                <c:pt idx="27">
                  <c:v>W28</c:v>
                </c:pt>
                <c:pt idx="28">
                  <c:v>W29</c:v>
                </c:pt>
                <c:pt idx="29">
                  <c:v>W30</c:v>
                </c:pt>
                <c:pt idx="30">
                  <c:v>W31</c:v>
                </c:pt>
                <c:pt idx="31">
                  <c:v>W32</c:v>
                </c:pt>
                <c:pt idx="32">
                  <c:v>W33</c:v>
                </c:pt>
                <c:pt idx="33">
                  <c:v>W34</c:v>
                </c:pt>
                <c:pt idx="34">
                  <c:v>W35</c:v>
                </c:pt>
                <c:pt idx="35">
                  <c:v>W36</c:v>
                </c:pt>
              </c:strCache>
            </c:strRef>
          </c:cat>
          <c:val>
            <c:numRef>
              <c:f>Overall!$B$3:$AK$3</c:f>
              <c:numCache>
                <c:formatCode>General</c:formatCode>
                <c:ptCount val="36"/>
                <c:pt idx="0">
                  <c:v>61.26</c:v>
                </c:pt>
                <c:pt idx="1">
                  <c:v>95.259999999999991</c:v>
                </c:pt>
                <c:pt idx="2">
                  <c:v>181.10999999999999</c:v>
                </c:pt>
                <c:pt idx="3">
                  <c:v>307.28300000000002</c:v>
                </c:pt>
                <c:pt idx="4">
                  <c:v>481.11599999999999</c:v>
                </c:pt>
                <c:pt idx="5">
                  <c:v>588.24299999999994</c:v>
                </c:pt>
                <c:pt idx="6">
                  <c:v>679.93</c:v>
                </c:pt>
                <c:pt idx="7">
                  <c:v>858.25</c:v>
                </c:pt>
                <c:pt idx="8">
                  <c:v>936.40700000000004</c:v>
                </c:pt>
                <c:pt idx="9">
                  <c:v>1013.654</c:v>
                </c:pt>
                <c:pt idx="10">
                  <c:v>1153.357</c:v>
                </c:pt>
                <c:pt idx="11">
                  <c:v>1309.95</c:v>
                </c:pt>
                <c:pt idx="12">
                  <c:v>1497.5170000000001</c:v>
                </c:pt>
                <c:pt idx="13">
                  <c:v>1544.2176670000001</c:v>
                </c:pt>
                <c:pt idx="14">
                  <c:v>1610.1176670000002</c:v>
                </c:pt>
                <c:pt idx="15">
                  <c:v>1676.5376670000003</c:v>
                </c:pt>
                <c:pt idx="16">
                  <c:v>1800.6376670000002</c:v>
                </c:pt>
                <c:pt idx="17">
                  <c:v>1800.6376670000002</c:v>
                </c:pt>
                <c:pt idx="18">
                  <c:v>1946.8306670000002</c:v>
                </c:pt>
                <c:pt idx="19">
                  <c:v>2241.8306670000002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3D-4CF0-A112-16A6984AB162}"/>
            </c:ext>
          </c:extLst>
        </c:ser>
        <c:ser>
          <c:idx val="2"/>
          <c:order val="2"/>
          <c:tx>
            <c:strRef>
              <c:f>Overall!$A$4</c:f>
              <c:strCache>
                <c:ptCount val="1"/>
                <c:pt idx="0">
                  <c:v>ACWP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Overall!$B$1:$AK$1</c:f>
              <c:strCache>
                <c:ptCount val="36"/>
                <c:pt idx="0">
                  <c:v>W1</c:v>
                </c:pt>
                <c:pt idx="1">
                  <c:v>W2</c:v>
                </c:pt>
                <c:pt idx="2">
                  <c:v>W3</c:v>
                </c:pt>
                <c:pt idx="3">
                  <c:v>W4</c:v>
                </c:pt>
                <c:pt idx="4">
                  <c:v>W5</c:v>
                </c:pt>
                <c:pt idx="5">
                  <c:v>W6</c:v>
                </c:pt>
                <c:pt idx="6">
                  <c:v>W7</c:v>
                </c:pt>
                <c:pt idx="7">
                  <c:v>W8</c:v>
                </c:pt>
                <c:pt idx="8">
                  <c:v>W9</c:v>
                </c:pt>
                <c:pt idx="9">
                  <c:v>W10</c:v>
                </c:pt>
                <c:pt idx="10">
                  <c:v>W11</c:v>
                </c:pt>
                <c:pt idx="11">
                  <c:v>W12</c:v>
                </c:pt>
                <c:pt idx="12">
                  <c:v>W13</c:v>
                </c:pt>
                <c:pt idx="13">
                  <c:v>W14</c:v>
                </c:pt>
                <c:pt idx="14">
                  <c:v>W15</c:v>
                </c:pt>
                <c:pt idx="15">
                  <c:v>W16</c:v>
                </c:pt>
                <c:pt idx="16">
                  <c:v>W17</c:v>
                </c:pt>
                <c:pt idx="17">
                  <c:v>W18</c:v>
                </c:pt>
                <c:pt idx="18">
                  <c:v>W19</c:v>
                </c:pt>
                <c:pt idx="19">
                  <c:v>W20</c:v>
                </c:pt>
                <c:pt idx="20">
                  <c:v>W21</c:v>
                </c:pt>
                <c:pt idx="21">
                  <c:v>W22</c:v>
                </c:pt>
                <c:pt idx="22">
                  <c:v>W23</c:v>
                </c:pt>
                <c:pt idx="23">
                  <c:v>W24</c:v>
                </c:pt>
                <c:pt idx="24">
                  <c:v>W25</c:v>
                </c:pt>
                <c:pt idx="25">
                  <c:v>W26</c:v>
                </c:pt>
                <c:pt idx="26">
                  <c:v>W27</c:v>
                </c:pt>
                <c:pt idx="27">
                  <c:v>W28</c:v>
                </c:pt>
                <c:pt idx="28">
                  <c:v>W29</c:v>
                </c:pt>
                <c:pt idx="29">
                  <c:v>W30</c:v>
                </c:pt>
                <c:pt idx="30">
                  <c:v>W31</c:v>
                </c:pt>
                <c:pt idx="31">
                  <c:v>W32</c:v>
                </c:pt>
                <c:pt idx="32">
                  <c:v>W33</c:v>
                </c:pt>
                <c:pt idx="33">
                  <c:v>W34</c:v>
                </c:pt>
                <c:pt idx="34">
                  <c:v>W35</c:v>
                </c:pt>
                <c:pt idx="35">
                  <c:v>W36</c:v>
                </c:pt>
              </c:strCache>
            </c:strRef>
          </c:cat>
          <c:val>
            <c:numRef>
              <c:f>Overall!$B$4:$AK$4</c:f>
              <c:numCache>
                <c:formatCode>General</c:formatCode>
                <c:ptCount val="36"/>
                <c:pt idx="0">
                  <c:v>87</c:v>
                </c:pt>
                <c:pt idx="1">
                  <c:v>172</c:v>
                </c:pt>
                <c:pt idx="2">
                  <c:v>294</c:v>
                </c:pt>
                <c:pt idx="3">
                  <c:v>407</c:v>
                </c:pt>
                <c:pt idx="4">
                  <c:v>609</c:v>
                </c:pt>
                <c:pt idx="5">
                  <c:v>732</c:v>
                </c:pt>
                <c:pt idx="6">
                  <c:v>859</c:v>
                </c:pt>
                <c:pt idx="7">
                  <c:v>994</c:v>
                </c:pt>
                <c:pt idx="8">
                  <c:v>1169</c:v>
                </c:pt>
                <c:pt idx="9">
                  <c:v>1349</c:v>
                </c:pt>
                <c:pt idx="10">
                  <c:v>1513</c:v>
                </c:pt>
                <c:pt idx="11">
                  <c:v>1684</c:v>
                </c:pt>
                <c:pt idx="12">
                  <c:v>1887</c:v>
                </c:pt>
                <c:pt idx="13">
                  <c:v>2068.15</c:v>
                </c:pt>
                <c:pt idx="14">
                  <c:v>2158.15</c:v>
                </c:pt>
                <c:pt idx="15">
                  <c:v>2377.15</c:v>
                </c:pt>
                <c:pt idx="16">
                  <c:v>2578.15</c:v>
                </c:pt>
                <c:pt idx="17">
                  <c:v>2578.15</c:v>
                </c:pt>
                <c:pt idx="18">
                  <c:v>2790.15</c:v>
                </c:pt>
                <c:pt idx="19">
                  <c:v>2979.15</c:v>
                </c:pt>
                <c:pt idx="20">
                  <c:v>3179.15</c:v>
                </c:pt>
                <c:pt idx="21">
                  <c:v>3379.15</c:v>
                </c:pt>
                <c:pt idx="22">
                  <c:v>3579.15</c:v>
                </c:pt>
                <c:pt idx="23">
                  <c:v>3779.15</c:v>
                </c:pt>
                <c:pt idx="24">
                  <c:v>3979.15</c:v>
                </c:pt>
                <c:pt idx="25">
                  <c:v>4179.1499999999996</c:v>
                </c:pt>
                <c:pt idx="26">
                  <c:v>4379.1499999999996</c:v>
                </c:pt>
                <c:pt idx="27">
                  <c:v>4579.1499999999996</c:v>
                </c:pt>
                <c:pt idx="28">
                  <c:v>4779.1499999999996</c:v>
                </c:pt>
                <c:pt idx="29">
                  <c:v>4979.1499999999996</c:v>
                </c:pt>
                <c:pt idx="30">
                  <c:v>5179.1499999999996</c:v>
                </c:pt>
                <c:pt idx="31">
                  <c:v>5379.15</c:v>
                </c:pt>
                <c:pt idx="32">
                  <c:v>5579.15</c:v>
                </c:pt>
                <c:pt idx="33">
                  <c:v>5779.15</c:v>
                </c:pt>
                <c:pt idx="34">
                  <c:v>5879.15</c:v>
                </c:pt>
                <c:pt idx="35">
                  <c:v>5938.2780319509311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83D-4CF0-A112-16A6984AB1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894721120"/>
        <c:axId val="-1894720576"/>
      </c:lineChart>
      <c:catAx>
        <c:axId val="-1894721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-1894720576"/>
        <c:crosses val="autoZero"/>
        <c:auto val="1"/>
        <c:lblAlgn val="ctr"/>
        <c:lblOffset val="100"/>
        <c:noMultiLvlLbl val="0"/>
      </c:catAx>
      <c:valAx>
        <c:axId val="-189472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-1894721120"/>
        <c:crosses val="autoZero"/>
        <c:crossBetween val="between"/>
        <c:majorUnit val="1000"/>
        <c:minorUnit val="5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 sz="1800" b="1" i="0" baseline="0">
                <a:effectLst/>
              </a:rPr>
              <a:t>Schedule &amp; Cost Index Trends</a:t>
            </a:r>
            <a:endParaRPr lang="vi-V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  <a:tailEnd type="triangle"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9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9FCC-4911-9CCA-71CF8A196C12}"/>
              </c:ext>
            </c:extLst>
          </c:dPt>
          <c:xVal>
            <c:numRef>
              <c:f>'CPI - SPI'!$B$2:$U$2</c:f>
              <c:numCache>
                <c:formatCode>General</c:formatCode>
                <c:ptCount val="20"/>
                <c:pt idx="0">
                  <c:v>0.99967362924281977</c:v>
                </c:pt>
                <c:pt idx="1">
                  <c:v>0.99844876739896016</c:v>
                </c:pt>
                <c:pt idx="2">
                  <c:v>0.75396109536880118</c:v>
                </c:pt>
                <c:pt idx="3">
                  <c:v>0.78380922257536256</c:v>
                </c:pt>
                <c:pt idx="4">
                  <c:v>0.74008965078036792</c:v>
                </c:pt>
                <c:pt idx="5">
                  <c:v>0.83476850419624271</c:v>
                </c:pt>
                <c:pt idx="6">
                  <c:v>0.86359545024627704</c:v>
                </c:pt>
                <c:pt idx="7">
                  <c:v>0.81946890712653897</c:v>
                </c:pt>
                <c:pt idx="8">
                  <c:v>0.80932094988193892</c:v>
                </c:pt>
                <c:pt idx="9">
                  <c:v>0.68987591606503107</c:v>
                </c:pt>
                <c:pt idx="10">
                  <c:v>0.74121549134295206</c:v>
                </c:pt>
                <c:pt idx="11">
                  <c:v>0.79058639206051973</c:v>
                </c:pt>
                <c:pt idx="12">
                  <c:v>0.84445431483531019</c:v>
                </c:pt>
                <c:pt idx="13">
                  <c:v>0.73873476669987737</c:v>
                </c:pt>
                <c:pt idx="14">
                  <c:v>0.7248359260955477</c:v>
                </c:pt>
                <c:pt idx="15">
                  <c:v>0.71270616236440532</c:v>
                </c:pt>
                <c:pt idx="16">
                  <c:v>0.72072940284432518</c:v>
                </c:pt>
                <c:pt idx="17">
                  <c:v>0.72072940284432518</c:v>
                </c:pt>
                <c:pt idx="18">
                  <c:v>0.75624026953551071</c:v>
                </c:pt>
                <c:pt idx="19">
                  <c:v>0.84173193118352985</c:v>
                </c:pt>
              </c:numCache>
            </c:numRef>
          </c:xVal>
          <c:yVal>
            <c:numRef>
              <c:f>'CPI - SPI'!$B$3:$U$3</c:f>
              <c:numCache>
                <c:formatCode>General</c:formatCode>
                <c:ptCount val="20"/>
                <c:pt idx="0">
                  <c:v>0.70413793103448274</c:v>
                </c:pt>
                <c:pt idx="1">
                  <c:v>0.55383720930232549</c:v>
                </c:pt>
                <c:pt idx="2">
                  <c:v>0.61602040816326531</c:v>
                </c:pt>
                <c:pt idx="3">
                  <c:v>0.75499508599508602</c:v>
                </c:pt>
                <c:pt idx="4">
                  <c:v>0.7900098522167488</c:v>
                </c:pt>
                <c:pt idx="5">
                  <c:v>0.80361065573770485</c:v>
                </c:pt>
                <c:pt idx="6">
                  <c:v>0.79153667054714782</c:v>
                </c:pt>
                <c:pt idx="7">
                  <c:v>0.86343058350100599</c:v>
                </c:pt>
                <c:pt idx="8">
                  <c:v>0.80103250641573998</c:v>
                </c:pt>
                <c:pt idx="9">
                  <c:v>0.75141141586360272</c:v>
                </c:pt>
                <c:pt idx="10">
                  <c:v>0.7622980832782551</c:v>
                </c:pt>
                <c:pt idx="11">
                  <c:v>0.77788004750593831</c:v>
                </c:pt>
                <c:pt idx="12">
                  <c:v>0.79359671436142032</c:v>
                </c:pt>
                <c:pt idx="13">
                  <c:v>0.74666618330391898</c:v>
                </c:pt>
                <c:pt idx="14">
                  <c:v>0.74606383569260715</c:v>
                </c:pt>
                <c:pt idx="15">
                  <c:v>0.70527213974717629</c:v>
                </c:pt>
                <c:pt idx="16">
                  <c:v>0.69842238310416394</c:v>
                </c:pt>
                <c:pt idx="17">
                  <c:v>0.69842238310416394</c:v>
                </c:pt>
                <c:pt idx="18">
                  <c:v>0.69775125602566179</c:v>
                </c:pt>
                <c:pt idx="19">
                  <c:v>0.7525068113388047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98-4464-A905-5EA1C02740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34561312"/>
        <c:axId val="-1634550432"/>
      </c:scatterChart>
      <c:valAx>
        <c:axId val="-1634561312"/>
        <c:scaling>
          <c:orientation val="minMax"/>
          <c:max val="1.1000000000000001"/>
          <c:min val="0.6500000000000001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SPI</a:t>
                </a:r>
                <a:endParaRPr lang="vi-V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vi-V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-1634550432"/>
        <c:crosses val="autoZero"/>
        <c:crossBetween val="midCat"/>
      </c:valAx>
      <c:valAx>
        <c:axId val="-1634550432"/>
        <c:scaling>
          <c:orientation val="minMax"/>
          <c:max val="1.100000000000000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CPI</a:t>
                </a:r>
                <a:endParaRPr lang="vi-V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vi-V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-1634561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60324</xdr:colOff>
      <xdr:row>5</xdr:row>
      <xdr:rowOff>34924</xdr:rowOff>
    </xdr:from>
    <xdr:to>
      <xdr:col>16</xdr:col>
      <xdr:colOff>179294</xdr:colOff>
      <xdr:row>33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0.02988</cdr:x>
      <cdr:y>0.37956</cdr:y>
    </cdr:from>
    <cdr:to>
      <cdr:x>0.98781</cdr:x>
      <cdr:y>0.37956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BF777741-D4B8-4089-B8C8-2289CB6D3179}"/>
            </a:ext>
          </a:extLst>
        </cdr:cNvPr>
        <cdr:cNvCxnSpPr/>
      </cdr:nvCxnSpPr>
      <cdr:spPr>
        <a:xfrm xmlns:a="http://schemas.openxmlformats.org/drawingml/2006/main">
          <a:off x="399117" y="1959723"/>
          <a:ext cx="12797117" cy="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>
              <a:lumMod val="95000"/>
              <a:lumOff val="5000"/>
            </a:schemeClr>
          </a:solidFill>
          <a:prstDash val="dashDot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0.04218</cdr:x>
      <cdr:y>0.20926</cdr:y>
    </cdr:from>
    <cdr:to>
      <cdr:x>0.98986</cdr:x>
      <cdr:y>0.20926</cdr:y>
    </cdr:to>
    <cdr:cxnSp macro="">
      <cdr:nvCxnSpPr>
        <cdr:cNvPr id="4" name="Straight Connector 3">
          <a:extLst xmlns:a="http://schemas.openxmlformats.org/drawingml/2006/main">
            <a:ext uri="{FF2B5EF4-FFF2-40B4-BE49-F238E27FC236}">
              <a16:creationId xmlns:a16="http://schemas.microsoft.com/office/drawing/2014/main" id="{53ECC892-A3EB-4D93-BB44-B542AB69CC93}"/>
            </a:ext>
          </a:extLst>
        </cdr:cNvPr>
        <cdr:cNvCxnSpPr/>
      </cdr:nvCxnSpPr>
      <cdr:spPr>
        <a:xfrm xmlns:a="http://schemas.openxmlformats.org/drawingml/2006/main">
          <a:off x="466352" y="1080434"/>
          <a:ext cx="10477500" cy="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>
              <a:lumMod val="95000"/>
              <a:lumOff val="5000"/>
            </a:schemeClr>
          </a:solidFill>
          <a:prstDash val="dashDot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0.81466</cdr:x>
      <cdr:y>0.0909</cdr:y>
    </cdr:from>
    <cdr:to>
      <cdr:x>0.81466</cdr:x>
      <cdr:y>0.8896</cdr:y>
    </cdr:to>
    <cdr:cxnSp macro="">
      <cdr:nvCxnSpPr>
        <cdr:cNvPr id="6" name="Straight Connector 5">
          <a:extLst xmlns:a="http://schemas.openxmlformats.org/drawingml/2006/main">
            <a:ext uri="{FF2B5EF4-FFF2-40B4-BE49-F238E27FC236}">
              <a16:creationId xmlns:a16="http://schemas.microsoft.com/office/drawing/2014/main" id="{9920EF9B-07B6-4DB2-93BE-E8D549579B72}"/>
            </a:ext>
          </a:extLst>
        </cdr:cNvPr>
        <cdr:cNvCxnSpPr/>
      </cdr:nvCxnSpPr>
      <cdr:spPr>
        <a:xfrm xmlns:a="http://schemas.openxmlformats.org/drawingml/2006/main">
          <a:off x="9006838" y="469341"/>
          <a:ext cx="0" cy="4123765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  <a:prstDash val="dashDot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0.97347</cdr:x>
      <cdr:y>0.08989</cdr:y>
    </cdr:from>
    <cdr:to>
      <cdr:x>0.97347</cdr:x>
      <cdr:y>0.88859</cdr:y>
    </cdr:to>
    <cdr:cxnSp macro="">
      <cdr:nvCxnSpPr>
        <cdr:cNvPr id="7" name="Straight Connector 6">
          <a:extLst xmlns:a="http://schemas.openxmlformats.org/drawingml/2006/main">
            <a:ext uri="{FF2B5EF4-FFF2-40B4-BE49-F238E27FC236}">
              <a16:creationId xmlns:a16="http://schemas.microsoft.com/office/drawing/2014/main" id="{583D32F8-E5FE-4BC7-A96B-2737F1A19336}"/>
            </a:ext>
          </a:extLst>
        </cdr:cNvPr>
        <cdr:cNvCxnSpPr/>
      </cdr:nvCxnSpPr>
      <cdr:spPr>
        <a:xfrm xmlns:a="http://schemas.openxmlformats.org/drawingml/2006/main">
          <a:off x="10762624" y="464112"/>
          <a:ext cx="0" cy="4123765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  <a:prstDash val="dashDot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0.15562</cdr:x>
      <cdr:y>0.22764</cdr:y>
    </cdr:from>
    <cdr:to>
      <cdr:x>0.19312</cdr:x>
      <cdr:y>0.36654</cdr:y>
    </cdr:to>
    <cdr:sp macro="" textlink="">
      <cdr:nvSpPr>
        <cdr:cNvPr id="12" name="Down Arrow 9">
          <a:extLst xmlns:a="http://schemas.openxmlformats.org/drawingml/2006/main">
            <a:ext uri="{FF2B5EF4-FFF2-40B4-BE49-F238E27FC236}">
              <a16:creationId xmlns:a16="http://schemas.microsoft.com/office/drawing/2014/main" id="{00000000-0008-0000-0000-00000A000000}"/>
            </a:ext>
          </a:extLst>
        </cdr:cNvPr>
        <cdr:cNvSpPr/>
      </cdr:nvSpPr>
      <cdr:spPr>
        <a:xfrm xmlns:a="http://schemas.openxmlformats.org/drawingml/2006/main" rot="10800000">
          <a:off x="1720476" y="1175311"/>
          <a:ext cx="414618" cy="717177"/>
        </a:xfrm>
        <a:prstGeom xmlns:a="http://schemas.openxmlformats.org/drawingml/2006/main" prst="downArrow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vi-VN" sz="1100"/>
        </a:p>
      </cdr:txBody>
    </cdr:sp>
  </cdr:relSizeAnchor>
  <cdr:relSizeAnchor xmlns:cdr="http://schemas.openxmlformats.org/drawingml/2006/chartDrawing">
    <cdr:from>
      <cdr:x>0.20832</cdr:x>
      <cdr:y>0.26811</cdr:y>
    </cdr:from>
    <cdr:to>
      <cdr:x>0.38367</cdr:x>
      <cdr:y>0.31369</cdr:y>
    </cdr:to>
    <cdr:sp macro="" textlink="">
      <cdr:nvSpPr>
        <cdr:cNvPr id="13" name="TextBox 10">
          <a:extLst xmlns:a="http://schemas.openxmlformats.org/drawingml/2006/main">
            <a:ext uri="{FF2B5EF4-FFF2-40B4-BE49-F238E27FC236}">
              <a16:creationId xmlns:a16="http://schemas.microsoft.com/office/drawing/2014/main" id="{00000000-0008-0000-0000-00000B000000}"/>
            </a:ext>
          </a:extLst>
        </cdr:cNvPr>
        <cdr:cNvSpPr txBox="1"/>
      </cdr:nvSpPr>
      <cdr:spPr>
        <a:xfrm xmlns:a="http://schemas.openxmlformats.org/drawingml/2006/main">
          <a:off x="2303182" y="1384300"/>
          <a:ext cx="1938618" cy="2353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AU" sz="1100"/>
            <a:t>Cost over</a:t>
          </a:r>
          <a:r>
            <a:rPr lang="en-AU" sz="1100" baseline="0"/>
            <a:t>: </a:t>
          </a:r>
          <a:r>
            <a:rPr lang="en" sz="1100">
              <a:solidFill>
                <a:schemeClr val="dk1"/>
              </a:solidFill>
              <a:latin typeface="+mn-lt"/>
              <a:ea typeface="+mn-ea"/>
              <a:cs typeface="+mn-cs"/>
            </a:rPr>
            <a:t>1470h</a:t>
          </a:r>
          <a:endParaRPr lang="vi-VN" sz="1100"/>
        </a:p>
      </cdr:txBody>
    </cdr:sp>
  </cdr:relSizeAnchor>
  <cdr:relSizeAnchor xmlns:cdr="http://schemas.openxmlformats.org/drawingml/2006/chartDrawing">
    <cdr:from>
      <cdr:x>0.82153</cdr:x>
      <cdr:y>0.63274</cdr:y>
    </cdr:from>
    <cdr:to>
      <cdr:x>0.93403</cdr:x>
      <cdr:y>0.72519</cdr:y>
    </cdr:to>
    <cdr:sp macro="" textlink="">
      <cdr:nvSpPr>
        <cdr:cNvPr id="15" name="TextBox 12">
          <a:extLst xmlns:a="http://schemas.openxmlformats.org/drawingml/2006/main">
            <a:ext uri="{FF2B5EF4-FFF2-40B4-BE49-F238E27FC236}">
              <a16:creationId xmlns:a16="http://schemas.microsoft.com/office/drawing/2014/main" id="{00000000-0008-0000-0000-00000D000000}"/>
            </a:ext>
          </a:extLst>
        </cdr:cNvPr>
        <cdr:cNvSpPr txBox="1"/>
      </cdr:nvSpPr>
      <cdr:spPr>
        <a:xfrm xmlns:a="http://schemas.openxmlformats.org/drawingml/2006/main">
          <a:off x="9082742" y="3266888"/>
          <a:ext cx="1243853" cy="47737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AU" sz="1100"/>
            <a:t>Schedule Slippage:</a:t>
          </a:r>
        </a:p>
        <a:p xmlns:a="http://schemas.openxmlformats.org/drawingml/2006/main">
          <a:r>
            <a:rPr lang="en-AU" sz="1100" baseline="0"/>
            <a:t>6 weeks</a:t>
          </a:r>
          <a:endParaRPr lang="vi-VN" sz="1100"/>
        </a:p>
      </cdr:txBody>
    </cdr:sp>
  </cdr:relSizeAnchor>
  <cdr:relSizeAnchor xmlns:cdr="http://schemas.openxmlformats.org/drawingml/2006/chartDrawing">
    <cdr:from>
      <cdr:x>0.82051</cdr:x>
      <cdr:y>0.74777</cdr:y>
    </cdr:from>
    <cdr:to>
      <cdr:x>0.96554</cdr:x>
      <cdr:y>0.81722</cdr:y>
    </cdr:to>
    <cdr:sp macro="" textlink="">
      <cdr:nvSpPr>
        <cdr:cNvPr id="16" name="Right Arrow 1">
          <a:extLst xmlns:a="http://schemas.openxmlformats.org/drawingml/2006/main">
            <a:ext uri="{FF2B5EF4-FFF2-40B4-BE49-F238E27FC236}">
              <a16:creationId xmlns:a16="http://schemas.microsoft.com/office/drawing/2014/main" id="{2E3A6C5A-136D-4C70-9C94-48C8057ED4DA}"/>
            </a:ext>
          </a:extLst>
        </cdr:cNvPr>
        <cdr:cNvSpPr/>
      </cdr:nvSpPr>
      <cdr:spPr>
        <a:xfrm xmlns:a="http://schemas.openxmlformats.org/drawingml/2006/main">
          <a:off x="9071535" y="3860800"/>
          <a:ext cx="1603376" cy="358584"/>
        </a:xfrm>
        <a:prstGeom xmlns:a="http://schemas.openxmlformats.org/drawingml/2006/main" prst="rightArrow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vi-VN"/>
        </a:p>
      </cdr:txBody>
    </cdr:sp>
  </cdr:relSizeAnchor>
  <cdr:relSizeAnchor xmlns:cdr="http://schemas.openxmlformats.org/drawingml/2006/chartDrawing">
    <cdr:from>
      <cdr:x>0.55293</cdr:x>
      <cdr:y>0.10146</cdr:y>
    </cdr:from>
    <cdr:to>
      <cdr:x>0.55293</cdr:x>
      <cdr:y>0.90233</cdr:y>
    </cdr:to>
    <cdr:cxnSp macro="">
      <cdr:nvCxnSpPr>
        <cdr:cNvPr id="17" name="Straight Connector 16">
          <a:extLst xmlns:a="http://schemas.openxmlformats.org/drawingml/2006/main">
            <a:ext uri="{FF2B5EF4-FFF2-40B4-BE49-F238E27FC236}">
              <a16:creationId xmlns:a16="http://schemas.microsoft.com/office/drawing/2014/main" id="{1451979F-E9D1-4827-A40A-4EC43DC43DF6}"/>
            </a:ext>
          </a:extLst>
        </cdr:cNvPr>
        <cdr:cNvCxnSpPr/>
      </cdr:nvCxnSpPr>
      <cdr:spPr>
        <a:xfrm xmlns:a="http://schemas.openxmlformats.org/drawingml/2006/main" flipV="1">
          <a:off x="6113182" y="523875"/>
          <a:ext cx="0" cy="4134971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3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2">
          <a:schemeClr val="accent2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4</xdr:row>
      <xdr:rowOff>19049</xdr:rowOff>
    </xdr:from>
    <xdr:to>
      <xdr:col>14</xdr:col>
      <xdr:colOff>219075</xdr:colOff>
      <xdr:row>29</xdr:row>
      <xdr:rowOff>76199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0.06335</cdr:x>
      <cdr:y>0.237</cdr:y>
    </cdr:from>
    <cdr:to>
      <cdr:x>0.97856</cdr:x>
      <cdr:y>0.237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4E62BC5C-C9E1-4E17-9E59-A54923A89A48}"/>
            </a:ext>
          </a:extLst>
        </cdr:cNvPr>
        <cdr:cNvCxnSpPr/>
      </cdr:nvCxnSpPr>
      <cdr:spPr>
        <a:xfrm xmlns:a="http://schemas.openxmlformats.org/drawingml/2006/main">
          <a:off x="619097" y="1085831"/>
          <a:ext cx="8944027" cy="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0.77583</cdr:x>
      <cdr:y>0.11019</cdr:y>
    </cdr:from>
    <cdr:to>
      <cdr:x>0.77681</cdr:x>
      <cdr:y>0.87734</cdr:y>
    </cdr:to>
    <cdr:cxnSp macro="">
      <cdr:nvCxnSpPr>
        <cdr:cNvPr id="5" name="Straight Connector 4">
          <a:extLst xmlns:a="http://schemas.openxmlformats.org/drawingml/2006/main">
            <a:ext uri="{FF2B5EF4-FFF2-40B4-BE49-F238E27FC236}">
              <a16:creationId xmlns:a16="http://schemas.microsoft.com/office/drawing/2014/main" id="{35D48543-41DD-473C-A0FD-B5D9C8769501}"/>
            </a:ext>
          </a:extLst>
        </cdr:cNvPr>
        <cdr:cNvCxnSpPr/>
      </cdr:nvCxnSpPr>
      <cdr:spPr>
        <a:xfrm xmlns:a="http://schemas.openxmlformats.org/drawingml/2006/main" flipH="1" flipV="1">
          <a:off x="7581877" y="504838"/>
          <a:ext cx="9578" cy="3514717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0.06953</cdr:x>
      <cdr:y>0.80735</cdr:y>
    </cdr:from>
    <cdr:to>
      <cdr:x>0.28395</cdr:x>
      <cdr:y>0.88011</cdr:y>
    </cdr:to>
    <cdr:sp macro="" textlink="">
      <cdr:nvSpPr>
        <cdr:cNvPr id="4" name="TextBox 15">
          <a:extLst xmlns:a="http://schemas.openxmlformats.org/drawingml/2006/main">
            <a:ext uri="{FF2B5EF4-FFF2-40B4-BE49-F238E27FC236}">
              <a16:creationId xmlns:a16="http://schemas.microsoft.com/office/drawing/2014/main" id="{00000000-0008-0000-0200-000010000000}"/>
            </a:ext>
          </a:extLst>
        </cdr:cNvPr>
        <cdr:cNvSpPr txBox="1"/>
      </cdr:nvSpPr>
      <cdr:spPr>
        <a:xfrm xmlns:a="http://schemas.openxmlformats.org/drawingml/2006/main">
          <a:off x="679450" y="3698875"/>
          <a:ext cx="2095500" cy="3333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AU" sz="1100"/>
            <a:t>Behind</a:t>
          </a:r>
          <a:r>
            <a:rPr lang="en-AU" sz="1100" baseline="0"/>
            <a:t> schedule, Over budget</a:t>
          </a:r>
          <a:endParaRPr lang="vi-VN" sz="1100"/>
        </a:p>
      </cdr:txBody>
    </cdr:sp>
  </cdr:relSizeAnchor>
  <cdr:relSizeAnchor xmlns:cdr="http://schemas.openxmlformats.org/drawingml/2006/chartDrawing">
    <cdr:from>
      <cdr:x>0.07245</cdr:x>
      <cdr:y>0.12335</cdr:y>
    </cdr:from>
    <cdr:to>
      <cdr:x>0.28687</cdr:x>
      <cdr:y>0.19612</cdr:y>
    </cdr:to>
    <cdr:sp macro="" textlink="">
      <cdr:nvSpPr>
        <cdr:cNvPr id="6" name="TextBox 13">
          <a:extLst xmlns:a="http://schemas.openxmlformats.org/drawingml/2006/main">
            <a:ext uri="{FF2B5EF4-FFF2-40B4-BE49-F238E27FC236}">
              <a16:creationId xmlns:a16="http://schemas.microsoft.com/office/drawing/2014/main" id="{00000000-0008-0000-0200-00000E000000}"/>
            </a:ext>
          </a:extLst>
        </cdr:cNvPr>
        <cdr:cNvSpPr txBox="1"/>
      </cdr:nvSpPr>
      <cdr:spPr>
        <a:xfrm xmlns:a="http://schemas.openxmlformats.org/drawingml/2006/main">
          <a:off x="708025" y="565150"/>
          <a:ext cx="2095500" cy="3333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AU" sz="1100"/>
            <a:t>Behind</a:t>
          </a:r>
          <a:r>
            <a:rPr lang="en-AU" sz="1100" baseline="0"/>
            <a:t> schedule, Under budget</a:t>
          </a:r>
          <a:endParaRPr lang="vi-VN" sz="1100"/>
        </a:p>
      </cdr:txBody>
    </cdr:sp>
  </cdr:relSizeAnchor>
  <cdr:relSizeAnchor xmlns:cdr="http://schemas.openxmlformats.org/drawingml/2006/chartDrawing">
    <cdr:from>
      <cdr:x>0.78558</cdr:x>
      <cdr:y>0.11504</cdr:y>
    </cdr:from>
    <cdr:to>
      <cdr:x>1</cdr:x>
      <cdr:y>0.1878</cdr:y>
    </cdr:to>
    <cdr:sp macro="" textlink="">
      <cdr:nvSpPr>
        <cdr:cNvPr id="7" name="TextBox 14">
          <a:extLst xmlns:a="http://schemas.openxmlformats.org/drawingml/2006/main">
            <a:ext uri="{FF2B5EF4-FFF2-40B4-BE49-F238E27FC236}">
              <a16:creationId xmlns:a16="http://schemas.microsoft.com/office/drawing/2014/main" id="{00000000-0008-0000-0200-00000F000000}"/>
            </a:ext>
          </a:extLst>
        </cdr:cNvPr>
        <cdr:cNvSpPr txBox="1"/>
      </cdr:nvSpPr>
      <cdr:spPr>
        <a:xfrm xmlns:a="http://schemas.openxmlformats.org/drawingml/2006/main">
          <a:off x="7677150" y="527050"/>
          <a:ext cx="2095500" cy="3333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AU" sz="1100"/>
            <a:t>Ahead </a:t>
          </a:r>
          <a:r>
            <a:rPr lang="en-AU" sz="1100" baseline="0"/>
            <a:t>schedule, Under budget</a:t>
          </a:r>
          <a:endParaRPr lang="vi-VN" sz="1100"/>
        </a:p>
      </cdr:txBody>
    </cdr:sp>
  </cdr:relSizeAnchor>
  <cdr:relSizeAnchor xmlns:cdr="http://schemas.openxmlformats.org/drawingml/2006/chartDrawing">
    <cdr:from>
      <cdr:x>0.78558</cdr:x>
      <cdr:y>0.79279</cdr:y>
    </cdr:from>
    <cdr:to>
      <cdr:x>1</cdr:x>
      <cdr:y>0.86556</cdr:y>
    </cdr:to>
    <cdr:sp macro="" textlink="">
      <cdr:nvSpPr>
        <cdr:cNvPr id="8" name="TextBox 16">
          <a:extLst xmlns:a="http://schemas.openxmlformats.org/drawingml/2006/main">
            <a:ext uri="{FF2B5EF4-FFF2-40B4-BE49-F238E27FC236}">
              <a16:creationId xmlns:a16="http://schemas.microsoft.com/office/drawing/2014/main" id="{00000000-0008-0000-0200-000011000000}"/>
            </a:ext>
          </a:extLst>
        </cdr:cNvPr>
        <cdr:cNvSpPr txBox="1"/>
      </cdr:nvSpPr>
      <cdr:spPr>
        <a:xfrm xmlns:a="http://schemas.openxmlformats.org/drawingml/2006/main">
          <a:off x="7677150" y="3632200"/>
          <a:ext cx="2095500" cy="3333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AU" sz="1100"/>
            <a:t>Ahead </a:t>
          </a:r>
          <a:r>
            <a:rPr lang="en-AU" sz="1100" baseline="0"/>
            <a:t>schedule, Over budget</a:t>
          </a:r>
          <a:endParaRPr lang="vi-VN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6"/>
  <sheetViews>
    <sheetView showGridLines="0" zoomScale="85" zoomScaleNormal="85" workbookViewId="0">
      <selection activeCell="T13" sqref="T13"/>
    </sheetView>
  </sheetViews>
  <sheetFormatPr defaultRowHeight="14.25" x14ac:dyDescent="0.2"/>
  <cols>
    <col min="22" max="22" width="9" customWidth="1"/>
    <col min="24" max="24" width="11" customWidth="1"/>
  </cols>
  <sheetData>
    <row r="1" spans="1:37" ht="15" x14ac:dyDescent="0.25">
      <c r="A1" s="1"/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  <c r="K1" s="2" t="s">
        <v>12</v>
      </c>
      <c r="L1" s="2" t="s">
        <v>13</v>
      </c>
      <c r="M1" s="2" t="s">
        <v>14</v>
      </c>
      <c r="N1" s="2" t="s">
        <v>15</v>
      </c>
      <c r="O1" s="2" t="s">
        <v>16</v>
      </c>
      <c r="P1" s="2" t="s">
        <v>17</v>
      </c>
      <c r="Q1" s="2" t="s">
        <v>18</v>
      </c>
      <c r="R1" s="2" t="s">
        <v>19</v>
      </c>
      <c r="S1" s="2" t="s">
        <v>20</v>
      </c>
      <c r="T1" s="2" t="s">
        <v>21</v>
      </c>
      <c r="U1" s="11" t="s">
        <v>22</v>
      </c>
      <c r="V1" s="2" t="s">
        <v>23</v>
      </c>
      <c r="W1" s="2" t="s">
        <v>24</v>
      </c>
      <c r="X1" s="2" t="s">
        <v>25</v>
      </c>
      <c r="Y1" s="2" t="s">
        <v>26</v>
      </c>
      <c r="Z1" s="2" t="s">
        <v>27</v>
      </c>
      <c r="AA1" s="2" t="s">
        <v>28</v>
      </c>
      <c r="AB1" s="2" t="s">
        <v>29</v>
      </c>
      <c r="AC1" s="8" t="s">
        <v>30</v>
      </c>
      <c r="AD1" s="2" t="s">
        <v>31</v>
      </c>
      <c r="AE1" s="2" t="s">
        <v>32</v>
      </c>
      <c r="AF1" s="2" t="s">
        <v>33</v>
      </c>
      <c r="AG1" s="2" t="s">
        <v>34</v>
      </c>
      <c r="AH1" s="2" t="s">
        <v>35</v>
      </c>
      <c r="AI1" s="2" t="s">
        <v>36</v>
      </c>
      <c r="AJ1" s="2" t="s">
        <v>37</v>
      </c>
      <c r="AK1" s="2" t="s">
        <v>38</v>
      </c>
    </row>
    <row r="2" spans="1:37" ht="15" x14ac:dyDescent="0.25">
      <c r="A2" s="3" t="s">
        <v>0</v>
      </c>
      <c r="B2" s="1">
        <v>61.28</v>
      </c>
      <c r="C2" s="1">
        <v>95.408000000000001</v>
      </c>
      <c r="D2" s="1">
        <v>240.21133333333302</v>
      </c>
      <c r="E2" s="1">
        <v>392.03800000000001</v>
      </c>
      <c r="F2" s="1">
        <v>650.07799999999997</v>
      </c>
      <c r="G2" s="1">
        <v>704.678</v>
      </c>
      <c r="H2" s="1">
        <v>787.32466666666664</v>
      </c>
      <c r="I2" s="1">
        <v>1047.3246666666666</v>
      </c>
      <c r="J2" s="1">
        <v>1157.028</v>
      </c>
      <c r="K2" s="1">
        <v>1469.328</v>
      </c>
      <c r="L2" s="1">
        <v>1556.0346666666667</v>
      </c>
      <c r="M2" s="1">
        <v>1656.9346666666668</v>
      </c>
      <c r="N2" s="1">
        <v>1773.3546666666668</v>
      </c>
      <c r="O2" s="1">
        <v>2090.3546666666671</v>
      </c>
      <c r="P2" s="1">
        <v>2221.3546666666671</v>
      </c>
      <c r="Q2" s="1">
        <v>2352.3546666666671</v>
      </c>
      <c r="R2" s="1">
        <v>2498.3546666666671</v>
      </c>
      <c r="S2" s="1">
        <v>2498.3546666666671</v>
      </c>
      <c r="T2" s="1">
        <v>2574.3546666666671</v>
      </c>
      <c r="U2" s="12">
        <v>2663.3546666666671</v>
      </c>
      <c r="V2" s="1">
        <v>2927.9213333333337</v>
      </c>
      <c r="W2" s="1">
        <v>3174.8146666666671</v>
      </c>
      <c r="X2" s="1">
        <v>3288.601333333334</v>
      </c>
      <c r="Y2" s="1">
        <v>3461.2480000000005</v>
      </c>
      <c r="Z2" s="1">
        <v>3670.3813333333337</v>
      </c>
      <c r="AA2" s="1">
        <v>3830.2546666666672</v>
      </c>
      <c r="AB2" s="1">
        <v>3984.0546666666673</v>
      </c>
      <c r="AC2" s="10">
        <v>4111.5480000000007</v>
      </c>
      <c r="AD2" s="1">
        <v>4263.101333333334</v>
      </c>
      <c r="AE2" s="1">
        <v>4468.5946666666678</v>
      </c>
      <c r="AF2" s="1"/>
      <c r="AG2" s="1"/>
      <c r="AH2" s="1"/>
      <c r="AI2" s="1"/>
      <c r="AJ2" s="1"/>
      <c r="AK2" s="1"/>
    </row>
    <row r="3" spans="1:37" ht="15" x14ac:dyDescent="0.25">
      <c r="A3" s="4" t="s">
        <v>1</v>
      </c>
      <c r="B3" s="1">
        <v>61.26</v>
      </c>
      <c r="C3" s="1">
        <v>95.259999999999991</v>
      </c>
      <c r="D3" s="1">
        <v>181.10999999999999</v>
      </c>
      <c r="E3" s="1">
        <v>307.28300000000002</v>
      </c>
      <c r="F3" s="1">
        <v>481.11599999999999</v>
      </c>
      <c r="G3" s="1">
        <v>588.24299999999994</v>
      </c>
      <c r="H3" s="1">
        <v>679.93</v>
      </c>
      <c r="I3" s="1">
        <v>858.25</v>
      </c>
      <c r="J3" s="1">
        <v>936.40700000000004</v>
      </c>
      <c r="K3" s="1">
        <v>1013.654</v>
      </c>
      <c r="L3" s="1">
        <v>1153.357</v>
      </c>
      <c r="M3" s="1">
        <v>1309.95</v>
      </c>
      <c r="N3" s="1">
        <v>1497.5170000000001</v>
      </c>
      <c r="O3" s="1">
        <v>1544.2176670000001</v>
      </c>
      <c r="P3" s="1">
        <v>1610.1176670000002</v>
      </c>
      <c r="Q3" s="1">
        <v>1676.5376670000003</v>
      </c>
      <c r="R3" s="1">
        <v>1800.6376670000002</v>
      </c>
      <c r="S3" s="1">
        <v>1800.6376670000002</v>
      </c>
      <c r="T3" s="1">
        <v>1946.8306670000002</v>
      </c>
      <c r="U3" s="12">
        <v>2241.8306670000002</v>
      </c>
      <c r="V3" s="1"/>
      <c r="W3" s="1"/>
      <c r="X3" s="1"/>
      <c r="Y3" s="1"/>
      <c r="Z3" s="1"/>
      <c r="AA3" s="1"/>
      <c r="AB3" s="1"/>
      <c r="AC3" s="9"/>
      <c r="AD3" s="1"/>
      <c r="AE3" s="1"/>
      <c r="AF3" s="1"/>
      <c r="AG3" s="1"/>
      <c r="AH3" s="1"/>
      <c r="AI3" s="1"/>
      <c r="AJ3" s="1"/>
      <c r="AK3" s="1"/>
    </row>
    <row r="4" spans="1:37" ht="15" x14ac:dyDescent="0.25">
      <c r="A4" s="5" t="s">
        <v>2</v>
      </c>
      <c r="B4" s="1">
        <v>87</v>
      </c>
      <c r="C4" s="1">
        <v>172</v>
      </c>
      <c r="D4" s="1">
        <v>294</v>
      </c>
      <c r="E4" s="1">
        <v>407</v>
      </c>
      <c r="F4" s="1">
        <v>609</v>
      </c>
      <c r="G4" s="1">
        <v>732</v>
      </c>
      <c r="H4" s="1">
        <v>859</v>
      </c>
      <c r="I4" s="1">
        <v>994</v>
      </c>
      <c r="J4" s="1">
        <v>1169</v>
      </c>
      <c r="K4" s="1">
        <v>1349</v>
      </c>
      <c r="L4" s="1">
        <v>1513</v>
      </c>
      <c r="M4" s="1">
        <v>1684</v>
      </c>
      <c r="N4" s="1">
        <v>1887</v>
      </c>
      <c r="O4" s="1">
        <v>2068.15</v>
      </c>
      <c r="P4" s="1">
        <v>2158.15</v>
      </c>
      <c r="Q4" s="1">
        <v>2377.15</v>
      </c>
      <c r="R4" s="1">
        <v>2578.15</v>
      </c>
      <c r="S4" s="1">
        <v>2578.15</v>
      </c>
      <c r="T4" s="1">
        <v>2790.15</v>
      </c>
      <c r="U4" s="12">
        <v>2979.15</v>
      </c>
      <c r="V4" s="1">
        <f>U4+$AB$15</f>
        <v>3179.15</v>
      </c>
      <c r="W4" s="1">
        <f t="shared" ref="W4:AI4" si="0">V4+$AB$15</f>
        <v>3379.15</v>
      </c>
      <c r="X4" s="1">
        <f t="shared" si="0"/>
        <v>3579.15</v>
      </c>
      <c r="Y4" s="1">
        <f t="shared" si="0"/>
        <v>3779.15</v>
      </c>
      <c r="Z4" s="1">
        <f t="shared" si="0"/>
        <v>3979.15</v>
      </c>
      <c r="AA4" s="1">
        <f t="shared" si="0"/>
        <v>4179.1499999999996</v>
      </c>
      <c r="AB4" s="1">
        <f t="shared" si="0"/>
        <v>4379.1499999999996</v>
      </c>
      <c r="AC4" s="1">
        <f t="shared" si="0"/>
        <v>4579.1499999999996</v>
      </c>
      <c r="AD4" s="1">
        <f t="shared" si="0"/>
        <v>4779.1499999999996</v>
      </c>
      <c r="AE4" s="1">
        <f t="shared" si="0"/>
        <v>4979.1499999999996</v>
      </c>
      <c r="AF4" s="1">
        <f t="shared" si="0"/>
        <v>5179.1499999999996</v>
      </c>
      <c r="AG4" s="1">
        <f t="shared" si="0"/>
        <v>5379.15</v>
      </c>
      <c r="AH4" s="1">
        <f t="shared" si="0"/>
        <v>5579.15</v>
      </c>
      <c r="AI4" s="1">
        <f t="shared" si="0"/>
        <v>5779.15</v>
      </c>
      <c r="AJ4" s="1">
        <f>AI4+$AB$15-100</f>
        <v>5879.15</v>
      </c>
      <c r="AK4" s="1">
        <v>5938.2780319509311</v>
      </c>
    </row>
    <row r="6" spans="1:37" x14ac:dyDescent="0.2">
      <c r="V6" t="s">
        <v>42</v>
      </c>
      <c r="X6">
        <f>Overall!U4+(AE2-Overall!U3)/'CPI - SPI'!U3</f>
        <v>5938.2780319509311</v>
      </c>
    </row>
    <row r="7" spans="1:37" x14ac:dyDescent="0.2">
      <c r="V7" t="s">
        <v>43</v>
      </c>
      <c r="X7">
        <f>AE2-Overall!X6</f>
        <v>-1469.6833652842633</v>
      </c>
    </row>
    <row r="8" spans="1:37" x14ac:dyDescent="0.2">
      <c r="V8" t="s">
        <v>44</v>
      </c>
      <c r="X8">
        <f>30/'CPI - SPI'!U2</f>
        <v>35.640800697459639</v>
      </c>
    </row>
    <row r="10" spans="1:37" x14ac:dyDescent="0.2">
      <c r="V10" t="s">
        <v>45</v>
      </c>
      <c r="X10">
        <f>U3-U2</f>
        <v>-421.5239996666669</v>
      </c>
    </row>
    <row r="11" spans="1:37" x14ac:dyDescent="0.2">
      <c r="V11" t="s">
        <v>46</v>
      </c>
      <c r="X11">
        <f>U3-U4</f>
        <v>-737.31933299999992</v>
      </c>
    </row>
    <row r="13" spans="1:37" x14ac:dyDescent="0.2">
      <c r="V13" t="s">
        <v>47</v>
      </c>
      <c r="X13">
        <f>X6-AE2</f>
        <v>1469.6833652842633</v>
      </c>
    </row>
    <row r="14" spans="1:37" x14ac:dyDescent="0.2">
      <c r="V14" t="s">
        <v>48</v>
      </c>
      <c r="X14">
        <f>X8-30</f>
        <v>5.640800697459639</v>
      </c>
    </row>
    <row r="15" spans="1:37" x14ac:dyDescent="0.2">
      <c r="AB15">
        <f>3000/15</f>
        <v>200</v>
      </c>
    </row>
    <row r="16" spans="1:37" x14ac:dyDescent="0.2">
      <c r="V16" t="s">
        <v>49</v>
      </c>
      <c r="X16">
        <f>X6-U4</f>
        <v>2959.128031950931</v>
      </c>
    </row>
    <row r="36" spans="1:1" x14ac:dyDescent="0.2">
      <c r="A36" s="6" t="s">
        <v>39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"/>
  <sheetViews>
    <sheetView tabSelected="1" zoomScaleNormal="100" workbookViewId="0">
      <selection activeCell="P15" sqref="P15"/>
    </sheetView>
  </sheetViews>
  <sheetFormatPr defaultRowHeight="14.25" x14ac:dyDescent="0.2"/>
  <sheetData>
    <row r="1" spans="1:21" x14ac:dyDescent="0.2"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s="7" t="s">
        <v>22</v>
      </c>
    </row>
    <row r="2" spans="1:21" x14ac:dyDescent="0.2">
      <c r="A2" t="s">
        <v>41</v>
      </c>
      <c r="B2">
        <f>Overall!B3/Overall!B2</f>
        <v>0.99967362924281977</v>
      </c>
      <c r="C2">
        <f>Overall!C3/Overall!C2</f>
        <v>0.99844876739896016</v>
      </c>
      <c r="D2">
        <f>Overall!D3/Overall!D2</f>
        <v>0.75396109536880118</v>
      </c>
      <c r="E2">
        <f>Overall!E3/Overall!E2</f>
        <v>0.78380922257536256</v>
      </c>
      <c r="F2">
        <f>Overall!F3/Overall!F2</f>
        <v>0.74008965078036792</v>
      </c>
      <c r="G2">
        <f>Overall!G3/Overall!G2</f>
        <v>0.83476850419624271</v>
      </c>
      <c r="H2">
        <f>Overall!H3/Overall!H2</f>
        <v>0.86359545024627704</v>
      </c>
      <c r="I2">
        <f>Overall!I3/Overall!I2</f>
        <v>0.81946890712653897</v>
      </c>
      <c r="J2">
        <f>Overall!J3/Overall!J2</f>
        <v>0.80932094988193892</v>
      </c>
      <c r="K2">
        <f>Overall!K3/Overall!K2</f>
        <v>0.68987591606503107</v>
      </c>
      <c r="L2">
        <f>Overall!L3/Overall!L2</f>
        <v>0.74121549134295206</v>
      </c>
      <c r="M2">
        <f>Overall!M3/Overall!M2</f>
        <v>0.79058639206051973</v>
      </c>
      <c r="N2">
        <f>Overall!N3/Overall!N2</f>
        <v>0.84445431483531019</v>
      </c>
      <c r="O2">
        <f>Overall!O3/Overall!O2</f>
        <v>0.73873476669987737</v>
      </c>
      <c r="P2">
        <f>Overall!P3/Overall!P2</f>
        <v>0.7248359260955477</v>
      </c>
      <c r="Q2">
        <f>Overall!Q3/Overall!Q2</f>
        <v>0.71270616236440532</v>
      </c>
      <c r="R2">
        <f>Overall!R3/Overall!R2</f>
        <v>0.72072940284432518</v>
      </c>
      <c r="S2">
        <f>Overall!S3/Overall!S2</f>
        <v>0.72072940284432518</v>
      </c>
      <c r="T2">
        <f>Overall!T3/Overall!T2</f>
        <v>0.75624026953551071</v>
      </c>
      <c r="U2" s="7">
        <f>Overall!U3/Overall!U2</f>
        <v>0.84173193118352985</v>
      </c>
    </row>
    <row r="3" spans="1:21" x14ac:dyDescent="0.2">
      <c r="A3" t="s">
        <v>40</v>
      </c>
      <c r="B3">
        <f>Overall!B3/Overall!B4</f>
        <v>0.70413793103448274</v>
      </c>
      <c r="C3">
        <f>Overall!C3/Overall!C4</f>
        <v>0.55383720930232549</v>
      </c>
      <c r="D3">
        <f>Overall!D3/Overall!D4</f>
        <v>0.61602040816326531</v>
      </c>
      <c r="E3">
        <f>Overall!E3/Overall!E4</f>
        <v>0.75499508599508602</v>
      </c>
      <c r="F3">
        <f>Overall!F3/Overall!F4</f>
        <v>0.7900098522167488</v>
      </c>
      <c r="G3">
        <f>Overall!G3/Overall!G4</f>
        <v>0.80361065573770485</v>
      </c>
      <c r="H3">
        <f>Overall!H3/Overall!H4</f>
        <v>0.79153667054714782</v>
      </c>
      <c r="I3">
        <f>Overall!I3/Overall!I4</f>
        <v>0.86343058350100599</v>
      </c>
      <c r="J3">
        <f>Overall!J3/Overall!J4</f>
        <v>0.80103250641573998</v>
      </c>
      <c r="K3">
        <f>Overall!K3/Overall!K4</f>
        <v>0.75141141586360272</v>
      </c>
      <c r="L3">
        <f>Overall!L3/Overall!L4</f>
        <v>0.7622980832782551</v>
      </c>
      <c r="M3">
        <f>Overall!M3/Overall!M4</f>
        <v>0.77788004750593831</v>
      </c>
      <c r="N3">
        <f>Overall!N3/Overall!N4</f>
        <v>0.79359671436142032</v>
      </c>
      <c r="O3">
        <f>Overall!O3/Overall!O4</f>
        <v>0.74666618330391898</v>
      </c>
      <c r="P3">
        <f>Overall!P3/Overall!P4</f>
        <v>0.74606383569260715</v>
      </c>
      <c r="Q3">
        <f>Overall!Q3/Overall!Q4</f>
        <v>0.70527213974717629</v>
      </c>
      <c r="R3">
        <f>Overall!R3/Overall!R4</f>
        <v>0.69842238310416394</v>
      </c>
      <c r="S3">
        <f>Overall!S3/Overall!S4</f>
        <v>0.69842238310416394</v>
      </c>
      <c r="T3">
        <f>Overall!T3/Overall!T4</f>
        <v>0.69775125602566179</v>
      </c>
      <c r="U3" s="7">
        <f>Overall!U3/Overall!U4</f>
        <v>0.7525068113388047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Overall</vt:lpstr>
      <vt:lpstr>CPI - SPI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Thanh Huy</dc:creator>
  <cp:lastModifiedBy>HienNguyen</cp:lastModifiedBy>
  <dcterms:created xsi:type="dcterms:W3CDTF">2016-03-24T01:11:29Z</dcterms:created>
  <dcterms:modified xsi:type="dcterms:W3CDTF">2017-02-23T10:34:41Z</dcterms:modified>
</cp:coreProperties>
</file>