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5621C1CB-B76B-4684-B4CB-9B02EE149F38}" xr6:coauthVersionLast="47" xr6:coauthVersionMax="47" xr10:uidLastSave="{00000000-0000-0000-0000-000000000000}"/>
  <bookViews>
    <workbookView xWindow="-105" yWindow="600" windowWidth="28800" windowHeight="15360" activeTab="1" xr2:uid="{00000000-000D-0000-FFFF-FFFF00000000}"/>
  </bookViews>
  <sheets>
    <sheet name="Grafica" sheetId="3" r:id="rId1"/>
    <sheet name="Configuraciones" sheetId="1" r:id="rId2"/>
  </sheets>
  <definedNames>
    <definedName name="_xlnm._FilterDatabase" localSheetId="1" hidden="1">Configuraciones!$A$1:$K$289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O3" i="1"/>
  <c r="P2" i="1"/>
  <c r="O2" i="1"/>
  <c r="K2" i="1"/>
  <c r="J11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5" i="3"/>
  <c r="H5" i="3"/>
  <c r="G5" i="3"/>
</calcChain>
</file>

<file path=xl/sharedStrings.xml><?xml version="1.0" encoding="utf-8"?>
<sst xmlns="http://schemas.openxmlformats.org/spreadsheetml/2006/main" count="599" uniqueCount="596">
  <si>
    <t>Simulación</t>
  </si>
  <si>
    <t>sim1</t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</si>
  <si>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</si>
  <si>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</si>
  <si>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</si>
  <si>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</si>
  <si>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</si>
  <si>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</si>
  <si>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</si>
  <si>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</si>
  <si>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</si>
  <si>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</si>
  <si>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</si>
  <si>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</si>
  <si>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</si>
  <si>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sim15</t>
  </si>
  <si>
    <t>sim16</t>
  </si>
  <si>
    <t>sim17</t>
  </si>
  <si>
    <t>sim18</t>
  </si>
  <si>
    <t>sim19</t>
  </si>
  <si>
    <t>sim20</t>
  </si>
  <si>
    <t>sim21</t>
  </si>
  <si>
    <t>sim22</t>
  </si>
  <si>
    <t>sim23</t>
  </si>
  <si>
    <t>sim24</t>
  </si>
  <si>
    <t>sim25</t>
  </si>
  <si>
    <t>sim26</t>
  </si>
  <si>
    <t>sim27</t>
  </si>
  <si>
    <t>sim28</t>
  </si>
  <si>
    <t>sim29</t>
  </si>
  <si>
    <t>sim30</t>
  </si>
  <si>
    <t>sim31</t>
  </si>
  <si>
    <t>sim32</t>
  </si>
  <si>
    <t>sim33</t>
  </si>
  <si>
    <t>sim34</t>
  </si>
  <si>
    <t>sim35</t>
  </si>
  <si>
    <t>sim36</t>
  </si>
  <si>
    <t>sim37</t>
  </si>
  <si>
    <t>sim38</t>
  </si>
  <si>
    <t>sim39</t>
  </si>
  <si>
    <t>sim40</t>
  </si>
  <si>
    <t>sim41</t>
  </si>
  <si>
    <t>sim42</t>
  </si>
  <si>
    <t>sim43</t>
  </si>
  <si>
    <t>sim44</t>
  </si>
  <si>
    <t>sim45</t>
  </si>
  <si>
    <t>sim46</t>
  </si>
  <si>
    <t>sim47</t>
  </si>
  <si>
    <t>sim48</t>
  </si>
  <si>
    <t>sim49</t>
  </si>
  <si>
    <t>sim50</t>
  </si>
  <si>
    <t>sim51</t>
  </si>
  <si>
    <t>sim52</t>
  </si>
  <si>
    <t>sim53</t>
  </si>
  <si>
    <t>sim54</t>
  </si>
  <si>
    <t>sim55</t>
  </si>
  <si>
    <t>sim56</t>
  </si>
  <si>
    <t>sim57</t>
  </si>
  <si>
    <t>sim58</t>
  </si>
  <si>
    <t>sim59</t>
  </si>
  <si>
    <t>sim60</t>
  </si>
  <si>
    <t>sim61</t>
  </si>
  <si>
    <t>sim62</t>
  </si>
  <si>
    <t>sim63</t>
  </si>
  <si>
    <t>sim64</t>
  </si>
  <si>
    <t>sim65</t>
  </si>
  <si>
    <t>sim66</t>
  </si>
  <si>
    <t>sim67</t>
  </si>
  <si>
    <t>sim68</t>
  </si>
  <si>
    <t>sim69</t>
  </si>
  <si>
    <t>sim70</t>
  </si>
  <si>
    <t>sim71</t>
  </si>
  <si>
    <t>sim72</t>
  </si>
  <si>
    <t>sim73</t>
  </si>
  <si>
    <t>sim74</t>
  </si>
  <si>
    <t>sim75</t>
  </si>
  <si>
    <t>sim76</t>
  </si>
  <si>
    <t>sim77</t>
  </si>
  <si>
    <t>sim78</t>
  </si>
  <si>
    <t>sim79</t>
  </si>
  <si>
    <t>sim80</t>
  </si>
  <si>
    <t>sim81</t>
  </si>
  <si>
    <t>sim82</t>
  </si>
  <si>
    <t>sim83</t>
  </si>
  <si>
    <t>sim84</t>
  </si>
  <si>
    <t>sim85</t>
  </si>
  <si>
    <t>sim86</t>
  </si>
  <si>
    <t>sim87</t>
  </si>
  <si>
    <t>sim88</t>
  </si>
  <si>
    <t>sim89</t>
  </si>
  <si>
    <t>sim90</t>
  </si>
  <si>
    <t>sim91</t>
  </si>
  <si>
    <t>sim92</t>
  </si>
  <si>
    <t>sim93</t>
  </si>
  <si>
    <t>sim94</t>
  </si>
  <si>
    <t>sim95</t>
  </si>
  <si>
    <t>sim96</t>
  </si>
  <si>
    <t>sim97</t>
  </si>
  <si>
    <t>sim98</t>
  </si>
  <si>
    <t>sim99</t>
  </si>
  <si>
    <t>sim100</t>
  </si>
  <si>
    <t>sim101</t>
  </si>
  <si>
    <t>sim102</t>
  </si>
  <si>
    <t>sim103</t>
  </si>
  <si>
    <t>sim104</t>
  </si>
  <si>
    <t>sim105</t>
  </si>
  <si>
    <t>sim106</t>
  </si>
  <si>
    <t>sim107</t>
  </si>
  <si>
    <t>sim108</t>
  </si>
  <si>
    <t>sim109</t>
  </si>
  <si>
    <t>sim110</t>
  </si>
  <si>
    <t>sim111</t>
  </si>
  <si>
    <t>sim112</t>
  </si>
  <si>
    <t>sim113</t>
  </si>
  <si>
    <t>sim114</t>
  </si>
  <si>
    <t>sim115</t>
  </si>
  <si>
    <t>sim116</t>
  </si>
  <si>
    <t>sim117</t>
  </si>
  <si>
    <t>sim118</t>
  </si>
  <si>
    <t>sim119</t>
  </si>
  <si>
    <t>sim120</t>
  </si>
  <si>
    <t>sim121</t>
  </si>
  <si>
    <t>sim122</t>
  </si>
  <si>
    <t>sim123</t>
  </si>
  <si>
    <t>sim124</t>
  </si>
  <si>
    <t>sim125</t>
  </si>
  <si>
    <t>sim126</t>
  </si>
  <si>
    <t>sim127</t>
  </si>
  <si>
    <t>sim128</t>
  </si>
  <si>
    <t>sim129</t>
  </si>
  <si>
    <t>sim130</t>
  </si>
  <si>
    <t>sim131</t>
  </si>
  <si>
    <t>sim132</t>
  </si>
  <si>
    <t>sim133</t>
  </si>
  <si>
    <t>sim134</t>
  </si>
  <si>
    <t>sim135</t>
  </si>
  <si>
    <t>sim136</t>
  </si>
  <si>
    <t>sim137</t>
  </si>
  <si>
    <t>sim138</t>
  </si>
  <si>
    <t>sim139</t>
  </si>
  <si>
    <t>sim140</t>
  </si>
  <si>
    <t>sim141</t>
  </si>
  <si>
    <t>sim142</t>
  </si>
  <si>
    <t>sim143</t>
  </si>
  <si>
    <t>sim144</t>
  </si>
  <si>
    <t>sim145</t>
  </si>
  <si>
    <t>sim146</t>
  </si>
  <si>
    <t>sim147</t>
  </si>
  <si>
    <t>sim148</t>
  </si>
  <si>
    <t>sim149</t>
  </si>
  <si>
    <t>sim150</t>
  </si>
  <si>
    <t>sim151</t>
  </si>
  <si>
    <t>sim152</t>
  </si>
  <si>
    <t>sim153</t>
  </si>
  <si>
    <t>sim154</t>
  </si>
  <si>
    <t>sim155</t>
  </si>
  <si>
    <t>sim156</t>
  </si>
  <si>
    <t>sim157</t>
  </si>
  <si>
    <t>sim158</t>
  </si>
  <si>
    <t>sim159</t>
  </si>
  <si>
    <t>sim160</t>
  </si>
  <si>
    <t>sim161</t>
  </si>
  <si>
    <t>sim162</t>
  </si>
  <si>
    <t>sim163</t>
  </si>
  <si>
    <t>sim164</t>
  </si>
  <si>
    <t>sim165</t>
  </si>
  <si>
    <t>sim166</t>
  </si>
  <si>
    <t>sim167</t>
  </si>
  <si>
    <t>sim168</t>
  </si>
  <si>
    <t>sim169</t>
  </si>
  <si>
    <t>sim170</t>
  </si>
  <si>
    <t>sim171</t>
  </si>
  <si>
    <t>sim172</t>
  </si>
  <si>
    <t>sim173</t>
  </si>
  <si>
    <t>sim174</t>
  </si>
  <si>
    <t>sim175</t>
  </si>
  <si>
    <t>sim176</t>
  </si>
  <si>
    <t>sim177</t>
  </si>
  <si>
    <t>sim178</t>
  </si>
  <si>
    <t>sim179</t>
  </si>
  <si>
    <t>sim180</t>
  </si>
  <si>
    <t>sim181</t>
  </si>
  <si>
    <t>sim182</t>
  </si>
  <si>
    <t>sim183</t>
  </si>
  <si>
    <t>sim184</t>
  </si>
  <si>
    <t>sim185</t>
  </si>
  <si>
    <t>sim186</t>
  </si>
  <si>
    <t>sim187</t>
  </si>
  <si>
    <t>sim188</t>
  </si>
  <si>
    <t>sim189</t>
  </si>
  <si>
    <t>sim190</t>
  </si>
  <si>
    <t>sim191</t>
  </si>
  <si>
    <t>sim192</t>
  </si>
  <si>
    <t>sim193</t>
  </si>
  <si>
    <t>sim194</t>
  </si>
  <si>
    <t>sim195</t>
  </si>
  <si>
    <t>sim196</t>
  </si>
  <si>
    <t>sim197</t>
  </si>
  <si>
    <t>sim198</t>
  </si>
  <si>
    <t>sim199</t>
  </si>
  <si>
    <t>sim200</t>
  </si>
  <si>
    <t>sim201</t>
  </si>
  <si>
    <t>sim202</t>
  </si>
  <si>
    <t>sim203</t>
  </si>
  <si>
    <t>sim204</t>
  </si>
  <si>
    <t>sim205</t>
  </si>
  <si>
    <t>sim206</t>
  </si>
  <si>
    <t>sim207</t>
  </si>
  <si>
    <t>sim208</t>
  </si>
  <si>
    <t>sim209</t>
  </si>
  <si>
    <t>sim210</t>
  </si>
  <si>
    <t>sim211</t>
  </si>
  <si>
    <t>sim212</t>
  </si>
  <si>
    <t>sim213</t>
  </si>
  <si>
    <t>sim214</t>
  </si>
  <si>
    <t>sim215</t>
  </si>
  <si>
    <t>sim216</t>
  </si>
  <si>
    <t>sim217</t>
  </si>
  <si>
    <t>sim218</t>
  </si>
  <si>
    <t>sim219</t>
  </si>
  <si>
    <t>sim220</t>
  </si>
  <si>
    <t>sim221</t>
  </si>
  <si>
    <t>sim222</t>
  </si>
  <si>
    <t>sim223</t>
  </si>
  <si>
    <t>sim224</t>
  </si>
  <si>
    <t>sim225</t>
  </si>
  <si>
    <t>sim226</t>
  </si>
  <si>
    <t>sim227</t>
  </si>
  <si>
    <t>sim228</t>
  </si>
  <si>
    <t>sim229</t>
  </si>
  <si>
    <t>sim230</t>
  </si>
  <si>
    <t>sim231</t>
  </si>
  <si>
    <t>sim232</t>
  </si>
  <si>
    <t>sim233</t>
  </si>
  <si>
    <t>sim234</t>
  </si>
  <si>
    <t>sim235</t>
  </si>
  <si>
    <t>sim236</t>
  </si>
  <si>
    <t>sim237</t>
  </si>
  <si>
    <t>sim238</t>
  </si>
  <si>
    <t>sim239</t>
  </si>
  <si>
    <t>sim240</t>
  </si>
  <si>
    <t>sim241</t>
  </si>
  <si>
    <t>sim242</t>
  </si>
  <si>
    <t>sim243</t>
  </si>
  <si>
    <t>sim244</t>
  </si>
  <si>
    <t>sim245</t>
  </si>
  <si>
    <t>sim246</t>
  </si>
  <si>
    <t>sim247</t>
  </si>
  <si>
    <t>sim248</t>
  </si>
  <si>
    <t>sim249</t>
  </si>
  <si>
    <t>sim250</t>
  </si>
  <si>
    <t>sim251</t>
  </si>
  <si>
    <t>sim252</t>
  </si>
  <si>
    <t>sim253</t>
  </si>
  <si>
    <t>sim254</t>
  </si>
  <si>
    <t>sim255</t>
  </si>
  <si>
    <t>sim256</t>
  </si>
  <si>
    <t>sim257</t>
  </si>
  <si>
    <t>sim258</t>
  </si>
  <si>
    <t>sim259</t>
  </si>
  <si>
    <t>sim260</t>
  </si>
  <si>
    <t>sim261</t>
  </si>
  <si>
    <t>sim262</t>
  </si>
  <si>
    <t>sim263</t>
  </si>
  <si>
    <t>sim264</t>
  </si>
  <si>
    <t>sim265</t>
  </si>
  <si>
    <t>sim266</t>
  </si>
  <si>
    <t>sim267</t>
  </si>
  <si>
    <t>sim268</t>
  </si>
  <si>
    <t>sim269</t>
  </si>
  <si>
    <t>sim270</t>
  </si>
  <si>
    <t>sim271</t>
  </si>
  <si>
    <t>sim272</t>
  </si>
  <si>
    <t>sim273</t>
  </si>
  <si>
    <t>sim274</t>
  </si>
  <si>
    <t>sim275</t>
  </si>
  <si>
    <t>sim276</t>
  </si>
  <si>
    <t>sim277</t>
  </si>
  <si>
    <t>sim278</t>
  </si>
  <si>
    <t>sim279</t>
  </si>
  <si>
    <t>sim280</t>
  </si>
  <si>
    <t>sim281</t>
  </si>
  <si>
    <t>sim282</t>
  </si>
  <si>
    <t>sim283</t>
  </si>
  <si>
    <t>sim284</t>
  </si>
  <si>
    <t>sim285</t>
  </si>
  <si>
    <t>sim286</t>
  </si>
  <si>
    <t>sim287</t>
  </si>
  <si>
    <t>sim288</t>
  </si>
  <si>
    <t>aux</t>
  </si>
  <si>
    <t>extension</t>
  </si>
  <si>
    <t>Total general</t>
  </si>
  <si>
    <t>Etiquetas de fila</t>
  </si>
  <si>
    <t>método</t>
  </si>
  <si>
    <t>File</t>
  </si>
  <si>
    <t>config_sim1_mp3_enc_L1d16kB_write64_L2asso4.txt</t>
  </si>
  <si>
    <t>config_sim2_mp3_dec_L1d16kB_write64_L2asso4.txt</t>
  </si>
  <si>
    <t>config_sim3_jpg2k_enc_L1d16kB_write64_L2asso4.txt</t>
  </si>
  <si>
    <t>config_sim4_jpg2k_dec_L1d16kB_write64_L2asso4.txt</t>
  </si>
  <si>
    <t>config_sim5_h264_dec_L1d16kB_write64_L2asso4.txt</t>
  </si>
  <si>
    <t>config_sim6_h264_enc_L1d16kB_write64_L2asso4.txt</t>
  </si>
  <si>
    <t>config_sim7_mp3_enc_L1d16kB_write64_L2asso8.txt</t>
  </si>
  <si>
    <t>config_sim8_mp3_dec_L1d16kB_write64_L2asso8.txt</t>
  </si>
  <si>
    <t>config_sim9_jpg2k_enc_L1d16kB_write64_L2asso8.txt</t>
  </si>
  <si>
    <t>config_sim10_jpg2k_dec_L1d16kB_write64_L2asso8.txt</t>
  </si>
  <si>
    <t>config_sim11_h264_dec_L1d16kB_write64_L2asso8.txt</t>
  </si>
  <si>
    <t>config_sim12_h264_enc_L1d16kB_write64_L2asso8.txt</t>
  </si>
  <si>
    <t>config_sim13_mp3_enc_L1d16kB_write64_L2asso2.txt</t>
  </si>
  <si>
    <t>config_sim14_mp3_dec_L1d16kB_write64_L2asso2.txt</t>
  </si>
  <si>
    <t>config_sim15_jpg2k_enc_L1d16kB_write64_L2asso2.txt</t>
  </si>
  <si>
    <t>config_sim16_jpg2k_dec_L1d16kB_write64_L2asso2.txt</t>
  </si>
  <si>
    <t>config_sim17_h264_dec_L1d16kB_write64_L2asso2.txt</t>
  </si>
  <si>
    <t>config_sim18_h264_enc_L1d16kB_write64_L2asso2.txt</t>
  </si>
  <si>
    <t>config_sim19_mp3_enc_L1d16kB_write64_L2asso16.txt</t>
  </si>
  <si>
    <t>config_sim20_mp3_dec_L1d16kB_write64_L2asso16.txt</t>
  </si>
  <si>
    <t>config_sim21_jpg2k_enc_L1d16kB_write64_L2asso16.txt</t>
  </si>
  <si>
    <t>config_sim22_jpg2k_dec_L1d16kB_write64_L2asso16.txt</t>
  </si>
  <si>
    <t>config_sim23_h264_dec_L1d16kB_write64_L2asso16.txt</t>
  </si>
  <si>
    <t>config_sim24_h264_enc_L1d16kB_write64_L2asso16.txt</t>
  </si>
  <si>
    <t>config_sim25_mp3_enc_L1d16kB_write32_L2asso4.txt</t>
  </si>
  <si>
    <t>config_sim26_mp3_dec_L1d16kB_write32_L2asso4.txt</t>
  </si>
  <si>
    <t>config_sim27_jpg2k_enc_L1d16kB_write32_L2asso4.txt</t>
  </si>
  <si>
    <t>config_sim28_jpg2k_dec_L1d16kB_write32_L2asso4.txt</t>
  </si>
  <si>
    <t>config_sim29_h264_dec_L1d16kB_write32_L2asso4.txt</t>
  </si>
  <si>
    <t>config_sim30_h264_enc_L1d16kB_write32_L2asso4.txt</t>
  </si>
  <si>
    <t>config_sim31_mp3_enc_L1d16kB_write32_L2asso8.txt</t>
  </si>
  <si>
    <t>config_sim32_mp3_dec_L1d16kB_write32_L2asso8.txt</t>
  </si>
  <si>
    <t>config_sim33_jpg2k_enc_L1d16kB_write32_L2asso8.txt</t>
  </si>
  <si>
    <t>config_sim34_jpg2k_dec_L1d16kB_write32_L2asso8.txt</t>
  </si>
  <si>
    <t>config_sim35_h264_dec_L1d16kB_write32_L2asso8.txt</t>
  </si>
  <si>
    <t>config_sim36_h264_enc_L1d16kB_write32_L2asso8.txt</t>
  </si>
  <si>
    <t>config_sim37_mp3_enc_L1d16kB_write32_L2asso2.txt</t>
  </si>
  <si>
    <t>config_sim38_mp3_dec_L1d16kB_write32_L2asso2.txt</t>
  </si>
  <si>
    <t>config_sim39_jpg2k_enc_L1d16kB_write32_L2asso2.txt</t>
  </si>
  <si>
    <t>config_sim40_jpg2k_dec_L1d16kB_write32_L2asso2.txt</t>
  </si>
  <si>
    <t>config_sim41_h264_dec_L1d16kB_write32_L2asso2.txt</t>
  </si>
  <si>
    <t>config_sim42_h264_enc_L1d16kB_write32_L2asso2.txt</t>
  </si>
  <si>
    <t>config_sim43_mp3_enc_L1d16kB_write32_L2asso16.txt</t>
  </si>
  <si>
    <t>config_sim44_mp3_dec_L1d16kB_write32_L2asso16.txt</t>
  </si>
  <si>
    <t>config_sim45_jpg2k_enc_L1d16kB_write32_L2asso16.txt</t>
  </si>
  <si>
    <t>config_sim46_jpg2k_dec_L1d16kB_write32_L2asso16.txt</t>
  </si>
  <si>
    <t>config_sim47_h264_dec_L1d16kB_write32_L2asso16.txt</t>
  </si>
  <si>
    <t>config_sim48_h264_enc_L1d16kB_write32_L2asso16.txt</t>
  </si>
  <si>
    <t>config_sim49_mp3_enc_L1d16kB_write16_L2asso4.txt</t>
  </si>
  <si>
    <t>config_sim50_mp3_dec_L1d16kB_write16_L2asso4.txt</t>
  </si>
  <si>
    <t>config_sim51_jpg2k_enc_L1d16kB_write16_L2asso4.txt</t>
  </si>
  <si>
    <t>config_sim52_jpg2k_dec_L1d16kB_write16_L2asso4.txt</t>
  </si>
  <si>
    <t>config_sim53_h264_dec_L1d16kB_write16_L2asso4.txt</t>
  </si>
  <si>
    <t>config_sim54_h264_enc_L1d16kB_write16_L2asso4.txt</t>
  </si>
  <si>
    <t>config_sim55_mp3_enc_L1d16kB_write16_L2asso8.txt</t>
  </si>
  <si>
    <t>config_sim56_mp3_dec_L1d16kB_write16_L2asso8.txt</t>
  </si>
  <si>
    <t>config_sim57_jpg2k_enc_L1d16kB_write16_L2asso8.txt</t>
  </si>
  <si>
    <t>config_sim58_jpg2k_dec_L1d16kB_write16_L2asso8.txt</t>
  </si>
  <si>
    <t>config_sim59_h264_dec_L1d16kB_write16_L2asso8.txt</t>
  </si>
  <si>
    <t>config_sim60_h264_enc_L1d16kB_write16_L2asso8.txt</t>
  </si>
  <si>
    <t>config_sim61_mp3_enc_L1d16kB_write16_L2asso2.txt</t>
  </si>
  <si>
    <t>config_sim62_mp3_dec_L1d16kB_write16_L2asso2.txt</t>
  </si>
  <si>
    <t>config_sim63_jpg2k_enc_L1d16kB_write16_L2asso2.txt</t>
  </si>
  <si>
    <t>config_sim64_jpg2k_dec_L1d16kB_write16_L2asso2.txt</t>
  </si>
  <si>
    <t>config_sim65_h264_dec_L1d16kB_write16_L2asso2.txt</t>
  </si>
  <si>
    <t>config_sim66_h264_enc_L1d16kB_write16_L2asso2.txt</t>
  </si>
  <si>
    <t>config_sim67_mp3_enc_L1d16kB_write16_L2asso16.txt</t>
  </si>
  <si>
    <t>config_sim68_mp3_dec_L1d16kB_write16_L2asso16.txt</t>
  </si>
  <si>
    <t>config_sim69_jpg2k_enc_L1d16kB_write16_L2asso16.txt</t>
  </si>
  <si>
    <t>config_sim70_jpg2k_dec_L1d16kB_write16_L2asso16.txt</t>
  </si>
  <si>
    <t>config_sim71_h264_dec_L1d16kB_write16_L2asso16.txt</t>
  </si>
  <si>
    <t>config_sim72_h264_enc_L1d16kB_write16_L2asso16.txt</t>
  </si>
  <si>
    <t>config_sim73_mp3_enc_L1d64kB_write64_L2asso4.txt</t>
  </si>
  <si>
    <t>config_sim74_mp3_dec_L1d64kB_write64_L2asso4.txt</t>
  </si>
  <si>
    <t>config_sim75_jpg2k_enc_L1d64kB_write64_L2asso4.txt</t>
  </si>
  <si>
    <t>config_sim76_jpg2k_dec_L1d64kB_write64_L2asso4.txt</t>
  </si>
  <si>
    <t>config_sim77_h264_dec_L1d64kB_write64_L2asso4.txt</t>
  </si>
  <si>
    <t>config_sim78_h264_enc_L1d64kB_write64_L2asso4.txt</t>
  </si>
  <si>
    <t>config_sim79_mp3_enc_L1d64kB_write64_L2asso8.txt</t>
  </si>
  <si>
    <t>config_sim80_mp3_dec_L1d64kB_write64_L2asso8.txt</t>
  </si>
  <si>
    <t>config_sim81_jpg2k_enc_L1d64kB_write64_L2asso8.txt</t>
  </si>
  <si>
    <t>config_sim82_jpg2k_dec_L1d64kB_write64_L2asso8.txt</t>
  </si>
  <si>
    <t>config_sim83_h264_dec_L1d64kB_write64_L2asso8.txt</t>
  </si>
  <si>
    <t>config_sim84_h264_enc_L1d64kB_write64_L2asso8.txt</t>
  </si>
  <si>
    <t>config_sim85_mp3_enc_L1d64kB_write64_L2asso2.txt</t>
  </si>
  <si>
    <t>config_sim86_mp3_dec_L1d64kB_write64_L2asso2.txt</t>
  </si>
  <si>
    <t>config_sim87_jpg2k_enc_L1d64kB_write64_L2asso2.txt</t>
  </si>
  <si>
    <t>config_sim88_jpg2k_dec_L1d64kB_write64_L2asso2.txt</t>
  </si>
  <si>
    <t>config_sim89_h264_dec_L1d64kB_write64_L2asso2.txt</t>
  </si>
  <si>
    <t>config_sim90_h264_enc_L1d64kB_write64_L2asso2.txt</t>
  </si>
  <si>
    <t>config_sim91_mp3_enc_L1d64kB_write64_L2asso16.txt</t>
  </si>
  <si>
    <t>config_sim92_mp3_dec_L1d64kB_write64_L2asso16.txt</t>
  </si>
  <si>
    <t>config_sim93_jpg2k_enc_L1d64kB_write64_L2asso16.txt</t>
  </si>
  <si>
    <t>config_sim94_jpg2k_dec_L1d64kB_write64_L2asso16.txt</t>
  </si>
  <si>
    <t>config_sim95_h264_dec_L1d64kB_write64_L2asso16.txt</t>
  </si>
  <si>
    <t>config_sim96_h264_enc_L1d64kB_write64_L2asso16.txt</t>
  </si>
  <si>
    <t>config_sim97_mp3_enc_L1d64kB_write32_L2asso4.txt</t>
  </si>
  <si>
    <t>config_sim98_mp3_dec_L1d64kB_write32_L2asso4.txt</t>
  </si>
  <si>
    <t>config_sim99_jpg2k_enc_L1d64kB_write32_L2asso4.txt</t>
  </si>
  <si>
    <t>config_sim100_jpg2k_dec_L1d64kB_write32_L2asso4.txt</t>
  </si>
  <si>
    <t>config_sim101_h264_dec_L1d64kB_write32_L2asso4.txt</t>
  </si>
  <si>
    <t>config_sim102_h264_enc_L1d64kB_write32_L2asso4.txt</t>
  </si>
  <si>
    <t>config_sim103_mp3_enc_L1d64kB_write32_L2asso8.txt</t>
  </si>
  <si>
    <t>config_sim104_mp3_dec_L1d64kB_write32_L2asso8.txt</t>
  </si>
  <si>
    <t>config_sim105_jpg2k_enc_L1d64kB_write32_L2asso8.txt</t>
  </si>
  <si>
    <t>config_sim106_jpg2k_dec_L1d64kB_write32_L2asso8.txt</t>
  </si>
  <si>
    <t>config_sim107_h264_dec_L1d64kB_write32_L2asso8.txt</t>
  </si>
  <si>
    <t>config_sim108_h264_enc_L1d64kB_write32_L2asso8.txt</t>
  </si>
  <si>
    <t>config_sim109_mp3_enc_L1d64kB_write32_L2asso2.txt</t>
  </si>
  <si>
    <t>config_sim110_mp3_dec_L1d64kB_write32_L2asso2.txt</t>
  </si>
  <si>
    <t>config_sim111_jpg2k_enc_L1d64kB_write32_L2asso2.txt</t>
  </si>
  <si>
    <t>config_sim112_jpg2k_dec_L1d64kB_write32_L2asso2.txt</t>
  </si>
  <si>
    <t>config_sim113_h264_dec_L1d64kB_write32_L2asso2.txt</t>
  </si>
  <si>
    <t>config_sim114_h264_enc_L1d64kB_write32_L2asso2.txt</t>
  </si>
  <si>
    <t>config_sim115_mp3_enc_L1d64kB_write32_L2asso16.txt</t>
  </si>
  <si>
    <t>config_sim116_mp3_dec_L1d64kB_write32_L2asso16.txt</t>
  </si>
  <si>
    <t>config_sim117_jpg2k_enc_L1d64kB_write32_L2asso16.txt</t>
  </si>
  <si>
    <t>config_sim118_jpg2k_dec_L1d64kB_write32_L2asso16.txt</t>
  </si>
  <si>
    <t>config_sim119_h264_dec_L1d64kB_write32_L2asso16.txt</t>
  </si>
  <si>
    <t>config_sim120_h264_enc_L1d64kB_write32_L2asso16.txt</t>
  </si>
  <si>
    <t>config_sim121_mp3_enc_L1d64kB_write16_L2asso4.txt</t>
  </si>
  <si>
    <t>config_sim122_mp3_dec_L1d64kB_write16_L2asso4.txt</t>
  </si>
  <si>
    <t>config_sim123_jpg2k_enc_L1d64kB_write16_L2asso4.txt</t>
  </si>
  <si>
    <t>config_sim124_jpg2k_dec_L1d64kB_write16_L2asso4.txt</t>
  </si>
  <si>
    <t>config_sim125_h264_dec_L1d64kB_write16_L2asso4.txt</t>
  </si>
  <si>
    <t>config_sim126_h264_enc_L1d64kB_write16_L2asso4.txt</t>
  </si>
  <si>
    <t>config_sim127_mp3_enc_L1d64kB_write16_L2asso8.txt</t>
  </si>
  <si>
    <t>config_sim128_mp3_dec_L1d64kB_write16_L2asso8.txt</t>
  </si>
  <si>
    <t>config_sim129_jpg2k_enc_L1d64kB_write16_L2asso8.txt</t>
  </si>
  <si>
    <t>config_sim130_jpg2k_dec_L1d64kB_write16_L2asso8.txt</t>
  </si>
  <si>
    <t>config_sim131_h264_dec_L1d64kB_write16_L2asso8.txt</t>
  </si>
  <si>
    <t>config_sim132_h264_enc_L1d64kB_write16_L2asso8.txt</t>
  </si>
  <si>
    <t>config_sim133_mp3_enc_L1d64kB_write16_L2asso2.txt</t>
  </si>
  <si>
    <t>config_sim134_mp3_dec_L1d64kB_write16_L2asso2.txt</t>
  </si>
  <si>
    <t>config_sim135_jpg2k_enc_L1d64kB_write16_L2asso2.txt</t>
  </si>
  <si>
    <t>config_sim136_jpg2k_dec_L1d64kB_write16_L2asso2.txt</t>
  </si>
  <si>
    <t>config_sim137_h264_dec_L1d64kB_write16_L2asso2.txt</t>
  </si>
  <si>
    <t>config_sim138_h264_enc_L1d64kB_write16_L2asso2.txt</t>
  </si>
  <si>
    <t>config_sim139_mp3_enc_L1d64kB_write16_L2asso16.txt</t>
  </si>
  <si>
    <t>config_sim140_mp3_dec_L1d64kB_write16_L2asso16.txt</t>
  </si>
  <si>
    <t>config_sim141_jpg2k_enc_L1d64kB_write16_L2asso16.txt</t>
  </si>
  <si>
    <t>config_sim142_jpg2k_dec_L1d64kB_write16_L2asso16.txt</t>
  </si>
  <si>
    <t>config_sim143_h264_dec_L1d64kB_write16_L2asso16.txt</t>
  </si>
  <si>
    <t>config_sim144_h264_enc_L1d64kB_write16_L2asso16.txt</t>
  </si>
  <si>
    <t>config_sim145_mp3_enc_L1d256kB_write64_L2asso4.txt</t>
  </si>
  <si>
    <t>config_sim146_mp3_dec_L1d256kB_write64_L2asso4.txt</t>
  </si>
  <si>
    <t>config_sim147_jpg2k_enc_L1d256kB_write64_L2asso4.txt</t>
  </si>
  <si>
    <t>config_sim148_jpg2k_dec_L1d256kB_write64_L2asso4.txt</t>
  </si>
  <si>
    <t>config_sim149_h264_dec_L1d256kB_write64_L2asso4.txt</t>
  </si>
  <si>
    <t>config_sim150_h264_enc_L1d256kB_write64_L2asso4.txt</t>
  </si>
  <si>
    <t>config_sim151_mp3_enc_L1d256kB_write64_L2asso8.txt</t>
  </si>
  <si>
    <t>config_sim152_mp3_dec_L1d256kB_write64_L2asso8.txt</t>
  </si>
  <si>
    <t>config_sim153_jpg2k_enc_L1d256kB_write64_L2asso8.txt</t>
  </si>
  <si>
    <t>config_sim154_jpg2k_dec_L1d256kB_write64_L2asso8.txt</t>
  </si>
  <si>
    <t>config_sim155_h264_dec_L1d256kB_write64_L2asso8.txt</t>
  </si>
  <si>
    <t>config_sim156_h264_enc_L1d256kB_write64_L2asso8.txt</t>
  </si>
  <si>
    <t>config_sim157_mp3_enc_L1d256kB_write64_L2asso2.txt</t>
  </si>
  <si>
    <t>config_sim158_mp3_dec_L1d256kB_write64_L2asso2.txt</t>
  </si>
  <si>
    <t>config_sim159_jpg2k_enc_L1d256kB_write64_L2asso2.txt</t>
  </si>
  <si>
    <t>config_sim160_jpg2k_dec_L1d256kB_write64_L2asso2.txt</t>
  </si>
  <si>
    <t>config_sim161_h264_dec_L1d256kB_write64_L2asso2.txt</t>
  </si>
  <si>
    <t>config_sim162_h264_enc_L1d256kB_write64_L2asso2.txt</t>
  </si>
  <si>
    <t>config_sim163_mp3_enc_L1d256kB_write64_L2asso16.txt</t>
  </si>
  <si>
    <t>config_sim164_mp3_dec_L1d256kB_write64_L2asso16.txt</t>
  </si>
  <si>
    <t>config_sim165_jpg2k_enc_L1d256kB_write64_L2asso16.txt</t>
  </si>
  <si>
    <t>config_sim166_jpg2k_dec_L1d256kB_write64_L2asso16.txt</t>
  </si>
  <si>
    <t>config_sim167_h264_dec_L1d256kB_write64_L2asso16.txt</t>
  </si>
  <si>
    <t>config_sim168_h264_enc_L1d256kB_write64_L2asso16.txt</t>
  </si>
  <si>
    <t>config_sim169_mp3_enc_L1d256kB_write32_L2asso4.txt</t>
  </si>
  <si>
    <t>config_sim170_mp3_dec_L1d256kB_write32_L2asso4.txt</t>
  </si>
  <si>
    <t>config_sim171_jpg2k_enc_L1d256kB_write32_L2asso4.txt</t>
  </si>
  <si>
    <t>config_sim172_jpg2k_dec_L1d256kB_write32_L2asso4.txt</t>
  </si>
  <si>
    <t>config_sim173_h264_dec_L1d256kB_write32_L2asso4.txt</t>
  </si>
  <si>
    <t>config_sim174_h264_enc_L1d256kB_write32_L2asso4.txt</t>
  </si>
  <si>
    <t>config_sim175_mp3_enc_L1d256kB_write32_L2asso8.txt</t>
  </si>
  <si>
    <t>config_sim176_mp3_dec_L1d256kB_write32_L2asso8.txt</t>
  </si>
  <si>
    <t>config_sim177_jpg2k_enc_L1d256kB_write32_L2asso8.txt</t>
  </si>
  <si>
    <t>config_sim178_jpg2k_dec_L1d256kB_write32_L2asso8.txt</t>
  </si>
  <si>
    <t>config_sim179_h264_dec_L1d256kB_write32_L2asso8.txt</t>
  </si>
  <si>
    <t>config_sim180_h264_enc_L1d256kB_write32_L2asso8.txt</t>
  </si>
  <si>
    <t>config_sim181_mp3_enc_L1d256kB_write32_L2asso2.txt</t>
  </si>
  <si>
    <t>config_sim182_mp3_dec_L1d256kB_write32_L2asso2.txt</t>
  </si>
  <si>
    <t>config_sim183_jpg2k_enc_L1d256kB_write32_L2asso2.txt</t>
  </si>
  <si>
    <t>config_sim184_jpg2k_dec_L1d256kB_write32_L2asso2.txt</t>
  </si>
  <si>
    <t>config_sim185_h264_dec_L1d256kB_write32_L2asso2.txt</t>
  </si>
  <si>
    <t>config_sim186_h264_enc_L1d256kB_write32_L2asso2.txt</t>
  </si>
  <si>
    <t>config_sim187_mp3_enc_L1d256kB_write32_L2asso16.txt</t>
  </si>
  <si>
    <t>config_sim188_mp3_dec_L1d256kB_write32_L2asso16.txt</t>
  </si>
  <si>
    <t>config_sim189_jpg2k_enc_L1d256kB_write32_L2asso16.txt</t>
  </si>
  <si>
    <t>config_sim190_jpg2k_dec_L1d256kB_write32_L2asso16.txt</t>
  </si>
  <si>
    <t>config_sim191_h264_dec_L1d256kB_write32_L2asso16.txt</t>
  </si>
  <si>
    <t>config_sim192_h264_enc_L1d256kB_write32_L2asso16.txt</t>
  </si>
  <si>
    <t>config_sim193_mp3_enc_L1d256kB_write16_L2asso4.txt</t>
  </si>
  <si>
    <t>config_sim194_mp3_dec_L1d256kB_write16_L2asso4.txt</t>
  </si>
  <si>
    <t>config_sim195_jpg2k_enc_L1d256kB_write16_L2asso4.txt</t>
  </si>
  <si>
    <t>config_sim196_jpg2k_dec_L1d256kB_write16_L2asso4.txt</t>
  </si>
  <si>
    <t>config_sim197_h264_dec_L1d256kB_write16_L2asso4.txt</t>
  </si>
  <si>
    <t>config_sim198_h264_enc_L1d256kB_write16_L2asso4.txt</t>
  </si>
  <si>
    <t>config_sim199_mp3_enc_L1d256kB_write16_L2asso8.txt</t>
  </si>
  <si>
    <t>config_sim200_mp3_dec_L1d256kB_write16_L2asso8.txt</t>
  </si>
  <si>
    <t>config_sim201_jpg2k_enc_L1d256kB_write16_L2asso8.txt</t>
  </si>
  <si>
    <t>config_sim202_jpg2k_dec_L1d256kB_write16_L2asso8.txt</t>
  </si>
  <si>
    <t>config_sim203_h264_dec_L1d256kB_write16_L2asso8.txt</t>
  </si>
  <si>
    <t>config_sim204_h264_enc_L1d256kB_write16_L2asso8.txt</t>
  </si>
  <si>
    <t>config_sim205_mp3_enc_L1d256kB_write16_L2asso2.txt</t>
  </si>
  <si>
    <t>config_sim206_mp3_dec_L1d256kB_write16_L2asso2.txt</t>
  </si>
  <si>
    <t>config_sim207_jpg2k_enc_L1d256kB_write16_L2asso2.txt</t>
  </si>
  <si>
    <t>config_sim208_jpg2k_dec_L1d256kB_write16_L2asso2.txt</t>
  </si>
  <si>
    <t>config_sim209_h264_dec_L1d256kB_write16_L2asso2.txt</t>
  </si>
  <si>
    <t>config_sim210_h264_enc_L1d256kB_write16_L2asso2.txt</t>
  </si>
  <si>
    <t>config_sim211_mp3_enc_L1d256kB_write16_L2asso16.txt</t>
  </si>
  <si>
    <t>config_sim212_mp3_dec_L1d256kB_write16_L2asso16.txt</t>
  </si>
  <si>
    <t>config_sim213_jpg2k_enc_L1d256kB_write16_L2asso16.txt</t>
  </si>
  <si>
    <t>config_sim214_jpg2k_dec_L1d256kB_write16_L2asso16.txt</t>
  </si>
  <si>
    <t>config_sim215_h264_dec_L1d256kB_write16_L2asso16.txt</t>
  </si>
  <si>
    <t>config_sim216_h264_enc_L1d256kB_write16_L2asso16.txt</t>
  </si>
  <si>
    <t>config_sim217_mp3_enc_L1d512kB_write64_L2asso4.txt</t>
  </si>
  <si>
    <t>config_sim218_mp3_dec_L1d512kB_write64_L2asso4.txt</t>
  </si>
  <si>
    <t>config_sim219_jpg2k_enc_L1d512kB_write64_L2asso4.txt</t>
  </si>
  <si>
    <t>config_sim220_jpg2k_dec_L1d512kB_write64_L2asso4.txt</t>
  </si>
  <si>
    <t>config_sim221_h264_dec_L1d512kB_write64_L2asso4.txt</t>
  </si>
  <si>
    <t>config_sim222_h264_enc_L1d512kB_write64_L2asso4.txt</t>
  </si>
  <si>
    <t>config_sim223_mp3_enc_L1d512kB_write64_L2asso8.txt</t>
  </si>
  <si>
    <t>config_sim224_mp3_dec_L1d512kB_write64_L2asso8.txt</t>
  </si>
  <si>
    <t>config_sim225_jpg2k_enc_L1d512kB_write64_L2asso8.txt</t>
  </si>
  <si>
    <t>config_sim226_jpg2k_dec_L1d512kB_write64_L2asso8.txt</t>
  </si>
  <si>
    <t>config_sim227_h264_dec_L1d512kB_write64_L2asso8.txt</t>
  </si>
  <si>
    <t>config_sim228_h264_enc_L1d512kB_write64_L2asso8.txt</t>
  </si>
  <si>
    <t>config_sim229_mp3_enc_L1d512kB_write64_L2asso2.txt</t>
  </si>
  <si>
    <t>config_sim230_mp3_dec_L1d512kB_write64_L2asso2.txt</t>
  </si>
  <si>
    <t>config_sim231_jpg2k_enc_L1d512kB_write64_L2asso2.txt</t>
  </si>
  <si>
    <t>config_sim232_jpg2k_dec_L1d512kB_write64_L2asso2.txt</t>
  </si>
  <si>
    <t>config_sim233_h264_dec_L1d512kB_write64_L2asso2.txt</t>
  </si>
  <si>
    <t>config_sim234_h264_enc_L1d512kB_write64_L2asso2.txt</t>
  </si>
  <si>
    <t>config_sim235_mp3_enc_L1d512kB_write64_L2asso16.txt</t>
  </si>
  <si>
    <t>config_sim236_mp3_dec_L1d512kB_write64_L2asso16.txt</t>
  </si>
  <si>
    <t>config_sim237_jpg2k_enc_L1d512kB_write64_L2asso16.txt</t>
  </si>
  <si>
    <t>config_sim238_jpg2k_dec_L1d512kB_write64_L2asso16.txt</t>
  </si>
  <si>
    <t>config_sim239_h264_dec_L1d512kB_write64_L2asso16.txt</t>
  </si>
  <si>
    <t>config_sim240_h264_enc_L1d512kB_write64_L2asso16.txt</t>
  </si>
  <si>
    <t>config_sim241_mp3_enc_L1d512kB_write32_L2asso4.txt</t>
  </si>
  <si>
    <t>config_sim242_mp3_dec_L1d512kB_write32_L2asso4.txt</t>
  </si>
  <si>
    <t>config_sim243_jpg2k_enc_L1d512kB_write32_L2asso4.txt</t>
  </si>
  <si>
    <t>config_sim244_jpg2k_dec_L1d512kB_write32_L2asso4.txt</t>
  </si>
  <si>
    <t>config_sim245_h264_dec_L1d512kB_write32_L2asso4.txt</t>
  </si>
  <si>
    <t>config_sim246_h264_enc_L1d512kB_write32_L2asso4.txt</t>
  </si>
  <si>
    <t>config_sim247_mp3_enc_L1d512kB_write32_L2asso8.txt</t>
  </si>
  <si>
    <t>config_sim248_mp3_dec_L1d512kB_write32_L2asso8.txt</t>
  </si>
  <si>
    <t>config_sim249_jpg2k_enc_L1d512kB_write32_L2asso8.txt</t>
  </si>
  <si>
    <t>config_sim250_jpg2k_dec_L1d512kB_write32_L2asso8.txt</t>
  </si>
  <si>
    <t>config_sim251_h264_dec_L1d512kB_write32_L2asso8.txt</t>
  </si>
  <si>
    <t>config_sim252_h264_enc_L1d512kB_write32_L2asso8.txt</t>
  </si>
  <si>
    <t>config_sim253_mp3_enc_L1d512kB_write32_L2asso2.txt</t>
  </si>
  <si>
    <t>config_sim254_mp3_dec_L1d512kB_write32_L2asso2.txt</t>
  </si>
  <si>
    <t>config_sim255_jpg2k_enc_L1d512kB_write32_L2asso2.txt</t>
  </si>
  <si>
    <t>config_sim256_jpg2k_dec_L1d512kB_write32_L2asso2.txt</t>
  </si>
  <si>
    <t>config_sim257_h264_dec_L1d512kB_write32_L2asso2.txt</t>
  </si>
  <si>
    <t>config_sim258_h264_enc_L1d512kB_write32_L2asso2.txt</t>
  </si>
  <si>
    <t>config_sim259_mp3_enc_L1d512kB_write32_L2asso16.txt</t>
  </si>
  <si>
    <t>config_sim260_mp3_dec_L1d512kB_write32_L2asso16.txt</t>
  </si>
  <si>
    <t>config_sim261_jpg2k_enc_L1d512kB_write32_L2asso16.txt</t>
  </si>
  <si>
    <t>config_sim262_jpg2k_dec_L1d512kB_write32_L2asso16.txt</t>
  </si>
  <si>
    <t>config_sim263_h264_dec_L1d512kB_write32_L2asso16.txt</t>
  </si>
  <si>
    <t>config_sim264_h264_enc_L1d512kB_write32_L2asso16.txt</t>
  </si>
  <si>
    <t>config_sim265_mp3_enc_L1d512kB_write16_L2asso4.txt</t>
  </si>
  <si>
    <t>config_sim266_mp3_dec_L1d512kB_write16_L2asso4.txt</t>
  </si>
  <si>
    <t>config_sim267_jpg2k_enc_L1d512kB_write16_L2asso4.txt</t>
  </si>
  <si>
    <t>config_sim268_jpg2k_dec_L1d512kB_write16_L2asso4.txt</t>
  </si>
  <si>
    <t>config_sim269_h264_dec_L1d512kB_write16_L2asso4.txt</t>
  </si>
  <si>
    <t>config_sim270_h264_enc_L1d512kB_write16_L2asso4.txt</t>
  </si>
  <si>
    <t>config_sim271_mp3_enc_L1d512kB_write16_L2asso8.txt</t>
  </si>
  <si>
    <t>config_sim272_mp3_dec_L1d512kB_write16_L2asso8.txt</t>
  </si>
  <si>
    <t>config_sim273_jpg2k_enc_L1d512kB_write16_L2asso8.txt</t>
  </si>
  <si>
    <t>config_sim274_jpg2k_dec_L1d512kB_write16_L2asso8.txt</t>
  </si>
  <si>
    <t>config_sim275_h264_dec_L1d512kB_write16_L2asso8.txt</t>
  </si>
  <si>
    <t>config_sim276_h264_enc_L1d512kB_write16_L2asso8.txt</t>
  </si>
  <si>
    <t>config_sim277_mp3_enc_L1d512kB_write16_L2asso2.txt</t>
  </si>
  <si>
    <t>config_sim278_mp3_dec_L1d512kB_write16_L2asso2.txt</t>
  </si>
  <si>
    <t>config_sim279_jpg2k_enc_L1d512kB_write16_L2asso2.txt</t>
  </si>
  <si>
    <t>config_sim280_jpg2k_dec_L1d512kB_write16_L2asso2.txt</t>
  </si>
  <si>
    <t>config_sim281_h264_dec_L1d512kB_write16_L2asso2.txt</t>
  </si>
  <si>
    <t>config_sim282_h264_enc_L1d512kB_write16_L2asso2.txt</t>
  </si>
  <si>
    <t>config_sim283_mp3_enc_L1d512kB_write16_L2asso16.txt</t>
  </si>
  <si>
    <t>config_sim284_mp3_dec_L1d512kB_write16_L2asso16.txt</t>
  </si>
  <si>
    <t>config_sim285_jpg2k_enc_L1d512kB_write16_L2asso16.txt</t>
  </si>
  <si>
    <t>config_sim286_jpg2k_dec_L1d512kB_write16_L2asso16.txt</t>
  </si>
  <si>
    <t>config_sim287_h264_dec_L1d512kB_write16_L2asso16.txt</t>
  </si>
  <si>
    <t>config_sim288_h264_enc_L1d512kB_write16_L2asso16.txt</t>
  </si>
  <si>
    <t>CPI</t>
  </si>
  <si>
    <t>Total Leakage (W)</t>
  </si>
  <si>
    <t>Runtime Dynamic (W)</t>
  </si>
  <si>
    <t>Energy (W)</t>
  </si>
  <si>
    <t>Grupo</t>
  </si>
  <si>
    <t>Sim</t>
  </si>
  <si>
    <t>(Todas)</t>
  </si>
  <si>
    <t>Promedio de Energy (W)</t>
  </si>
  <si>
    <t>Promedio de CPI</t>
  </si>
  <si>
    <t>Desvest de Energy (W)</t>
  </si>
  <si>
    <t>Desvest de CPI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</si>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</sst>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top"/>
    </xf>
    <xf numFmtId="11" fontId="0" fillId="0" borderId="0" xfId="0" applyNumberFormat="1"/>
    <xf numFmtId="0" fontId="2" fillId="2" borderId="0" xfId="0" applyFont="1" applyFill="1" applyBorder="1" applyAlignment="1">
      <alignment horizontal="center" vertical="top"/>
    </xf>
    <xf numFmtId="0" fontId="1" fillId="2" borderId="0" xfId="0" applyFon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Rendimiento vs energía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Simulaciones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x"/>
            <c:errBarType val="both"/>
            <c:errValType val="cust"/>
            <c:noEndCap val="0"/>
            <c:plus>
              <c:numRef>
                <c:f>Grafica!$D$5:$D$52</c:f>
                <c:numCache>
                  <c:formatCode>General</c:formatCode>
                  <c:ptCount val="48"/>
                  <c:pt idx="0">
                    <c:v>6.1106494047631778E-2</c:v>
                  </c:pt>
                  <c:pt idx="1">
                    <c:v>6.105200070512283E-2</c:v>
                  </c:pt>
                  <c:pt idx="2">
                    <c:v>6.0854992538829769E-2</c:v>
                  </c:pt>
                  <c:pt idx="3">
                    <c:v>6.1170011631560842E-2</c:v>
                  </c:pt>
                  <c:pt idx="4">
                    <c:v>6.1086271439112383E-2</c:v>
                  </c:pt>
                  <c:pt idx="5">
                    <c:v>6.1228553681905565E-2</c:v>
                  </c:pt>
                  <c:pt idx="6">
                    <c:v>6.0999789685818956E-2</c:v>
                  </c:pt>
                  <c:pt idx="7">
                    <c:v>6.104900760546763E-2</c:v>
                  </c:pt>
                  <c:pt idx="8">
                    <c:v>6.1212412040766447E-2</c:v>
                  </c:pt>
                  <c:pt idx="9">
                    <c:v>6.1170214881945704E-2</c:v>
                  </c:pt>
                  <c:pt idx="10">
                    <c:v>6.0975574399373317E-2</c:v>
                  </c:pt>
                  <c:pt idx="11">
                    <c:v>6.2132548317982157E-2</c:v>
                  </c:pt>
                  <c:pt idx="12">
                    <c:v>6.6407984954562876E-2</c:v>
                  </c:pt>
                  <c:pt idx="13">
                    <c:v>6.5997276245813918E-2</c:v>
                  </c:pt>
                  <c:pt idx="14">
                    <c:v>6.6630388664983886E-2</c:v>
                  </c:pt>
                  <c:pt idx="15">
                    <c:v>6.5880091663987325E-2</c:v>
                  </c:pt>
                  <c:pt idx="16">
                    <c:v>6.6347851463442908E-2</c:v>
                  </c:pt>
                  <c:pt idx="17">
                    <c:v>6.5758425893888611E-2</c:v>
                  </c:pt>
                  <c:pt idx="18">
                    <c:v>6.6630388664983886E-2</c:v>
                  </c:pt>
                  <c:pt idx="19">
                    <c:v>6.5855299177861162E-2</c:v>
                  </c:pt>
                  <c:pt idx="20">
                    <c:v>6.6287201601950424E-2</c:v>
                  </c:pt>
                  <c:pt idx="21">
                    <c:v>6.5806404094814794E-2</c:v>
                  </c:pt>
                  <c:pt idx="22">
                    <c:v>6.6803172451738141E-2</c:v>
                  </c:pt>
                  <c:pt idx="23">
                    <c:v>6.9660473601898962E-2</c:v>
                  </c:pt>
                  <c:pt idx="24">
                    <c:v>7.2107112976970617E-2</c:v>
                  </c:pt>
                  <c:pt idx="25">
                    <c:v>7.2093636795343807E-2</c:v>
                  </c:pt>
                  <c:pt idx="26">
                    <c:v>7.2073175183576477E-2</c:v>
                  </c:pt>
                  <c:pt idx="27">
                    <c:v>7.2108919436049107E-2</c:v>
                  </c:pt>
                  <c:pt idx="28">
                    <c:v>7.2107112976970617E-2</c:v>
                  </c:pt>
                  <c:pt idx="29">
                    <c:v>7.2093636795343807E-2</c:v>
                  </c:pt>
                  <c:pt idx="30">
                    <c:v>7.2073175183576477E-2</c:v>
                  </c:pt>
                  <c:pt idx="31">
                    <c:v>7.1260101963776204E-2</c:v>
                  </c:pt>
                  <c:pt idx="32">
                    <c:v>7.0988117507494189E-2</c:v>
                  </c:pt>
                  <c:pt idx="33">
                    <c:v>7.1152865081607827E-2</c:v>
                  </c:pt>
                  <c:pt idx="34">
                    <c:v>7.0672963537820363E-2</c:v>
                  </c:pt>
                  <c:pt idx="35">
                    <c:v>7.1255700214789983E-2</c:v>
                  </c:pt>
                  <c:pt idx="36">
                    <c:v>7.7572844192746113E-2</c:v>
                  </c:pt>
                  <c:pt idx="37">
                    <c:v>7.7702828402785543E-2</c:v>
                  </c:pt>
                  <c:pt idx="38">
                    <c:v>7.7133477431634997E-2</c:v>
                  </c:pt>
                  <c:pt idx="39">
                    <c:v>7.7842378892489753E-2</c:v>
                  </c:pt>
                  <c:pt idx="40">
                    <c:v>7.7572844192746113E-2</c:v>
                  </c:pt>
                  <c:pt idx="41">
                    <c:v>7.7702828402785543E-2</c:v>
                  </c:pt>
                  <c:pt idx="42">
                    <c:v>7.7133477431634997E-2</c:v>
                  </c:pt>
                  <c:pt idx="43">
                    <c:v>7.7842378892489753E-2</c:v>
                  </c:pt>
                  <c:pt idx="44">
                    <c:v>7.7568918035884185E-2</c:v>
                  </c:pt>
                  <c:pt idx="45">
                    <c:v>7.7702828402785543E-2</c:v>
                  </c:pt>
                  <c:pt idx="46">
                    <c:v>7.7133477431634997E-2</c:v>
                  </c:pt>
                  <c:pt idx="47">
                    <c:v>7.7842378892489753E-2</c:v>
                  </c:pt>
                </c:numCache>
              </c:numRef>
            </c:plus>
            <c:minus>
              <c:numRef>
                <c:f>Grafica!$D$5:$D$52</c:f>
                <c:numCache>
                  <c:formatCode>General</c:formatCode>
                  <c:ptCount val="48"/>
                  <c:pt idx="0">
                    <c:v>6.1106494047631778E-2</c:v>
                  </c:pt>
                  <c:pt idx="1">
                    <c:v>6.105200070512283E-2</c:v>
                  </c:pt>
                  <c:pt idx="2">
                    <c:v>6.0854992538829769E-2</c:v>
                  </c:pt>
                  <c:pt idx="3">
                    <c:v>6.1170011631560842E-2</c:v>
                  </c:pt>
                  <c:pt idx="4">
                    <c:v>6.1086271439112383E-2</c:v>
                  </c:pt>
                  <c:pt idx="5">
                    <c:v>6.1228553681905565E-2</c:v>
                  </c:pt>
                  <c:pt idx="6">
                    <c:v>6.0999789685818956E-2</c:v>
                  </c:pt>
                  <c:pt idx="7">
                    <c:v>6.104900760546763E-2</c:v>
                  </c:pt>
                  <c:pt idx="8">
                    <c:v>6.1212412040766447E-2</c:v>
                  </c:pt>
                  <c:pt idx="9">
                    <c:v>6.1170214881945704E-2</c:v>
                  </c:pt>
                  <c:pt idx="10">
                    <c:v>6.0975574399373317E-2</c:v>
                  </c:pt>
                  <c:pt idx="11">
                    <c:v>6.2132548317982157E-2</c:v>
                  </c:pt>
                  <c:pt idx="12">
                    <c:v>6.6407984954562876E-2</c:v>
                  </c:pt>
                  <c:pt idx="13">
                    <c:v>6.5997276245813918E-2</c:v>
                  </c:pt>
                  <c:pt idx="14">
                    <c:v>6.6630388664983886E-2</c:v>
                  </c:pt>
                  <c:pt idx="15">
                    <c:v>6.5880091663987325E-2</c:v>
                  </c:pt>
                  <c:pt idx="16">
                    <c:v>6.6347851463442908E-2</c:v>
                  </c:pt>
                  <c:pt idx="17">
                    <c:v>6.5758425893888611E-2</c:v>
                  </c:pt>
                  <c:pt idx="18">
                    <c:v>6.6630388664983886E-2</c:v>
                  </c:pt>
                  <c:pt idx="19">
                    <c:v>6.5855299177861162E-2</c:v>
                  </c:pt>
                  <c:pt idx="20">
                    <c:v>6.6287201601950424E-2</c:v>
                  </c:pt>
                  <c:pt idx="21">
                    <c:v>6.5806404094814794E-2</c:v>
                  </c:pt>
                  <c:pt idx="22">
                    <c:v>6.6803172451738141E-2</c:v>
                  </c:pt>
                  <c:pt idx="23">
                    <c:v>6.9660473601898962E-2</c:v>
                  </c:pt>
                  <c:pt idx="24">
                    <c:v>7.2107112976970617E-2</c:v>
                  </c:pt>
                  <c:pt idx="25">
                    <c:v>7.2093636795343807E-2</c:v>
                  </c:pt>
                  <c:pt idx="26">
                    <c:v>7.2073175183576477E-2</c:v>
                  </c:pt>
                  <c:pt idx="27">
                    <c:v>7.2108919436049107E-2</c:v>
                  </c:pt>
                  <c:pt idx="28">
                    <c:v>7.2107112976970617E-2</c:v>
                  </c:pt>
                  <c:pt idx="29">
                    <c:v>7.2093636795343807E-2</c:v>
                  </c:pt>
                  <c:pt idx="30">
                    <c:v>7.2073175183576477E-2</c:v>
                  </c:pt>
                  <c:pt idx="31">
                    <c:v>7.1260101963776204E-2</c:v>
                  </c:pt>
                  <c:pt idx="32">
                    <c:v>7.0988117507494189E-2</c:v>
                  </c:pt>
                  <c:pt idx="33">
                    <c:v>7.1152865081607827E-2</c:v>
                  </c:pt>
                  <c:pt idx="34">
                    <c:v>7.0672963537820363E-2</c:v>
                  </c:pt>
                  <c:pt idx="35">
                    <c:v>7.1255700214789983E-2</c:v>
                  </c:pt>
                  <c:pt idx="36">
                    <c:v>7.7572844192746113E-2</c:v>
                  </c:pt>
                  <c:pt idx="37">
                    <c:v>7.7702828402785543E-2</c:v>
                  </c:pt>
                  <c:pt idx="38">
                    <c:v>7.7133477431634997E-2</c:v>
                  </c:pt>
                  <c:pt idx="39">
                    <c:v>7.7842378892489753E-2</c:v>
                  </c:pt>
                  <c:pt idx="40">
                    <c:v>7.7572844192746113E-2</c:v>
                  </c:pt>
                  <c:pt idx="41">
                    <c:v>7.7702828402785543E-2</c:v>
                  </c:pt>
                  <c:pt idx="42">
                    <c:v>7.7133477431634997E-2</c:v>
                  </c:pt>
                  <c:pt idx="43">
                    <c:v>7.7842378892489753E-2</c:v>
                  </c:pt>
                  <c:pt idx="44">
                    <c:v>7.7568918035884185E-2</c:v>
                  </c:pt>
                  <c:pt idx="45">
                    <c:v>7.7702828402785543E-2</c:v>
                  </c:pt>
                  <c:pt idx="46">
                    <c:v>7.7133477431634997E-2</c:v>
                  </c:pt>
                  <c:pt idx="47">
                    <c:v>7.7842378892489753E-2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Grafica!$E$5:$E$52</c:f>
                <c:numCache>
                  <c:formatCode>General</c:formatCode>
                  <c:ptCount val="48"/>
                  <c:pt idx="0">
                    <c:v>0.11359123404324145</c:v>
                  </c:pt>
                  <c:pt idx="1">
                    <c:v>0.11414123851570911</c:v>
                  </c:pt>
                  <c:pt idx="2">
                    <c:v>0.11291262469656282</c:v>
                  </c:pt>
                  <c:pt idx="3">
                    <c:v>0.11389064359404971</c:v>
                  </c:pt>
                  <c:pt idx="4">
                    <c:v>0.11359123404324145</c:v>
                  </c:pt>
                  <c:pt idx="5">
                    <c:v>0.11414123851570911</c:v>
                  </c:pt>
                  <c:pt idx="6">
                    <c:v>0.11291262469656282</c:v>
                  </c:pt>
                  <c:pt idx="7">
                    <c:v>0.11389064359404971</c:v>
                  </c:pt>
                  <c:pt idx="8">
                    <c:v>0.1138266991046762</c:v>
                  </c:pt>
                  <c:pt idx="9">
                    <c:v>0.11403322910698864</c:v>
                  </c:pt>
                  <c:pt idx="10">
                    <c:v>0.11286643983871673</c:v>
                  </c:pt>
                  <c:pt idx="11">
                    <c:v>0.11424357929047796</c:v>
                  </c:pt>
                  <c:pt idx="12">
                    <c:v>0.1225316527449148</c:v>
                  </c:pt>
                  <c:pt idx="13">
                    <c:v>0.12205781435041216</c:v>
                  </c:pt>
                  <c:pt idx="14">
                    <c:v>0.12244473070641583</c:v>
                  </c:pt>
                  <c:pt idx="15">
                    <c:v>0.12191686574820865</c:v>
                  </c:pt>
                  <c:pt idx="16">
                    <c:v>0.12242028456877657</c:v>
                  </c:pt>
                  <c:pt idx="17">
                    <c:v>0.1216196039389479</c:v>
                  </c:pt>
                  <c:pt idx="18">
                    <c:v>0.12244473070641583</c:v>
                  </c:pt>
                  <c:pt idx="19">
                    <c:v>0.12187183840972804</c:v>
                  </c:pt>
                  <c:pt idx="20">
                    <c:v>0.12230796741572793</c:v>
                  </c:pt>
                  <c:pt idx="21">
                    <c:v>0.12170750361036299</c:v>
                  </c:pt>
                  <c:pt idx="22">
                    <c:v>0.12253877248773148</c:v>
                  </c:pt>
                  <c:pt idx="23">
                    <c:v>0.12191788361789675</c:v>
                  </c:pt>
                  <c:pt idx="24">
                    <c:v>0.12933506567890457</c:v>
                  </c:pt>
                  <c:pt idx="25">
                    <c:v>0.12959444577861637</c:v>
                  </c:pt>
                  <c:pt idx="26">
                    <c:v>0.12878677047805354</c:v>
                  </c:pt>
                  <c:pt idx="27">
                    <c:v>0.12969020368863685</c:v>
                  </c:pt>
                  <c:pt idx="28">
                    <c:v>0.12933506567890457</c:v>
                  </c:pt>
                  <c:pt idx="29">
                    <c:v>0.12959444577861637</c:v>
                  </c:pt>
                  <c:pt idx="30">
                    <c:v>0.12878677047805354</c:v>
                  </c:pt>
                  <c:pt idx="31">
                    <c:v>0.12969020368863685</c:v>
                  </c:pt>
                  <c:pt idx="32">
                    <c:v>0.12933673169431192</c:v>
                  </c:pt>
                  <c:pt idx="33">
                    <c:v>0.12959855137873552</c:v>
                  </c:pt>
                  <c:pt idx="34">
                    <c:v>0.12879667865192318</c:v>
                  </c:pt>
                  <c:pt idx="35">
                    <c:v>0.12967834974029688</c:v>
                  </c:pt>
                  <c:pt idx="36">
                    <c:v>0.13817206111427385</c:v>
                  </c:pt>
                  <c:pt idx="37">
                    <c:v>0.13835094839091983</c:v>
                  </c:pt>
                  <c:pt idx="38">
                    <c:v>0.13751418390794085</c:v>
                  </c:pt>
                  <c:pt idx="39">
                    <c:v>0.13837563184559096</c:v>
                  </c:pt>
                  <c:pt idx="40">
                    <c:v>0.13817206111427385</c:v>
                  </c:pt>
                  <c:pt idx="41">
                    <c:v>0.13835094839091983</c:v>
                  </c:pt>
                  <c:pt idx="42">
                    <c:v>0.13751418390794085</c:v>
                  </c:pt>
                  <c:pt idx="43">
                    <c:v>0.13837563184559096</c:v>
                  </c:pt>
                  <c:pt idx="44">
                    <c:v>0.13813483479798699</c:v>
                  </c:pt>
                  <c:pt idx="45">
                    <c:v>0.13835094839091983</c:v>
                  </c:pt>
                  <c:pt idx="46">
                    <c:v>0.13751418390794085</c:v>
                  </c:pt>
                  <c:pt idx="47">
                    <c:v>0.13837563184559096</c:v>
                  </c:pt>
                </c:numCache>
              </c:numRef>
            </c:plus>
            <c:minus>
              <c:numRef>
                <c:f>Grafica!$E$5:$E$52</c:f>
                <c:numCache>
                  <c:formatCode>General</c:formatCode>
                  <c:ptCount val="48"/>
                  <c:pt idx="0">
                    <c:v>0.11359123404324145</c:v>
                  </c:pt>
                  <c:pt idx="1">
                    <c:v>0.11414123851570911</c:v>
                  </c:pt>
                  <c:pt idx="2">
                    <c:v>0.11291262469656282</c:v>
                  </c:pt>
                  <c:pt idx="3">
                    <c:v>0.11389064359404971</c:v>
                  </c:pt>
                  <c:pt idx="4">
                    <c:v>0.11359123404324145</c:v>
                  </c:pt>
                  <c:pt idx="5">
                    <c:v>0.11414123851570911</c:v>
                  </c:pt>
                  <c:pt idx="6">
                    <c:v>0.11291262469656282</c:v>
                  </c:pt>
                  <c:pt idx="7">
                    <c:v>0.11389064359404971</c:v>
                  </c:pt>
                  <c:pt idx="8">
                    <c:v>0.1138266991046762</c:v>
                  </c:pt>
                  <c:pt idx="9">
                    <c:v>0.11403322910698864</c:v>
                  </c:pt>
                  <c:pt idx="10">
                    <c:v>0.11286643983871673</c:v>
                  </c:pt>
                  <c:pt idx="11">
                    <c:v>0.11424357929047796</c:v>
                  </c:pt>
                  <c:pt idx="12">
                    <c:v>0.1225316527449148</c:v>
                  </c:pt>
                  <c:pt idx="13">
                    <c:v>0.12205781435041216</c:v>
                  </c:pt>
                  <c:pt idx="14">
                    <c:v>0.12244473070641583</c:v>
                  </c:pt>
                  <c:pt idx="15">
                    <c:v>0.12191686574820865</c:v>
                  </c:pt>
                  <c:pt idx="16">
                    <c:v>0.12242028456877657</c:v>
                  </c:pt>
                  <c:pt idx="17">
                    <c:v>0.1216196039389479</c:v>
                  </c:pt>
                  <c:pt idx="18">
                    <c:v>0.12244473070641583</c:v>
                  </c:pt>
                  <c:pt idx="19">
                    <c:v>0.12187183840972804</c:v>
                  </c:pt>
                  <c:pt idx="20">
                    <c:v>0.12230796741572793</c:v>
                  </c:pt>
                  <c:pt idx="21">
                    <c:v>0.12170750361036299</c:v>
                  </c:pt>
                  <c:pt idx="22">
                    <c:v>0.12253877248773148</c:v>
                  </c:pt>
                  <c:pt idx="23">
                    <c:v>0.12191788361789675</c:v>
                  </c:pt>
                  <c:pt idx="24">
                    <c:v>0.12933506567890457</c:v>
                  </c:pt>
                  <c:pt idx="25">
                    <c:v>0.12959444577861637</c:v>
                  </c:pt>
                  <c:pt idx="26">
                    <c:v>0.12878677047805354</c:v>
                  </c:pt>
                  <c:pt idx="27">
                    <c:v>0.12969020368863685</c:v>
                  </c:pt>
                  <c:pt idx="28">
                    <c:v>0.12933506567890457</c:v>
                  </c:pt>
                  <c:pt idx="29">
                    <c:v>0.12959444577861637</c:v>
                  </c:pt>
                  <c:pt idx="30">
                    <c:v>0.12878677047805354</c:v>
                  </c:pt>
                  <c:pt idx="31">
                    <c:v>0.12969020368863685</c:v>
                  </c:pt>
                  <c:pt idx="32">
                    <c:v>0.12933673169431192</c:v>
                  </c:pt>
                  <c:pt idx="33">
                    <c:v>0.12959855137873552</c:v>
                  </c:pt>
                  <c:pt idx="34">
                    <c:v>0.12879667865192318</c:v>
                  </c:pt>
                  <c:pt idx="35">
                    <c:v>0.12967834974029688</c:v>
                  </c:pt>
                  <c:pt idx="36">
                    <c:v>0.13817206111427385</c:v>
                  </c:pt>
                  <c:pt idx="37">
                    <c:v>0.13835094839091983</c:v>
                  </c:pt>
                  <c:pt idx="38">
                    <c:v>0.13751418390794085</c:v>
                  </c:pt>
                  <c:pt idx="39">
                    <c:v>0.13837563184559096</c:v>
                  </c:pt>
                  <c:pt idx="40">
                    <c:v>0.13817206111427385</c:v>
                  </c:pt>
                  <c:pt idx="41">
                    <c:v>0.13835094839091983</c:v>
                  </c:pt>
                  <c:pt idx="42">
                    <c:v>0.13751418390794085</c:v>
                  </c:pt>
                  <c:pt idx="43">
                    <c:v>0.13837563184559096</c:v>
                  </c:pt>
                  <c:pt idx="44">
                    <c:v>0.13813483479798699</c:v>
                  </c:pt>
                  <c:pt idx="45">
                    <c:v>0.13835094839091983</c:v>
                  </c:pt>
                  <c:pt idx="46">
                    <c:v>0.13751418390794085</c:v>
                  </c:pt>
                  <c:pt idx="47">
                    <c:v>0.13837563184559096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Grafica!$B$5:$B$52</c:f>
              <c:numCache>
                <c:formatCode>0.000</c:formatCode>
                <c:ptCount val="48"/>
                <c:pt idx="0">
                  <c:v>0.57533813011833512</c:v>
                </c:pt>
                <c:pt idx="1">
                  <c:v>0.57553645774963247</c:v>
                </c:pt>
                <c:pt idx="2">
                  <c:v>0.57638865183445431</c:v>
                </c:pt>
                <c:pt idx="3">
                  <c:v>0.57630622808232113</c:v>
                </c:pt>
                <c:pt idx="4">
                  <c:v>0.57539319644864417</c:v>
                </c:pt>
                <c:pt idx="5">
                  <c:v>0.57544518435411951</c:v>
                </c:pt>
                <c:pt idx="6">
                  <c:v>0.57670497195409431</c:v>
                </c:pt>
                <c:pt idx="7">
                  <c:v>0.57604035231515494</c:v>
                </c:pt>
                <c:pt idx="8">
                  <c:v>0.57548130586306934</c:v>
                </c:pt>
                <c:pt idx="9">
                  <c:v>0.5754068461257269</c:v>
                </c:pt>
                <c:pt idx="10">
                  <c:v>0.5766962223097537</c:v>
                </c:pt>
                <c:pt idx="11">
                  <c:v>0.57850336228972299</c:v>
                </c:pt>
                <c:pt idx="12">
                  <c:v>0.5722200469462605</c:v>
                </c:pt>
                <c:pt idx="13">
                  <c:v>0.57199699649301439</c:v>
                </c:pt>
                <c:pt idx="14">
                  <c:v>0.57290972728457323</c:v>
                </c:pt>
                <c:pt idx="15">
                  <c:v>0.57270638840378296</c:v>
                </c:pt>
                <c:pt idx="16">
                  <c:v>0.57218079087633655</c:v>
                </c:pt>
                <c:pt idx="17">
                  <c:v>0.57184114388435103</c:v>
                </c:pt>
                <c:pt idx="18">
                  <c:v>0.57290972728457323</c:v>
                </c:pt>
                <c:pt idx="19">
                  <c:v>0.57269037299059533</c:v>
                </c:pt>
                <c:pt idx="20">
                  <c:v>0.57214270801194433</c:v>
                </c:pt>
                <c:pt idx="21">
                  <c:v>0.57188340277258098</c:v>
                </c:pt>
                <c:pt idx="22">
                  <c:v>0.57265589929387994</c:v>
                </c:pt>
                <c:pt idx="23">
                  <c:v>0.58120826169557827</c:v>
                </c:pt>
                <c:pt idx="24">
                  <c:v>0.58340723371122338</c:v>
                </c:pt>
                <c:pt idx="25">
                  <c:v>0.5831212236644846</c:v>
                </c:pt>
                <c:pt idx="26">
                  <c:v>0.58443000513787313</c:v>
                </c:pt>
                <c:pt idx="27">
                  <c:v>0.5837715800343849</c:v>
                </c:pt>
                <c:pt idx="28">
                  <c:v>0.58340723371122338</c:v>
                </c:pt>
                <c:pt idx="29">
                  <c:v>0.5831212236644846</c:v>
                </c:pt>
                <c:pt idx="30">
                  <c:v>0.58443000513787313</c:v>
                </c:pt>
                <c:pt idx="31">
                  <c:v>0.58220625340115106</c:v>
                </c:pt>
                <c:pt idx="32">
                  <c:v>0.58115129173290314</c:v>
                </c:pt>
                <c:pt idx="33">
                  <c:v>0.5813081236011074</c:v>
                </c:pt>
                <c:pt idx="34">
                  <c:v>0.58148166699412362</c:v>
                </c:pt>
                <c:pt idx="35">
                  <c:v>0.58219524662815003</c:v>
                </c:pt>
                <c:pt idx="36">
                  <c:v>0.59579358356948597</c:v>
                </c:pt>
                <c:pt idx="37">
                  <c:v>0.59596552778693435</c:v>
                </c:pt>
                <c:pt idx="38">
                  <c:v>0.59545940800656771</c:v>
                </c:pt>
                <c:pt idx="39">
                  <c:v>0.59687296212198337</c:v>
                </c:pt>
                <c:pt idx="40">
                  <c:v>0.59579358356948597</c:v>
                </c:pt>
                <c:pt idx="41">
                  <c:v>0.59596552778693435</c:v>
                </c:pt>
                <c:pt idx="42">
                  <c:v>0.59545940800656771</c:v>
                </c:pt>
                <c:pt idx="43">
                  <c:v>0.59687296212198337</c:v>
                </c:pt>
                <c:pt idx="44">
                  <c:v>0.59575773524026465</c:v>
                </c:pt>
                <c:pt idx="45">
                  <c:v>0.59596552778693435</c:v>
                </c:pt>
                <c:pt idx="46">
                  <c:v>0.59545940800656771</c:v>
                </c:pt>
                <c:pt idx="47">
                  <c:v>0.59687296212198337</c:v>
                </c:pt>
              </c:numCache>
            </c:numRef>
          </c:xVal>
          <c:yVal>
            <c:numRef>
              <c:f>Grafica!$C$5:$C$52</c:f>
              <c:numCache>
                <c:formatCode>0.000</c:formatCode>
                <c:ptCount val="48"/>
                <c:pt idx="0">
                  <c:v>1.0705493333333334</c:v>
                </c:pt>
                <c:pt idx="1">
                  <c:v>1.0709435</c:v>
                </c:pt>
                <c:pt idx="2">
                  <c:v>1.0721046666666665</c:v>
                </c:pt>
                <c:pt idx="3">
                  <c:v>1.0706993333333332</c:v>
                </c:pt>
                <c:pt idx="4">
                  <c:v>1.0705493333333334</c:v>
                </c:pt>
                <c:pt idx="5">
                  <c:v>1.0709435</c:v>
                </c:pt>
                <c:pt idx="6">
                  <c:v>1.0721046666666665</c:v>
                </c:pt>
                <c:pt idx="7">
                  <c:v>1.0706993333333332</c:v>
                </c:pt>
                <c:pt idx="8">
                  <c:v>1.0707133333333334</c:v>
                </c:pt>
                <c:pt idx="9">
                  <c:v>1.0708721666666665</c:v>
                </c:pt>
                <c:pt idx="10">
                  <c:v>1.0720883333333333</c:v>
                </c:pt>
                <c:pt idx="11">
                  <c:v>1.0709325000000001</c:v>
                </c:pt>
                <c:pt idx="12">
                  <c:v>1.0563209999999998</c:v>
                </c:pt>
                <c:pt idx="13">
                  <c:v>1.0562030000000002</c:v>
                </c:pt>
                <c:pt idx="14">
                  <c:v>1.0567251666666668</c:v>
                </c:pt>
                <c:pt idx="15">
                  <c:v>1.0561926666666668</c:v>
                </c:pt>
                <c:pt idx="16">
                  <c:v>1.0562484999999999</c:v>
                </c:pt>
                <c:pt idx="17">
                  <c:v>1.0559153333333333</c:v>
                </c:pt>
                <c:pt idx="18">
                  <c:v>1.0567251666666668</c:v>
                </c:pt>
                <c:pt idx="19">
                  <c:v>1.0561631666666667</c:v>
                </c:pt>
                <c:pt idx="20">
                  <c:v>1.0561781666666665</c:v>
                </c:pt>
                <c:pt idx="21">
                  <c:v>1.0559933333333333</c:v>
                </c:pt>
                <c:pt idx="22">
                  <c:v>1.0567870000000001</c:v>
                </c:pt>
                <c:pt idx="23">
                  <c:v>1.0561933333333331</c:v>
                </c:pt>
                <c:pt idx="24">
                  <c:v>1.0468971666666667</c:v>
                </c:pt>
                <c:pt idx="25">
                  <c:v>1.0466696666666666</c:v>
                </c:pt>
                <c:pt idx="26">
                  <c:v>1.0478921666666665</c:v>
                </c:pt>
                <c:pt idx="27">
                  <c:v>1.0465679999999999</c:v>
                </c:pt>
                <c:pt idx="28">
                  <c:v>1.0468971666666667</c:v>
                </c:pt>
                <c:pt idx="29">
                  <c:v>1.0466696666666666</c:v>
                </c:pt>
                <c:pt idx="30">
                  <c:v>1.0478921666666665</c:v>
                </c:pt>
                <c:pt idx="31">
                  <c:v>1.0465679999999999</c:v>
                </c:pt>
                <c:pt idx="32">
                  <c:v>1.0468908333333333</c:v>
                </c:pt>
                <c:pt idx="33">
                  <c:v>1.0466766666666667</c:v>
                </c:pt>
                <c:pt idx="34">
                  <c:v>1.0479048333333332</c:v>
                </c:pt>
                <c:pt idx="35">
                  <c:v>1.0465478333333331</c:v>
                </c:pt>
                <c:pt idx="36">
                  <c:v>1.0368958333333333</c:v>
                </c:pt>
                <c:pt idx="37">
                  <c:v>1.0367243333333331</c:v>
                </c:pt>
                <c:pt idx="38">
                  <c:v>1.0367173333333333</c:v>
                </c:pt>
                <c:pt idx="39">
                  <c:v>1.0366533333333334</c:v>
                </c:pt>
                <c:pt idx="40">
                  <c:v>1.0368958333333333</c:v>
                </c:pt>
                <c:pt idx="41">
                  <c:v>1.0367243333333331</c:v>
                </c:pt>
                <c:pt idx="42">
                  <c:v>1.0367173333333333</c:v>
                </c:pt>
                <c:pt idx="43">
                  <c:v>1.0366533333333334</c:v>
                </c:pt>
                <c:pt idx="44">
                  <c:v>1.0368303333333333</c:v>
                </c:pt>
                <c:pt idx="45">
                  <c:v>1.0367243333333331</c:v>
                </c:pt>
                <c:pt idx="46">
                  <c:v>1.0367173333333333</c:v>
                </c:pt>
                <c:pt idx="47">
                  <c:v>1.0366533333333334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FE-4224-A68E-D396C71FAD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2539088"/>
        <c:axId val="812548448"/>
      </c:scatterChart>
      <c:valAx>
        <c:axId val="81253908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Energía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2548448"/>
        <c:crosses val="autoZero"/>
        <c:crossBetween val="midCat"/>
      </c:valAx>
      <c:valAx>
        <c:axId val="8125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253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Rendimiento vs energía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Simulaciones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2C5B0CF-B134-4CD6-94F9-4851D7502FC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C11-4BE7-874C-B2AAA43F93B6}"/>
                </c:ext>
              </c:extLst>
            </c:dLbl>
            <c:dLbl>
              <c:idx val="1"/>
              <c:layout>
                <c:manualLayout>
                  <c:x val="-4.6964453232368142E-2"/>
                  <c:y val="4.9149053736703967E-2"/>
                </c:manualLayout>
              </c:layout>
              <c:tx>
                <c:rich>
                  <a:bodyPr/>
                  <a:lstStyle/>
                  <a:p>
                    <a:fld id="{FFEAB4AE-3675-4EA9-88CE-B9183C8300F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CC11-4BE7-874C-B2AAA43F93B6}"/>
                </c:ext>
              </c:extLst>
            </c:dLbl>
            <c:dLbl>
              <c:idx val="2"/>
              <c:layout>
                <c:manualLayout>
                  <c:x val="-1.7786382704098144E-2"/>
                  <c:y val="-3.0422228149316388E-2"/>
                </c:manualLayout>
              </c:layout>
              <c:tx>
                <c:rich>
                  <a:bodyPr/>
                  <a:lstStyle/>
                  <a:p>
                    <a:fld id="{83A294F3-4F01-471C-8B7B-D42F2C8DA71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C11-4BE7-874C-B2AAA43F93B6}"/>
                </c:ext>
              </c:extLst>
            </c:dLbl>
            <c:dLbl>
              <c:idx val="3"/>
              <c:layout>
                <c:manualLayout>
                  <c:x val="3.8493017048048542E-2"/>
                  <c:y val="8.0728001105125055E-2"/>
                </c:manualLayout>
              </c:layout>
              <c:tx>
                <c:rich>
                  <a:bodyPr/>
                  <a:lstStyle/>
                  <a:p>
                    <a:fld id="{0F8AD19D-5ED1-4EA5-89E3-2DF22D50B50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CC11-4BE7-874C-B2AAA43F93B6}"/>
                </c:ext>
              </c:extLst>
            </c:dLbl>
            <c:dLbl>
              <c:idx val="4"/>
              <c:layout>
                <c:manualLayout>
                  <c:x val="-6.4898354307841258E-2"/>
                  <c:y val="-1.9489831812260581E-3"/>
                </c:manualLayout>
              </c:layout>
              <c:tx>
                <c:rich>
                  <a:bodyPr/>
                  <a:lstStyle/>
                  <a:p>
                    <a:fld id="{9EEB5188-DDD5-4C44-9627-4D033F21E6B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C11-4BE7-874C-B2AAA43F93B6}"/>
                </c:ext>
              </c:extLst>
            </c:dLbl>
            <c:dLbl>
              <c:idx val="5"/>
              <c:layout>
                <c:manualLayout>
                  <c:x val="-9.9509680084503713E-2"/>
                  <c:y val="-2.3549385274209161E-2"/>
                </c:manualLayout>
              </c:layout>
              <c:tx>
                <c:rich>
                  <a:bodyPr/>
                  <a:lstStyle/>
                  <a:p>
                    <a:fld id="{354EE7A2-606D-43A4-B47A-DDC6EC957E2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C11-4BE7-874C-B2AAA43F93B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1F57665-15C1-463C-BA24-628D59C993B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C11-4BE7-874C-B2AAA43F93B6}"/>
                </c:ext>
              </c:extLst>
            </c:dLbl>
            <c:dLbl>
              <c:idx val="7"/>
              <c:layout>
                <c:manualLayout>
                  <c:x val="1.0626450652260505E-2"/>
                  <c:y val="8.0728001105125055E-2"/>
                </c:manualLayout>
              </c:layout>
              <c:tx>
                <c:rich>
                  <a:bodyPr/>
                  <a:lstStyle/>
                  <a:p>
                    <a:fld id="{CB0AE309-C034-4C98-9380-16A2D97C97E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CC11-4BE7-874C-B2AAA43F93B6}"/>
                </c:ext>
              </c:extLst>
            </c:dLbl>
            <c:dLbl>
              <c:idx val="8"/>
              <c:layout>
                <c:manualLayout>
                  <c:x val="-2.9428848015488869E-3"/>
                  <c:y val="2.7506097820246697E-2"/>
                </c:manualLayout>
              </c:layout>
              <c:tx>
                <c:rich>
                  <a:bodyPr/>
                  <a:lstStyle/>
                  <a:p>
                    <a:fld id="{25F7B865-069F-44BA-8E5D-08BA13D7C54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C11-4BE7-874C-B2AAA43F93B6}"/>
                </c:ext>
              </c:extLst>
            </c:dLbl>
            <c:dLbl>
              <c:idx val="9"/>
              <c:layout>
                <c:manualLayout>
                  <c:x val="-2.3865775892245424E-3"/>
                  <c:y val="9.9128332642630199E-2"/>
                </c:manualLayout>
              </c:layout>
              <c:tx>
                <c:rich>
                  <a:bodyPr/>
                  <a:lstStyle/>
                  <a:p>
                    <a:fld id="{3B73D56E-3512-4DD8-AD21-59B12E6B602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C11-4BE7-874C-B2AAA43F93B6}"/>
                </c:ext>
              </c:extLst>
            </c:dLbl>
            <c:dLbl>
              <c:idx val="10"/>
              <c:layout>
                <c:manualLayout>
                  <c:x val="1.2132946111648919E-3"/>
                  <c:y val="2.2596917653334572E-2"/>
                </c:manualLayout>
              </c:layout>
              <c:tx>
                <c:rich>
                  <a:bodyPr/>
                  <a:lstStyle/>
                  <a:p>
                    <a:fld id="{B569EF66-CB7C-44C2-A22F-7E5271D6DDA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C11-4BE7-874C-B2AAA43F93B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6E92A94-F869-401C-9178-ACAA963EA59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C11-4BE7-874C-B2AAA43F93B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8F5816A-5918-4B31-8F76-92E2D2BFCAF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C11-4BE7-874C-B2AAA43F93B6}"/>
                </c:ext>
              </c:extLst>
            </c:dLbl>
            <c:dLbl>
              <c:idx val="13"/>
              <c:layout>
                <c:manualLayout>
                  <c:x val="-8.4714361843195637E-3"/>
                  <c:y val="0.13335958005249343"/>
                </c:manualLayout>
              </c:layout>
              <c:tx>
                <c:rich>
                  <a:bodyPr/>
                  <a:lstStyle/>
                  <a:p>
                    <a:fld id="{A0BD2B88-7D9C-4192-A3B3-A879A89A7A6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C11-4BE7-874C-B2AAA43F93B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21AC4AE-9E32-4137-9E21-AFA9A8FAC4D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C11-4BE7-874C-B2AAA43F93B6}"/>
                </c:ext>
              </c:extLst>
            </c:dLbl>
            <c:dLbl>
              <c:idx val="15"/>
              <c:layout>
                <c:manualLayout>
                  <c:x val="2.1252901304520976E-2"/>
                  <c:y val="-8.4184279596629372E-2"/>
                </c:manualLayout>
              </c:layout>
              <c:tx>
                <c:rich>
                  <a:bodyPr/>
                  <a:lstStyle/>
                  <a:p>
                    <a:fld id="{D7179555-9158-42B9-B121-A944EDE3DA2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C11-4BE7-874C-B2AAA43F93B6}"/>
                </c:ext>
              </c:extLst>
            </c:dLbl>
            <c:dLbl>
              <c:idx val="16"/>
              <c:layout>
                <c:manualLayout>
                  <c:x val="-3.4480231487055063E-2"/>
                  <c:y val="8.7745544964774144E-2"/>
                </c:manualLayout>
              </c:layout>
              <c:tx>
                <c:rich>
                  <a:bodyPr/>
                  <a:lstStyle/>
                  <a:p>
                    <a:fld id="{228622C3-AA84-48A8-B1CF-D4695D321C3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C11-4BE7-874C-B2AAA43F93B6}"/>
                </c:ext>
              </c:extLst>
            </c:dLbl>
            <c:dLbl>
              <c:idx val="17"/>
              <c:layout>
                <c:manualLayout>
                  <c:x val="-5.3057942417580425E-2"/>
                  <c:y val="3.5113966017405719E-2"/>
                </c:manualLayout>
              </c:layout>
              <c:tx>
                <c:rich>
                  <a:bodyPr/>
                  <a:lstStyle/>
                  <a:p>
                    <a:fld id="{423255B2-BF6A-47FF-98EA-041FF3BFC8F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CC11-4BE7-874C-B2AAA43F93B6}"/>
                </c:ext>
              </c:extLst>
            </c:dLbl>
            <c:dLbl>
              <c:idx val="18"/>
              <c:layout>
                <c:manualLayout>
                  <c:x val="1.0106274746205795E-2"/>
                  <c:y val="0.10528940461389695"/>
                </c:manualLayout>
              </c:layout>
              <c:tx>
                <c:rich>
                  <a:bodyPr/>
                  <a:lstStyle/>
                  <a:p>
                    <a:fld id="{4A621CA4-509D-4566-90BD-B53FE616D2C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C11-4BE7-874C-B2AAA43F93B6}"/>
                </c:ext>
              </c:extLst>
            </c:dLbl>
            <c:dLbl>
              <c:idx val="19"/>
              <c:layout>
                <c:manualLayout>
                  <c:x val="-1.7760291649582243E-2"/>
                  <c:y val="-0.11225445503522585"/>
                </c:manualLayout>
              </c:layout>
              <c:tx>
                <c:rich>
                  <a:bodyPr/>
                  <a:lstStyle/>
                  <a:p>
                    <a:fld id="{44588DD3-414A-40A4-8127-04877F5B257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C11-4BE7-874C-B2AAA43F93B6}"/>
                </c:ext>
              </c:extLst>
            </c:dLbl>
            <c:dLbl>
              <c:idx val="20"/>
              <c:layout>
                <c:manualLayout>
                  <c:x val="-6.7920111162000724E-2"/>
                  <c:y val="-4.9096560298383753E-2"/>
                </c:manualLayout>
              </c:layout>
              <c:tx>
                <c:rich>
                  <a:bodyPr/>
                  <a:lstStyle/>
                  <a:p>
                    <a:fld id="{5C38616D-4DAF-435D-82B3-AFD34865779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C11-4BE7-874C-B2AAA43F93B6}"/>
                </c:ext>
              </c:extLst>
            </c:dLbl>
            <c:dLbl>
              <c:idx val="21"/>
              <c:layout>
                <c:manualLayout>
                  <c:x val="-2.7049147114844921E-2"/>
                  <c:y val="-0.10523691117557676"/>
                </c:manualLayout>
              </c:layout>
              <c:tx>
                <c:rich>
                  <a:bodyPr/>
                  <a:lstStyle/>
                  <a:p>
                    <a:fld id="{A96CE852-DEAA-4629-AF45-ED86815D609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C11-4BE7-874C-B2AAA43F93B6}"/>
                </c:ext>
              </c:extLst>
            </c:dLbl>
            <c:dLbl>
              <c:idx val="22"/>
              <c:layout>
                <c:manualLayout>
                  <c:x val="1.7537359118415939E-2"/>
                  <c:y val="-4.5587788368559194E-2"/>
                </c:manualLayout>
              </c:layout>
              <c:tx>
                <c:rich>
                  <a:bodyPr/>
                  <a:lstStyle/>
                  <a:p>
                    <a:fld id="{0725EE0B-DFC4-4020-978E-C10D6103B81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C11-4BE7-874C-B2AAA43F93B6}"/>
                </c:ext>
              </c:extLst>
            </c:dLbl>
            <c:dLbl>
              <c:idx val="23"/>
              <c:layout>
                <c:manualLayout>
                  <c:x val="3.7947725072604065E-3"/>
                  <c:y val="-2.4531211949021837E-2"/>
                </c:manualLayout>
              </c:layout>
              <c:tx>
                <c:rich>
                  <a:bodyPr/>
                  <a:lstStyle/>
                  <a:p>
                    <a:fld id="{4ECE0973-167F-4C8A-95C7-27F25E7D9B0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C11-4BE7-874C-B2AAA43F93B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E8E6F98-AE81-46F3-A640-E0EC16740AB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C11-4BE7-874C-B2AAA43F93B6}"/>
                </c:ext>
              </c:extLst>
            </c:dLbl>
            <c:dLbl>
              <c:idx val="25"/>
              <c:layout>
                <c:manualLayout>
                  <c:x val="-6.0489026789790568E-2"/>
                  <c:y val="-8.0675507666804869E-2"/>
                </c:manualLayout>
              </c:layout>
              <c:tx>
                <c:rich>
                  <a:bodyPr/>
                  <a:lstStyle/>
                  <a:p>
                    <a:fld id="{F8444C9A-BE6D-4DE5-812E-FD24667838B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CC11-4BE7-874C-B2AAA43F93B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10DE418-EA8F-4D9C-91B5-AD38674429C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C11-4BE7-874C-B2AAA43F93B6}"/>
                </c:ext>
              </c:extLst>
            </c:dLbl>
            <c:dLbl>
              <c:idx val="27"/>
              <c:layout>
                <c:manualLayout>
                  <c:x val="-4.7558939982144917E-3"/>
                  <c:y val="4.2131509877054843E-2"/>
                </c:manualLayout>
              </c:layout>
              <c:tx>
                <c:rich>
                  <a:bodyPr/>
                  <a:lstStyle/>
                  <a:p>
                    <a:fld id="{181B7489-0A1D-492B-A6F6-021836C4CE2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C11-4BE7-874C-B2AAA43F93B6}"/>
                </c:ext>
              </c:extLst>
            </c:dLbl>
            <c:dLbl>
              <c:idx val="28"/>
              <c:layout>
                <c:manualLayout>
                  <c:x val="-2.8906918207897456E-2"/>
                  <c:y val="9.827186075424782E-2"/>
                </c:manualLayout>
              </c:layout>
              <c:tx>
                <c:rich>
                  <a:bodyPr/>
                  <a:lstStyle/>
                  <a:p>
                    <a:fld id="{8A15F365-A316-4B91-84AD-C165962BCE2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C11-4BE7-874C-B2AAA43F93B6}"/>
                </c:ext>
              </c:extLst>
            </c:dLbl>
            <c:dLbl>
              <c:idx val="29"/>
              <c:layout>
                <c:manualLayout>
                  <c:x val="-1.5902520556529708E-2"/>
                  <c:y val="-0.1403246304738224"/>
                </c:manualLayout>
              </c:layout>
              <c:tx>
                <c:rich>
                  <a:bodyPr/>
                  <a:lstStyle/>
                  <a:p>
                    <a:fld id="{6920175D-2BB4-4FB3-8FF2-5B016CDDE93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CC11-4BE7-874C-B2AAA43F93B6}"/>
                </c:ext>
              </c:extLst>
            </c:dLbl>
            <c:dLbl>
              <c:idx val="30"/>
              <c:layout>
                <c:manualLayout>
                  <c:x val="-1.0329207277372099E-2"/>
                  <c:y val="-0.10523691117557674"/>
                </c:manualLayout>
              </c:layout>
              <c:tx>
                <c:rich>
                  <a:bodyPr/>
                  <a:lstStyle/>
                  <a:p>
                    <a:fld id="{ED34B7D1-F29E-4419-9FDD-DB42202DF32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CC11-4BE7-874C-B2AAA43F93B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6FD7EC1-1C73-4C78-A6E3-FA40D44B668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C11-4BE7-874C-B2AAA43F93B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4131C86-C5DE-4B1D-AAAD-627347AD298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CC11-4BE7-874C-B2AAA43F93B6}"/>
                </c:ext>
              </c:extLst>
            </c:dLbl>
            <c:dLbl>
              <c:idx val="33"/>
              <c:layout>
                <c:manualLayout>
                  <c:x val="-7.906673772031593E-2"/>
                  <c:y val="-4.5587788368559194E-2"/>
                </c:manualLayout>
              </c:layout>
              <c:tx>
                <c:rich>
                  <a:bodyPr/>
                  <a:lstStyle/>
                  <a:p>
                    <a:fld id="{E3F82FF4-87E9-4AC9-BEF1-C92879C78B7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C11-4BE7-874C-B2AAA43F93B6}"/>
                </c:ext>
              </c:extLst>
            </c:dLbl>
            <c:dLbl>
              <c:idx val="34"/>
              <c:layout>
                <c:manualLayout>
                  <c:x val="-6.792011116200071E-2"/>
                  <c:y val="1.0552562508633853E-2"/>
                </c:manualLayout>
              </c:layout>
              <c:tx>
                <c:rich>
                  <a:bodyPr/>
                  <a:lstStyle/>
                  <a:p>
                    <a:fld id="{A1877941-8A62-4406-AECC-561983E4AAE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C11-4BE7-874C-B2AAA43F93B6}"/>
                </c:ext>
              </c:extLst>
            </c:dLbl>
            <c:dLbl>
              <c:idx val="35"/>
              <c:layout>
                <c:manualLayout>
                  <c:x val="-4.7484629138422815E-2"/>
                  <c:y val="7.3710457245475897E-2"/>
                </c:manualLayout>
              </c:layout>
              <c:tx>
                <c:rich>
                  <a:bodyPr/>
                  <a:lstStyle/>
                  <a:p>
                    <a:fld id="{121047C2-F4C7-4462-8D6E-12662EA70EB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C11-4BE7-874C-B2AAA43F93B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C1E74A9-13F1-490A-92FE-DEF370FAD02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C11-4BE7-874C-B2AAA43F93B6}"/>
                </c:ext>
              </c:extLst>
            </c:dLbl>
            <c:dLbl>
              <c:idx val="37"/>
              <c:layout>
                <c:manualLayout>
                  <c:x val="-5.3057942417580425E-2"/>
                  <c:y val="5.9675369526177649E-2"/>
                </c:manualLayout>
              </c:layout>
              <c:tx>
                <c:rich>
                  <a:bodyPr/>
                  <a:lstStyle/>
                  <a:p>
                    <a:fld id="{E29F2054-61CE-4C6A-B065-850A9D3B183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CC11-4BE7-874C-B2AAA43F93B6}"/>
                </c:ext>
              </c:extLst>
            </c:dLbl>
            <c:dLbl>
              <c:idx val="38"/>
              <c:layout>
                <c:manualLayout>
                  <c:x val="-0.11622215958136678"/>
                  <c:y val="-8.4184279596629372E-2"/>
                </c:manualLayout>
              </c:layout>
              <c:tx>
                <c:rich>
                  <a:bodyPr/>
                  <a:lstStyle/>
                  <a:p>
                    <a:fld id="{905F94E1-58A7-4161-9DDF-C361F9486D6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CC11-4BE7-874C-B2AAA43F93B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C5179B8-F347-4B5F-B0CB-02A6A45BC69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C11-4BE7-874C-B2AAA43F93B6}"/>
                </c:ext>
              </c:extLst>
            </c:dLbl>
            <c:dLbl>
              <c:idx val="40"/>
              <c:layout>
                <c:manualLayout>
                  <c:x val="-0.11622215958136678"/>
                  <c:y val="2.8096422157756595E-2"/>
                </c:manualLayout>
              </c:layout>
              <c:tx>
                <c:rich>
                  <a:bodyPr/>
                  <a:lstStyle/>
                  <a:p>
                    <a:fld id="{0A869FC0-D2FC-45F2-87F2-D075E3D5BA5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CC11-4BE7-874C-B2AAA43F93B6}"/>
                </c:ext>
              </c:extLst>
            </c:dLbl>
            <c:dLbl>
              <c:idx val="41"/>
              <c:layout>
                <c:manualLayout>
                  <c:x val="-9.9502219743893824E-2"/>
                  <c:y val="-0.14032463047382235"/>
                </c:manualLayout>
              </c:layout>
              <c:tx>
                <c:rich>
                  <a:bodyPr/>
                  <a:lstStyle/>
                  <a:p>
                    <a:fld id="{1F95E331-4F8D-42E0-A408-B2A6F82842F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CC11-4BE7-874C-B2AAA43F93B6}"/>
                </c:ext>
              </c:extLst>
            </c:dLbl>
            <c:dLbl>
              <c:idx val="42"/>
              <c:layout>
                <c:manualLayout>
                  <c:x val="-7.9066737720316069E-2"/>
                  <c:y val="-4.5587788368559194E-2"/>
                </c:manualLayout>
              </c:layout>
              <c:tx>
                <c:rich>
                  <a:bodyPr/>
                  <a:lstStyle/>
                  <a:p>
                    <a:fld id="{AB703411-16FA-4B9E-A8F3-9DCA3C24446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CC11-4BE7-874C-B2AAA43F93B6}"/>
                </c:ext>
              </c:extLst>
            </c:dLbl>
            <c:dLbl>
              <c:idx val="43"/>
              <c:layout>
                <c:manualLayout>
                  <c:x val="-2.5191376021792385E-2"/>
                  <c:y val="-0.16488603398259435"/>
                </c:manualLayout>
              </c:layout>
              <c:tx>
                <c:rich>
                  <a:bodyPr/>
                  <a:lstStyle/>
                  <a:p>
                    <a:fld id="{FC39DE14-5CB9-4CB7-BF6F-A96280AAA74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CC11-4BE7-874C-B2AAA43F93B6}"/>
                </c:ext>
              </c:extLst>
            </c:dLbl>
            <c:dLbl>
              <c:idx val="44"/>
              <c:layout>
                <c:manualLayout>
                  <c:x val="-6.4204568975895646E-2"/>
                  <c:y val="-0.10523691117557674"/>
                </c:manualLayout>
              </c:layout>
              <c:tx>
                <c:rich>
                  <a:bodyPr/>
                  <a:lstStyle/>
                  <a:p>
                    <a:fld id="{127C01F7-5993-4086-9FDE-1BA54AC412F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C11-4BE7-874C-B2AAA43F93B6}"/>
                </c:ext>
              </c:extLst>
            </c:dLbl>
            <c:dLbl>
              <c:idx val="45"/>
              <c:layout>
                <c:manualLayout>
                  <c:x val="-1.7760291649582378E-2"/>
                  <c:y val="-0.10523691117557674"/>
                </c:manualLayout>
              </c:layout>
              <c:tx>
                <c:rich>
                  <a:bodyPr/>
                  <a:lstStyle/>
                  <a:p>
                    <a:fld id="{71C49917-7DAC-442E-8E66-BD38DF3A93D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CC11-4BE7-874C-B2AAA43F93B6}"/>
                </c:ext>
              </c:extLst>
            </c:dLbl>
            <c:dLbl>
              <c:idx val="46"/>
              <c:layout>
                <c:manualLayout>
                  <c:x val="-2.5191376021792524E-2"/>
                  <c:y val="-0.15435971819312061"/>
                </c:manualLayout>
              </c:layout>
              <c:tx>
                <c:rich>
                  <a:bodyPr/>
                  <a:lstStyle/>
                  <a:p>
                    <a:fld id="{F16E3A6D-BD02-457E-87DE-6ECD7277AE2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CC11-4BE7-874C-B2AAA43F93B6}"/>
                </c:ext>
              </c:extLst>
            </c:dLbl>
            <c:dLbl>
              <c:idx val="47"/>
              <c:layout>
                <c:manualLayout>
                  <c:x val="-2.8981229051619557E-3"/>
                  <c:y val="-0.12979831468434874"/>
                </c:manualLayout>
              </c:layout>
              <c:tx>
                <c:rich>
                  <a:bodyPr/>
                  <a:lstStyle/>
                  <a:p>
                    <a:fld id="{FA14CC11-B75E-4221-9BFE-2FFB72CA125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CC11-4BE7-874C-B2AAA43F93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Grafica!$B$5:$B$52</c:f>
              <c:numCache>
                <c:formatCode>0.000</c:formatCode>
                <c:ptCount val="48"/>
                <c:pt idx="0">
                  <c:v>0.57533813011833512</c:v>
                </c:pt>
                <c:pt idx="1">
                  <c:v>0.57553645774963247</c:v>
                </c:pt>
                <c:pt idx="2">
                  <c:v>0.57638865183445431</c:v>
                </c:pt>
                <c:pt idx="3">
                  <c:v>0.57630622808232113</c:v>
                </c:pt>
                <c:pt idx="4">
                  <c:v>0.57539319644864417</c:v>
                </c:pt>
                <c:pt idx="5">
                  <c:v>0.57544518435411951</c:v>
                </c:pt>
                <c:pt idx="6">
                  <c:v>0.57670497195409431</c:v>
                </c:pt>
                <c:pt idx="7">
                  <c:v>0.57604035231515494</c:v>
                </c:pt>
                <c:pt idx="8">
                  <c:v>0.57548130586306934</c:v>
                </c:pt>
                <c:pt idx="9">
                  <c:v>0.5754068461257269</c:v>
                </c:pt>
                <c:pt idx="10">
                  <c:v>0.5766962223097537</c:v>
                </c:pt>
                <c:pt idx="11">
                  <c:v>0.57850336228972299</c:v>
                </c:pt>
                <c:pt idx="12">
                  <c:v>0.5722200469462605</c:v>
                </c:pt>
                <c:pt idx="13">
                  <c:v>0.57199699649301439</c:v>
                </c:pt>
                <c:pt idx="14">
                  <c:v>0.57290972728457323</c:v>
                </c:pt>
                <c:pt idx="15">
                  <c:v>0.57270638840378296</c:v>
                </c:pt>
                <c:pt idx="16">
                  <c:v>0.57218079087633655</c:v>
                </c:pt>
                <c:pt idx="17">
                  <c:v>0.57184114388435103</c:v>
                </c:pt>
                <c:pt idx="18">
                  <c:v>0.57290972728457323</c:v>
                </c:pt>
                <c:pt idx="19">
                  <c:v>0.57269037299059533</c:v>
                </c:pt>
                <c:pt idx="20">
                  <c:v>0.57214270801194433</c:v>
                </c:pt>
                <c:pt idx="21">
                  <c:v>0.57188340277258098</c:v>
                </c:pt>
                <c:pt idx="22">
                  <c:v>0.57265589929387994</c:v>
                </c:pt>
                <c:pt idx="23">
                  <c:v>0.58120826169557827</c:v>
                </c:pt>
                <c:pt idx="24">
                  <c:v>0.58340723371122338</c:v>
                </c:pt>
                <c:pt idx="25">
                  <c:v>0.5831212236644846</c:v>
                </c:pt>
                <c:pt idx="26">
                  <c:v>0.58443000513787313</c:v>
                </c:pt>
                <c:pt idx="27">
                  <c:v>0.5837715800343849</c:v>
                </c:pt>
                <c:pt idx="28">
                  <c:v>0.58340723371122338</c:v>
                </c:pt>
                <c:pt idx="29">
                  <c:v>0.5831212236644846</c:v>
                </c:pt>
                <c:pt idx="30">
                  <c:v>0.58443000513787313</c:v>
                </c:pt>
                <c:pt idx="31">
                  <c:v>0.58220625340115106</c:v>
                </c:pt>
                <c:pt idx="32">
                  <c:v>0.58115129173290314</c:v>
                </c:pt>
                <c:pt idx="33">
                  <c:v>0.5813081236011074</c:v>
                </c:pt>
                <c:pt idx="34">
                  <c:v>0.58148166699412362</c:v>
                </c:pt>
                <c:pt idx="35">
                  <c:v>0.58219524662815003</c:v>
                </c:pt>
                <c:pt idx="36">
                  <c:v>0.59579358356948597</c:v>
                </c:pt>
                <c:pt idx="37">
                  <c:v>0.59596552778693435</c:v>
                </c:pt>
                <c:pt idx="38">
                  <c:v>0.59545940800656771</c:v>
                </c:pt>
                <c:pt idx="39">
                  <c:v>0.59687296212198337</c:v>
                </c:pt>
                <c:pt idx="40">
                  <c:v>0.59579358356948597</c:v>
                </c:pt>
                <c:pt idx="41">
                  <c:v>0.59596552778693435</c:v>
                </c:pt>
                <c:pt idx="42">
                  <c:v>0.59545940800656771</c:v>
                </c:pt>
                <c:pt idx="43">
                  <c:v>0.59687296212198337</c:v>
                </c:pt>
                <c:pt idx="44">
                  <c:v>0.59575773524026465</c:v>
                </c:pt>
                <c:pt idx="45">
                  <c:v>0.59596552778693435</c:v>
                </c:pt>
                <c:pt idx="46">
                  <c:v>0.59545940800656771</c:v>
                </c:pt>
                <c:pt idx="47">
                  <c:v>0.59687296212198337</c:v>
                </c:pt>
              </c:numCache>
            </c:numRef>
          </c:xVal>
          <c:yVal>
            <c:numRef>
              <c:f>Grafica!$C$5:$C$52</c:f>
              <c:numCache>
                <c:formatCode>0.000</c:formatCode>
                <c:ptCount val="48"/>
                <c:pt idx="0">
                  <c:v>1.0705493333333334</c:v>
                </c:pt>
                <c:pt idx="1">
                  <c:v>1.0709435</c:v>
                </c:pt>
                <c:pt idx="2">
                  <c:v>1.0721046666666665</c:v>
                </c:pt>
                <c:pt idx="3">
                  <c:v>1.0706993333333332</c:v>
                </c:pt>
                <c:pt idx="4">
                  <c:v>1.0705493333333334</c:v>
                </c:pt>
                <c:pt idx="5">
                  <c:v>1.0709435</c:v>
                </c:pt>
                <c:pt idx="6">
                  <c:v>1.0721046666666665</c:v>
                </c:pt>
                <c:pt idx="7">
                  <c:v>1.0706993333333332</c:v>
                </c:pt>
                <c:pt idx="8">
                  <c:v>1.0707133333333334</c:v>
                </c:pt>
                <c:pt idx="9">
                  <c:v>1.0708721666666665</c:v>
                </c:pt>
                <c:pt idx="10">
                  <c:v>1.0720883333333333</c:v>
                </c:pt>
                <c:pt idx="11">
                  <c:v>1.0709325000000001</c:v>
                </c:pt>
                <c:pt idx="12">
                  <c:v>1.0563209999999998</c:v>
                </c:pt>
                <c:pt idx="13">
                  <c:v>1.0562030000000002</c:v>
                </c:pt>
                <c:pt idx="14">
                  <c:v>1.0567251666666668</c:v>
                </c:pt>
                <c:pt idx="15">
                  <c:v>1.0561926666666668</c:v>
                </c:pt>
                <c:pt idx="16">
                  <c:v>1.0562484999999999</c:v>
                </c:pt>
                <c:pt idx="17">
                  <c:v>1.0559153333333333</c:v>
                </c:pt>
                <c:pt idx="18">
                  <c:v>1.0567251666666668</c:v>
                </c:pt>
                <c:pt idx="19">
                  <c:v>1.0561631666666667</c:v>
                </c:pt>
                <c:pt idx="20">
                  <c:v>1.0561781666666665</c:v>
                </c:pt>
                <c:pt idx="21">
                  <c:v>1.0559933333333333</c:v>
                </c:pt>
                <c:pt idx="22">
                  <c:v>1.0567870000000001</c:v>
                </c:pt>
                <c:pt idx="23">
                  <c:v>1.0561933333333331</c:v>
                </c:pt>
                <c:pt idx="24">
                  <c:v>1.0468971666666667</c:v>
                </c:pt>
                <c:pt idx="25">
                  <c:v>1.0466696666666666</c:v>
                </c:pt>
                <c:pt idx="26">
                  <c:v>1.0478921666666665</c:v>
                </c:pt>
                <c:pt idx="27">
                  <c:v>1.0465679999999999</c:v>
                </c:pt>
                <c:pt idx="28">
                  <c:v>1.0468971666666667</c:v>
                </c:pt>
                <c:pt idx="29">
                  <c:v>1.0466696666666666</c:v>
                </c:pt>
                <c:pt idx="30">
                  <c:v>1.0478921666666665</c:v>
                </c:pt>
                <c:pt idx="31">
                  <c:v>1.0465679999999999</c:v>
                </c:pt>
                <c:pt idx="32">
                  <c:v>1.0468908333333333</c:v>
                </c:pt>
                <c:pt idx="33">
                  <c:v>1.0466766666666667</c:v>
                </c:pt>
                <c:pt idx="34">
                  <c:v>1.0479048333333332</c:v>
                </c:pt>
                <c:pt idx="35">
                  <c:v>1.0465478333333331</c:v>
                </c:pt>
                <c:pt idx="36">
                  <c:v>1.0368958333333333</c:v>
                </c:pt>
                <c:pt idx="37">
                  <c:v>1.0367243333333331</c:v>
                </c:pt>
                <c:pt idx="38">
                  <c:v>1.0367173333333333</c:v>
                </c:pt>
                <c:pt idx="39">
                  <c:v>1.0366533333333334</c:v>
                </c:pt>
                <c:pt idx="40">
                  <c:v>1.0368958333333333</c:v>
                </c:pt>
                <c:pt idx="41">
                  <c:v>1.0367243333333331</c:v>
                </c:pt>
                <c:pt idx="42">
                  <c:v>1.0367173333333333</c:v>
                </c:pt>
                <c:pt idx="43">
                  <c:v>1.0366533333333334</c:v>
                </c:pt>
                <c:pt idx="44">
                  <c:v>1.0368303333333333</c:v>
                </c:pt>
                <c:pt idx="45">
                  <c:v>1.0367243333333331</c:v>
                </c:pt>
                <c:pt idx="46">
                  <c:v>1.0367173333333333</c:v>
                </c:pt>
                <c:pt idx="47">
                  <c:v>1.0366533333333334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Grafica!$A$5:$A$52</c15:f>
                <c15:dlblRangeCache>
                  <c:ptCount val="48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11-4BE7-874C-B2AAA43F93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2539088"/>
        <c:axId val="812548448"/>
      </c:scatterChart>
      <c:valAx>
        <c:axId val="81253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Energía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2548448"/>
        <c:crosses val="autoZero"/>
        <c:crossBetween val="midCat"/>
      </c:valAx>
      <c:valAx>
        <c:axId val="8125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253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133350</xdr:rowOff>
    </xdr:from>
    <xdr:to>
      <xdr:col>21</xdr:col>
      <xdr:colOff>47625</xdr:colOff>
      <xdr:row>39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23928C-4C3C-42BD-8AC8-2780D26EA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89647</xdr:colOff>
      <xdr:row>45</xdr:row>
      <xdr:rowOff>78442</xdr:rowOff>
    </xdr:from>
    <xdr:to>
      <xdr:col>17</xdr:col>
      <xdr:colOff>67796</xdr:colOff>
      <xdr:row>64</xdr:row>
      <xdr:rowOff>78442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08FBDD-15AA-46FE-B218-2DC3F5F1E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99.5617255787" createdVersion="8" refreshedVersion="8" minRefreshableVersion="3" recordCount="288" xr:uid="{1F6ABFFF-448F-43C7-AEDA-74A9E9A6CA48}">
  <cacheSource type="worksheet">
    <worksheetSource ref="A1:K289" sheet="Configuraciones"/>
  </cacheSource>
  <cacheFields count="11">
    <cacheField name="Simulación" numFmtId="0">
      <sharedItems/>
    </cacheField>
    <cacheField name="Sim" numFmtId="0">
      <sharedItems containsSemiMixedTypes="0" containsString="0" containsNumber="1" containsInteger="1" minValue="1" maxValue="288"/>
    </cacheField>
    <cacheField name="Grupo" numFmtId="0">
      <sharedItems containsSemiMixedTypes="0" containsString="0" containsNumber="1" containsInteger="1" minValue="1" maxValue="48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File" numFmtId="0">
      <sharedItems/>
    </cacheField>
    <cacheField name="Total Leakage (W)" numFmtId="0">
      <sharedItems containsSemiMixedTypes="0" containsString="0" containsNumber="1" minValue="0.53695899999999996" maxValue="0.58218599999999998"/>
    </cacheField>
    <cacheField name="Runtime Dynamic (W)" numFmtId="0">
      <sharedItems containsSemiMixedTypes="0" containsString="0" containsNumber="1" minValue="5.4308599999999997E-5" maxValue="1.20407E-4"/>
    </cacheField>
    <cacheField name="Energy (W)" numFmtId="11">
      <sharedItems containsSemiMixedTypes="0" containsString="0" containsNumber="1" minValue="0.49348969043906399" maxValue="0.70294124505179156"/>
    </cacheField>
    <cacheField name="CPI" numFmtId="0">
      <sharedItems containsSemiMixedTypes="0" containsString="0" containsNumber="1" minValue="0.87934199999999996" maxValue="1.220839"/>
    </cacheField>
    <cacheField name="aux" numFmtId="0">
      <sharedItems containsSemiMixedTypes="0" containsString="0" containsNumber="1" containsInteger="1" minValue="12" maxValue="14"/>
    </cacheField>
    <cacheField name="extension" numFmtId="0">
      <sharedItems count="3">
        <s v="mp3"/>
        <s v="jpg"/>
        <s v="h26"/>
      </sharedItems>
    </cacheField>
    <cacheField name="método" numFmtId="0">
      <sharedItems count="2">
        <s v="enc"/>
        <s v="de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s v="sim1"/>
    <n v="1"/>
    <x v="0"/>
    <s v="config_sim1_mp3_enc_L1d16kB_write64_L2asso4.txt"/>
    <n v="0.53722899999999996"/>
    <n v="8.4590499999999996E-5"/>
    <n v="0.65458013237226287"/>
    <n v="1.2182459999999999"/>
    <n v="12"/>
    <x v="0"/>
    <x v="0"/>
  </r>
  <r>
    <s v="sim2"/>
    <n v="2"/>
    <x v="0"/>
    <s v="config_sim2_mp3_dec_L1d16kB_write64_L2asso4.txt"/>
    <n v="0.53722899999999996"/>
    <n v="1.1321500000000001E-4"/>
    <n v="0.50605062845169002"/>
    <n v="0.94176599999999999"/>
    <n v="12"/>
    <x v="0"/>
    <x v="1"/>
  </r>
  <r>
    <s v="sim3"/>
    <n v="3"/>
    <x v="0"/>
    <s v="config_sim3_jpg2k_enc_L1d16kB_write64_L2asso4.txt"/>
    <n v="0.53754800000000003"/>
    <n v="6.8583299999999998E-5"/>
    <n v="0.5989796025012788"/>
    <n v="1.114139"/>
    <n v="12"/>
    <x v="1"/>
    <x v="0"/>
  </r>
  <r>
    <s v="sim4"/>
    <n v="4"/>
    <x v="0"/>
    <s v="config_sim4_jpg2k_dec_L1d16kB_write64_L2asso4.txt"/>
    <n v="0.53754800000000003"/>
    <n v="5.4332300000000002E-5"/>
    <n v="0.62526108059317642"/>
    <n v="1.1630549999999999"/>
    <n v="12"/>
    <x v="1"/>
    <x v="1"/>
  </r>
  <r>
    <s v="sim5"/>
    <n v="5"/>
    <x v="0"/>
    <s v="config_sim5_h264_dec_L1d16kB_write64_L2asso4.txt"/>
    <n v="0.53722899999999996"/>
    <n v="9.8944300000000001E-5"/>
    <n v="0.51065444781700364"/>
    <n v="0.95035899999999995"/>
    <n v="12"/>
    <x v="2"/>
    <x v="1"/>
  </r>
  <r>
    <s v="sim6"/>
    <n v="6"/>
    <x v="0"/>
    <s v="config_sim6_h264_enc_L1d16kB_write64_L2asso4.txt"/>
    <n v="0.53722899999999996"/>
    <n v="7.5463200000000006E-5"/>
    <n v="0.5565028889745991"/>
    <n v="1.035731"/>
    <n v="12"/>
    <x v="2"/>
    <x v="0"/>
  </r>
  <r>
    <s v="sim7"/>
    <n v="7"/>
    <x v="1"/>
    <s v="config_sim7_mp3_enc_L1d16kB_write64_L2asso8.txt"/>
    <n v="0.53695899999999996"/>
    <n v="8.4426199999999995E-5"/>
    <n v="0.65534227803648359"/>
    <n v="1.220278"/>
    <n v="12"/>
    <x v="0"/>
    <x v="0"/>
  </r>
  <r>
    <s v="sim8"/>
    <n v="8"/>
    <x v="1"/>
    <s v="config_sim8_mp3_dec_L1d16kB_write64_L2asso8.txt"/>
    <n v="0.53754800000000003"/>
    <n v="1.13213E-4"/>
    <n v="0.50635803951792702"/>
    <n v="0.94177900000000003"/>
    <n v="12"/>
    <x v="0"/>
    <x v="1"/>
  </r>
  <r>
    <s v="sim9"/>
    <n v="9"/>
    <x v="1"/>
    <s v="config_sim9_jpg2k_enc_L1d16kB_write64_L2asso8.txt"/>
    <n v="0.53754800000000003"/>
    <n v="6.8585599999999996E-5"/>
    <n v="0.5989597132501312"/>
    <n v="1.1141019999999999"/>
    <n v="12"/>
    <x v="1"/>
    <x v="0"/>
  </r>
  <r>
    <s v="sim10"/>
    <n v="10"/>
    <x v="1"/>
    <s v="config_sim10_jpg2k_dec_L1d16kB_write64_L2asso8.txt"/>
    <n v="0.53695899999999996"/>
    <n v="5.4308599999999997E-5"/>
    <n v="0.62467804616240696"/>
    <n v="1.1632450000000001"/>
    <n v="13"/>
    <x v="1"/>
    <x v="1"/>
  </r>
  <r>
    <s v="sim11"/>
    <n v="11"/>
    <x v="1"/>
    <s v="config_sim11_h264_dec_L1d16kB_write64_L2asso8.txt"/>
    <n v="0.53754800000000003"/>
    <n v="9.8947499999999994E-5"/>
    <n v="0.51093933538293745"/>
    <n v="0.95032499999999998"/>
    <n v="13"/>
    <x v="2"/>
    <x v="1"/>
  </r>
  <r>
    <s v="sim12"/>
    <n v="12"/>
    <x v="1"/>
    <s v="config_sim12_h264_enc_L1d16kB_write64_L2asso8.txt"/>
    <n v="0.53754800000000003"/>
    <n v="7.5448400000000001E-5"/>
    <n v="0.55694133414790881"/>
    <n v="1.0359320000000001"/>
    <n v="13"/>
    <x v="2"/>
    <x v="0"/>
  </r>
  <r>
    <s v="sim13"/>
    <n v="13"/>
    <x v="2"/>
    <s v="config_sim13_mp3_enc_L1d16kB_write64_L2asso2.txt"/>
    <n v="0.53695899999999996"/>
    <n v="8.4557999999999999E-5"/>
    <n v="0.65432151906536595"/>
    <n v="1.218377"/>
    <n v="13"/>
    <x v="0"/>
    <x v="0"/>
  </r>
  <r>
    <s v="sim14"/>
    <n v="14"/>
    <x v="2"/>
    <s v="config_sim14_mp3_dec_L1d16kB_write64_L2asso2.txt"/>
    <n v="0.53695899999999996"/>
    <n v="1.13108E-4"/>
    <n v="0.50613406921865989"/>
    <n v="0.94239499999999998"/>
    <n v="13"/>
    <x v="0"/>
    <x v="1"/>
  </r>
  <r>
    <s v="sim15"/>
    <n v="15"/>
    <x v="2"/>
    <s v="config_sim15_jpg2k_enc_L1d16kB_write64_L2asso2.txt"/>
    <n v="0.53695899999999996"/>
    <n v="6.8505500000000003E-5"/>
    <n v="0.59883937138304999"/>
    <n v="1.1151"/>
    <n v="13"/>
    <x v="1"/>
    <x v="0"/>
  </r>
  <r>
    <s v="sim16"/>
    <n v="16"/>
    <x v="2"/>
    <s v="config_sim16_jpg2k_dec_L1d16kB_write64_L2asso2.txt"/>
    <n v="0.53866099999999995"/>
    <n v="5.4332700000000002E-5"/>
    <n v="0.62654963540473874"/>
    <n v="1.163044"/>
    <n v="13"/>
    <x v="1"/>
    <x v="1"/>
  </r>
  <r>
    <s v="sim17"/>
    <n v="17"/>
    <x v="2"/>
    <s v="config_sim17_h264_dec_L1d16kB_write64_L2asso2.txt"/>
    <n v="0.53695899999999996"/>
    <n v="9.8780100000000007E-5"/>
    <n v="0.51110392581888731"/>
    <n v="0.95167400000000002"/>
    <n v="13"/>
    <x v="2"/>
    <x v="1"/>
  </r>
  <r>
    <s v="sim18"/>
    <n v="18"/>
    <x v="2"/>
    <s v="config_sim18_h264_enc_L1d16kB_write64_L2asso2.txt"/>
    <n v="0.53866099999999995"/>
    <n v="7.50059E-5"/>
    <n v="0.56138339011602412"/>
    <n v="1.042038"/>
    <n v="13"/>
    <x v="2"/>
    <x v="0"/>
  </r>
  <r>
    <s v="sim19"/>
    <n v="19"/>
    <x v="3"/>
    <s v="config_sim19_mp3_enc_L1d16kB_write64_L2asso16.txt"/>
    <n v="0.53866099999999995"/>
    <n v="8.4508300000000005E-5"/>
    <n v="0.65695812522220243"/>
    <n v="1.219422"/>
    <n v="13"/>
    <x v="0"/>
    <x v="0"/>
  </r>
  <r>
    <s v="sim20"/>
    <n v="20"/>
    <x v="3"/>
    <s v="config_sim20_mp3_dec_L1d16kB_write64_L2asso16.txt"/>
    <n v="0.53866099999999995"/>
    <n v="1.13218E-4"/>
    <n v="0.50738199941401185"/>
    <n v="0.94173399999999996"/>
    <n v="13"/>
    <x v="0"/>
    <x v="1"/>
  </r>
  <r>
    <s v="sim21"/>
    <n v="21"/>
    <x v="3"/>
    <s v="config_sim21_jpg2k_enc_L1d16kB_write64_L2asso16.txt"/>
    <n v="0.53866099999999995"/>
    <n v="6.8591300000000002E-5"/>
    <n v="0.60014745835615646"/>
    <n v="1.1140049999999999"/>
    <n v="13"/>
    <x v="1"/>
    <x v="0"/>
  </r>
  <r>
    <s v="sim22"/>
    <n v="22"/>
    <x v="3"/>
    <s v="config_sim22_jpg2k_dec_L1d16kB_write64_L2asso16.txt"/>
    <n v="0.53722899999999996"/>
    <n v="5.4322600000000001E-5"/>
    <n v="0.62500449611425679"/>
    <n v="1.163268"/>
    <n v="13"/>
    <x v="1"/>
    <x v="1"/>
  </r>
  <r>
    <s v="sim23"/>
    <n v="23"/>
    <x v="3"/>
    <s v="config_sim23_h264_dec_L1d16kB_write64_L2asso16.txt"/>
    <n v="0.53866099999999995"/>
    <n v="9.8902500000000004E-5"/>
    <n v="0.51222759358158243"/>
    <n v="0.95075299999999996"/>
    <n v="13"/>
    <x v="2"/>
    <x v="1"/>
  </r>
  <r>
    <s v="sim24"/>
    <n v="24"/>
    <x v="3"/>
    <s v="config_sim24_h264_enc_L1d16kB_write64_L2asso16.txt"/>
    <n v="0.53722899999999996"/>
    <n v="7.5515500000000006E-5"/>
    <n v="0.55611769580571702"/>
    <n v="1.0350140000000001"/>
    <n v="13"/>
    <x v="2"/>
    <x v="0"/>
  </r>
  <r>
    <s v="sim25"/>
    <n v="25"/>
    <x v="4"/>
    <s v="config_sim25_mp3_enc_L1d16kB_write32_L2asso4.txt"/>
    <n v="0.53722899999999996"/>
    <n v="8.4590499999999996E-5"/>
    <n v="0.65458013237226287"/>
    <n v="1.2182459999999999"/>
    <n v="13"/>
    <x v="0"/>
    <x v="0"/>
  </r>
  <r>
    <s v="sim26"/>
    <n v="26"/>
    <x v="4"/>
    <s v="config_sim26_mp3_dec_L1d16kB_write32_L2asso4.txt"/>
    <n v="0.53722899999999996"/>
    <n v="1.1321500000000001E-4"/>
    <n v="0.50605062845169002"/>
    <n v="0.94176599999999999"/>
    <n v="13"/>
    <x v="0"/>
    <x v="1"/>
  </r>
  <r>
    <s v="sim27"/>
    <n v="27"/>
    <x v="4"/>
    <s v="config_sim27_jpg2k_enc_L1d16kB_write32_L2asso4.txt"/>
    <n v="0.53754800000000003"/>
    <n v="6.8583299999999998E-5"/>
    <n v="0.5989796025012788"/>
    <n v="1.114139"/>
    <n v="13"/>
    <x v="1"/>
    <x v="0"/>
  </r>
  <r>
    <s v="sim28"/>
    <n v="28"/>
    <x v="4"/>
    <s v="config_sim28_jpg2k_dec_L1d16kB_write32_L2asso4.txt"/>
    <n v="0.53754800000000003"/>
    <n v="5.4332300000000002E-5"/>
    <n v="0.62526108059317642"/>
    <n v="1.1630549999999999"/>
    <n v="13"/>
    <x v="1"/>
    <x v="1"/>
  </r>
  <r>
    <s v="sim29"/>
    <n v="29"/>
    <x v="4"/>
    <s v="config_sim29_h264_dec_L1d16kB_write32_L2asso4.txt"/>
    <n v="0.53722899999999996"/>
    <n v="9.8944300000000001E-5"/>
    <n v="0.51065444781700364"/>
    <n v="0.95035899999999995"/>
    <n v="13"/>
    <x v="2"/>
    <x v="1"/>
  </r>
  <r>
    <s v="sim30"/>
    <n v="30"/>
    <x v="4"/>
    <s v="config_sim30_h264_enc_L1d16kB_write32_L2asso4.txt"/>
    <n v="0.53754800000000003"/>
    <n v="7.5463000000000006E-5"/>
    <n v="0.55683328695645307"/>
    <n v="1.035731"/>
    <n v="13"/>
    <x v="2"/>
    <x v="0"/>
  </r>
  <r>
    <s v="sim31"/>
    <n v="31"/>
    <x v="5"/>
    <s v="config_sim31_mp3_enc_L1d16kB_write32_L2asso8.txt"/>
    <n v="0.53754800000000003"/>
    <n v="8.4449299999999998E-5"/>
    <n v="0.6560610499669054"/>
    <n v="1.220278"/>
    <n v="13"/>
    <x v="0"/>
    <x v="0"/>
  </r>
  <r>
    <s v="sim32"/>
    <n v="32"/>
    <x v="5"/>
    <s v="config_sim32_mp3_dec_L1d16kB_write32_L2asso8.txt"/>
    <n v="0.53754800000000003"/>
    <n v="1.13213E-4"/>
    <n v="0.50635803951792702"/>
    <n v="0.94177900000000003"/>
    <n v="13"/>
    <x v="0"/>
    <x v="1"/>
  </r>
  <r>
    <s v="sim33"/>
    <n v="33"/>
    <x v="5"/>
    <s v="config_sim33_jpg2k_enc_L1d16kB_write32_L2asso8.txt"/>
    <n v="0.53695899999999996"/>
    <n v="6.8566900000000002E-5"/>
    <n v="0.59830348633842378"/>
    <n v="1.1141019999999999"/>
    <n v="13"/>
    <x v="1"/>
    <x v="0"/>
  </r>
  <r>
    <s v="sim34"/>
    <n v="34"/>
    <x v="5"/>
    <s v="config_sim34_jpg2k_dec_L1d16kB_write32_L2asso8.txt"/>
    <n v="0.53695899999999996"/>
    <n v="5.4308599999999997E-5"/>
    <n v="0.62467804616240696"/>
    <n v="1.1632450000000001"/>
    <n v="13"/>
    <x v="1"/>
    <x v="1"/>
  </r>
  <r>
    <s v="sim35"/>
    <n v="35"/>
    <x v="5"/>
    <s v="config_sim35_h264_dec_L1d16kB_write32_L2asso8.txt"/>
    <n v="0.53754800000000003"/>
    <n v="9.8947499999999994E-5"/>
    <n v="0.51093933538293745"/>
    <n v="0.95032499999999998"/>
    <n v="13"/>
    <x v="2"/>
    <x v="1"/>
  </r>
  <r>
    <s v="sim36"/>
    <n v="36"/>
    <x v="5"/>
    <s v="config_sim36_h264_enc_L1d16kB_write32_L2asso8.txt"/>
    <n v="0.53695899999999996"/>
    <n v="7.5427700000000003E-5"/>
    <n v="0.55633114875611644"/>
    <n v="1.0359320000000001"/>
    <n v="13"/>
    <x v="2"/>
    <x v="0"/>
  </r>
  <r>
    <s v="sim37"/>
    <n v="37"/>
    <x v="6"/>
    <s v="config_sim37_mp3_enc_L1d16kB_write32_L2asso2.txt"/>
    <n v="0.53695899999999996"/>
    <n v="8.4557999999999999E-5"/>
    <n v="0.65432151906536595"/>
    <n v="1.218377"/>
    <n v="13"/>
    <x v="0"/>
    <x v="0"/>
  </r>
  <r>
    <s v="sim38"/>
    <n v="38"/>
    <x v="6"/>
    <s v="config_sim38_mp3_dec_L1d16kB_write32_L2asso2.txt"/>
    <n v="0.53695899999999996"/>
    <n v="1.13108E-4"/>
    <n v="0.50613406921865989"/>
    <n v="0.94239499999999998"/>
    <n v="13"/>
    <x v="0"/>
    <x v="1"/>
  </r>
  <r>
    <s v="sim39"/>
    <n v="39"/>
    <x v="6"/>
    <s v="config_sim39_jpg2k_enc_L1d16kB_write32_L2asso2.txt"/>
    <n v="0.53866099999999995"/>
    <n v="6.8523900000000003E-5"/>
    <n v="0.60073729210088989"/>
    <n v="1.1151"/>
    <n v="13"/>
    <x v="1"/>
    <x v="0"/>
  </r>
  <r>
    <s v="sim40"/>
    <n v="40"/>
    <x v="6"/>
    <s v="config_sim40_jpg2k_dec_L1d16kB_write32_L2asso2.txt"/>
    <n v="0.53866099999999995"/>
    <n v="5.4332700000000002E-5"/>
    <n v="0.62654963540473874"/>
    <n v="1.163044"/>
    <n v="13"/>
    <x v="1"/>
    <x v="1"/>
  </r>
  <r>
    <s v="sim41"/>
    <n v="41"/>
    <x v="6"/>
    <s v="config_sim41_h264_dec_L1d16kB_write32_L2asso2.txt"/>
    <n v="0.53695899999999996"/>
    <n v="9.8780100000000007E-5"/>
    <n v="0.51110392581888731"/>
    <n v="0.95167400000000002"/>
    <n v="13"/>
    <x v="2"/>
    <x v="1"/>
  </r>
  <r>
    <s v="sim42"/>
    <n v="42"/>
    <x v="6"/>
    <s v="config_sim42_h264_enc_L1d16kB_write32_L2asso2.txt"/>
    <n v="0.53866099999999995"/>
    <n v="7.50059E-5"/>
    <n v="0.56138339011602412"/>
    <n v="1.042038"/>
    <n v="13"/>
    <x v="2"/>
    <x v="0"/>
  </r>
  <r>
    <s v="sim43"/>
    <n v="43"/>
    <x v="7"/>
    <s v="config_sim43_mp3_enc_L1d16kB_write32_L2asso16.txt"/>
    <n v="0.53866099999999995"/>
    <n v="8.4508300000000005E-5"/>
    <n v="0.65695812522220243"/>
    <n v="1.219422"/>
    <n v="13"/>
    <x v="0"/>
    <x v="0"/>
  </r>
  <r>
    <s v="sim44"/>
    <n v="44"/>
    <x v="7"/>
    <s v="config_sim44_mp3_dec_L1d16kB_write32_L2asso16.txt"/>
    <n v="0.53866099999999995"/>
    <n v="1.13218E-4"/>
    <n v="0.50738199941401185"/>
    <n v="0.94173399999999996"/>
    <n v="13"/>
    <x v="0"/>
    <x v="1"/>
  </r>
  <r>
    <s v="sim45"/>
    <n v="45"/>
    <x v="7"/>
    <s v="config_sim45_jpg2k_enc_L1d16kB_write32_L2asso16.txt"/>
    <n v="0.53722899999999996"/>
    <n v="6.8591799999999996E-5"/>
    <n v="0.59855220375315887"/>
    <n v="1.1140049999999999"/>
    <n v="13"/>
    <x v="1"/>
    <x v="0"/>
  </r>
  <r>
    <s v="sim46"/>
    <n v="46"/>
    <x v="7"/>
    <s v="config_sim46_jpg2k_dec_L1d16kB_write32_L2asso16.txt"/>
    <n v="0.53722899999999996"/>
    <n v="5.4322600000000001E-5"/>
    <n v="0.62500449611425679"/>
    <n v="1.163268"/>
    <n v="13"/>
    <x v="1"/>
    <x v="1"/>
  </r>
  <r>
    <s v="sim47"/>
    <n v="47"/>
    <x v="7"/>
    <s v="config_sim47_h264_dec_L1d16kB_write32_L2asso16.txt"/>
    <n v="0.53866099999999995"/>
    <n v="9.8902500000000004E-5"/>
    <n v="0.51222759358158243"/>
    <n v="0.95075299999999996"/>
    <n v="13"/>
    <x v="2"/>
    <x v="1"/>
  </r>
  <r>
    <s v="sim48"/>
    <n v="48"/>
    <x v="7"/>
    <s v="config_sim48_h264_enc_L1d16kB_write32_L2asso16.txt"/>
    <n v="0.53722899999999996"/>
    <n v="7.5515500000000006E-5"/>
    <n v="0.55611769580571702"/>
    <n v="1.0350140000000001"/>
    <n v="13"/>
    <x v="2"/>
    <x v="0"/>
  </r>
  <r>
    <s v="sim49"/>
    <n v="49"/>
    <x v="8"/>
    <s v="config_sim49_mp3_enc_L1d16kB_write16_L2asso4.txt"/>
    <n v="0.53722899999999996"/>
    <n v="8.4529299999999997E-5"/>
    <n v="0.65505343103492109"/>
    <n v="1.2191270000000001"/>
    <n v="13"/>
    <x v="0"/>
    <x v="0"/>
  </r>
  <r>
    <s v="sim50"/>
    <n v="50"/>
    <x v="8"/>
    <s v="config_sim50_mp3_dec_L1d16kB_write16_L2asso4.txt"/>
    <n v="0.53722899999999996"/>
    <n v="1.1321500000000001E-4"/>
    <n v="0.50605062845169002"/>
    <n v="0.94176599999999999"/>
    <n v="13"/>
    <x v="0"/>
    <x v="1"/>
  </r>
  <r>
    <s v="sim51"/>
    <n v="51"/>
    <x v="8"/>
    <s v="config_sim51_jpg2k_enc_L1d16kB_write16_L2asso4.txt"/>
    <n v="0.53754800000000003"/>
    <n v="6.8583699999999999E-5"/>
    <n v="0.59897637724743213"/>
    <n v="1.114133"/>
    <n v="13"/>
    <x v="1"/>
    <x v="0"/>
  </r>
  <r>
    <s v="sim52"/>
    <n v="52"/>
    <x v="8"/>
    <s v="config_sim52_jpg2k_dec_L1d16kB_write16_L2asso4.txt"/>
    <n v="0.53754800000000003"/>
    <n v="5.43286E-5"/>
    <n v="0.62530354687383238"/>
    <n v="1.1631339999999999"/>
    <n v="13"/>
    <x v="1"/>
    <x v="1"/>
  </r>
  <r>
    <s v="sim53"/>
    <n v="53"/>
    <x v="8"/>
    <s v="config_sim53_h264_dec_L1d16kB_write16_L2asso4.txt"/>
    <n v="0.53722899999999996"/>
    <n v="9.8941099999999994E-5"/>
    <n v="0.51067056461408789"/>
    <n v="0.95038900000000004"/>
    <n v="13"/>
    <x v="2"/>
    <x v="1"/>
  </r>
  <r>
    <s v="sim54"/>
    <n v="54"/>
    <x v="8"/>
    <s v="config_sim54_h264_enc_L1d16kB_write16_L2asso4.txt"/>
    <n v="0.53754800000000003"/>
    <n v="7.5463000000000006E-5"/>
    <n v="0.55683328695645307"/>
    <n v="1.035731"/>
    <n v="13"/>
    <x v="2"/>
    <x v="0"/>
  </r>
  <r>
    <s v="sim55"/>
    <n v="55"/>
    <x v="9"/>
    <s v="config_sim55_mp3_enc_L1d16kB_write16_L2asso8.txt"/>
    <n v="0.53754800000000003"/>
    <n v="8.4474200000000005E-5"/>
    <n v="0.65586807029358984"/>
    <n v="1.219919"/>
    <n v="13"/>
    <x v="0"/>
    <x v="0"/>
  </r>
  <r>
    <s v="sim56"/>
    <n v="56"/>
    <x v="9"/>
    <s v="config_sim56_mp3_dec_L1d16kB_write16_L2asso8.txt"/>
    <n v="0.53754800000000003"/>
    <n v="1.13213E-4"/>
    <n v="0.50635803951792702"/>
    <n v="0.94177900000000003"/>
    <n v="13"/>
    <x v="0"/>
    <x v="1"/>
  </r>
  <r>
    <s v="sim57"/>
    <n v="57"/>
    <x v="9"/>
    <s v="config_sim57_jpg2k_enc_L1d16kB_write16_L2asso8.txt"/>
    <n v="0.53695899999999996"/>
    <n v="6.8565000000000005E-5"/>
    <n v="0.5983195950485799"/>
    <n v="1.1141319999999999"/>
    <n v="13"/>
    <x v="1"/>
    <x v="0"/>
  </r>
  <r>
    <s v="sim58"/>
    <n v="58"/>
    <x v="9"/>
    <s v="config_sim58_jpg2k_dec_L1d16kB_write16_L2asso8.txt"/>
    <n v="0.53695899999999996"/>
    <n v="5.4313300000000001E-5"/>
    <n v="0.62462435029832852"/>
    <n v="1.1631450000000001"/>
    <n v="13"/>
    <x v="1"/>
    <x v="1"/>
  </r>
  <r>
    <s v="sim59"/>
    <n v="59"/>
    <x v="9"/>
    <s v="config_sim59_h264_dec_L1d16kB_write16_L2asso8.txt"/>
    <n v="0.53754800000000003"/>
    <n v="9.8947299999999994E-5"/>
    <n v="0.5109398728398199"/>
    <n v="0.950326"/>
    <n v="13"/>
    <x v="2"/>
    <x v="1"/>
  </r>
  <r>
    <s v="sim60"/>
    <n v="60"/>
    <x v="9"/>
    <s v="config_sim60_h264_enc_L1d16kB_write16_L2asso8.txt"/>
    <n v="0.53695899999999996"/>
    <n v="7.5427700000000003E-5"/>
    <n v="0.55633114875611644"/>
    <n v="1.0359320000000001"/>
    <n v="13"/>
    <x v="2"/>
    <x v="0"/>
  </r>
  <r>
    <s v="sim61"/>
    <n v="61"/>
    <x v="10"/>
    <s v="config_sim61_mp3_enc_L1d16kB_write16_L2asso2.txt"/>
    <n v="0.53695899999999996"/>
    <n v="8.4572099999999996E-5"/>
    <n v="0.65421251639934541"/>
    <n v="1.2181740000000001"/>
    <n v="13"/>
    <x v="0"/>
    <x v="0"/>
  </r>
  <r>
    <s v="sim62"/>
    <n v="62"/>
    <x v="10"/>
    <s v="config_sim62_mp3_dec_L1d16kB_write16_L2asso2.txt"/>
    <n v="0.53695899999999996"/>
    <n v="1.13108E-4"/>
    <n v="0.50613406921865989"/>
    <n v="0.94239499999999998"/>
    <n v="13"/>
    <x v="0"/>
    <x v="1"/>
  </r>
  <r>
    <s v="sim63"/>
    <n v="63"/>
    <x v="10"/>
    <s v="config_sim63_jpg2k_enc_L1d16kB_write16_L2asso2.txt"/>
    <n v="0.53866099999999995"/>
    <n v="6.8524900000000005E-5"/>
    <n v="0.60072813481406662"/>
    <n v="1.115083"/>
    <n v="13"/>
    <x v="1"/>
    <x v="0"/>
  </r>
  <r>
    <s v="sim64"/>
    <n v="64"/>
    <x v="10"/>
    <s v="config_sim64_jpg2k_dec_L1d16kB_write16_L2asso2.txt"/>
    <n v="0.53866099999999995"/>
    <n v="5.43284E-5"/>
    <n v="0.62659811478320548"/>
    <n v="1.1631339999999999"/>
    <n v="13"/>
    <x v="1"/>
    <x v="1"/>
  </r>
  <r>
    <s v="sim65"/>
    <n v="65"/>
    <x v="10"/>
    <s v="config_sim65_h264_dec_L1d16kB_write16_L2asso2.txt"/>
    <n v="0.53695899999999996"/>
    <n v="9.8776800000000006E-5"/>
    <n v="0.51112110852722081"/>
    <n v="0.95170600000000005"/>
    <n v="13"/>
    <x v="2"/>
    <x v="1"/>
  </r>
  <r>
    <s v="sim66"/>
    <n v="66"/>
    <x v="10"/>
    <s v="config_sim66_h264_enc_L1d16kB_write16_L2asso2.txt"/>
    <n v="0.53866099999999995"/>
    <n v="7.50059E-5"/>
    <n v="0.56138339011602412"/>
    <n v="1.042038"/>
    <n v="13"/>
    <x v="2"/>
    <x v="0"/>
  </r>
  <r>
    <s v="sim67"/>
    <n v="67"/>
    <x v="11"/>
    <s v="config_sim67_mp3_enc_L1d16kB_write16_L2asso16.txt"/>
    <n v="0.53866099999999995"/>
    <n v="8.44102E-5"/>
    <n v="0.6577214078431578"/>
    <n v="1.220839"/>
    <n v="13"/>
    <x v="0"/>
    <x v="0"/>
  </r>
  <r>
    <s v="sim68"/>
    <n v="68"/>
    <x v="11"/>
    <s v="config_sim68_mp3_dec_L1d16kB_write16_L2asso16.txt"/>
    <n v="0.53866099999999995"/>
    <n v="1.13218E-4"/>
    <n v="0.50738199941401185"/>
    <n v="0.94173399999999996"/>
    <n v="13"/>
    <x v="0"/>
    <x v="1"/>
  </r>
  <r>
    <s v="sim69"/>
    <n v="69"/>
    <x v="11"/>
    <s v="config_sim69_jpg2k_enc_L1d16kB_write16_L2asso16.txt"/>
    <n v="0.54146300000000003"/>
    <n v="6.8695099999999999E-5"/>
    <n v="0.60332425223277564"/>
    <n v="1.114107"/>
    <n v="13"/>
    <x v="1"/>
    <x v="0"/>
  </r>
  <r>
    <s v="sim70"/>
    <n v="70"/>
    <x v="11"/>
    <s v="config_sim70_jpg2k_dec_L1d16kB_write16_L2asso16.txt"/>
    <n v="0.54146300000000003"/>
    <n v="5.4415800000000002E-5"/>
    <n v="0.62985569335686975"/>
    <n v="1.1631309999999999"/>
    <n v="13"/>
    <x v="1"/>
    <x v="1"/>
  </r>
  <r>
    <s v="sim71"/>
    <n v="71"/>
    <x v="11"/>
    <s v="config_sim71_h264_dec_L1d16kB_write16_L2asso16.txt"/>
    <n v="0.53866099999999995"/>
    <n v="9.8900799999999993E-5"/>
    <n v="0.51223675088361587"/>
    <n v="0.95077"/>
    <n v="13"/>
    <x v="2"/>
    <x v="1"/>
  </r>
  <r>
    <s v="sim72"/>
    <n v="72"/>
    <x v="11"/>
    <s v="config_sim72_h264_enc_L1d16kB_write16_L2asso16.txt"/>
    <n v="0.54146300000000003"/>
    <n v="7.5636200000000006E-5"/>
    <n v="0.5605000700079068"/>
    <n v="1.0350140000000001"/>
    <n v="13"/>
    <x v="2"/>
    <x v="0"/>
  </r>
  <r>
    <s v="sim73"/>
    <n v="73"/>
    <x v="12"/>
    <s v="config_sim73_mp3_enc_L1d64kB_write64_L2asso4.txt"/>
    <n v="0.54146300000000003"/>
    <n v="8.5072200000000002E-5"/>
    <n v="0.65705106968303251"/>
    <n v="1.2132829999999999"/>
    <n v="13"/>
    <x v="0"/>
    <x v="0"/>
  </r>
  <r>
    <s v="sim74"/>
    <n v="74"/>
    <x v="12"/>
    <s v="config_sim74_mp3_dec_L1d64kB_write64_L2asso4.txt"/>
    <n v="0.54146300000000003"/>
    <n v="1.17145E-4"/>
    <n v="0.49371583336504504"/>
    <n v="0.91162100000000001"/>
    <n v="13"/>
    <x v="0"/>
    <x v="1"/>
  </r>
  <r>
    <s v="sim75"/>
    <n v="75"/>
    <x v="12"/>
    <s v="config_sim75_jpg2k_enc_L1d64kB_write64_L2asso4.txt"/>
    <n v="0.54178199999999999"/>
    <n v="6.8915600000000001E-5"/>
    <n v="0.60174603210859279"/>
    <n v="1.110538"/>
    <n v="13"/>
    <x v="1"/>
    <x v="0"/>
  </r>
  <r>
    <s v="sim76"/>
    <n v="76"/>
    <x v="12"/>
    <s v="config_sim76_jpg2k_dec_L1d64kB_write64_L2asso4.txt"/>
    <n v="0.54178199999999999"/>
    <n v="5.4758700000000001E-5"/>
    <n v="0.62627822468608407"/>
    <n v="1.155843"/>
    <n v="13"/>
    <x v="1"/>
    <x v="1"/>
  </r>
  <r>
    <s v="sim77"/>
    <n v="77"/>
    <x v="12"/>
    <s v="config_sim77_h264_dec_L1d64kB_write64_L2asso4.txt"/>
    <n v="0.54146300000000003"/>
    <n v="1.00685E-4"/>
    <n v="0.50659058535007007"/>
    <n v="0.93542199999999998"/>
    <n v="13"/>
    <x v="2"/>
    <x v="1"/>
  </r>
  <r>
    <s v="sim78"/>
    <n v="78"/>
    <x v="12"/>
    <s v="config_sim78_h264_enc_L1d64kB_write64_L2asso4.txt"/>
    <n v="0.54178199999999999"/>
    <n v="7.7415699999999998E-5"/>
    <n v="0.54793853648473834"/>
    <n v="1.0112190000000001"/>
    <n v="13"/>
    <x v="2"/>
    <x v="0"/>
  </r>
  <r>
    <s v="sim79"/>
    <n v="79"/>
    <x v="13"/>
    <s v="config_sim79_mp3_enc_L1d64kB_write64_L2asso8.txt"/>
    <n v="0.54178199999999999"/>
    <n v="8.5190800000000004E-5"/>
    <n v="0.65652032783418124"/>
    <n v="1.211589"/>
    <n v="13"/>
    <x v="0"/>
    <x v="0"/>
  </r>
  <r>
    <s v="sim80"/>
    <n v="80"/>
    <x v="13"/>
    <s v="config_sim80_mp3_dec_L1d64kB_write64_L2asso8.txt"/>
    <n v="0.54178199999999999"/>
    <n v="1.17145E-4"/>
    <n v="0.49400447286746502"/>
    <n v="0.91161700000000001"/>
    <n v="13"/>
    <x v="0"/>
    <x v="1"/>
  </r>
  <r>
    <s v="sim81"/>
    <n v="81"/>
    <x v="13"/>
    <s v="config_sim81_jpg2k_enc_L1d64kB_write64_L2asso8.txt"/>
    <n v="0.54119300000000004"/>
    <n v="6.8885899999999997E-5"/>
    <n v="0.6011871543355326"/>
    <n v="1.110714"/>
    <n v="13"/>
    <x v="1"/>
    <x v="0"/>
  </r>
  <r>
    <s v="sim82"/>
    <n v="82"/>
    <x v="13"/>
    <s v="config_sim82_jpg2k_dec_L1d64kB_write64_L2asso8.txt"/>
    <n v="0.54119300000000004"/>
    <n v="5.4735599999999998E-5"/>
    <n v="0.62569104231736961"/>
    <n v="1.1560159999999999"/>
    <n v="13"/>
    <x v="1"/>
    <x v="1"/>
  </r>
  <r>
    <s v="sim83"/>
    <n v="83"/>
    <x v="13"/>
    <s v="config_sim83_h264_dec_L1d64kB_write64_L2asso8.txt"/>
    <n v="0.54178199999999999"/>
    <n v="1.00651E-4"/>
    <n v="0.50705910431613599"/>
    <n v="0.93573600000000001"/>
    <n v="13"/>
    <x v="2"/>
    <x v="1"/>
  </r>
  <r>
    <s v="sim84"/>
    <n v="84"/>
    <x v="13"/>
    <s v="config_sim84_h264_enc_L1d64kB_write64_L2asso8.txt"/>
    <n v="0.54119300000000004"/>
    <n v="7.7369599999999999E-5"/>
    <n v="0.5475198772874017"/>
    <n v="1.0115460000000001"/>
    <n v="13"/>
    <x v="2"/>
    <x v="0"/>
  </r>
  <r>
    <s v="sim85"/>
    <n v="85"/>
    <x v="14"/>
    <s v="config_sim85_mp3_enc_L1d64kB_write64_L2asso2.txt"/>
    <n v="0.54119300000000004"/>
    <n v="8.5055000000000005E-5"/>
    <n v="0.65667528865767011"/>
    <n v="1.2131940000000001"/>
    <n v="13"/>
    <x v="0"/>
    <x v="0"/>
  </r>
  <r>
    <s v="sim86"/>
    <n v="86"/>
    <x v="14"/>
    <s v="config_sim86_mp3_dec_L1d64kB_write64_L2asso2.txt"/>
    <n v="0.54119300000000004"/>
    <n v="1.17108E-4"/>
    <n v="0.49348969043906399"/>
    <n v="0.91165799999999997"/>
    <n v="13"/>
    <x v="0"/>
    <x v="1"/>
  </r>
  <r>
    <s v="sim87"/>
    <n v="87"/>
    <x v="14"/>
    <s v="config_sim87_jpg2k_enc_L1d64kB_write64_L2asso2.txt"/>
    <n v="0.54289500000000002"/>
    <n v="6.8859100000000006E-5"/>
    <n v="0.60347446637739954"/>
    <n v="1.111445"/>
    <n v="13"/>
    <x v="1"/>
    <x v="0"/>
  </r>
  <r>
    <s v="sim88"/>
    <n v="88"/>
    <x v="14"/>
    <s v="config_sim88_jpg2k_dec_L1d64kB_write64_L2asso2.txt"/>
    <n v="0.54289500000000002"/>
    <n v="5.47611E-5"/>
    <n v="0.6275348184822469"/>
    <n v="1.155788"/>
    <n v="13"/>
    <x v="1"/>
    <x v="1"/>
  </r>
  <r>
    <s v="sim89"/>
    <n v="89"/>
    <x v="14"/>
    <s v="config_sim89_h264_dec_L1d64kB_write64_L2asso2.txt"/>
    <n v="0.54119300000000004"/>
    <n v="1.00649E-4"/>
    <n v="0.50637696087760597"/>
    <n v="0.93549400000000005"/>
    <n v="13"/>
    <x v="2"/>
    <x v="1"/>
  </r>
  <r>
    <s v="sim90"/>
    <n v="90"/>
    <x v="14"/>
    <s v="config_sim90_h264_enc_L1d64kB_write64_L2asso2.txt"/>
    <n v="0.54289500000000002"/>
    <n v="7.7296699999999995E-5"/>
    <n v="0.54990713887345244"/>
    <n v="1.012772"/>
    <n v="13"/>
    <x v="2"/>
    <x v="0"/>
  </r>
  <r>
    <s v="sim91"/>
    <n v="91"/>
    <x v="15"/>
    <s v="config_sim91_mp3_enc_L1d64kB_write64_L2asso16.txt"/>
    <n v="0.54289500000000002"/>
    <n v="8.5210099999999999E-5"/>
    <n v="0.65771790127644103"/>
    <n v="1.211311"/>
    <n v="13"/>
    <x v="0"/>
    <x v="0"/>
  </r>
  <r>
    <s v="sim92"/>
    <n v="92"/>
    <x v="15"/>
    <s v="config_sim92_mp3_dec_L1d64kB_write64_L2asso16.txt"/>
    <n v="0.54289500000000002"/>
    <n v="1.1714600000000001E-4"/>
    <n v="0.49501638843935203"/>
    <n v="0.91161199999999998"/>
    <n v="13"/>
    <x v="0"/>
    <x v="1"/>
  </r>
  <r>
    <s v="sim93"/>
    <n v="93"/>
    <x v="15"/>
    <s v="config_sim93_jpg2k_enc_L1d64kB_write64_L2asso16.txt"/>
    <n v="0.54146300000000003"/>
    <n v="6.88966E-5"/>
    <n v="0.60155962427431686"/>
    <n v="1.1108480000000001"/>
    <n v="13"/>
    <x v="1"/>
    <x v="0"/>
  </r>
  <r>
    <s v="sim94"/>
    <n v="94"/>
    <x v="15"/>
    <s v="config_sim94_jpg2k_dec_L1d64kB_write64_L2asso16.txt"/>
    <n v="0.54146300000000003"/>
    <n v="5.4756899999999997E-5"/>
    <n v="0.62593225243435657"/>
    <n v="1.1558850000000001"/>
    <n v="13"/>
    <x v="1"/>
    <x v="1"/>
  </r>
  <r>
    <s v="sim95"/>
    <n v="95"/>
    <x v="15"/>
    <s v="config_sim95_h264_dec_L1d64kB_write64_L2asso16.txt"/>
    <n v="0.54289500000000002"/>
    <n v="1.0061E-4"/>
    <n v="0.50830199149027"/>
    <n v="0.93610700000000002"/>
    <n v="13"/>
    <x v="2"/>
    <x v="1"/>
  </r>
  <r>
    <s v="sim96"/>
    <n v="96"/>
    <x v="15"/>
    <s v="config_sim96_h264_enc_L1d64kB_write64_L2asso16.txt"/>
    <n v="0.54146300000000003"/>
    <n v="7.7402699999999997E-5"/>
    <n v="0.54771017250796117"/>
    <n v="1.011393"/>
    <n v="13"/>
    <x v="2"/>
    <x v="0"/>
  </r>
  <r>
    <s v="sim97"/>
    <n v="97"/>
    <x v="16"/>
    <s v="config_sim97_mp3_enc_L1d64kB_write32_L2asso4.txt"/>
    <n v="0.54146300000000003"/>
    <n v="8.5102699999999994E-5"/>
    <n v="0.65681553326348951"/>
    <n v="1.2128479999999999"/>
    <n v="13"/>
    <x v="0"/>
    <x v="0"/>
  </r>
  <r>
    <s v="sim98"/>
    <n v="98"/>
    <x v="16"/>
    <s v="config_sim98_mp3_dec_L1d64kB_write32_L2asso4.txt"/>
    <n v="0.54146300000000003"/>
    <n v="1.17145E-4"/>
    <n v="0.49371583336504504"/>
    <n v="0.91162100000000001"/>
    <n v="13"/>
    <x v="0"/>
    <x v="1"/>
  </r>
  <r>
    <s v="sim99"/>
    <n v="99"/>
    <x v="16"/>
    <s v="config_sim99_jpg2k_enc_L1d64kB_write32_L2asso4.txt"/>
    <n v="0.54178199999999999"/>
    <n v="6.8915600000000001E-5"/>
    <n v="0.60174603210859279"/>
    <n v="1.110538"/>
    <n v="13"/>
    <x v="1"/>
    <x v="0"/>
  </r>
  <r>
    <s v="sim100"/>
    <n v="100"/>
    <x v="16"/>
    <s v="config_sim100_jpg2k_dec_L1d64kB_write32_L2asso4.txt"/>
    <n v="0.54178199999999999"/>
    <n v="5.4758700000000001E-5"/>
    <n v="0.62627822468608407"/>
    <n v="1.155843"/>
    <n v="14"/>
    <x v="1"/>
    <x v="1"/>
  </r>
  <r>
    <s v="sim101"/>
    <n v="101"/>
    <x v="16"/>
    <s v="config_sim101_h264_dec_L1d64kB_write32_L2asso4.txt"/>
    <n v="0.54146300000000003"/>
    <n v="1.00685E-4"/>
    <n v="0.50659058535007007"/>
    <n v="0.93542199999999998"/>
    <n v="14"/>
    <x v="2"/>
    <x v="1"/>
  </r>
  <r>
    <s v="sim102"/>
    <n v="102"/>
    <x v="16"/>
    <s v="config_sim102_h264_enc_L1d64kB_write32_L2asso4.txt"/>
    <n v="0.54178199999999999"/>
    <n v="7.7415699999999998E-5"/>
    <n v="0.54793853648473834"/>
    <n v="1.0112190000000001"/>
    <n v="14"/>
    <x v="2"/>
    <x v="0"/>
  </r>
  <r>
    <s v="sim103"/>
    <n v="103"/>
    <x v="17"/>
    <s v="config_sim103_mp3_enc_L1d64kB_write32_L2asso8.txt"/>
    <n v="0.54178199999999999"/>
    <n v="8.53124E-5"/>
    <n v="0.65558521218220112"/>
    <n v="1.2098629999999999"/>
    <n v="14"/>
    <x v="0"/>
    <x v="0"/>
  </r>
  <r>
    <s v="sim104"/>
    <n v="104"/>
    <x v="17"/>
    <s v="config_sim104_mp3_dec_L1d64kB_write32_L2asso8.txt"/>
    <n v="0.54178199999999999"/>
    <n v="1.17145E-4"/>
    <n v="0.49400447286746502"/>
    <n v="0.91161700000000001"/>
    <n v="14"/>
    <x v="0"/>
    <x v="1"/>
  </r>
  <r>
    <s v="sim105"/>
    <n v="105"/>
    <x v="17"/>
    <s v="config_sim105_jpg2k_enc_L1d64kB_write32_L2asso8.txt"/>
    <n v="0.54119300000000004"/>
    <n v="6.8885899999999997E-5"/>
    <n v="0.6011871543355326"/>
    <n v="1.110714"/>
    <n v="14"/>
    <x v="1"/>
    <x v="0"/>
  </r>
  <r>
    <s v="sim106"/>
    <n v="106"/>
    <x v="17"/>
    <s v="config_sim106_jpg2k_dec_L1d64kB_write32_L2asso8.txt"/>
    <n v="0.54119300000000004"/>
    <n v="5.4735599999999998E-5"/>
    <n v="0.62569104231736961"/>
    <n v="1.1560159999999999"/>
    <n v="14"/>
    <x v="1"/>
    <x v="1"/>
  </r>
  <r>
    <s v="sim107"/>
    <n v="107"/>
    <x v="17"/>
    <s v="config_sim107_h264_dec_L1d64kB_write32_L2asso8.txt"/>
    <n v="0.54178199999999999"/>
    <n v="1.00651E-4"/>
    <n v="0.50705910431613599"/>
    <n v="0.93573600000000001"/>
    <n v="14"/>
    <x v="2"/>
    <x v="1"/>
  </r>
  <r>
    <s v="sim108"/>
    <n v="108"/>
    <x v="17"/>
    <s v="config_sim108_h264_enc_L1d64kB_write32_L2asso8.txt"/>
    <n v="0.54119300000000004"/>
    <n v="7.7369599999999999E-5"/>
    <n v="0.5475198772874017"/>
    <n v="1.0115460000000001"/>
    <n v="14"/>
    <x v="2"/>
    <x v="0"/>
  </r>
  <r>
    <s v="sim109"/>
    <n v="109"/>
    <x v="18"/>
    <s v="config_sim109_mp3_enc_L1d64kB_write32_L2asso2.txt"/>
    <n v="0.54119300000000004"/>
    <n v="8.5055000000000005E-5"/>
    <n v="0.65667528865767011"/>
    <n v="1.2131940000000001"/>
    <n v="14"/>
    <x v="0"/>
    <x v="0"/>
  </r>
  <r>
    <s v="sim110"/>
    <n v="110"/>
    <x v="18"/>
    <s v="config_sim110_mp3_dec_L1d64kB_write32_L2asso2.txt"/>
    <n v="0.54119300000000004"/>
    <n v="1.17108E-4"/>
    <n v="0.49348969043906399"/>
    <n v="0.91165799999999997"/>
    <n v="14"/>
    <x v="0"/>
    <x v="1"/>
  </r>
  <r>
    <s v="sim111"/>
    <n v="111"/>
    <x v="18"/>
    <s v="config_sim111_jpg2k_enc_L1d64kB_write32_L2asso2.txt"/>
    <n v="0.54289500000000002"/>
    <n v="6.8859100000000006E-5"/>
    <n v="0.60347446637739954"/>
    <n v="1.111445"/>
    <n v="14"/>
    <x v="1"/>
    <x v="0"/>
  </r>
  <r>
    <s v="sim112"/>
    <n v="112"/>
    <x v="18"/>
    <s v="config_sim112_jpg2k_dec_L1d64kB_write32_L2asso2.txt"/>
    <n v="0.54289500000000002"/>
    <n v="5.47611E-5"/>
    <n v="0.6275348184822469"/>
    <n v="1.155788"/>
    <n v="14"/>
    <x v="1"/>
    <x v="1"/>
  </r>
  <r>
    <s v="sim113"/>
    <n v="113"/>
    <x v="18"/>
    <s v="config_sim113_h264_dec_L1d64kB_write32_L2asso2.txt"/>
    <n v="0.54119300000000004"/>
    <n v="1.00649E-4"/>
    <n v="0.50637696087760597"/>
    <n v="0.93549400000000005"/>
    <n v="14"/>
    <x v="2"/>
    <x v="1"/>
  </r>
  <r>
    <s v="sim114"/>
    <n v="114"/>
    <x v="18"/>
    <s v="config_sim114_h264_enc_L1d64kB_write32_L2asso2.txt"/>
    <n v="0.54289500000000002"/>
    <n v="7.7296699999999995E-5"/>
    <n v="0.54990713887345244"/>
    <n v="1.012772"/>
    <n v="14"/>
    <x v="2"/>
    <x v="0"/>
  </r>
  <r>
    <s v="sim115"/>
    <n v="115"/>
    <x v="19"/>
    <s v="config_sim115_mp3_enc_L1d64kB_write32_L2asso16.txt"/>
    <n v="0.54289500000000002"/>
    <n v="8.5222499999999999E-5"/>
    <n v="0.65762180879731491"/>
    <n v="1.2111339999999999"/>
    <n v="14"/>
    <x v="0"/>
    <x v="0"/>
  </r>
  <r>
    <s v="sim116"/>
    <n v="116"/>
    <x v="19"/>
    <s v="config_sim116_mp3_dec_L1d64kB_write32_L2asso16.txt"/>
    <n v="0.54289500000000002"/>
    <n v="1.1714600000000001E-4"/>
    <n v="0.49501638843935203"/>
    <n v="0.91161199999999998"/>
    <n v="14"/>
    <x v="0"/>
    <x v="1"/>
  </r>
  <r>
    <s v="sim117"/>
    <n v="117"/>
    <x v="19"/>
    <s v="config_sim117_jpg2k_enc_L1d64kB_write32_L2asso16.txt"/>
    <n v="0.54146300000000003"/>
    <n v="6.88966E-5"/>
    <n v="0.60155962427431686"/>
    <n v="1.1108480000000001"/>
    <n v="14"/>
    <x v="1"/>
    <x v="0"/>
  </r>
  <r>
    <s v="sim118"/>
    <n v="118"/>
    <x v="19"/>
    <s v="config_sim118_jpg2k_dec_L1d64kB_write32_L2asso16.txt"/>
    <n v="0.54146300000000003"/>
    <n v="5.4756899999999997E-5"/>
    <n v="0.62593225243435657"/>
    <n v="1.1558850000000001"/>
    <n v="14"/>
    <x v="1"/>
    <x v="1"/>
  </r>
  <r>
    <s v="sim119"/>
    <n v="119"/>
    <x v="19"/>
    <s v="config_sim119_h264_dec_L1d64kB_write32_L2asso16.txt"/>
    <n v="0.54289500000000002"/>
    <n v="1.0061E-4"/>
    <n v="0.50830199149027"/>
    <n v="0.93610700000000002"/>
    <n v="14"/>
    <x v="2"/>
    <x v="1"/>
  </r>
  <r>
    <s v="sim120"/>
    <n v="120"/>
    <x v="19"/>
    <s v="config_sim120_h264_enc_L1d64kB_write32_L2asso16.txt"/>
    <n v="0.54146300000000003"/>
    <n v="7.7402699999999997E-5"/>
    <n v="0.54771017250796117"/>
    <n v="1.011393"/>
    <n v="14"/>
    <x v="2"/>
    <x v="0"/>
  </r>
  <r>
    <s v="sim121"/>
    <n v="121"/>
    <x v="20"/>
    <s v="config_sim121_mp3_enc_L1d64kB_write16_L2asso4.txt"/>
    <n v="0.54146300000000003"/>
    <n v="8.5133E-5"/>
    <n v="0.65658216276746106"/>
    <n v="1.2124170000000001"/>
    <n v="14"/>
    <x v="0"/>
    <x v="0"/>
  </r>
  <r>
    <s v="sim122"/>
    <n v="122"/>
    <x v="20"/>
    <s v="config_sim122_mp3_dec_L1d64kB_write16_L2asso4.txt"/>
    <n v="0.54146300000000003"/>
    <n v="1.17144E-4"/>
    <n v="0.49372070667472001"/>
    <n v="0.91163000000000005"/>
    <n v="14"/>
    <x v="0"/>
    <x v="1"/>
  </r>
  <r>
    <s v="sim123"/>
    <n v="123"/>
    <x v="20"/>
    <s v="config_sim123_jpg2k_enc_L1d64kB_write16_L2asso4.txt"/>
    <n v="0.54178199999999999"/>
    <n v="6.8915600000000001E-5"/>
    <n v="0.60174603210859279"/>
    <n v="1.110538"/>
    <n v="14"/>
    <x v="1"/>
    <x v="0"/>
  </r>
  <r>
    <s v="sim124"/>
    <n v="124"/>
    <x v="20"/>
    <s v="config_sim124_jpg2k_dec_L1d64kB_write16_L2asso4.txt"/>
    <n v="0.54178199999999999"/>
    <n v="5.4758700000000001E-5"/>
    <n v="0.62627822468608407"/>
    <n v="1.155843"/>
    <n v="14"/>
    <x v="1"/>
    <x v="1"/>
  </r>
  <r>
    <s v="sim125"/>
    <n v="125"/>
    <x v="20"/>
    <s v="config_sim125_h264_dec_L1d64kB_write16_L2asso4.txt"/>
    <n v="0.54146300000000003"/>
    <n v="1.00685E-4"/>
    <n v="0.50659058535007007"/>
    <n v="0.93542199999999998"/>
    <n v="14"/>
    <x v="2"/>
    <x v="1"/>
  </r>
  <r>
    <s v="sim126"/>
    <n v="126"/>
    <x v="20"/>
    <s v="config_sim126_h264_enc_L1d64kB_write16_L2asso4.txt"/>
    <n v="0.54178199999999999"/>
    <n v="7.7415699999999998E-5"/>
    <n v="0.54793853648473834"/>
    <n v="1.0112190000000001"/>
    <n v="14"/>
    <x v="2"/>
    <x v="0"/>
  </r>
  <r>
    <s v="sim127"/>
    <n v="127"/>
    <x v="21"/>
    <s v="config_sim127_mp3_enc_L1d64kB_write16_L2asso8.txt"/>
    <n v="0.54178199999999999"/>
    <n v="8.5284200000000006E-5"/>
    <n v="0.65580192497774459"/>
    <n v="1.2102630000000001"/>
    <n v="14"/>
    <x v="0"/>
    <x v="0"/>
  </r>
  <r>
    <s v="sim128"/>
    <n v="128"/>
    <x v="21"/>
    <s v="config_sim128_mp3_dec_L1d64kB_write16_L2asso8.txt"/>
    <n v="0.54178199999999999"/>
    <n v="1.17145E-4"/>
    <n v="0.49400447286746502"/>
    <n v="0.91161700000000001"/>
    <n v="14"/>
    <x v="0"/>
    <x v="1"/>
  </r>
  <r>
    <s v="sim129"/>
    <n v="129"/>
    <x v="21"/>
    <s v="config_sim129_jpg2k_enc_L1d64kB_write16_L2asso8.txt"/>
    <n v="0.54119300000000004"/>
    <n v="6.8885899999999997E-5"/>
    <n v="0.6011871543355326"/>
    <n v="1.110714"/>
    <n v="14"/>
    <x v="1"/>
    <x v="0"/>
  </r>
  <r>
    <s v="sim130"/>
    <n v="130"/>
    <x v="21"/>
    <s v="config_sim130_jpg2k_dec_L1d64kB_write16_L2asso8.txt"/>
    <n v="0.54119300000000004"/>
    <n v="5.4735599999999998E-5"/>
    <n v="0.62569104231736961"/>
    <n v="1.1560159999999999"/>
    <n v="14"/>
    <x v="1"/>
    <x v="1"/>
  </r>
  <r>
    <s v="sim131"/>
    <n v="131"/>
    <x v="21"/>
    <s v="config_sim131_h264_dec_L1d64kB_write16_L2asso8.txt"/>
    <n v="0.54178199999999999"/>
    <n v="1.0064300000000001E-4"/>
    <n v="0.507095944849972"/>
    <n v="0.93580399999999997"/>
    <n v="14"/>
    <x v="2"/>
    <x v="1"/>
  </r>
  <r>
    <s v="sim132"/>
    <n v="132"/>
    <x v="21"/>
    <s v="config_sim132_h264_enc_L1d64kB_write16_L2asso8.txt"/>
    <n v="0.54119300000000004"/>
    <n v="7.7369599999999999E-5"/>
    <n v="0.5475198772874017"/>
    <n v="1.0115460000000001"/>
    <n v="14"/>
    <x v="2"/>
    <x v="0"/>
  </r>
  <r>
    <s v="sim133"/>
    <n v="133"/>
    <x v="22"/>
    <s v="config_sim133_mp3_enc_L1d64kB_write16_L2asso2.txt"/>
    <n v="0.54119300000000004"/>
    <n v="8.5029299999999996E-5"/>
    <n v="0.65687336523730799"/>
    <n v="1.21356"/>
    <n v="14"/>
    <x v="0"/>
    <x v="0"/>
  </r>
  <r>
    <s v="sim134"/>
    <n v="134"/>
    <x v="22"/>
    <s v="config_sim134_mp3_dec_L1d64kB_write16_L2asso2.txt"/>
    <n v="0.54119300000000004"/>
    <n v="1.17108E-4"/>
    <n v="0.49348969043906399"/>
    <n v="0.91165799999999997"/>
    <n v="14"/>
    <x v="0"/>
    <x v="1"/>
  </r>
  <r>
    <s v="sim135"/>
    <n v="135"/>
    <x v="22"/>
    <s v="config_sim135_jpg2k_enc_L1d64kB_write16_L2asso2.txt"/>
    <n v="0.54289500000000002"/>
    <n v="6.8858799999999999E-5"/>
    <n v="0.60347718086325997"/>
    <n v="1.11145"/>
    <n v="14"/>
    <x v="1"/>
    <x v="0"/>
  </r>
  <r>
    <s v="sim136"/>
    <n v="136"/>
    <x v="22"/>
    <s v="config_sim136_jpg2k_dec_L1d64kB_write16_L2asso2.txt"/>
    <n v="0.54289500000000002"/>
    <n v="5.47611E-5"/>
    <n v="0.6275348184822469"/>
    <n v="1.155788"/>
    <n v="14"/>
    <x v="1"/>
    <x v="1"/>
  </r>
  <r>
    <s v="sim137"/>
    <n v="137"/>
    <x v="22"/>
    <s v="config_sim137_h264_dec_L1d64kB_write16_L2asso2.txt"/>
    <n v="0.54119300000000004"/>
    <n v="1.00649E-4"/>
    <n v="0.50637696087760597"/>
    <n v="0.93549400000000005"/>
    <n v="14"/>
    <x v="2"/>
    <x v="1"/>
  </r>
  <r>
    <s v="sim138"/>
    <n v="138"/>
    <x v="22"/>
    <s v="config_sim138_h264_enc_L1d64kB_write16_L2asso2.txt"/>
    <n v="0.54119300000000004"/>
    <n v="7.7275900000000003E-5"/>
    <n v="0.54818337986379484"/>
    <n v="1.012772"/>
    <n v="14"/>
    <x v="2"/>
    <x v="0"/>
  </r>
  <r>
    <s v="sim139"/>
    <n v="139"/>
    <x v="23"/>
    <s v="config_sim139_mp3_enc_L1d64kB_write16_L2asso16.txt"/>
    <n v="0.54289500000000002"/>
    <n v="8.5209800000000005E-5"/>
    <n v="0.657720072833887"/>
    <n v="1.2113149999999999"/>
    <n v="14"/>
    <x v="0"/>
    <x v="0"/>
  </r>
  <r>
    <s v="sim140"/>
    <n v="140"/>
    <x v="23"/>
    <s v="config_sim140_mp3_dec_L1d64kB_write16_L2asso16.txt"/>
    <n v="0.54289500000000002"/>
    <n v="1.1714600000000001E-4"/>
    <n v="0.49501638843935203"/>
    <n v="0.91161199999999998"/>
    <n v="14"/>
    <x v="0"/>
    <x v="1"/>
  </r>
  <r>
    <s v="sim141"/>
    <n v="141"/>
    <x v="23"/>
    <s v="config_sim141_jpg2k_enc_L1d64kB_write16_L2asso16.txt"/>
    <n v="0.55702300000000005"/>
    <n v="6.93476E-5"/>
    <n v="0.61884492014676484"/>
    <n v="1.1108480000000001"/>
    <n v="14"/>
    <x v="1"/>
    <x v="0"/>
  </r>
  <r>
    <s v="sim142"/>
    <n v="142"/>
    <x v="23"/>
    <s v="config_sim142_jpg2k_dec_L1d64kB_write16_L2asso16.txt"/>
    <n v="0.55702300000000005"/>
    <n v="5.5115299999999997E-5"/>
    <n v="0.64391823730354059"/>
    <n v="1.1558850000000001"/>
    <n v="14"/>
    <x v="1"/>
    <x v="1"/>
  </r>
  <r>
    <s v="sim143"/>
    <n v="143"/>
    <x v="23"/>
    <s v="config_sim143_h264_dec_L1d64kB_write16_L2asso16.txt"/>
    <n v="0.54289500000000002"/>
    <n v="1.0061E-4"/>
    <n v="0.50830199149027"/>
    <n v="0.93610700000000002"/>
    <n v="14"/>
    <x v="2"/>
    <x v="1"/>
  </r>
  <r>
    <s v="sim144"/>
    <n v="144"/>
    <x v="23"/>
    <s v="config_sim144_h264_enc_L1d64kB_write16_L2asso16.txt"/>
    <n v="0.55702300000000005"/>
    <n v="7.7909299999999996E-5"/>
    <n v="0.56344795995965491"/>
    <n v="1.011393"/>
    <n v="14"/>
    <x v="2"/>
    <x v="0"/>
  </r>
  <r>
    <s v="sim145"/>
    <n v="145"/>
    <x v="24"/>
    <s v="config_sim145_mp3_enc_L1d256kB_write64_L2asso4.txt"/>
    <n v="0.55702300000000005"/>
    <n v="8.5990399999999996E-5"/>
    <n v="0.67309016845743364"/>
    <n v="1.2081839999999999"/>
    <n v="14"/>
    <x v="0"/>
    <x v="0"/>
  </r>
  <r>
    <s v="sim146"/>
    <n v="146"/>
    <x v="24"/>
    <s v="config_sim146_mp3_dec_L1d256kB_write64_L2asso4.txt"/>
    <n v="0.55702300000000005"/>
    <n v="1.1874099999999999E-4"/>
    <n v="0.50435590389069596"/>
    <n v="0.90525599999999995"/>
    <n v="14"/>
    <x v="0"/>
    <x v="1"/>
  </r>
  <r>
    <s v="sim147"/>
    <n v="147"/>
    <x v="24"/>
    <s v="config_sim147_jpg2k_enc_L1d256kB_write64_L2asso4.txt"/>
    <n v="0.55734300000000003"/>
    <n v="6.9383700000000005E-5"/>
    <n v="0.61887657501344784"/>
    <n v="1.1102669999999999"/>
    <n v="14"/>
    <x v="1"/>
    <x v="0"/>
  </r>
  <r>
    <s v="sim148"/>
    <n v="148"/>
    <x v="24"/>
    <s v="config_sim148_jpg2k_dec_L1d256kB_write64_L2asso4.txt"/>
    <n v="0.55734300000000003"/>
    <n v="5.51569E-5"/>
    <n v="0.64379988780291209"/>
    <n v="1.155009"/>
    <n v="14"/>
    <x v="1"/>
    <x v="1"/>
  </r>
  <r>
    <s v="sim149"/>
    <n v="149"/>
    <x v="24"/>
    <s v="config_sim149_h264_dec_L1d256kB_write64_L2asso4.txt"/>
    <n v="0.55702300000000005"/>
    <n v="1.0429600000000001E-4"/>
    <n v="0.50639862719001605"/>
    <n v="0.90894600000000003"/>
    <n v="14"/>
    <x v="2"/>
    <x v="1"/>
  </r>
  <r>
    <s v="sim150"/>
    <n v="150"/>
    <x v="24"/>
    <s v="config_sim150_h264_enc_L1d256kB_write64_L2asso4.txt"/>
    <n v="0.55734300000000003"/>
    <n v="7.9294499999999998E-5"/>
    <n v="0.55392223991283451"/>
    <n v="0.99372099999999997"/>
    <n v="14"/>
    <x v="2"/>
    <x v="0"/>
  </r>
  <r>
    <s v="sim151"/>
    <n v="151"/>
    <x v="25"/>
    <s v="config_sim151_mp3_enc_L1d256kB_write64_L2asso8.txt"/>
    <n v="0.55734300000000003"/>
    <n v="8.5968200000000001E-5"/>
    <n v="0.67364900606692257"/>
    <n v="1.208493"/>
    <n v="14"/>
    <x v="0"/>
    <x v="0"/>
  </r>
  <r>
    <s v="sim152"/>
    <n v="152"/>
    <x v="25"/>
    <s v="config_sim152_mp3_dec_L1d256kB_write64_L2asso8.txt"/>
    <n v="0.55734300000000003"/>
    <n v="1.18743E-4"/>
    <n v="0.50463555330983401"/>
    <n v="0.90523799999999999"/>
    <n v="14"/>
    <x v="0"/>
    <x v="1"/>
  </r>
  <r>
    <s v="sim153"/>
    <n v="153"/>
    <x v="25"/>
    <s v="config_sim153_jpg2k_enc_L1d256kB_write64_L2asso8.txt"/>
    <n v="0.55675300000000005"/>
    <n v="6.9382100000000001E-5"/>
    <n v="0.61806950319670739"/>
    <n v="1.1099939999999999"/>
    <n v="14"/>
    <x v="1"/>
    <x v="0"/>
  </r>
  <r>
    <s v="sim154"/>
    <n v="154"/>
    <x v="25"/>
    <s v="config_sim154_jpg2k_dec_L1d256kB_write64_L2asso8.txt"/>
    <n v="0.55675300000000005"/>
    <n v="5.5148500000000002E-5"/>
    <n v="0.64304381049893755"/>
    <n v="1.1548750000000001"/>
    <n v="14"/>
    <x v="1"/>
    <x v="1"/>
  </r>
  <r>
    <s v="sim155"/>
    <n v="155"/>
    <x v="25"/>
    <s v="config_sim155_h264_dec_L1d256kB_write64_L2asso8.txt"/>
    <n v="0.55734300000000003"/>
    <n v="1.04405E-4"/>
    <n v="0.50616057139778503"/>
    <n v="0.90799700000000005"/>
    <n v="14"/>
    <x v="2"/>
    <x v="1"/>
  </r>
  <r>
    <s v="sim156"/>
    <n v="156"/>
    <x v="25"/>
    <s v="config_sim156_h264_enc_L1d256kB_write64_L2asso8.txt"/>
    <n v="0.55675300000000005"/>
    <n v="7.9297199999999997E-5"/>
    <n v="0.55316889751672127"/>
    <n v="0.993421"/>
    <n v="14"/>
    <x v="2"/>
    <x v="0"/>
  </r>
  <r>
    <s v="sim157"/>
    <n v="157"/>
    <x v="26"/>
    <s v="config_sim157_mp3_enc_L1d256kB_write64_L2asso2.txt"/>
    <n v="0.55675300000000005"/>
    <n v="8.5893800000000001E-5"/>
    <n v="0.67333738612747329"/>
    <n v="1.209214"/>
    <n v="14"/>
    <x v="0"/>
    <x v="0"/>
  </r>
  <r>
    <s v="sim158"/>
    <n v="158"/>
    <x v="26"/>
    <s v="config_sim158_mp3_dec_L1d256kB_write64_L2asso2.txt"/>
    <n v="0.55675300000000005"/>
    <n v="1.18709E-4"/>
    <n v="0.50411145580250405"/>
    <n v="0.90525599999999995"/>
    <n v="14"/>
    <x v="0"/>
    <x v="1"/>
  </r>
  <r>
    <s v="sim159"/>
    <n v="159"/>
    <x v="26"/>
    <s v="config_sim159_jpg2k_enc_L1d256kB_write64_L2asso2.txt"/>
    <n v="0.55845599999999995"/>
    <n v="6.9340300000000004E-5"/>
    <n v="0.62049763648366707"/>
    <n v="1.110957"/>
    <n v="14"/>
    <x v="1"/>
    <x v="0"/>
  </r>
  <r>
    <s v="sim160"/>
    <n v="160"/>
    <x v="26"/>
    <s v="config_sim160_jpg2k_dec_L1d256kB_write64_L2asso2.txt"/>
    <n v="0.55845599999999995"/>
    <n v="5.5159099999999998E-5"/>
    <n v="0.64505748980297684"/>
    <n v="1.1549590000000001"/>
    <n v="14"/>
    <x v="1"/>
    <x v="1"/>
  </r>
  <r>
    <s v="sim161"/>
    <n v="161"/>
    <x v="26"/>
    <s v="config_sim161_h264_dec_L1d256kB_write64_L2asso2.txt"/>
    <n v="0.55675300000000005"/>
    <n v="1.03816E-4"/>
    <n v="0.50835514418321603"/>
    <n v="0.91290099999999996"/>
    <n v="14"/>
    <x v="2"/>
    <x v="1"/>
  </r>
  <r>
    <s v="sim162"/>
    <n v="162"/>
    <x v="26"/>
    <s v="config_sim162_h264_enc_L1d256kB_write64_L2asso2.txt"/>
    <n v="0.55845599999999995"/>
    <n v="7.9266700000000005E-5"/>
    <n v="0.55522091842740218"/>
    <n v="0.99406600000000001"/>
    <n v="14"/>
    <x v="2"/>
    <x v="0"/>
  </r>
  <r>
    <s v="sim163"/>
    <n v="163"/>
    <x v="27"/>
    <s v="config_sim163_mp3_enc_L1d256kB_write64_L2asso16.txt"/>
    <n v="0.55845599999999995"/>
    <n v="8.59862E-5"/>
    <n v="0.67484941815437072"/>
    <n v="1.208234"/>
    <n v="14"/>
    <x v="0"/>
    <x v="0"/>
  </r>
  <r>
    <s v="sim164"/>
    <n v="164"/>
    <x v="27"/>
    <s v="config_sim164_mp3_dec_L1d256kB_write64_L2asso16.txt"/>
    <n v="0.55845599999999995"/>
    <n v="1.18743E-4"/>
    <n v="0.505643083203834"/>
    <n v="0.90523799999999999"/>
    <n v="14"/>
    <x v="0"/>
    <x v="1"/>
  </r>
  <r>
    <s v="sim165"/>
    <n v="165"/>
    <x v="27"/>
    <s v="config_sim165_jpg2k_enc_L1d256kB_write64_L2asso16.txt"/>
    <n v="0.55702300000000005"/>
    <n v="6.9391699999999995E-5"/>
    <n v="0.61845166190662137"/>
    <n v="1.110142"/>
    <n v="14"/>
    <x v="1"/>
    <x v="0"/>
  </r>
  <r>
    <s v="sim166"/>
    <n v="166"/>
    <x v="27"/>
    <s v="config_sim166_jpg2k_dec_L1d256kB_write64_L2asso16.txt"/>
    <n v="0.55702300000000005"/>
    <n v="5.5155599999999998E-5"/>
    <n v="0.64344866700053527"/>
    <n v="1.1550419999999999"/>
    <n v="14"/>
    <x v="1"/>
    <x v="1"/>
  </r>
  <r>
    <s v="sim167"/>
    <n v="167"/>
    <x v="27"/>
    <s v="config_sim167_h264_dec_L1d256kB_write64_L2asso16.txt"/>
    <n v="0.55845599999999995"/>
    <n v="1.04459E-4"/>
    <n v="0.50690367063076203"/>
    <n v="0.90751800000000005"/>
    <n v="14"/>
    <x v="2"/>
    <x v="1"/>
  </r>
  <r>
    <s v="sim168"/>
    <n v="168"/>
    <x v="27"/>
    <s v="config_sim168_h264_enc_L1d256kB_write64_L2asso16.txt"/>
    <n v="0.55702300000000005"/>
    <n v="7.9333700000000002E-5"/>
    <n v="0.55333297931018588"/>
    <n v="0.99323399999999995"/>
    <n v="14"/>
    <x v="2"/>
    <x v="0"/>
  </r>
  <r>
    <s v="sim169"/>
    <n v="169"/>
    <x v="28"/>
    <s v="config_sim169_mp3_enc_L1d256kB_write32_L2asso4.txt"/>
    <n v="0.55702300000000005"/>
    <n v="8.5990399999999996E-5"/>
    <n v="0.67309016845743364"/>
    <n v="1.2081839999999999"/>
    <n v="14"/>
    <x v="0"/>
    <x v="0"/>
  </r>
  <r>
    <s v="sim170"/>
    <n v="170"/>
    <x v="28"/>
    <s v="config_sim170_mp3_dec_L1d256kB_write32_L2asso4.txt"/>
    <n v="0.55702300000000005"/>
    <n v="1.1874099999999999E-4"/>
    <n v="0.50435590389069596"/>
    <n v="0.90525599999999995"/>
    <n v="14"/>
    <x v="0"/>
    <x v="1"/>
  </r>
  <r>
    <s v="sim171"/>
    <n v="171"/>
    <x v="28"/>
    <s v="config_sim171_jpg2k_enc_L1d256kB_write32_L2asso4.txt"/>
    <n v="0.55734300000000003"/>
    <n v="6.9383700000000005E-5"/>
    <n v="0.61887657501344784"/>
    <n v="1.1102669999999999"/>
    <n v="14"/>
    <x v="1"/>
    <x v="0"/>
  </r>
  <r>
    <s v="sim172"/>
    <n v="172"/>
    <x v="28"/>
    <s v="config_sim172_jpg2k_dec_L1d256kB_write32_L2asso4.txt"/>
    <n v="0.55734300000000003"/>
    <n v="5.51569E-5"/>
    <n v="0.64379988780291209"/>
    <n v="1.155009"/>
    <n v="14"/>
    <x v="1"/>
    <x v="1"/>
  </r>
  <r>
    <s v="sim173"/>
    <n v="173"/>
    <x v="28"/>
    <s v="config_sim173_h264_dec_L1d256kB_write32_L2asso4.txt"/>
    <n v="0.55702300000000005"/>
    <n v="1.0429600000000001E-4"/>
    <n v="0.50639862719001605"/>
    <n v="0.90894600000000003"/>
    <n v="14"/>
    <x v="2"/>
    <x v="1"/>
  </r>
  <r>
    <s v="sim174"/>
    <n v="174"/>
    <x v="28"/>
    <s v="config_sim174_h264_enc_L1d256kB_write32_L2asso4.txt"/>
    <n v="0.55734300000000003"/>
    <n v="7.9294499999999998E-5"/>
    <n v="0.55392223991283451"/>
    <n v="0.99372099999999997"/>
    <n v="14"/>
    <x v="2"/>
    <x v="0"/>
  </r>
  <r>
    <s v="sim175"/>
    <n v="175"/>
    <x v="29"/>
    <s v="config_sim175_mp3_enc_L1d256kB_write32_L2asso8.txt"/>
    <n v="0.55734300000000003"/>
    <n v="8.5968200000000001E-5"/>
    <n v="0.67364900606692257"/>
    <n v="1.208493"/>
    <n v="14"/>
    <x v="0"/>
    <x v="0"/>
  </r>
  <r>
    <s v="sim176"/>
    <n v="176"/>
    <x v="29"/>
    <s v="config_sim176_mp3_dec_L1d256kB_write32_L2asso8.txt"/>
    <n v="0.55734300000000003"/>
    <n v="1.18743E-4"/>
    <n v="0.50463555330983401"/>
    <n v="0.90523799999999999"/>
    <n v="14"/>
    <x v="0"/>
    <x v="1"/>
  </r>
  <r>
    <s v="sim177"/>
    <n v="177"/>
    <x v="29"/>
    <s v="config_sim177_jpg2k_enc_L1d256kB_write32_L2asso8.txt"/>
    <n v="0.55675300000000005"/>
    <n v="6.9382100000000001E-5"/>
    <n v="0.61806950319670739"/>
    <n v="1.1099939999999999"/>
    <n v="14"/>
    <x v="1"/>
    <x v="0"/>
  </r>
  <r>
    <s v="sim178"/>
    <n v="178"/>
    <x v="29"/>
    <s v="config_sim178_jpg2k_dec_L1d256kB_write32_L2asso8.txt"/>
    <n v="0.55675300000000005"/>
    <n v="5.5148500000000002E-5"/>
    <n v="0.64304381049893755"/>
    <n v="1.1548750000000001"/>
    <n v="14"/>
    <x v="1"/>
    <x v="1"/>
  </r>
  <r>
    <s v="sim179"/>
    <n v="179"/>
    <x v="29"/>
    <s v="config_sim179_h264_dec_L1d256kB_write32_L2asso8.txt"/>
    <n v="0.55734300000000003"/>
    <n v="1.04405E-4"/>
    <n v="0.50616057139778503"/>
    <n v="0.90799700000000005"/>
    <n v="14"/>
    <x v="2"/>
    <x v="1"/>
  </r>
  <r>
    <s v="sim180"/>
    <n v="180"/>
    <x v="29"/>
    <s v="config_sim180_h264_enc_L1d256kB_write32_L2asso8.txt"/>
    <n v="0.55675300000000005"/>
    <n v="7.9297199999999997E-5"/>
    <n v="0.55316889751672127"/>
    <n v="0.993421"/>
    <n v="14"/>
    <x v="2"/>
    <x v="0"/>
  </r>
  <r>
    <s v="sim181"/>
    <n v="181"/>
    <x v="30"/>
    <s v="config_sim181_mp3_enc_L1d256kB_write32_L2asso2.txt"/>
    <n v="0.55675300000000005"/>
    <n v="8.5893800000000001E-5"/>
    <n v="0.67333738612747329"/>
    <n v="1.209214"/>
    <n v="14"/>
    <x v="0"/>
    <x v="0"/>
  </r>
  <r>
    <s v="sim182"/>
    <n v="182"/>
    <x v="30"/>
    <s v="config_sim182_mp3_dec_L1d256kB_write32_L2asso2.txt"/>
    <n v="0.55675300000000005"/>
    <n v="1.18709E-4"/>
    <n v="0.50411145580250405"/>
    <n v="0.90525599999999995"/>
    <n v="14"/>
    <x v="0"/>
    <x v="1"/>
  </r>
  <r>
    <s v="sim183"/>
    <n v="183"/>
    <x v="30"/>
    <s v="config_sim183_jpg2k_enc_L1d256kB_write32_L2asso2.txt"/>
    <n v="0.55845599999999995"/>
    <n v="6.9340300000000004E-5"/>
    <n v="0.62049763648366707"/>
    <n v="1.110957"/>
    <n v="14"/>
    <x v="1"/>
    <x v="0"/>
  </r>
  <r>
    <s v="sim184"/>
    <n v="184"/>
    <x v="30"/>
    <s v="config_sim184_jpg2k_dec_L1d256kB_write32_L2asso2.txt"/>
    <n v="0.55845599999999995"/>
    <n v="5.5159099999999998E-5"/>
    <n v="0.64505748980297684"/>
    <n v="1.1549590000000001"/>
    <n v="14"/>
    <x v="1"/>
    <x v="1"/>
  </r>
  <r>
    <s v="sim185"/>
    <n v="185"/>
    <x v="30"/>
    <s v="config_sim185_h264_dec_L1d256kB_write32_L2asso2.txt"/>
    <n v="0.55675300000000005"/>
    <n v="1.03816E-4"/>
    <n v="0.50835514418321603"/>
    <n v="0.91290099999999996"/>
    <n v="14"/>
    <x v="2"/>
    <x v="1"/>
  </r>
  <r>
    <s v="sim186"/>
    <n v="186"/>
    <x v="30"/>
    <s v="config_sim186_h264_enc_L1d256kB_write32_L2asso2.txt"/>
    <n v="0.55845599999999995"/>
    <n v="7.9266700000000005E-5"/>
    <n v="0.55522091842740218"/>
    <n v="0.99406600000000001"/>
    <n v="14"/>
    <x v="2"/>
    <x v="0"/>
  </r>
  <r>
    <s v="sim187"/>
    <n v="187"/>
    <x v="31"/>
    <s v="config_sim187_mp3_enc_L1d256kB_write32_L2asso16.txt"/>
    <n v="0.55845599999999995"/>
    <n v="8.59862E-5"/>
    <n v="0.67484941815437072"/>
    <n v="1.208234"/>
    <n v="14"/>
    <x v="0"/>
    <x v="0"/>
  </r>
  <r>
    <s v="sim188"/>
    <n v="188"/>
    <x v="31"/>
    <s v="config_sim188_mp3_dec_L1d256kB_write32_L2asso16.txt"/>
    <n v="0.55845599999999995"/>
    <n v="1.18743E-4"/>
    <n v="0.505643083203834"/>
    <n v="0.90523799999999999"/>
    <n v="14"/>
    <x v="0"/>
    <x v="1"/>
  </r>
  <r>
    <s v="sim189"/>
    <n v="189"/>
    <x v="31"/>
    <s v="config_sim189_jpg2k_enc_L1d256kB_write32_L2asso16.txt"/>
    <n v="0.54579"/>
    <n v="6.9199699999999994E-5"/>
    <n v="0.60598122367335738"/>
    <n v="1.110142"/>
    <n v="14"/>
    <x v="1"/>
    <x v="0"/>
  </r>
  <r>
    <s v="sim190"/>
    <n v="190"/>
    <x v="31"/>
    <s v="config_sim190_jpg2k_dec_L1d256kB_write32_L2asso16.txt"/>
    <n v="0.55845599999999995"/>
    <n v="5.5155100000000003E-5"/>
    <n v="0.64510384160901402"/>
    <n v="1.1550419999999999"/>
    <n v="14"/>
    <x v="1"/>
    <x v="1"/>
  </r>
  <r>
    <s v="sim191"/>
    <n v="191"/>
    <x v="31"/>
    <s v="config_sim191_h264_dec_L1d256kB_write32_L2asso16.txt"/>
    <n v="0.55845599999999995"/>
    <n v="1.04459E-4"/>
    <n v="0.50690367063076203"/>
    <n v="0.90751800000000005"/>
    <n v="14"/>
    <x v="2"/>
    <x v="1"/>
  </r>
  <r>
    <s v="sim192"/>
    <n v="192"/>
    <x v="31"/>
    <s v="config_sim192_h264_enc_L1d256kB_write32_L2asso16.txt"/>
    <n v="0.55845599999999995"/>
    <n v="7.9333199999999995E-5"/>
    <n v="0.55475628313556868"/>
    <n v="0.99323399999999995"/>
    <n v="14"/>
    <x v="2"/>
    <x v="0"/>
  </r>
  <r>
    <s v="sim193"/>
    <n v="193"/>
    <x v="32"/>
    <s v="config_sim193_mp3_enc_L1d256kB_write16_L2asso4.txt"/>
    <n v="0.55702300000000005"/>
    <n v="8.5990399999999996E-5"/>
    <n v="0.67309016845743364"/>
    <n v="1.2081839999999999"/>
    <n v="14"/>
    <x v="0"/>
    <x v="0"/>
  </r>
  <r>
    <s v="sim194"/>
    <n v="194"/>
    <x v="32"/>
    <s v="config_sim194_mp3_dec_L1d256kB_write16_L2asso4.txt"/>
    <n v="0.55702300000000005"/>
    <n v="1.18743E-4"/>
    <n v="0.50434643429157711"/>
    <n v="0.90523900000000002"/>
    <n v="14"/>
    <x v="0"/>
    <x v="1"/>
  </r>
  <r>
    <s v="sim195"/>
    <n v="195"/>
    <x v="32"/>
    <s v="config_sim195_jpg2k_enc_L1d256kB_write16_L2asso4.txt"/>
    <n v="0.54579"/>
    <n v="6.91932E-5"/>
    <n v="0.60603798581352719"/>
    <n v="1.1102460000000001"/>
    <n v="14"/>
    <x v="1"/>
    <x v="0"/>
  </r>
  <r>
    <s v="sim196"/>
    <n v="196"/>
    <x v="32"/>
    <s v="config_sim196_jpg2k_dec_L1d256kB_write16_L2asso4.txt"/>
    <n v="0.55702300000000005"/>
    <n v="5.5157100000000001E-5"/>
    <n v="0.64343028515391398"/>
    <n v="1.155009"/>
    <n v="14"/>
    <x v="1"/>
    <x v="1"/>
  </r>
  <r>
    <s v="sim197"/>
    <n v="197"/>
    <x v="32"/>
    <s v="config_sim197_h264_dec_L1d256kB_write16_L2asso4.txt"/>
    <n v="0.55702300000000005"/>
    <n v="1.0429600000000001E-4"/>
    <n v="0.50639862719001605"/>
    <n v="0.90894600000000003"/>
    <n v="14"/>
    <x v="2"/>
    <x v="1"/>
  </r>
  <r>
    <s v="sim198"/>
    <n v="198"/>
    <x v="32"/>
    <s v="config_sim198_h264_enc_L1d256kB_write16_L2asso4.txt"/>
    <n v="0.55702300000000005"/>
    <n v="7.9294800000000005E-5"/>
    <n v="0.55360424949095088"/>
    <n v="0.99372099999999997"/>
    <n v="14"/>
    <x v="2"/>
    <x v="0"/>
  </r>
  <r>
    <s v="sim199"/>
    <n v="199"/>
    <x v="33"/>
    <s v="config_sim199_mp3_enc_L1d256kB_write16_L2asso8.txt"/>
    <n v="0.55734300000000003"/>
    <n v="8.5968200000000001E-5"/>
    <n v="0.67364900606692257"/>
    <n v="1.208493"/>
    <n v="14"/>
    <x v="0"/>
    <x v="0"/>
  </r>
  <r>
    <s v="sim200"/>
    <n v="200"/>
    <x v="33"/>
    <s v="config_sim200_mp3_dec_L1d256kB_write16_L2asso8.txt"/>
    <n v="0.55734300000000003"/>
    <n v="1.18743E-4"/>
    <n v="0.50463555330983401"/>
    <n v="0.90523799999999999"/>
    <n v="14"/>
    <x v="0"/>
    <x v="1"/>
  </r>
  <r>
    <s v="sim201"/>
    <n v="201"/>
    <x v="33"/>
    <s v="config_sim201_jpg2k_enc_L1d256kB_write16_L2asso8.txt"/>
    <n v="0.54579"/>
    <n v="6.9206299999999995E-5"/>
    <n v="0.60592336992442675"/>
    <n v="1.110036"/>
    <n v="14"/>
    <x v="1"/>
    <x v="0"/>
  </r>
  <r>
    <s v="sim202"/>
    <n v="202"/>
    <x v="33"/>
    <s v="config_sim202_jpg2k_dec_L1d256kB_write16_L2asso8.txt"/>
    <n v="0.55734300000000003"/>
    <n v="5.5163300000000001E-5"/>
    <n v="0.64372520384108756"/>
    <n v="1.1548750000000001"/>
    <n v="14"/>
    <x v="1"/>
    <x v="1"/>
  </r>
  <r>
    <s v="sim203"/>
    <n v="203"/>
    <x v="33"/>
    <s v="config_sim203_h264_dec_L1d256kB_write16_L2asso8.txt"/>
    <n v="0.55734300000000003"/>
    <n v="1.04405E-4"/>
    <n v="0.50616057139778503"/>
    <n v="0.90799700000000005"/>
    <n v="14"/>
    <x v="2"/>
    <x v="1"/>
  </r>
  <r>
    <s v="sim204"/>
    <n v="204"/>
    <x v="33"/>
    <s v="config_sim204_h264_enc_L1d256kB_write16_L2asso8.txt"/>
    <n v="0.55734300000000003"/>
    <n v="7.9318499999999996E-5"/>
    <n v="0.55375503706658846"/>
    <n v="0.993421"/>
    <n v="14"/>
    <x v="2"/>
    <x v="0"/>
  </r>
  <r>
    <s v="sim205"/>
    <n v="205"/>
    <x v="34"/>
    <s v="config_sim205_mp3_enc_L1d256kB_write16_L2asso2.txt"/>
    <n v="0.55675300000000005"/>
    <n v="8.5893800000000001E-5"/>
    <n v="0.67333738612747329"/>
    <n v="1.209214"/>
    <n v="14"/>
    <x v="0"/>
    <x v="0"/>
  </r>
  <r>
    <s v="sim206"/>
    <n v="206"/>
    <x v="34"/>
    <s v="config_sim206_mp3_dec_L1d256kB_write16_L2asso2.txt"/>
    <n v="0.55675300000000005"/>
    <n v="1.18709E-4"/>
    <n v="0.50411145580250405"/>
    <n v="0.90525599999999995"/>
    <n v="14"/>
    <x v="0"/>
    <x v="1"/>
  </r>
  <r>
    <s v="sim207"/>
    <n v="207"/>
    <x v="34"/>
    <s v="config_sim207_jpg2k_enc_L1d256kB_write16_L2asso2.txt"/>
    <n v="0.54579"/>
    <n v="6.9143699999999993E-5"/>
    <n v="0.60647188887559167"/>
    <n v="1.1110409999999999"/>
    <n v="14"/>
    <x v="1"/>
    <x v="0"/>
  </r>
  <r>
    <s v="sim208"/>
    <n v="208"/>
    <x v="34"/>
    <s v="config_sim208_jpg2k_dec_L1d256kB_write16_L2asso2.txt"/>
    <n v="0.55675300000000005"/>
    <n v="5.51445E-5"/>
    <n v="0.64309057776357559"/>
    <n v="1.1549590000000001"/>
    <n v="14"/>
    <x v="1"/>
    <x v="1"/>
  </r>
  <r>
    <s v="sim209"/>
    <n v="209"/>
    <x v="34"/>
    <s v="config_sim209_h264_dec_L1d256kB_write16_L2asso2.txt"/>
    <n v="0.55675300000000005"/>
    <n v="1.03817E-4"/>
    <n v="0.50835069024158097"/>
    <n v="0.91289299999999995"/>
    <n v="14"/>
    <x v="2"/>
    <x v="1"/>
  </r>
  <r>
    <s v="sim210"/>
    <n v="210"/>
    <x v="34"/>
    <s v="config_sim210_h264_enc_L1d256kB_write16_L2asso2.txt"/>
    <n v="0.55675300000000005"/>
    <n v="7.9245699999999999E-5"/>
    <n v="0.55352800315401618"/>
    <n v="0.99406600000000001"/>
    <n v="14"/>
    <x v="2"/>
    <x v="0"/>
  </r>
  <r>
    <s v="sim211"/>
    <n v="211"/>
    <x v="35"/>
    <s v="config_sim211_mp3_enc_L1d256kB_write16_L2asso16.txt"/>
    <n v="0.55845599999999995"/>
    <n v="8.59862E-5"/>
    <n v="0.67484941815437072"/>
    <n v="1.208234"/>
    <n v="14"/>
    <x v="0"/>
    <x v="0"/>
  </r>
  <r>
    <s v="sim212"/>
    <n v="212"/>
    <x v="35"/>
    <s v="config_sim212_mp3_dec_L1d256kB_write16_L2asso16.txt"/>
    <n v="0.55845599999999995"/>
    <n v="1.18743E-4"/>
    <n v="0.505643083203834"/>
    <n v="0.90523799999999999"/>
    <n v="14"/>
    <x v="0"/>
    <x v="1"/>
  </r>
  <r>
    <s v="sim213"/>
    <n v="213"/>
    <x v="35"/>
    <s v="config_sim213_jpg2k_enc_L1d256kB_write16_L2asso16.txt"/>
    <n v="0.54579"/>
    <n v="6.9207200000000004E-5"/>
    <n v="0.60591518303535119"/>
    <n v="1.1100209999999999"/>
    <n v="14"/>
    <x v="1"/>
    <x v="0"/>
  </r>
  <r>
    <s v="sim214"/>
    <n v="214"/>
    <x v="35"/>
    <s v="config_sim214_jpg2k_dec_L1d256kB_write16_L2asso16.txt"/>
    <n v="0.55845599999999995"/>
    <n v="5.5155100000000003E-5"/>
    <n v="0.64510384160901402"/>
    <n v="1.1550419999999999"/>
    <n v="14"/>
    <x v="1"/>
    <x v="1"/>
  </r>
  <r>
    <s v="sim215"/>
    <n v="215"/>
    <x v="35"/>
    <s v="config_sim215_h264_dec_L1d256kB_write16_L2asso16.txt"/>
    <n v="0.55845599999999995"/>
    <n v="1.04459E-4"/>
    <n v="0.50690367063076203"/>
    <n v="0.90751800000000005"/>
    <n v="14"/>
    <x v="2"/>
    <x v="1"/>
  </r>
  <r>
    <s v="sim216"/>
    <n v="216"/>
    <x v="35"/>
    <s v="config_sim216_h264_enc_L1d256kB_write16_L2asso16.txt"/>
    <n v="0.55845599999999995"/>
    <n v="7.9333199999999995E-5"/>
    <n v="0.55475628313556868"/>
    <n v="0.99323399999999995"/>
    <n v="14"/>
    <x v="2"/>
    <x v="0"/>
  </r>
  <r>
    <s v="sim217"/>
    <n v="217"/>
    <x v="36"/>
    <s v="config_sim217_mp3_enc_L1d512kB_write64_L2asso4.txt"/>
    <n v="0.58075399999999999"/>
    <n v="8.7212099999999998E-5"/>
    <n v="0.7016265613149828"/>
    <n v="1.2079489999999999"/>
    <n v="14"/>
    <x v="0"/>
    <x v="0"/>
  </r>
  <r>
    <s v="sim218"/>
    <n v="218"/>
    <x v="36"/>
    <s v="config_sim218_mp3_dec_L1d512kB_write64_L2asso4.txt"/>
    <n v="0.58075399999999999"/>
    <n v="1.20405E-4"/>
    <n v="0.52584004037267995"/>
    <n v="0.90525599999999995"/>
    <n v="14"/>
    <x v="0"/>
    <x v="1"/>
  </r>
  <r>
    <s v="sim219"/>
    <n v="219"/>
    <x v="36"/>
    <s v="config_sim219_jpg2k_enc_L1d512kB_write64_L2asso4.txt"/>
    <n v="0.54579"/>
    <n v="6.9121800000000006E-5"/>
    <n v="0.60666346109554548"/>
    <n v="1.1113919999999999"/>
    <n v="14"/>
    <x v="1"/>
    <x v="0"/>
  </r>
  <r>
    <s v="sim220"/>
    <n v="220"/>
    <x v="36"/>
    <s v="config_sim220_jpg2k_dec_L1d512kB_write64_L2asso4.txt"/>
    <n v="0.58075399999999999"/>
    <n v="5.5979100000000001E-5"/>
    <n v="0.67025065021154628"/>
    <n v="1.153993"/>
    <n v="14"/>
    <x v="1"/>
    <x v="1"/>
  </r>
  <r>
    <s v="sim221"/>
    <n v="221"/>
    <x v="36"/>
    <s v="config_sim221_h264_dec_L1d512kB_write64_L2asso4.txt"/>
    <n v="0.58075399999999999"/>
    <n v="1.08847E-4"/>
    <n v="0.51298553815096803"/>
    <n v="0.88314400000000004"/>
    <n v="14"/>
    <x v="2"/>
    <x v="1"/>
  </r>
  <r>
    <s v="sim222"/>
    <n v="222"/>
    <x v="36"/>
    <s v="config_sim222_h264_enc_L1d512kB_write64_L2asso4.txt"/>
    <n v="0.58075399999999999"/>
    <n v="8.3261299999999995E-5"/>
    <n v="0.5573952502711933"/>
    <n v="0.95964099999999997"/>
    <n v="14"/>
    <x v="2"/>
    <x v="0"/>
  </r>
  <r>
    <s v="sim223"/>
    <n v="223"/>
    <x v="37"/>
    <s v="config_sim223_mp3_enc_L1d512kB_write64_L2asso8.txt"/>
    <n v="0.58107299999999995"/>
    <n v="8.7241299999999994E-5"/>
    <n v="0.70177481893964333"/>
    <n v="1.207541"/>
    <n v="14"/>
    <x v="0"/>
    <x v="0"/>
  </r>
  <r>
    <s v="sim224"/>
    <n v="224"/>
    <x v="37"/>
    <s v="config_sim224_mp3_dec_L1d512kB_write64_L2asso8.txt"/>
    <n v="0.58107299999999995"/>
    <n v="1.20407E-4"/>
    <n v="0.52611835736586599"/>
    <n v="0.90523799999999999"/>
    <n v="14"/>
    <x v="0"/>
    <x v="1"/>
  </r>
  <r>
    <s v="sim225"/>
    <n v="225"/>
    <x v="37"/>
    <s v="config_sim225_jpg2k_enc_L1d512kB_write64_L2asso8.txt"/>
    <n v="0.54579"/>
    <n v="6.9121000000000004E-5"/>
    <n v="0.6066711022341259"/>
    <n v="1.1114059999999999"/>
    <n v="14"/>
    <x v="1"/>
    <x v="0"/>
  </r>
  <r>
    <s v="sim226"/>
    <n v="226"/>
    <x v="37"/>
    <s v="config_sim226_jpg2k_dec_L1d512kB_write64_L2asso8.txt"/>
    <n v="0.58107299999999995"/>
    <n v="5.5983499999999997E-5"/>
    <n v="0.67056415293166649"/>
    <n v="1.153899"/>
    <n v="14"/>
    <x v="1"/>
    <x v="1"/>
  </r>
  <r>
    <s v="sim227"/>
    <n v="227"/>
    <x v="37"/>
    <s v="config_sim227_h264_dec_L1d512kB_write64_L2asso8.txt"/>
    <n v="0.58107299999999995"/>
    <n v="1.09101E-4"/>
    <n v="0.51207199382378688"/>
    <n v="0.88108699999999995"/>
    <n v="14"/>
    <x v="2"/>
    <x v="1"/>
  </r>
  <r>
    <s v="sim228"/>
    <n v="228"/>
    <x v="37"/>
    <s v="config_sim228_h264_enc_L1d512kB_write64_L2asso8.txt"/>
    <n v="0.58107299999999995"/>
    <n v="8.3128100000000001E-5"/>
    <n v="0.55859274142651749"/>
    <n v="0.961175"/>
    <n v="14"/>
    <x v="2"/>
    <x v="0"/>
  </r>
  <r>
    <s v="sim229"/>
    <n v="229"/>
    <x v="38"/>
    <s v="config_sim229_mp3_enc_L1d512kB_write64_L2asso2.txt"/>
    <n v="0.580484"/>
    <n v="8.7215700000000006E-5"/>
    <n v="0.70108618865500605"/>
    <n v="1.2075800000000001"/>
    <n v="14"/>
    <x v="0"/>
    <x v="0"/>
  </r>
  <r>
    <s v="sim230"/>
    <n v="230"/>
    <x v="38"/>
    <s v="config_sim230_mp3_dec_L1d512kB_write64_L2asso2.txt"/>
    <n v="0.580484"/>
    <n v="1.2037299999999999E-4"/>
    <n v="0.52559559228448793"/>
    <n v="0.90525599999999995"/>
    <n v="14"/>
    <x v="0"/>
    <x v="1"/>
  </r>
  <r>
    <s v="sim231"/>
    <n v="231"/>
    <x v="38"/>
    <s v="config_sim231_jpg2k_enc_L1d512kB_write64_L2asso2.txt"/>
    <n v="0.54579"/>
    <n v="6.9115499999999999E-5"/>
    <n v="0.60671913172355696"/>
    <n v="1.111494"/>
    <n v="14"/>
    <x v="1"/>
    <x v="0"/>
  </r>
  <r>
    <s v="sim232"/>
    <n v="232"/>
    <x v="38"/>
    <s v="config_sim232_jpg2k_dec_L1d512kB_write64_L2asso2.txt"/>
    <n v="0.580484"/>
    <n v="5.59727E-5"/>
    <n v="0.66983921184068673"/>
    <n v="1.153821"/>
    <n v="14"/>
    <x v="1"/>
    <x v="1"/>
  </r>
  <r>
    <s v="sim233"/>
    <n v="233"/>
    <x v="38"/>
    <s v="config_sim233_h264_dec_L1d512kB_write64_L2asso2.txt"/>
    <n v="0.580484"/>
    <n v="1.08069E-4"/>
    <n v="0.51629904505514701"/>
    <n v="0.88926300000000003"/>
    <n v="14"/>
    <x v="2"/>
    <x v="1"/>
  </r>
  <r>
    <s v="sim234"/>
    <n v="234"/>
    <x v="38"/>
    <s v="config_sim234_h264_enc_L1d512kB_write64_L2asso2.txt"/>
    <n v="0.580484"/>
    <n v="8.3828900000000006E-5"/>
    <n v="0.55321727848052105"/>
    <n v="0.95289000000000001"/>
    <n v="14"/>
    <x v="2"/>
    <x v="0"/>
  </r>
  <r>
    <s v="sim235"/>
    <n v="235"/>
    <x v="39"/>
    <s v="config_sim235_mp3_enc_L1d512kB_write64_L2asso16.txt"/>
    <n v="0.58218599999999998"/>
    <n v="8.7263100000000001E-5"/>
    <n v="0.70294124505179156"/>
    <n v="1.207236"/>
    <n v="14"/>
    <x v="0"/>
    <x v="0"/>
  </r>
  <r>
    <s v="sim236"/>
    <n v="236"/>
    <x v="39"/>
    <s v="config_sim236_mp3_dec_L1d512kB_write64_L2asso16.txt"/>
    <n v="0.58218599999999998"/>
    <n v="1.20406E-4"/>
    <n v="0.52712588635462798"/>
    <n v="0.90523799999999999"/>
    <n v="14"/>
    <x v="0"/>
    <x v="1"/>
  </r>
  <r>
    <s v="sim237"/>
    <n v="237"/>
    <x v="39"/>
    <s v="config_sim237_jpg2k_enc_L1d512kB_write64_L2asso16.txt"/>
    <n v="0.54579"/>
    <n v="6.9131899999999995E-5"/>
    <n v="0.60657558900036901"/>
    <n v="1.1112310000000001"/>
    <n v="14"/>
    <x v="1"/>
    <x v="0"/>
  </r>
  <r>
    <s v="sim238"/>
    <n v="238"/>
    <x v="39"/>
    <s v="config_sim238_jpg2k_dec_L1d512kB_write64_L2asso16.txt"/>
    <n v="0.58218599999999998"/>
    <n v="5.5997700000000001E-5"/>
    <n v="0.67167553303071537"/>
    <n v="1.153602"/>
    <n v="14"/>
    <x v="1"/>
    <x v="1"/>
  </r>
  <r>
    <s v="sim239"/>
    <n v="239"/>
    <x v="39"/>
    <s v="config_sim239_h264_dec_L1d512kB_write64_L2asso16.txt"/>
    <n v="0.58218599999999998"/>
    <n v="1.09317E-4"/>
    <n v="0.51203672864141403"/>
    <n v="0.87934199999999996"/>
    <n v="14"/>
    <x v="2"/>
    <x v="1"/>
  </r>
  <r>
    <s v="sim240"/>
    <n v="240"/>
    <x v="39"/>
    <s v="config_sim240_h264_enc_L1d512kB_write64_L2asso16.txt"/>
    <n v="0.58218599999999998"/>
    <n v="8.2946800000000003E-5"/>
    <n v="0.56088279065298274"/>
    <n v="0.96327099999999999"/>
    <n v="14"/>
    <x v="2"/>
    <x v="0"/>
  </r>
  <r>
    <s v="sim241"/>
    <n v="241"/>
    <x v="40"/>
    <s v="config_sim241_mp3_enc_L1d512kB_write32_L2asso4.txt"/>
    <n v="0.58075399999999999"/>
    <n v="8.7212099999999998E-5"/>
    <n v="0.7016265613149828"/>
    <n v="1.2079489999999999"/>
    <n v="14"/>
    <x v="0"/>
    <x v="0"/>
  </r>
  <r>
    <s v="sim242"/>
    <n v="242"/>
    <x v="40"/>
    <s v="config_sim242_mp3_dec_L1d512kB_write32_L2asso4.txt"/>
    <n v="0.58075399999999999"/>
    <n v="1.20405E-4"/>
    <n v="0.52584004037267995"/>
    <n v="0.90525599999999995"/>
    <n v="14"/>
    <x v="0"/>
    <x v="1"/>
  </r>
  <r>
    <s v="sim243"/>
    <n v="243"/>
    <x v="40"/>
    <s v="config_sim243_jpg2k_enc_L1d512kB_write32_L2asso4.txt"/>
    <n v="0.54579"/>
    <n v="6.9121800000000006E-5"/>
    <n v="0.60666346109554548"/>
    <n v="1.1113919999999999"/>
    <n v="14"/>
    <x v="1"/>
    <x v="0"/>
  </r>
  <r>
    <s v="sim244"/>
    <n v="244"/>
    <x v="40"/>
    <s v="config_sim244_jpg2k_dec_L1d512kB_write32_L2asso4.txt"/>
    <n v="0.58075399999999999"/>
    <n v="5.5979100000000001E-5"/>
    <n v="0.67025065021154628"/>
    <n v="1.153993"/>
    <n v="14"/>
    <x v="1"/>
    <x v="1"/>
  </r>
  <r>
    <s v="sim245"/>
    <n v="245"/>
    <x v="40"/>
    <s v="config_sim245_h264_dec_L1d512kB_write32_L2asso4.txt"/>
    <n v="0.58075399999999999"/>
    <n v="1.08847E-4"/>
    <n v="0.51298553815096803"/>
    <n v="0.88314400000000004"/>
    <n v="14"/>
    <x v="2"/>
    <x v="1"/>
  </r>
  <r>
    <s v="sim246"/>
    <n v="246"/>
    <x v="40"/>
    <s v="config_sim246_h264_enc_L1d512kB_write32_L2asso4.txt"/>
    <n v="0.58075399999999999"/>
    <n v="8.3261299999999995E-5"/>
    <n v="0.5573952502711933"/>
    <n v="0.95964099999999997"/>
    <n v="14"/>
    <x v="2"/>
    <x v="0"/>
  </r>
  <r>
    <s v="sim247"/>
    <n v="247"/>
    <x v="41"/>
    <s v="config_sim247_mp3_enc_L1d512kB_write32_L2asso8.txt"/>
    <n v="0.58107299999999995"/>
    <n v="8.7241299999999994E-5"/>
    <n v="0.70177481893964333"/>
    <n v="1.207541"/>
    <n v="14"/>
    <x v="0"/>
    <x v="0"/>
  </r>
  <r>
    <s v="sim248"/>
    <n v="248"/>
    <x v="41"/>
    <s v="config_sim248_mp3_dec_L1d512kB_write32_L2asso8.txt"/>
    <n v="0.58107299999999995"/>
    <n v="1.20407E-4"/>
    <n v="0.52611835736586599"/>
    <n v="0.90523799999999999"/>
    <n v="14"/>
    <x v="0"/>
    <x v="1"/>
  </r>
  <r>
    <s v="sim249"/>
    <n v="249"/>
    <x v="41"/>
    <s v="config_sim249_jpg2k_enc_L1d512kB_write32_L2asso8.txt"/>
    <n v="0.54579"/>
    <n v="6.9121000000000004E-5"/>
    <n v="0.6066711022341259"/>
    <n v="1.1114059999999999"/>
    <n v="14"/>
    <x v="1"/>
    <x v="0"/>
  </r>
  <r>
    <s v="sim250"/>
    <n v="250"/>
    <x v="41"/>
    <s v="config_sim250_jpg2k_dec_L1d512kB_write32_L2asso8.txt"/>
    <n v="0.58107299999999995"/>
    <n v="5.5983499999999997E-5"/>
    <n v="0.67056415293166649"/>
    <n v="1.153899"/>
    <n v="14"/>
    <x v="1"/>
    <x v="1"/>
  </r>
  <r>
    <s v="sim251"/>
    <n v="251"/>
    <x v="41"/>
    <s v="config_sim251_h264_dec_L1d512kB_write32_L2asso8.txt"/>
    <n v="0.58107299999999995"/>
    <n v="1.09101E-4"/>
    <n v="0.51207199382378688"/>
    <n v="0.88108699999999995"/>
    <n v="14"/>
    <x v="2"/>
    <x v="1"/>
  </r>
  <r>
    <s v="sim252"/>
    <n v="252"/>
    <x v="41"/>
    <s v="config_sim252_h264_enc_L1d512kB_write32_L2asso8.txt"/>
    <n v="0.58107299999999995"/>
    <n v="8.3128100000000001E-5"/>
    <n v="0.55859274142651749"/>
    <n v="0.961175"/>
    <n v="14"/>
    <x v="2"/>
    <x v="0"/>
  </r>
  <r>
    <s v="sim253"/>
    <n v="253"/>
    <x v="42"/>
    <s v="config_sim253_mp3_enc_L1d512kB_write32_L2asso2.txt"/>
    <n v="0.580484"/>
    <n v="8.7215700000000006E-5"/>
    <n v="0.70108618865500605"/>
    <n v="1.2075800000000001"/>
    <n v="14"/>
    <x v="0"/>
    <x v="0"/>
  </r>
  <r>
    <s v="sim254"/>
    <n v="254"/>
    <x v="42"/>
    <s v="config_sim254_mp3_dec_L1d512kB_write32_L2asso2.txt"/>
    <n v="0.580484"/>
    <n v="1.2037299999999999E-4"/>
    <n v="0.52559559228448793"/>
    <n v="0.90525599999999995"/>
    <n v="14"/>
    <x v="0"/>
    <x v="1"/>
  </r>
  <r>
    <s v="sim255"/>
    <n v="255"/>
    <x v="42"/>
    <s v="config_sim255_jpg2k_enc_L1d512kB_write32_L2asso2.txt"/>
    <n v="0.54579"/>
    <n v="6.9115499999999999E-5"/>
    <n v="0.60671913172355696"/>
    <n v="1.111494"/>
    <n v="14"/>
    <x v="1"/>
    <x v="0"/>
  </r>
  <r>
    <s v="sim256"/>
    <n v="256"/>
    <x v="42"/>
    <s v="config_sim256_jpg2k_dec_L1d512kB_write32_L2asso2.txt"/>
    <n v="0.580484"/>
    <n v="5.59727E-5"/>
    <n v="0.66983921184068673"/>
    <n v="1.153821"/>
    <n v="14"/>
    <x v="1"/>
    <x v="1"/>
  </r>
  <r>
    <s v="sim257"/>
    <n v="257"/>
    <x v="42"/>
    <s v="config_sim257_h264_dec_L1d512kB_write32_L2asso2.txt"/>
    <n v="0.580484"/>
    <n v="1.08069E-4"/>
    <n v="0.51629904505514701"/>
    <n v="0.88926300000000003"/>
    <n v="14"/>
    <x v="2"/>
    <x v="1"/>
  </r>
  <r>
    <s v="sim258"/>
    <n v="258"/>
    <x v="42"/>
    <s v="config_sim258_h264_enc_L1d512kB_write32_L2asso2.txt"/>
    <n v="0.580484"/>
    <n v="8.3828900000000006E-5"/>
    <n v="0.55321727848052105"/>
    <n v="0.95289000000000001"/>
    <n v="14"/>
    <x v="2"/>
    <x v="0"/>
  </r>
  <r>
    <s v="sim259"/>
    <n v="259"/>
    <x v="43"/>
    <s v="config_sim259_mp3_enc_L1d512kB_write32_L2asso16.txt"/>
    <n v="0.58218599999999998"/>
    <n v="8.7263100000000001E-5"/>
    <n v="0.70294124505179156"/>
    <n v="1.207236"/>
    <n v="14"/>
    <x v="0"/>
    <x v="0"/>
  </r>
  <r>
    <s v="sim260"/>
    <n v="260"/>
    <x v="43"/>
    <s v="config_sim260_mp3_dec_L1d512kB_write32_L2asso16.txt"/>
    <n v="0.58218599999999998"/>
    <n v="1.20406E-4"/>
    <n v="0.52712588635462798"/>
    <n v="0.90523799999999999"/>
    <n v="14"/>
    <x v="0"/>
    <x v="1"/>
  </r>
  <r>
    <s v="sim261"/>
    <n v="261"/>
    <x v="43"/>
    <s v="config_sim261_jpg2k_enc_L1d512kB_write32_L2asso16.txt"/>
    <n v="0.54579"/>
    <n v="6.9131899999999995E-5"/>
    <n v="0.60657558900036901"/>
    <n v="1.1112310000000001"/>
    <n v="14"/>
    <x v="1"/>
    <x v="0"/>
  </r>
  <r>
    <s v="sim262"/>
    <n v="262"/>
    <x v="43"/>
    <s v="config_sim262_jpg2k_dec_L1d512kB_write32_L2asso16.txt"/>
    <n v="0.58218599999999998"/>
    <n v="5.5997700000000001E-5"/>
    <n v="0.67167553303071537"/>
    <n v="1.153602"/>
    <n v="14"/>
    <x v="1"/>
    <x v="1"/>
  </r>
  <r>
    <s v="sim263"/>
    <n v="263"/>
    <x v="43"/>
    <s v="config_sim263_h264_dec_L1d512kB_write32_L2asso16.txt"/>
    <n v="0.58218599999999998"/>
    <n v="1.09317E-4"/>
    <n v="0.51203672864141403"/>
    <n v="0.87934199999999996"/>
    <n v="14"/>
    <x v="2"/>
    <x v="1"/>
  </r>
  <r>
    <s v="sim264"/>
    <n v="264"/>
    <x v="43"/>
    <s v="config_sim264_h264_enc_L1d512kB_write32_L2asso16.txt"/>
    <n v="0.58218599999999998"/>
    <n v="8.2946800000000003E-5"/>
    <n v="0.56088279065298274"/>
    <n v="0.96327099999999999"/>
    <n v="14"/>
    <x v="2"/>
    <x v="0"/>
  </r>
  <r>
    <s v="sim265"/>
    <n v="265"/>
    <x v="44"/>
    <s v="config_sim265_mp3_enc_L1d512kB_write16_L2asso4.txt"/>
    <n v="0.58075399999999999"/>
    <n v="8.7212099999999998E-5"/>
    <n v="0.7016265613149828"/>
    <n v="1.2079489999999999"/>
    <n v="14"/>
    <x v="0"/>
    <x v="0"/>
  </r>
  <r>
    <s v="sim266"/>
    <n v="266"/>
    <x v="44"/>
    <s v="config_sim266_mp3_dec_L1d512kB_write16_L2asso4.txt"/>
    <n v="0.58075399999999999"/>
    <n v="1.20407E-4"/>
    <n v="0.52583016731827303"/>
    <n v="0.90523900000000002"/>
    <n v="14"/>
    <x v="0"/>
    <x v="1"/>
  </r>
  <r>
    <s v="sim267"/>
    <n v="267"/>
    <x v="44"/>
    <s v="config_sim267_jpg2k_enc_L1d512kB_write16_L2asso4.txt"/>
    <n v="0.54579"/>
    <n v="6.9145299999999997E-5"/>
    <n v="0.60645824417462479"/>
    <n v="1.111016"/>
    <n v="14"/>
    <x v="1"/>
    <x v="0"/>
  </r>
  <r>
    <s v="sim268"/>
    <n v="268"/>
    <x v="44"/>
    <s v="config_sim268_jpg2k_dec_L1d512kB_write16_L2asso4.txt"/>
    <n v="0.58075399999999999"/>
    <n v="5.5979100000000001E-5"/>
    <n v="0.67025065021154628"/>
    <n v="1.153993"/>
    <n v="14"/>
    <x v="1"/>
    <x v="1"/>
  </r>
  <r>
    <s v="sim269"/>
    <n v="269"/>
    <x v="44"/>
    <s v="config_sim269_h264_dec_L1d512kB_write16_L2asso4.txt"/>
    <n v="0.58075399999999999"/>
    <n v="1.08847E-4"/>
    <n v="0.51298553815096803"/>
    <n v="0.88314400000000004"/>
    <n v="14"/>
    <x v="2"/>
    <x v="1"/>
  </r>
  <r>
    <s v="sim270"/>
    <n v="270"/>
    <x v="44"/>
    <s v="config_sim270_h264_enc_L1d512kB_write16_L2asso4.txt"/>
    <n v="0.58075399999999999"/>
    <n v="8.3261299999999995E-5"/>
    <n v="0.5573952502711933"/>
    <n v="0.95964099999999997"/>
    <n v="14"/>
    <x v="2"/>
    <x v="0"/>
  </r>
  <r>
    <s v="sim271"/>
    <n v="271"/>
    <x v="45"/>
    <s v="config_sim271_mp3_enc_L1d512kB_write16_L2asso8.txt"/>
    <n v="0.58107299999999995"/>
    <n v="8.7241299999999994E-5"/>
    <n v="0.70177481893964333"/>
    <n v="1.207541"/>
    <n v="14"/>
    <x v="0"/>
    <x v="0"/>
  </r>
  <r>
    <s v="sim272"/>
    <n v="272"/>
    <x v="45"/>
    <s v="config_sim272_mp3_dec_L1d512kB_write16_L2asso8.txt"/>
    <n v="0.58107299999999995"/>
    <n v="1.20407E-4"/>
    <n v="0.52611835736586599"/>
    <n v="0.90523799999999999"/>
    <n v="14"/>
    <x v="0"/>
    <x v="1"/>
  </r>
  <r>
    <s v="sim273"/>
    <n v="273"/>
    <x v="45"/>
    <s v="config_sim273_jpg2k_enc_L1d512kB_write16_L2asso8.txt"/>
    <n v="0.54579"/>
    <n v="6.9121000000000004E-5"/>
    <n v="0.6066711022341259"/>
    <n v="1.1114059999999999"/>
    <n v="14"/>
    <x v="1"/>
    <x v="0"/>
  </r>
  <r>
    <s v="sim274"/>
    <n v="274"/>
    <x v="45"/>
    <s v="config_sim274_jpg2k_dec_L1d512kB_write16_L2asso8.txt"/>
    <n v="0.58107299999999995"/>
    <n v="5.5983499999999997E-5"/>
    <n v="0.67056415293166649"/>
    <n v="1.153899"/>
    <n v="14"/>
    <x v="1"/>
    <x v="1"/>
  </r>
  <r>
    <s v="sim275"/>
    <n v="275"/>
    <x v="45"/>
    <s v="config_sim275_h264_dec_L1d512kB_write16_L2asso8.txt"/>
    <n v="0.58107299999999995"/>
    <n v="1.09101E-4"/>
    <n v="0.51207199382378688"/>
    <n v="0.88108699999999995"/>
    <n v="14"/>
    <x v="2"/>
    <x v="1"/>
  </r>
  <r>
    <s v="sim276"/>
    <n v="276"/>
    <x v="45"/>
    <s v="config_sim276_h264_enc_L1d512kB_write16_L2asso8.txt"/>
    <n v="0.58107299999999995"/>
    <n v="8.3128100000000001E-5"/>
    <n v="0.55859274142651749"/>
    <n v="0.961175"/>
    <n v="14"/>
    <x v="2"/>
    <x v="0"/>
  </r>
  <r>
    <s v="sim277"/>
    <n v="277"/>
    <x v="46"/>
    <s v="config_sim277_mp3_enc_L1d512kB_write16_L2asso2.txt"/>
    <n v="0.580484"/>
    <n v="8.7215700000000006E-5"/>
    <n v="0.70108618865500605"/>
    <n v="1.2075800000000001"/>
    <n v="14"/>
    <x v="0"/>
    <x v="0"/>
  </r>
  <r>
    <s v="sim278"/>
    <n v="278"/>
    <x v="46"/>
    <s v="config_sim278_mp3_dec_L1d512kB_write16_L2asso2.txt"/>
    <n v="0.580484"/>
    <n v="1.2037299999999999E-4"/>
    <n v="0.52559559228448793"/>
    <n v="0.90525599999999995"/>
    <n v="14"/>
    <x v="0"/>
    <x v="1"/>
  </r>
  <r>
    <s v="sim279"/>
    <n v="279"/>
    <x v="46"/>
    <s v="config_sim279_jpg2k_enc_L1d512kB_write16_L2asso2.txt"/>
    <n v="0.54579"/>
    <n v="6.9115499999999999E-5"/>
    <n v="0.60671913172355696"/>
    <n v="1.111494"/>
    <n v="14"/>
    <x v="1"/>
    <x v="0"/>
  </r>
  <r>
    <s v="sim280"/>
    <n v="280"/>
    <x v="46"/>
    <s v="config_sim280_jpg2k_dec_L1d512kB_write16_L2asso2.txt"/>
    <n v="0.580484"/>
    <n v="5.59727E-5"/>
    <n v="0.66983921184068673"/>
    <n v="1.153821"/>
    <n v="14"/>
    <x v="1"/>
    <x v="1"/>
  </r>
  <r>
    <s v="sim281"/>
    <n v="281"/>
    <x v="46"/>
    <s v="config_sim281_h264_dec_L1d512kB_write16_L2asso2.txt"/>
    <n v="0.580484"/>
    <n v="1.08069E-4"/>
    <n v="0.51629904505514701"/>
    <n v="0.88926300000000003"/>
    <n v="14"/>
    <x v="2"/>
    <x v="1"/>
  </r>
  <r>
    <s v="sim282"/>
    <n v="282"/>
    <x v="46"/>
    <s v="config_sim282_h264_enc_L1d512kB_write16_L2asso2.txt"/>
    <n v="0.580484"/>
    <n v="8.3828900000000006E-5"/>
    <n v="0.55321727848052105"/>
    <n v="0.95289000000000001"/>
    <n v="14"/>
    <x v="2"/>
    <x v="0"/>
  </r>
  <r>
    <s v="sim283"/>
    <n v="283"/>
    <x v="47"/>
    <s v="config_sim283_mp3_enc_L1d512kB_write16_L2asso16.txt"/>
    <n v="0.58218599999999998"/>
    <n v="8.7263100000000001E-5"/>
    <n v="0.70294124505179156"/>
    <n v="1.207236"/>
    <n v="14"/>
    <x v="0"/>
    <x v="0"/>
  </r>
  <r>
    <s v="sim284"/>
    <n v="284"/>
    <x v="47"/>
    <s v="config_sim284_mp3_dec_L1d512kB_write16_L2asso16.txt"/>
    <n v="0.58218599999999998"/>
    <n v="1.20406E-4"/>
    <n v="0.52712588635462798"/>
    <n v="0.90523799999999999"/>
    <n v="14"/>
    <x v="0"/>
    <x v="1"/>
  </r>
  <r>
    <s v="sim285"/>
    <n v="285"/>
    <x v="47"/>
    <s v="config_sim285_jpg2k_enc_L1d512kB_write16_L2asso16.txt"/>
    <n v="0.54579"/>
    <n v="6.9131899999999995E-5"/>
    <n v="0.60657558900036901"/>
    <n v="1.1112310000000001"/>
    <n v="14"/>
    <x v="1"/>
    <x v="0"/>
  </r>
  <r>
    <s v="sim286"/>
    <n v="286"/>
    <x v="47"/>
    <s v="config_sim286_jpg2k_dec_L1d512kB_write16_L2asso16.txt"/>
    <n v="0.58218599999999998"/>
    <n v="5.5997700000000001E-5"/>
    <n v="0.67167553303071537"/>
    <n v="1.153602"/>
    <n v="14"/>
    <x v="1"/>
    <x v="1"/>
  </r>
  <r>
    <s v="sim287"/>
    <n v="287"/>
    <x v="47"/>
    <s v="config_sim287_h264_dec_L1d512kB_write16_L2asso16.txt"/>
    <n v="0.58218599999999998"/>
    <n v="1.09317E-4"/>
    <n v="0.51203672864141403"/>
    <n v="0.87934199999999996"/>
    <n v="14"/>
    <x v="2"/>
    <x v="1"/>
  </r>
  <r>
    <s v="sim288"/>
    <n v="288"/>
    <x v="47"/>
    <s v="config_sim288_h264_enc_L1d512kB_write16_L2asso16.txt"/>
    <n v="0.58218599999999998"/>
    <n v="8.2946800000000003E-5"/>
    <n v="0.56088279065298274"/>
    <n v="0.96327099999999999"/>
    <n v="14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66621-9812-4DED-9FD4-DCB2B0013FA6}" name="TablaDiná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E53" firstHeaderRow="0" firstDataRow="1" firstDataCol="1" rowPageCount="2" colPageCount="1"/>
  <pivotFields count="11">
    <pivotField showAll="0"/>
    <pivotField showAll="0"/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dataField="1" numFmtId="11" showAll="0"/>
    <pivotField dataField="1" showAll="0"/>
    <pivotField showAll="0"/>
    <pivotField axis="axisPage" showAll="0">
      <items count="4">
        <item x="2"/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2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0" hier="-1"/>
    <pageField fld="9" hier="-1"/>
  </pageFields>
  <dataFields count="4">
    <dataField name="Promedio de Energy (W)" fld="6" subtotal="average" baseField="2" baseItem="0" numFmtId="166"/>
    <dataField name="Promedio de CPI" fld="7" subtotal="average" baseField="2" baseItem="0" numFmtId="166"/>
    <dataField name="Desvest de Energy (W)" fld="6" subtotal="stdDev" baseField="2" baseItem="13" numFmtId="166"/>
    <dataField name="Desvest de CPI" fld="7" subtotal="stdDev" baseField="2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DC6D-DEC8-4389-81C5-BF2AB1BA1589}">
  <dimension ref="A1:I53"/>
  <sheetViews>
    <sheetView topLeftCell="A25" zoomScale="110" zoomScaleNormal="110" workbookViewId="0">
      <selection activeCell="G47" sqref="G47"/>
    </sheetView>
  </sheetViews>
  <sheetFormatPr baseColWidth="10" defaultRowHeight="15" x14ac:dyDescent="0.25"/>
  <cols>
    <col min="1" max="1" width="17.5703125" bestFit="1" customWidth="1"/>
    <col min="2" max="2" width="23" bestFit="1" customWidth="1"/>
    <col min="3" max="3" width="15.7109375" bestFit="1" customWidth="1"/>
    <col min="4" max="4" width="21.28515625" bestFit="1" customWidth="1"/>
    <col min="5" max="5" width="14" bestFit="1" customWidth="1"/>
    <col min="6" max="6" width="17.42578125" bestFit="1" customWidth="1"/>
  </cols>
  <sheetData>
    <row r="1" spans="1:9" x14ac:dyDescent="0.25">
      <c r="A1" s="1" t="s">
        <v>293</v>
      </c>
      <c r="B1" t="s">
        <v>589</v>
      </c>
    </row>
    <row r="2" spans="1:9" x14ac:dyDescent="0.25">
      <c r="A2" s="1" t="s">
        <v>290</v>
      </c>
      <c r="B2" t="s">
        <v>589</v>
      </c>
    </row>
    <row r="4" spans="1:9" x14ac:dyDescent="0.25">
      <c r="A4" s="1" t="s">
        <v>292</v>
      </c>
      <c r="B4" t="s">
        <v>590</v>
      </c>
      <c r="C4" t="s">
        <v>591</v>
      </c>
      <c r="D4" t="s">
        <v>592</v>
      </c>
      <c r="E4" t="s">
        <v>593</v>
      </c>
    </row>
    <row r="5" spans="1:9" x14ac:dyDescent="0.25">
      <c r="A5" s="3">
        <v>1</v>
      </c>
      <c r="B5" s="8">
        <v>0.57533813011833512</v>
      </c>
      <c r="C5" s="8">
        <v>1.0705493333333334</v>
      </c>
      <c r="D5" s="8">
        <v>6.1106494047631778E-2</v>
      </c>
      <c r="E5" s="8">
        <v>0.11359123404324145</v>
      </c>
      <c r="G5">
        <f>1.96*GETPIVOTDATA("Desvest de Energy (W)",$A$4,"Grupo",1)</f>
        <v>0.11976872833335828</v>
      </c>
      <c r="H5">
        <f>+GETPIVOTDATA("Promedio de Energy (W)",$A$4,"Grupo",1)-G5</f>
        <v>0.45556940178497685</v>
      </c>
      <c r="I5">
        <f>+GETPIVOTDATA("Promedio de Energy (W)",$A$4,"Grupo",1)+G5</f>
        <v>0.6951068584516934</v>
      </c>
    </row>
    <row r="6" spans="1:9" x14ac:dyDescent="0.25">
      <c r="A6" s="3">
        <v>2</v>
      </c>
      <c r="B6" s="8">
        <v>0.57553645774963247</v>
      </c>
      <c r="C6" s="8">
        <v>1.0709435</v>
      </c>
      <c r="D6" s="8">
        <v>6.105200070512283E-2</v>
      </c>
      <c r="E6" s="8">
        <v>0.11414123851570911</v>
      </c>
    </row>
    <row r="7" spans="1:9" x14ac:dyDescent="0.25">
      <c r="A7" s="3">
        <v>3</v>
      </c>
      <c r="B7" s="8">
        <v>0.57638865183445431</v>
      </c>
      <c r="C7" s="8">
        <v>1.0721046666666665</v>
      </c>
      <c r="D7" s="8">
        <v>6.0854992538829769E-2</v>
      </c>
      <c r="E7" s="8">
        <v>0.11291262469656282</v>
      </c>
    </row>
    <row r="8" spans="1:9" x14ac:dyDescent="0.25">
      <c r="A8" s="3">
        <v>4</v>
      </c>
      <c r="B8" s="8">
        <v>0.57630622808232113</v>
      </c>
      <c r="C8" s="8">
        <v>1.0706993333333332</v>
      </c>
      <c r="D8" s="8">
        <v>6.1170011631560842E-2</v>
      </c>
      <c r="E8" s="8">
        <v>0.11389064359404971</v>
      </c>
    </row>
    <row r="9" spans="1:9" x14ac:dyDescent="0.25">
      <c r="A9" s="3">
        <v>5</v>
      </c>
      <c r="B9" s="8">
        <v>0.57539319644864417</v>
      </c>
      <c r="C9" s="8">
        <v>1.0705493333333334</v>
      </c>
      <c r="D9" s="8">
        <v>6.1086271439112383E-2</v>
      </c>
      <c r="E9" s="8">
        <v>0.11359123404324145</v>
      </c>
    </row>
    <row r="10" spans="1:9" x14ac:dyDescent="0.25">
      <c r="A10" s="3">
        <v>6</v>
      </c>
      <c r="B10" s="8">
        <v>0.57544518435411951</v>
      </c>
      <c r="C10" s="8">
        <v>1.0709435</v>
      </c>
      <c r="D10" s="8">
        <v>6.1228553681905565E-2</v>
      </c>
      <c r="E10" s="8">
        <v>0.11414123851570911</v>
      </c>
    </row>
    <row r="11" spans="1:9" x14ac:dyDescent="0.25">
      <c r="A11" s="3">
        <v>7</v>
      </c>
      <c r="B11" s="8">
        <v>0.57670497195409431</v>
      </c>
      <c r="C11" s="8">
        <v>1.0721046666666665</v>
      </c>
      <c r="D11" s="8">
        <v>6.0999789685818956E-2</v>
      </c>
      <c r="E11" s="8">
        <v>0.11291262469656282</v>
      </c>
    </row>
    <row r="12" spans="1:9" x14ac:dyDescent="0.25">
      <c r="A12" s="3">
        <v>8</v>
      </c>
      <c r="B12" s="8">
        <v>0.57604035231515494</v>
      </c>
      <c r="C12" s="8">
        <v>1.0706993333333332</v>
      </c>
      <c r="D12" s="8">
        <v>6.104900760546763E-2</v>
      </c>
      <c r="E12" s="8">
        <v>0.11389064359404971</v>
      </c>
    </row>
    <row r="13" spans="1:9" x14ac:dyDescent="0.25">
      <c r="A13" s="3">
        <v>9</v>
      </c>
      <c r="B13" s="8">
        <v>0.57548130586306934</v>
      </c>
      <c r="C13" s="8">
        <v>1.0707133333333334</v>
      </c>
      <c r="D13" s="8">
        <v>6.1212412040766447E-2</v>
      </c>
      <c r="E13" s="8">
        <v>0.1138266991046762</v>
      </c>
    </row>
    <row r="14" spans="1:9" x14ac:dyDescent="0.25">
      <c r="A14" s="3">
        <v>10</v>
      </c>
      <c r="B14" s="8">
        <v>0.5754068461257269</v>
      </c>
      <c r="C14" s="8">
        <v>1.0708721666666665</v>
      </c>
      <c r="D14" s="8">
        <v>6.1170214881945704E-2</v>
      </c>
      <c r="E14" s="8">
        <v>0.11403322910698864</v>
      </c>
    </row>
    <row r="15" spans="1:9" x14ac:dyDescent="0.25">
      <c r="A15" s="3">
        <v>11</v>
      </c>
      <c r="B15" s="8">
        <v>0.5766962223097537</v>
      </c>
      <c r="C15" s="8">
        <v>1.0720883333333333</v>
      </c>
      <c r="D15" s="8">
        <v>6.0975574399373317E-2</v>
      </c>
      <c r="E15" s="8">
        <v>0.11286643983871673</v>
      </c>
    </row>
    <row r="16" spans="1:9" x14ac:dyDescent="0.25">
      <c r="A16" s="3">
        <v>12</v>
      </c>
      <c r="B16" s="8">
        <v>0.57850336228972299</v>
      </c>
      <c r="C16" s="8">
        <v>1.0709325000000001</v>
      </c>
      <c r="D16" s="8">
        <v>6.2132548317982157E-2</v>
      </c>
      <c r="E16" s="8">
        <v>0.11424357929047796</v>
      </c>
    </row>
    <row r="17" spans="1:5" x14ac:dyDescent="0.25">
      <c r="A17" s="3">
        <v>13</v>
      </c>
      <c r="B17" s="8">
        <v>0.5722200469462605</v>
      </c>
      <c r="C17" s="8">
        <v>1.0563209999999998</v>
      </c>
      <c r="D17" s="8">
        <v>6.6407984954562876E-2</v>
      </c>
      <c r="E17" s="8">
        <v>0.1225316527449148</v>
      </c>
    </row>
    <row r="18" spans="1:5" x14ac:dyDescent="0.25">
      <c r="A18" s="3">
        <v>14</v>
      </c>
      <c r="B18" s="8">
        <v>0.57199699649301439</v>
      </c>
      <c r="C18" s="8">
        <v>1.0562030000000002</v>
      </c>
      <c r="D18" s="8">
        <v>6.5997276245813918E-2</v>
      </c>
      <c r="E18" s="8">
        <v>0.12205781435041216</v>
      </c>
    </row>
    <row r="19" spans="1:5" x14ac:dyDescent="0.25">
      <c r="A19" s="3">
        <v>15</v>
      </c>
      <c r="B19" s="8">
        <v>0.57290972728457323</v>
      </c>
      <c r="C19" s="8">
        <v>1.0567251666666668</v>
      </c>
      <c r="D19" s="8">
        <v>6.6630388664983886E-2</v>
      </c>
      <c r="E19" s="8">
        <v>0.12244473070641583</v>
      </c>
    </row>
    <row r="20" spans="1:5" x14ac:dyDescent="0.25">
      <c r="A20" s="3">
        <v>16</v>
      </c>
      <c r="B20" s="8">
        <v>0.57270638840378296</v>
      </c>
      <c r="C20" s="8">
        <v>1.0561926666666668</v>
      </c>
      <c r="D20" s="8">
        <v>6.5880091663987325E-2</v>
      </c>
      <c r="E20" s="8">
        <v>0.12191686574820865</v>
      </c>
    </row>
    <row r="21" spans="1:5" x14ac:dyDescent="0.25">
      <c r="A21" s="3">
        <v>17</v>
      </c>
      <c r="B21" s="8">
        <v>0.57218079087633655</v>
      </c>
      <c r="C21" s="8">
        <v>1.0562484999999999</v>
      </c>
      <c r="D21" s="8">
        <v>6.6347851463442908E-2</v>
      </c>
      <c r="E21" s="8">
        <v>0.12242028456877657</v>
      </c>
    </row>
    <row r="22" spans="1:5" x14ac:dyDescent="0.25">
      <c r="A22" s="3">
        <v>18</v>
      </c>
      <c r="B22" s="8">
        <v>0.57184114388435103</v>
      </c>
      <c r="C22" s="8">
        <v>1.0559153333333333</v>
      </c>
      <c r="D22" s="8">
        <v>6.5758425893888611E-2</v>
      </c>
      <c r="E22" s="8">
        <v>0.1216196039389479</v>
      </c>
    </row>
    <row r="23" spans="1:5" x14ac:dyDescent="0.25">
      <c r="A23" s="3">
        <v>19</v>
      </c>
      <c r="B23" s="8">
        <v>0.57290972728457323</v>
      </c>
      <c r="C23" s="8">
        <v>1.0567251666666668</v>
      </c>
      <c r="D23" s="8">
        <v>6.6630388664983886E-2</v>
      </c>
      <c r="E23" s="8">
        <v>0.12244473070641583</v>
      </c>
    </row>
    <row r="24" spans="1:5" x14ac:dyDescent="0.25">
      <c r="A24" s="3">
        <v>20</v>
      </c>
      <c r="B24" s="8">
        <v>0.57269037299059533</v>
      </c>
      <c r="C24" s="8">
        <v>1.0561631666666667</v>
      </c>
      <c r="D24" s="8">
        <v>6.5855299177861162E-2</v>
      </c>
      <c r="E24" s="8">
        <v>0.12187183840972804</v>
      </c>
    </row>
    <row r="25" spans="1:5" x14ac:dyDescent="0.25">
      <c r="A25" s="3">
        <v>21</v>
      </c>
      <c r="B25" s="8">
        <v>0.57214270801194433</v>
      </c>
      <c r="C25" s="8">
        <v>1.0561781666666665</v>
      </c>
      <c r="D25" s="8">
        <v>6.6287201601950424E-2</v>
      </c>
      <c r="E25" s="8">
        <v>0.12230796741572793</v>
      </c>
    </row>
    <row r="26" spans="1:5" x14ac:dyDescent="0.25">
      <c r="A26" s="3">
        <v>22</v>
      </c>
      <c r="B26" s="8">
        <v>0.57188340277258098</v>
      </c>
      <c r="C26" s="8">
        <v>1.0559933333333333</v>
      </c>
      <c r="D26" s="8">
        <v>6.5806404094814794E-2</v>
      </c>
      <c r="E26" s="8">
        <v>0.12170750361036299</v>
      </c>
    </row>
    <row r="27" spans="1:5" x14ac:dyDescent="0.25">
      <c r="A27" s="3">
        <v>23</v>
      </c>
      <c r="B27" s="8">
        <v>0.57265589929387994</v>
      </c>
      <c r="C27" s="8">
        <v>1.0567870000000001</v>
      </c>
      <c r="D27" s="8">
        <v>6.6803172451738141E-2</v>
      </c>
      <c r="E27" s="8">
        <v>0.12253877248773148</v>
      </c>
    </row>
    <row r="28" spans="1:5" x14ac:dyDescent="0.25">
      <c r="A28" s="3">
        <v>24</v>
      </c>
      <c r="B28" s="8">
        <v>0.58120826169557827</v>
      </c>
      <c r="C28" s="8">
        <v>1.0561933333333331</v>
      </c>
      <c r="D28" s="8">
        <v>6.9660473601898962E-2</v>
      </c>
      <c r="E28" s="8">
        <v>0.12191788361789675</v>
      </c>
    </row>
    <row r="29" spans="1:5" x14ac:dyDescent="0.25">
      <c r="A29" s="3">
        <v>25</v>
      </c>
      <c r="B29" s="8">
        <v>0.58340723371122338</v>
      </c>
      <c r="C29" s="8">
        <v>1.0468971666666667</v>
      </c>
      <c r="D29" s="8">
        <v>7.2107112976970617E-2</v>
      </c>
      <c r="E29" s="8">
        <v>0.12933506567890457</v>
      </c>
    </row>
    <row r="30" spans="1:5" x14ac:dyDescent="0.25">
      <c r="A30" s="3">
        <v>26</v>
      </c>
      <c r="B30" s="8">
        <v>0.5831212236644846</v>
      </c>
      <c r="C30" s="8">
        <v>1.0466696666666666</v>
      </c>
      <c r="D30" s="8">
        <v>7.2093636795343807E-2</v>
      </c>
      <c r="E30" s="8">
        <v>0.12959444577861637</v>
      </c>
    </row>
    <row r="31" spans="1:5" x14ac:dyDescent="0.25">
      <c r="A31" s="3">
        <v>27</v>
      </c>
      <c r="B31" s="8">
        <v>0.58443000513787313</v>
      </c>
      <c r="C31" s="8">
        <v>1.0478921666666665</v>
      </c>
      <c r="D31" s="8">
        <v>7.2073175183576477E-2</v>
      </c>
      <c r="E31" s="8">
        <v>0.12878677047805354</v>
      </c>
    </row>
    <row r="32" spans="1:5" x14ac:dyDescent="0.25">
      <c r="A32" s="3">
        <v>28</v>
      </c>
      <c r="B32" s="8">
        <v>0.5837715800343849</v>
      </c>
      <c r="C32" s="8">
        <v>1.0465679999999999</v>
      </c>
      <c r="D32" s="8">
        <v>7.2108919436049107E-2</v>
      </c>
      <c r="E32" s="8">
        <v>0.12969020368863685</v>
      </c>
    </row>
    <row r="33" spans="1:5" x14ac:dyDescent="0.25">
      <c r="A33" s="3">
        <v>29</v>
      </c>
      <c r="B33" s="8">
        <v>0.58340723371122338</v>
      </c>
      <c r="C33" s="8">
        <v>1.0468971666666667</v>
      </c>
      <c r="D33" s="8">
        <v>7.2107112976970617E-2</v>
      </c>
      <c r="E33" s="8">
        <v>0.12933506567890457</v>
      </c>
    </row>
    <row r="34" spans="1:5" x14ac:dyDescent="0.25">
      <c r="A34" s="3">
        <v>30</v>
      </c>
      <c r="B34" s="8">
        <v>0.5831212236644846</v>
      </c>
      <c r="C34" s="8">
        <v>1.0466696666666666</v>
      </c>
      <c r="D34" s="8">
        <v>7.2093636795343807E-2</v>
      </c>
      <c r="E34" s="8">
        <v>0.12959444577861637</v>
      </c>
    </row>
    <row r="35" spans="1:5" x14ac:dyDescent="0.25">
      <c r="A35" s="3">
        <v>31</v>
      </c>
      <c r="B35" s="8">
        <v>0.58443000513787313</v>
      </c>
      <c r="C35" s="8">
        <v>1.0478921666666665</v>
      </c>
      <c r="D35" s="8">
        <v>7.2073175183576477E-2</v>
      </c>
      <c r="E35" s="8">
        <v>0.12878677047805354</v>
      </c>
    </row>
    <row r="36" spans="1:5" x14ac:dyDescent="0.25">
      <c r="A36" s="3">
        <v>32</v>
      </c>
      <c r="B36" s="8">
        <v>0.58220625340115106</v>
      </c>
      <c r="C36" s="8">
        <v>1.0465679999999999</v>
      </c>
      <c r="D36" s="8">
        <v>7.1260101963776204E-2</v>
      </c>
      <c r="E36" s="8">
        <v>0.12969020368863685</v>
      </c>
    </row>
    <row r="37" spans="1:5" x14ac:dyDescent="0.25">
      <c r="A37" s="3">
        <v>33</v>
      </c>
      <c r="B37" s="8">
        <v>0.58115129173290314</v>
      </c>
      <c r="C37" s="8">
        <v>1.0468908333333333</v>
      </c>
      <c r="D37" s="8">
        <v>7.0988117507494189E-2</v>
      </c>
      <c r="E37" s="8">
        <v>0.12933673169431192</v>
      </c>
    </row>
    <row r="38" spans="1:5" x14ac:dyDescent="0.25">
      <c r="A38" s="3">
        <v>34</v>
      </c>
      <c r="B38" s="8">
        <v>0.5813081236011074</v>
      </c>
      <c r="C38" s="8">
        <v>1.0466766666666667</v>
      </c>
      <c r="D38" s="8">
        <v>7.1152865081607827E-2</v>
      </c>
      <c r="E38" s="8">
        <v>0.12959855137873552</v>
      </c>
    </row>
    <row r="39" spans="1:5" x14ac:dyDescent="0.25">
      <c r="A39" s="3">
        <v>35</v>
      </c>
      <c r="B39" s="8">
        <v>0.58148166699412362</v>
      </c>
      <c r="C39" s="8">
        <v>1.0479048333333332</v>
      </c>
      <c r="D39" s="8">
        <v>7.0672963537820363E-2</v>
      </c>
      <c r="E39" s="8">
        <v>0.12879667865192318</v>
      </c>
    </row>
    <row r="40" spans="1:5" x14ac:dyDescent="0.25">
      <c r="A40" s="3">
        <v>36</v>
      </c>
      <c r="B40" s="8">
        <v>0.58219524662815003</v>
      </c>
      <c r="C40" s="8">
        <v>1.0465478333333331</v>
      </c>
      <c r="D40" s="8">
        <v>7.1255700214789983E-2</v>
      </c>
      <c r="E40" s="8">
        <v>0.12967834974029688</v>
      </c>
    </row>
    <row r="41" spans="1:5" x14ac:dyDescent="0.25">
      <c r="A41" s="3">
        <v>37</v>
      </c>
      <c r="B41" s="8">
        <v>0.59579358356948597</v>
      </c>
      <c r="C41" s="8">
        <v>1.0368958333333333</v>
      </c>
      <c r="D41" s="8">
        <v>7.7572844192746113E-2</v>
      </c>
      <c r="E41" s="8">
        <v>0.13817206111427385</v>
      </c>
    </row>
    <row r="42" spans="1:5" x14ac:dyDescent="0.25">
      <c r="A42" s="3">
        <v>38</v>
      </c>
      <c r="B42" s="8">
        <v>0.59596552778693435</v>
      </c>
      <c r="C42" s="8">
        <v>1.0367243333333331</v>
      </c>
      <c r="D42" s="8">
        <v>7.7702828402785543E-2</v>
      </c>
      <c r="E42" s="8">
        <v>0.13835094839091983</v>
      </c>
    </row>
    <row r="43" spans="1:5" x14ac:dyDescent="0.25">
      <c r="A43" s="3">
        <v>39</v>
      </c>
      <c r="B43" s="8">
        <v>0.59545940800656771</v>
      </c>
      <c r="C43" s="8">
        <v>1.0367173333333333</v>
      </c>
      <c r="D43" s="8">
        <v>7.7133477431634997E-2</v>
      </c>
      <c r="E43" s="8">
        <v>0.13751418390794085</v>
      </c>
    </row>
    <row r="44" spans="1:5" x14ac:dyDescent="0.25">
      <c r="A44" s="3">
        <v>40</v>
      </c>
      <c r="B44" s="8">
        <v>0.59687296212198337</v>
      </c>
      <c r="C44" s="8">
        <v>1.0366533333333334</v>
      </c>
      <c r="D44" s="8">
        <v>7.7842378892489753E-2</v>
      </c>
      <c r="E44" s="8">
        <v>0.13837563184559096</v>
      </c>
    </row>
    <row r="45" spans="1:5" x14ac:dyDescent="0.25">
      <c r="A45" s="3">
        <v>41</v>
      </c>
      <c r="B45" s="8">
        <v>0.59579358356948597</v>
      </c>
      <c r="C45" s="8">
        <v>1.0368958333333333</v>
      </c>
      <c r="D45" s="8">
        <v>7.7572844192746113E-2</v>
      </c>
      <c r="E45" s="8">
        <v>0.13817206111427385</v>
      </c>
    </row>
    <row r="46" spans="1:5" x14ac:dyDescent="0.25">
      <c r="A46" s="3">
        <v>42</v>
      </c>
      <c r="B46" s="8">
        <v>0.59596552778693435</v>
      </c>
      <c r="C46" s="8">
        <v>1.0367243333333331</v>
      </c>
      <c r="D46" s="8">
        <v>7.7702828402785543E-2</v>
      </c>
      <c r="E46" s="8">
        <v>0.13835094839091983</v>
      </c>
    </row>
    <row r="47" spans="1:5" x14ac:dyDescent="0.25">
      <c r="A47" s="3">
        <v>43</v>
      </c>
      <c r="B47" s="8">
        <v>0.59545940800656771</v>
      </c>
      <c r="C47" s="8">
        <v>1.0367173333333333</v>
      </c>
      <c r="D47" s="8">
        <v>7.7133477431634997E-2</v>
      </c>
      <c r="E47" s="8">
        <v>0.13751418390794085</v>
      </c>
    </row>
    <row r="48" spans="1:5" x14ac:dyDescent="0.25">
      <c r="A48" s="3">
        <v>44</v>
      </c>
      <c r="B48" s="8">
        <v>0.59687296212198337</v>
      </c>
      <c r="C48" s="8">
        <v>1.0366533333333334</v>
      </c>
      <c r="D48" s="8">
        <v>7.7842378892489753E-2</v>
      </c>
      <c r="E48" s="8">
        <v>0.13837563184559096</v>
      </c>
    </row>
    <row r="49" spans="1:5" x14ac:dyDescent="0.25">
      <c r="A49" s="3">
        <v>45</v>
      </c>
      <c r="B49" s="8">
        <v>0.59575773524026465</v>
      </c>
      <c r="C49" s="8">
        <v>1.0368303333333333</v>
      </c>
      <c r="D49" s="8">
        <v>7.7568918035884185E-2</v>
      </c>
      <c r="E49" s="8">
        <v>0.13813483479798699</v>
      </c>
    </row>
    <row r="50" spans="1:5" x14ac:dyDescent="0.25">
      <c r="A50" s="3">
        <v>46</v>
      </c>
      <c r="B50" s="8">
        <v>0.59596552778693435</v>
      </c>
      <c r="C50" s="8">
        <v>1.0367243333333331</v>
      </c>
      <c r="D50" s="8">
        <v>7.7702828402785543E-2</v>
      </c>
      <c r="E50" s="8">
        <v>0.13835094839091983</v>
      </c>
    </row>
    <row r="51" spans="1:5" x14ac:dyDescent="0.25">
      <c r="A51" s="3">
        <v>47</v>
      </c>
      <c r="B51" s="8">
        <v>0.59545940800656771</v>
      </c>
      <c r="C51" s="8">
        <v>1.0367173333333333</v>
      </c>
      <c r="D51" s="8">
        <v>7.7133477431634997E-2</v>
      </c>
      <c r="E51" s="8">
        <v>0.13751418390794085</v>
      </c>
    </row>
    <row r="52" spans="1:5" x14ac:dyDescent="0.25">
      <c r="A52" s="3">
        <v>48</v>
      </c>
      <c r="B52" s="8">
        <v>0.59687296212198337</v>
      </c>
      <c r="C52" s="8">
        <v>1.0366533333333334</v>
      </c>
      <c r="D52" s="8">
        <v>7.7842378892489753E-2</v>
      </c>
      <c r="E52" s="8">
        <v>0.13837563184559096</v>
      </c>
    </row>
    <row r="53" spans="1:5" x14ac:dyDescent="0.25">
      <c r="A53" s="3" t="s">
        <v>291</v>
      </c>
      <c r="B53" s="8">
        <v>0.58201783456098277</v>
      </c>
      <c r="C53" s="8">
        <v>1.052788062500001</v>
      </c>
      <c r="D53" s="8">
        <v>6.4177466839279079E-2</v>
      </c>
      <c r="E53" s="8">
        <v>0.11604313146386112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0"/>
  <sheetViews>
    <sheetView tabSelected="1" workbookViewId="0">
      <selection activeCell="N9" sqref="N9"/>
    </sheetView>
  </sheetViews>
  <sheetFormatPr baseColWidth="10" defaultColWidth="9.140625" defaultRowHeight="15" x14ac:dyDescent="0.25"/>
  <cols>
    <col min="1" max="1" width="16.7109375" customWidth="1"/>
    <col min="2" max="2" width="6.5703125" bestFit="1" customWidth="1"/>
    <col min="3" max="3" width="8.7109375" bestFit="1" customWidth="1"/>
    <col min="4" max="4" width="53.140625" bestFit="1" customWidth="1"/>
    <col min="5" max="5" width="21.5703125" bestFit="1" customWidth="1"/>
    <col min="6" max="6" width="25.140625" bestFit="1" customWidth="1"/>
    <col min="7" max="7" width="15.42578125" bestFit="1" customWidth="1"/>
    <col min="9" max="9" width="15.42578125" customWidth="1"/>
  </cols>
  <sheetData>
    <row r="1" spans="1:16" x14ac:dyDescent="0.25">
      <c r="A1" t="s">
        <v>0</v>
      </c>
      <c r="B1" t="s">
        <v>588</v>
      </c>
      <c r="C1" t="s">
        <v>587</v>
      </c>
      <c r="D1" s="4" t="s">
        <v>294</v>
      </c>
      <c r="E1" s="4" t="s">
        <v>584</v>
      </c>
      <c r="F1" s="4" t="s">
        <v>585</v>
      </c>
      <c r="G1" s="6" t="s">
        <v>586</v>
      </c>
      <c r="H1" s="7" t="s">
        <v>583</v>
      </c>
      <c r="I1" t="s">
        <v>289</v>
      </c>
      <c r="J1" t="s">
        <v>290</v>
      </c>
      <c r="K1" t="s">
        <v>293</v>
      </c>
      <c r="O1" t="s">
        <v>594</v>
      </c>
      <c r="P1" t="s">
        <v>595</v>
      </c>
    </row>
    <row r="2" spans="1:16" x14ac:dyDescent="0.25">
      <c r="A2" t="s">
        <v>1</v>
      </c>
      <c r="B2">
        <v>1</v>
      </c>
      <c r="C2">
        <f>1+QUOTIENT(B2-1,6)</f>
        <v>1</v>
      </c>
      <c r="D2" t="s">
        <v>295</v>
      </c>
      <c r="E2">
        <v>0.53722899999999996</v>
      </c>
      <c r="F2" s="5">
        <v>8.4590499999999996E-5</v>
      </c>
      <c r="G2" s="5">
        <f>(E2+F2)*H2</f>
        <v>0.65458013237226287</v>
      </c>
      <c r="H2">
        <v>1.2182459999999999</v>
      </c>
      <c r="I2">
        <f>SEARCH("_",D2,8)</f>
        <v>12</v>
      </c>
      <c r="J2" t="str">
        <f>RIGHT(LEFT(D2,I2+3),3)</f>
        <v>mp3</v>
      </c>
      <c r="K2" t="str">
        <f>IF(ISNUMBER(SEARCH("enc",D2)),"enc","dec")</f>
        <v>enc</v>
      </c>
      <c r="O2" s="2">
        <f>MAX(G2:G7)</f>
        <v>0.65458013237226287</v>
      </c>
      <c r="P2" s="2">
        <f>MIN(G2:G7)</f>
        <v>0.50605062845169002</v>
      </c>
    </row>
    <row r="3" spans="1:16" x14ac:dyDescent="0.25">
      <c r="A3" t="s">
        <v>2</v>
      </c>
      <c r="B3">
        <v>2</v>
      </c>
      <c r="C3">
        <f t="shared" ref="C3:C66" si="0">1+QUOTIENT(B3-1,6)</f>
        <v>1</v>
      </c>
      <c r="D3" t="s">
        <v>296</v>
      </c>
      <c r="E3">
        <v>0.53722899999999996</v>
      </c>
      <c r="F3">
        <v>1.1321500000000001E-4</v>
      </c>
      <c r="G3" s="5">
        <f t="shared" ref="G3:G66" si="1">(E3+F3)*H3</f>
        <v>0.50605062845169002</v>
      </c>
      <c r="H3">
        <v>0.94176599999999999</v>
      </c>
      <c r="I3">
        <f t="shared" ref="I3:I66" si="2">SEARCH("_",D3,8)</f>
        <v>12</v>
      </c>
      <c r="J3" t="str">
        <f>RIGHT(LEFT(D3,I3+3),3)</f>
        <v>mp3</v>
      </c>
      <c r="K3" t="str">
        <f>IF(ISNUMBER(SEARCH("enc",D3)),"enc","dec")</f>
        <v>dec</v>
      </c>
      <c r="O3" s="2">
        <f>MAX(G8:G13)</f>
        <v>0.65534227803648359</v>
      </c>
      <c r="P3" s="2">
        <f>MIN(G8:G13)</f>
        <v>0.50635803951792702</v>
      </c>
    </row>
    <row r="4" spans="1:16" x14ac:dyDescent="0.25">
      <c r="A4" t="s">
        <v>3</v>
      </c>
      <c r="B4">
        <v>3</v>
      </c>
      <c r="C4">
        <f t="shared" si="0"/>
        <v>1</v>
      </c>
      <c r="D4" t="s">
        <v>297</v>
      </c>
      <c r="E4">
        <v>0.53754800000000003</v>
      </c>
      <c r="F4" s="5">
        <v>6.8583299999999998E-5</v>
      </c>
      <c r="G4" s="5">
        <f t="shared" si="1"/>
        <v>0.5989796025012788</v>
      </c>
      <c r="H4">
        <v>1.114139</v>
      </c>
      <c r="I4">
        <f t="shared" si="2"/>
        <v>12</v>
      </c>
      <c r="J4" t="str">
        <f>RIGHT(LEFT(D4,I4+3),3)</f>
        <v>jpg</v>
      </c>
      <c r="K4" t="str">
        <f>IF(ISNUMBER(SEARCH("enc",D4)),"enc","dec")</f>
        <v>enc</v>
      </c>
    </row>
    <row r="5" spans="1:16" x14ac:dyDescent="0.25">
      <c r="A5" t="s">
        <v>4</v>
      </c>
      <c r="B5">
        <v>4</v>
      </c>
      <c r="C5">
        <f t="shared" si="0"/>
        <v>1</v>
      </c>
      <c r="D5" t="s">
        <v>298</v>
      </c>
      <c r="E5">
        <v>0.53754800000000003</v>
      </c>
      <c r="F5" s="5">
        <v>5.4332300000000002E-5</v>
      </c>
      <c r="G5" s="5">
        <f t="shared" si="1"/>
        <v>0.62526108059317642</v>
      </c>
      <c r="H5">
        <v>1.1630549999999999</v>
      </c>
      <c r="I5">
        <f t="shared" si="2"/>
        <v>12</v>
      </c>
      <c r="J5" t="str">
        <f>RIGHT(LEFT(D5,I5+3),3)</f>
        <v>jpg</v>
      </c>
      <c r="K5" t="str">
        <f>IF(ISNUMBER(SEARCH("enc",D5)),"enc","dec")</f>
        <v>dec</v>
      </c>
    </row>
    <row r="6" spans="1:16" x14ac:dyDescent="0.25">
      <c r="A6" t="s">
        <v>5</v>
      </c>
      <c r="B6">
        <v>5</v>
      </c>
      <c r="C6">
        <f t="shared" si="0"/>
        <v>1</v>
      </c>
      <c r="D6" t="s">
        <v>299</v>
      </c>
      <c r="E6">
        <v>0.53722899999999996</v>
      </c>
      <c r="F6" s="5">
        <v>9.8944300000000001E-5</v>
      </c>
      <c r="G6" s="5">
        <f t="shared" si="1"/>
        <v>0.51065444781700364</v>
      </c>
      <c r="H6">
        <v>0.95035899999999995</v>
      </c>
      <c r="I6">
        <f t="shared" si="2"/>
        <v>12</v>
      </c>
      <c r="J6" t="str">
        <f>RIGHT(LEFT(D6,I6+3),3)</f>
        <v>h26</v>
      </c>
      <c r="K6" t="str">
        <f>IF(ISNUMBER(SEARCH("enc",D6)),"enc","dec")</f>
        <v>dec</v>
      </c>
    </row>
    <row r="7" spans="1:16" x14ac:dyDescent="0.25">
      <c r="A7" t="s">
        <v>6</v>
      </c>
      <c r="B7">
        <v>6</v>
      </c>
      <c r="C7">
        <f t="shared" si="0"/>
        <v>1</v>
      </c>
      <c r="D7" t="s">
        <v>300</v>
      </c>
      <c r="E7">
        <v>0.53722899999999996</v>
      </c>
      <c r="F7" s="5">
        <v>7.5463200000000006E-5</v>
      </c>
      <c r="G7" s="5">
        <f t="shared" si="1"/>
        <v>0.5565028889745991</v>
      </c>
      <c r="H7">
        <v>1.035731</v>
      </c>
      <c r="I7">
        <f t="shared" si="2"/>
        <v>12</v>
      </c>
      <c r="J7" t="str">
        <f>RIGHT(LEFT(D7,I7+3),3)</f>
        <v>h26</v>
      </c>
      <c r="K7" t="str">
        <f>IF(ISNUMBER(SEARCH("enc",D7)),"enc","dec")</f>
        <v>enc</v>
      </c>
    </row>
    <row r="8" spans="1:16" x14ac:dyDescent="0.25">
      <c r="A8" t="s">
        <v>7</v>
      </c>
      <c r="B8">
        <v>7</v>
      </c>
      <c r="C8">
        <f t="shared" si="0"/>
        <v>2</v>
      </c>
      <c r="D8" t="s">
        <v>301</v>
      </c>
      <c r="E8">
        <v>0.53695899999999996</v>
      </c>
      <c r="F8" s="5">
        <v>8.4426199999999995E-5</v>
      </c>
      <c r="G8" s="5">
        <f t="shared" si="1"/>
        <v>0.65534227803648359</v>
      </c>
      <c r="H8">
        <v>1.220278</v>
      </c>
      <c r="I8">
        <f t="shared" si="2"/>
        <v>12</v>
      </c>
      <c r="J8" t="str">
        <f>RIGHT(LEFT(D8,I8+3),3)</f>
        <v>mp3</v>
      </c>
      <c r="K8" t="str">
        <f>IF(ISNUMBER(SEARCH("enc",D8)),"enc","dec")</f>
        <v>enc</v>
      </c>
    </row>
    <row r="9" spans="1:16" x14ac:dyDescent="0.25">
      <c r="A9" t="s">
        <v>8</v>
      </c>
      <c r="B9">
        <v>8</v>
      </c>
      <c r="C9">
        <f t="shared" si="0"/>
        <v>2</v>
      </c>
      <c r="D9" t="s">
        <v>302</v>
      </c>
      <c r="E9">
        <v>0.53754800000000003</v>
      </c>
      <c r="F9">
        <v>1.13213E-4</v>
      </c>
      <c r="G9" s="5">
        <f t="shared" si="1"/>
        <v>0.50635803951792702</v>
      </c>
      <c r="H9">
        <v>0.94177900000000003</v>
      </c>
      <c r="I9">
        <f t="shared" si="2"/>
        <v>12</v>
      </c>
      <c r="J9" t="str">
        <f>RIGHT(LEFT(D9,I9+3),3)</f>
        <v>mp3</v>
      </c>
      <c r="K9" t="str">
        <f>IF(ISNUMBER(SEARCH("enc",D9)),"enc","dec")</f>
        <v>dec</v>
      </c>
    </row>
    <row r="10" spans="1:16" x14ac:dyDescent="0.25">
      <c r="A10" t="s">
        <v>9</v>
      </c>
      <c r="B10">
        <v>9</v>
      </c>
      <c r="C10">
        <f t="shared" si="0"/>
        <v>2</v>
      </c>
      <c r="D10" t="s">
        <v>303</v>
      </c>
      <c r="E10">
        <v>0.53754800000000003</v>
      </c>
      <c r="F10" s="5">
        <v>6.8585599999999996E-5</v>
      </c>
      <c r="G10" s="5">
        <f t="shared" si="1"/>
        <v>0.5989597132501312</v>
      </c>
      <c r="H10">
        <v>1.1141019999999999</v>
      </c>
      <c r="I10">
        <f t="shared" si="2"/>
        <v>12</v>
      </c>
      <c r="J10" t="str">
        <f>RIGHT(LEFT(D10,I10+3),3)</f>
        <v>jpg</v>
      </c>
      <c r="K10" t="str">
        <f>IF(ISNUMBER(SEARCH("enc",D10)),"enc","dec")</f>
        <v>enc</v>
      </c>
    </row>
    <row r="11" spans="1:16" x14ac:dyDescent="0.25">
      <c r="A11" t="s">
        <v>10</v>
      </c>
      <c r="B11">
        <v>10</v>
      </c>
      <c r="C11">
        <f t="shared" si="0"/>
        <v>2</v>
      </c>
      <c r="D11" t="s">
        <v>304</v>
      </c>
      <c r="E11">
        <v>0.53695899999999996</v>
      </c>
      <c r="F11" s="5">
        <v>5.4308599999999997E-5</v>
      </c>
      <c r="G11" s="5">
        <f t="shared" si="1"/>
        <v>0.62467804616240696</v>
      </c>
      <c r="H11">
        <v>1.1632450000000001</v>
      </c>
      <c r="I11">
        <f t="shared" si="2"/>
        <v>13</v>
      </c>
      <c r="J11" t="str">
        <f>RIGHT(LEFT(D11,I11+3),3)</f>
        <v>jpg</v>
      </c>
      <c r="K11" t="str">
        <f>IF(ISNUMBER(SEARCH("enc",D11)),"enc","dec")</f>
        <v>dec</v>
      </c>
    </row>
    <row r="12" spans="1:16" x14ac:dyDescent="0.25">
      <c r="A12" t="s">
        <v>11</v>
      </c>
      <c r="B12">
        <v>11</v>
      </c>
      <c r="C12">
        <f t="shared" si="0"/>
        <v>2</v>
      </c>
      <c r="D12" t="s">
        <v>305</v>
      </c>
      <c r="E12">
        <v>0.53754800000000003</v>
      </c>
      <c r="F12" s="5">
        <v>9.8947499999999994E-5</v>
      </c>
      <c r="G12" s="5">
        <f t="shared" si="1"/>
        <v>0.51093933538293745</v>
      </c>
      <c r="H12">
        <v>0.95032499999999998</v>
      </c>
      <c r="I12">
        <f t="shared" si="2"/>
        <v>13</v>
      </c>
      <c r="J12" t="str">
        <f>RIGHT(LEFT(D12,I12+3),3)</f>
        <v>h26</v>
      </c>
      <c r="K12" t="str">
        <f>IF(ISNUMBER(SEARCH("enc",D12)),"enc","dec")</f>
        <v>dec</v>
      </c>
    </row>
    <row r="13" spans="1:16" x14ac:dyDescent="0.25">
      <c r="A13" t="s">
        <v>12</v>
      </c>
      <c r="B13">
        <v>12</v>
      </c>
      <c r="C13">
        <f t="shared" si="0"/>
        <v>2</v>
      </c>
      <c r="D13" t="s">
        <v>306</v>
      </c>
      <c r="E13">
        <v>0.53754800000000003</v>
      </c>
      <c r="F13" s="5">
        <v>7.5448400000000001E-5</v>
      </c>
      <c r="G13" s="5">
        <f t="shared" si="1"/>
        <v>0.55694133414790881</v>
      </c>
      <c r="H13">
        <v>1.0359320000000001</v>
      </c>
      <c r="I13">
        <f t="shared" si="2"/>
        <v>13</v>
      </c>
      <c r="J13" t="str">
        <f>RIGHT(LEFT(D13,I13+3),3)</f>
        <v>h26</v>
      </c>
      <c r="K13" t="str">
        <f>IF(ISNUMBER(SEARCH("enc",D13)),"enc","dec")</f>
        <v>enc</v>
      </c>
    </row>
    <row r="14" spans="1:16" x14ac:dyDescent="0.25">
      <c r="A14" t="s">
        <v>13</v>
      </c>
      <c r="B14">
        <v>13</v>
      </c>
      <c r="C14">
        <f t="shared" si="0"/>
        <v>3</v>
      </c>
      <c r="D14" t="s">
        <v>307</v>
      </c>
      <c r="E14">
        <v>0.53695899999999996</v>
      </c>
      <c r="F14" s="5">
        <v>8.4557999999999999E-5</v>
      </c>
      <c r="G14" s="5">
        <f t="shared" si="1"/>
        <v>0.65432151906536595</v>
      </c>
      <c r="H14">
        <v>1.218377</v>
      </c>
      <c r="I14">
        <f t="shared" si="2"/>
        <v>13</v>
      </c>
      <c r="J14" t="str">
        <f>RIGHT(LEFT(D14,I14+3),3)</f>
        <v>mp3</v>
      </c>
      <c r="K14" t="str">
        <f>IF(ISNUMBER(SEARCH("enc",D14)),"enc","dec")</f>
        <v>enc</v>
      </c>
    </row>
    <row r="15" spans="1:16" x14ac:dyDescent="0.25">
      <c r="A15" t="s">
        <v>14</v>
      </c>
      <c r="B15">
        <v>14</v>
      </c>
      <c r="C15">
        <f t="shared" si="0"/>
        <v>3</v>
      </c>
      <c r="D15" t="s">
        <v>308</v>
      </c>
      <c r="E15">
        <v>0.53695899999999996</v>
      </c>
      <c r="F15">
        <v>1.13108E-4</v>
      </c>
      <c r="G15" s="5">
        <f t="shared" si="1"/>
        <v>0.50613406921865989</v>
      </c>
      <c r="H15">
        <v>0.94239499999999998</v>
      </c>
      <c r="I15">
        <f t="shared" si="2"/>
        <v>13</v>
      </c>
      <c r="J15" t="str">
        <f>RIGHT(LEFT(D15,I15+3),3)</f>
        <v>mp3</v>
      </c>
      <c r="K15" t="str">
        <f>IF(ISNUMBER(SEARCH("enc",D15)),"enc","dec")</f>
        <v>dec</v>
      </c>
    </row>
    <row r="16" spans="1:16" x14ac:dyDescent="0.25">
      <c r="A16" t="s">
        <v>15</v>
      </c>
      <c r="B16">
        <v>15</v>
      </c>
      <c r="C16">
        <f t="shared" si="0"/>
        <v>3</v>
      </c>
      <c r="D16" t="s">
        <v>309</v>
      </c>
      <c r="E16">
        <v>0.53695899999999996</v>
      </c>
      <c r="F16" s="5">
        <v>6.8505500000000003E-5</v>
      </c>
      <c r="G16" s="5">
        <f t="shared" si="1"/>
        <v>0.59883937138304999</v>
      </c>
      <c r="H16">
        <v>1.1151</v>
      </c>
      <c r="I16">
        <f t="shared" si="2"/>
        <v>13</v>
      </c>
      <c r="J16" t="str">
        <f>RIGHT(LEFT(D16,I16+3),3)</f>
        <v>jpg</v>
      </c>
      <c r="K16" t="str">
        <f>IF(ISNUMBER(SEARCH("enc",D16)),"enc","dec")</f>
        <v>enc</v>
      </c>
    </row>
    <row r="17" spans="1:11" x14ac:dyDescent="0.25">
      <c r="A17" t="s">
        <v>16</v>
      </c>
      <c r="B17">
        <v>16</v>
      </c>
      <c r="C17">
        <f t="shared" si="0"/>
        <v>3</v>
      </c>
      <c r="D17" t="s">
        <v>310</v>
      </c>
      <c r="E17">
        <v>0.53866099999999995</v>
      </c>
      <c r="F17" s="5">
        <v>5.4332700000000002E-5</v>
      </c>
      <c r="G17" s="5">
        <f t="shared" si="1"/>
        <v>0.62654963540473874</v>
      </c>
      <c r="H17">
        <v>1.163044</v>
      </c>
      <c r="I17">
        <f t="shared" si="2"/>
        <v>13</v>
      </c>
      <c r="J17" t="str">
        <f>RIGHT(LEFT(D17,I17+3),3)</f>
        <v>jpg</v>
      </c>
      <c r="K17" t="str">
        <f>IF(ISNUMBER(SEARCH("enc",D17)),"enc","dec")</f>
        <v>dec</v>
      </c>
    </row>
    <row r="18" spans="1:11" x14ac:dyDescent="0.25">
      <c r="A18" t="s">
        <v>17</v>
      </c>
      <c r="B18">
        <v>17</v>
      </c>
      <c r="C18">
        <f t="shared" si="0"/>
        <v>3</v>
      </c>
      <c r="D18" t="s">
        <v>311</v>
      </c>
      <c r="E18">
        <v>0.53695899999999996</v>
      </c>
      <c r="F18" s="5">
        <v>9.8780100000000007E-5</v>
      </c>
      <c r="G18" s="5">
        <f t="shared" si="1"/>
        <v>0.51110392581888731</v>
      </c>
      <c r="H18">
        <v>0.95167400000000002</v>
      </c>
      <c r="I18">
        <f t="shared" si="2"/>
        <v>13</v>
      </c>
      <c r="J18" t="str">
        <f>RIGHT(LEFT(D18,I18+3),3)</f>
        <v>h26</v>
      </c>
      <c r="K18" t="str">
        <f>IF(ISNUMBER(SEARCH("enc",D18)),"enc","dec")</f>
        <v>dec</v>
      </c>
    </row>
    <row r="19" spans="1:11" x14ac:dyDescent="0.25">
      <c r="A19" t="s">
        <v>18</v>
      </c>
      <c r="B19">
        <v>18</v>
      </c>
      <c r="C19">
        <f t="shared" si="0"/>
        <v>3</v>
      </c>
      <c r="D19" t="s">
        <v>312</v>
      </c>
      <c r="E19">
        <v>0.53866099999999995</v>
      </c>
      <c r="F19" s="5">
        <v>7.50059E-5</v>
      </c>
      <c r="G19" s="5">
        <f t="shared" si="1"/>
        <v>0.56138339011602412</v>
      </c>
      <c r="H19">
        <v>1.042038</v>
      </c>
      <c r="I19">
        <f t="shared" si="2"/>
        <v>13</v>
      </c>
      <c r="J19" t="str">
        <f>RIGHT(LEFT(D19,I19+3),3)</f>
        <v>h26</v>
      </c>
      <c r="K19" t="str">
        <f>IF(ISNUMBER(SEARCH("enc",D19)),"enc","dec")</f>
        <v>enc</v>
      </c>
    </row>
    <row r="20" spans="1:11" x14ac:dyDescent="0.25">
      <c r="A20" t="s">
        <v>19</v>
      </c>
      <c r="B20">
        <v>19</v>
      </c>
      <c r="C20">
        <f t="shared" si="0"/>
        <v>4</v>
      </c>
      <c r="D20" t="s">
        <v>313</v>
      </c>
      <c r="E20">
        <v>0.53866099999999995</v>
      </c>
      <c r="F20" s="5">
        <v>8.4508300000000005E-5</v>
      </c>
      <c r="G20" s="5">
        <f t="shared" si="1"/>
        <v>0.65695812522220243</v>
      </c>
      <c r="H20">
        <v>1.219422</v>
      </c>
      <c r="I20">
        <f t="shared" si="2"/>
        <v>13</v>
      </c>
      <c r="J20" t="str">
        <f>RIGHT(LEFT(D20,I20+3),3)</f>
        <v>mp3</v>
      </c>
      <c r="K20" t="str">
        <f>IF(ISNUMBER(SEARCH("enc",D20)),"enc","dec")</f>
        <v>enc</v>
      </c>
    </row>
    <row r="21" spans="1:11" x14ac:dyDescent="0.25">
      <c r="A21" t="s">
        <v>20</v>
      </c>
      <c r="B21">
        <v>20</v>
      </c>
      <c r="C21">
        <f t="shared" si="0"/>
        <v>4</v>
      </c>
      <c r="D21" t="s">
        <v>314</v>
      </c>
      <c r="E21">
        <v>0.53866099999999995</v>
      </c>
      <c r="F21">
        <v>1.13218E-4</v>
      </c>
      <c r="G21" s="5">
        <f t="shared" si="1"/>
        <v>0.50738199941401185</v>
      </c>
      <c r="H21">
        <v>0.94173399999999996</v>
      </c>
      <c r="I21">
        <f t="shared" si="2"/>
        <v>13</v>
      </c>
      <c r="J21" t="str">
        <f>RIGHT(LEFT(D21,I21+3),3)</f>
        <v>mp3</v>
      </c>
      <c r="K21" t="str">
        <f>IF(ISNUMBER(SEARCH("enc",D21)),"enc","dec")</f>
        <v>dec</v>
      </c>
    </row>
    <row r="22" spans="1:11" x14ac:dyDescent="0.25">
      <c r="A22" t="s">
        <v>21</v>
      </c>
      <c r="B22">
        <v>21</v>
      </c>
      <c r="C22">
        <f t="shared" si="0"/>
        <v>4</v>
      </c>
      <c r="D22" t="s">
        <v>315</v>
      </c>
      <c r="E22">
        <v>0.53866099999999995</v>
      </c>
      <c r="F22" s="5">
        <v>6.8591300000000002E-5</v>
      </c>
      <c r="G22" s="5">
        <f t="shared" si="1"/>
        <v>0.60014745835615646</v>
      </c>
      <c r="H22">
        <v>1.1140049999999999</v>
      </c>
      <c r="I22">
        <f t="shared" si="2"/>
        <v>13</v>
      </c>
      <c r="J22" t="str">
        <f>RIGHT(LEFT(D22,I22+3),3)</f>
        <v>jpg</v>
      </c>
      <c r="K22" t="str">
        <f>IF(ISNUMBER(SEARCH("enc",D22)),"enc","dec")</f>
        <v>enc</v>
      </c>
    </row>
    <row r="23" spans="1:11" x14ac:dyDescent="0.25">
      <c r="A23" t="s">
        <v>22</v>
      </c>
      <c r="B23">
        <v>22</v>
      </c>
      <c r="C23">
        <f t="shared" si="0"/>
        <v>4</v>
      </c>
      <c r="D23" t="s">
        <v>316</v>
      </c>
      <c r="E23">
        <v>0.53722899999999996</v>
      </c>
      <c r="F23" s="5">
        <v>5.4322600000000001E-5</v>
      </c>
      <c r="G23" s="5">
        <f t="shared" si="1"/>
        <v>0.62500449611425679</v>
      </c>
      <c r="H23">
        <v>1.163268</v>
      </c>
      <c r="I23">
        <f t="shared" si="2"/>
        <v>13</v>
      </c>
      <c r="J23" t="str">
        <f>RIGHT(LEFT(D23,I23+3),3)</f>
        <v>jpg</v>
      </c>
      <c r="K23" t="str">
        <f>IF(ISNUMBER(SEARCH("enc",D23)),"enc","dec")</f>
        <v>dec</v>
      </c>
    </row>
    <row r="24" spans="1:11" x14ac:dyDescent="0.25">
      <c r="A24" t="s">
        <v>23</v>
      </c>
      <c r="B24">
        <v>23</v>
      </c>
      <c r="C24">
        <f t="shared" si="0"/>
        <v>4</v>
      </c>
      <c r="D24" t="s">
        <v>317</v>
      </c>
      <c r="E24">
        <v>0.53866099999999995</v>
      </c>
      <c r="F24" s="5">
        <v>9.8902500000000004E-5</v>
      </c>
      <c r="G24" s="5">
        <f t="shared" si="1"/>
        <v>0.51222759358158243</v>
      </c>
      <c r="H24">
        <v>0.95075299999999996</v>
      </c>
      <c r="I24">
        <f t="shared" si="2"/>
        <v>13</v>
      </c>
      <c r="J24" t="str">
        <f>RIGHT(LEFT(D24,I24+3),3)</f>
        <v>h26</v>
      </c>
      <c r="K24" t="str">
        <f>IF(ISNUMBER(SEARCH("enc",D24)),"enc","dec")</f>
        <v>dec</v>
      </c>
    </row>
    <row r="25" spans="1:11" x14ac:dyDescent="0.25">
      <c r="A25" t="s">
        <v>24</v>
      </c>
      <c r="B25">
        <v>24</v>
      </c>
      <c r="C25">
        <f t="shared" si="0"/>
        <v>4</v>
      </c>
      <c r="D25" t="s">
        <v>318</v>
      </c>
      <c r="E25">
        <v>0.53722899999999996</v>
      </c>
      <c r="F25" s="5">
        <v>7.5515500000000006E-5</v>
      </c>
      <c r="G25" s="5">
        <f t="shared" si="1"/>
        <v>0.55611769580571702</v>
      </c>
      <c r="H25">
        <v>1.0350140000000001</v>
      </c>
      <c r="I25">
        <f t="shared" si="2"/>
        <v>13</v>
      </c>
      <c r="J25" t="str">
        <f>RIGHT(LEFT(D25,I25+3),3)</f>
        <v>h26</v>
      </c>
      <c r="K25" t="str">
        <f>IF(ISNUMBER(SEARCH("enc",D25)),"enc","dec")</f>
        <v>enc</v>
      </c>
    </row>
    <row r="26" spans="1:11" x14ac:dyDescent="0.25">
      <c r="A26" t="s">
        <v>25</v>
      </c>
      <c r="B26">
        <v>25</v>
      </c>
      <c r="C26">
        <f t="shared" si="0"/>
        <v>5</v>
      </c>
      <c r="D26" t="s">
        <v>319</v>
      </c>
      <c r="E26">
        <v>0.53722899999999996</v>
      </c>
      <c r="F26" s="5">
        <v>8.4590499999999996E-5</v>
      </c>
      <c r="G26" s="5">
        <f t="shared" si="1"/>
        <v>0.65458013237226287</v>
      </c>
      <c r="H26">
        <v>1.2182459999999999</v>
      </c>
      <c r="I26">
        <f t="shared" si="2"/>
        <v>13</v>
      </c>
      <c r="J26" t="str">
        <f>RIGHT(LEFT(D26,I26+3),3)</f>
        <v>mp3</v>
      </c>
      <c r="K26" t="str">
        <f>IF(ISNUMBER(SEARCH("enc",D26)),"enc","dec")</f>
        <v>enc</v>
      </c>
    </row>
    <row r="27" spans="1:11" x14ac:dyDescent="0.25">
      <c r="A27" t="s">
        <v>26</v>
      </c>
      <c r="B27">
        <v>26</v>
      </c>
      <c r="C27">
        <f t="shared" si="0"/>
        <v>5</v>
      </c>
      <c r="D27" t="s">
        <v>320</v>
      </c>
      <c r="E27">
        <v>0.53722899999999996</v>
      </c>
      <c r="F27">
        <v>1.1321500000000001E-4</v>
      </c>
      <c r="G27" s="5">
        <f t="shared" si="1"/>
        <v>0.50605062845169002</v>
      </c>
      <c r="H27">
        <v>0.94176599999999999</v>
      </c>
      <c r="I27">
        <f t="shared" si="2"/>
        <v>13</v>
      </c>
      <c r="J27" t="str">
        <f>RIGHT(LEFT(D27,I27+3),3)</f>
        <v>mp3</v>
      </c>
      <c r="K27" t="str">
        <f>IF(ISNUMBER(SEARCH("enc",D27)),"enc","dec")</f>
        <v>dec</v>
      </c>
    </row>
    <row r="28" spans="1:11" x14ac:dyDescent="0.25">
      <c r="A28" t="s">
        <v>27</v>
      </c>
      <c r="B28">
        <v>27</v>
      </c>
      <c r="C28">
        <f t="shared" si="0"/>
        <v>5</v>
      </c>
      <c r="D28" t="s">
        <v>321</v>
      </c>
      <c r="E28">
        <v>0.53754800000000003</v>
      </c>
      <c r="F28" s="5">
        <v>6.8583299999999998E-5</v>
      </c>
      <c r="G28" s="5">
        <f t="shared" si="1"/>
        <v>0.5989796025012788</v>
      </c>
      <c r="H28">
        <v>1.114139</v>
      </c>
      <c r="I28">
        <f t="shared" si="2"/>
        <v>13</v>
      </c>
      <c r="J28" t="str">
        <f>RIGHT(LEFT(D28,I28+3),3)</f>
        <v>jpg</v>
      </c>
      <c r="K28" t="str">
        <f>IF(ISNUMBER(SEARCH("enc",D28)),"enc","dec")</f>
        <v>enc</v>
      </c>
    </row>
    <row r="29" spans="1:11" x14ac:dyDescent="0.25">
      <c r="A29" t="s">
        <v>28</v>
      </c>
      <c r="B29">
        <v>28</v>
      </c>
      <c r="C29">
        <f t="shared" si="0"/>
        <v>5</v>
      </c>
      <c r="D29" t="s">
        <v>322</v>
      </c>
      <c r="E29">
        <v>0.53754800000000003</v>
      </c>
      <c r="F29" s="5">
        <v>5.4332300000000002E-5</v>
      </c>
      <c r="G29" s="5">
        <f t="shared" si="1"/>
        <v>0.62526108059317642</v>
      </c>
      <c r="H29">
        <v>1.1630549999999999</v>
      </c>
      <c r="I29">
        <f t="shared" si="2"/>
        <v>13</v>
      </c>
      <c r="J29" t="str">
        <f>RIGHT(LEFT(D29,I29+3),3)</f>
        <v>jpg</v>
      </c>
      <c r="K29" t="str">
        <f>IF(ISNUMBER(SEARCH("enc",D29)),"enc","dec")</f>
        <v>dec</v>
      </c>
    </row>
    <row r="30" spans="1:11" x14ac:dyDescent="0.25">
      <c r="A30" t="s">
        <v>29</v>
      </c>
      <c r="B30">
        <v>29</v>
      </c>
      <c r="C30">
        <f t="shared" si="0"/>
        <v>5</v>
      </c>
      <c r="D30" t="s">
        <v>323</v>
      </c>
      <c r="E30">
        <v>0.53722899999999996</v>
      </c>
      <c r="F30" s="5">
        <v>9.8944300000000001E-5</v>
      </c>
      <c r="G30" s="5">
        <f t="shared" si="1"/>
        <v>0.51065444781700364</v>
      </c>
      <c r="H30">
        <v>0.95035899999999995</v>
      </c>
      <c r="I30">
        <f t="shared" si="2"/>
        <v>13</v>
      </c>
      <c r="J30" t="str">
        <f>RIGHT(LEFT(D30,I30+3),3)</f>
        <v>h26</v>
      </c>
      <c r="K30" t="str">
        <f>IF(ISNUMBER(SEARCH("enc",D30)),"enc","dec")</f>
        <v>dec</v>
      </c>
    </row>
    <row r="31" spans="1:11" x14ac:dyDescent="0.25">
      <c r="A31" t="s">
        <v>30</v>
      </c>
      <c r="B31">
        <v>30</v>
      </c>
      <c r="C31">
        <f t="shared" si="0"/>
        <v>5</v>
      </c>
      <c r="D31" t="s">
        <v>324</v>
      </c>
      <c r="E31">
        <v>0.53754800000000003</v>
      </c>
      <c r="F31" s="5">
        <v>7.5463000000000006E-5</v>
      </c>
      <c r="G31" s="5">
        <f t="shared" si="1"/>
        <v>0.55683328695645307</v>
      </c>
      <c r="H31">
        <v>1.035731</v>
      </c>
      <c r="I31">
        <f t="shared" si="2"/>
        <v>13</v>
      </c>
      <c r="J31" t="str">
        <f>RIGHT(LEFT(D31,I31+3),3)</f>
        <v>h26</v>
      </c>
      <c r="K31" t="str">
        <f>IF(ISNUMBER(SEARCH("enc",D31)),"enc","dec")</f>
        <v>enc</v>
      </c>
    </row>
    <row r="32" spans="1:11" x14ac:dyDescent="0.25">
      <c r="A32" t="s">
        <v>31</v>
      </c>
      <c r="B32">
        <v>31</v>
      </c>
      <c r="C32">
        <f t="shared" si="0"/>
        <v>6</v>
      </c>
      <c r="D32" t="s">
        <v>325</v>
      </c>
      <c r="E32">
        <v>0.53754800000000003</v>
      </c>
      <c r="F32" s="5">
        <v>8.4449299999999998E-5</v>
      </c>
      <c r="G32" s="5">
        <f t="shared" si="1"/>
        <v>0.6560610499669054</v>
      </c>
      <c r="H32">
        <v>1.220278</v>
      </c>
      <c r="I32">
        <f t="shared" si="2"/>
        <v>13</v>
      </c>
      <c r="J32" t="str">
        <f>RIGHT(LEFT(D32,I32+3),3)</f>
        <v>mp3</v>
      </c>
      <c r="K32" t="str">
        <f>IF(ISNUMBER(SEARCH("enc",D32)),"enc","dec")</f>
        <v>enc</v>
      </c>
    </row>
    <row r="33" spans="1:11" x14ac:dyDescent="0.25">
      <c r="A33" t="s">
        <v>32</v>
      </c>
      <c r="B33">
        <v>32</v>
      </c>
      <c r="C33">
        <f t="shared" si="0"/>
        <v>6</v>
      </c>
      <c r="D33" t="s">
        <v>326</v>
      </c>
      <c r="E33">
        <v>0.53754800000000003</v>
      </c>
      <c r="F33">
        <v>1.13213E-4</v>
      </c>
      <c r="G33" s="5">
        <f t="shared" si="1"/>
        <v>0.50635803951792702</v>
      </c>
      <c r="H33">
        <v>0.94177900000000003</v>
      </c>
      <c r="I33">
        <f t="shared" si="2"/>
        <v>13</v>
      </c>
      <c r="J33" t="str">
        <f>RIGHT(LEFT(D33,I33+3),3)</f>
        <v>mp3</v>
      </c>
      <c r="K33" t="str">
        <f>IF(ISNUMBER(SEARCH("enc",D33)),"enc","dec")</f>
        <v>dec</v>
      </c>
    </row>
    <row r="34" spans="1:11" x14ac:dyDescent="0.25">
      <c r="A34" t="s">
        <v>33</v>
      </c>
      <c r="B34">
        <v>33</v>
      </c>
      <c r="C34">
        <f t="shared" si="0"/>
        <v>6</v>
      </c>
      <c r="D34" t="s">
        <v>327</v>
      </c>
      <c r="E34">
        <v>0.53695899999999996</v>
      </c>
      <c r="F34" s="5">
        <v>6.8566900000000002E-5</v>
      </c>
      <c r="G34" s="5">
        <f t="shared" si="1"/>
        <v>0.59830348633842378</v>
      </c>
      <c r="H34">
        <v>1.1141019999999999</v>
      </c>
      <c r="I34">
        <f t="shared" si="2"/>
        <v>13</v>
      </c>
      <c r="J34" t="str">
        <f>RIGHT(LEFT(D34,I34+3),3)</f>
        <v>jpg</v>
      </c>
      <c r="K34" t="str">
        <f>IF(ISNUMBER(SEARCH("enc",D34)),"enc","dec")</f>
        <v>enc</v>
      </c>
    </row>
    <row r="35" spans="1:11" x14ac:dyDescent="0.25">
      <c r="A35" t="s">
        <v>34</v>
      </c>
      <c r="B35">
        <v>34</v>
      </c>
      <c r="C35">
        <f t="shared" si="0"/>
        <v>6</v>
      </c>
      <c r="D35" t="s">
        <v>328</v>
      </c>
      <c r="E35">
        <v>0.53695899999999996</v>
      </c>
      <c r="F35" s="5">
        <v>5.4308599999999997E-5</v>
      </c>
      <c r="G35" s="5">
        <f t="shared" si="1"/>
        <v>0.62467804616240696</v>
      </c>
      <c r="H35">
        <v>1.1632450000000001</v>
      </c>
      <c r="I35">
        <f t="shared" si="2"/>
        <v>13</v>
      </c>
      <c r="J35" t="str">
        <f>RIGHT(LEFT(D35,I35+3),3)</f>
        <v>jpg</v>
      </c>
      <c r="K35" t="str">
        <f>IF(ISNUMBER(SEARCH("enc",D35)),"enc","dec")</f>
        <v>dec</v>
      </c>
    </row>
    <row r="36" spans="1:11" x14ac:dyDescent="0.25">
      <c r="A36" t="s">
        <v>35</v>
      </c>
      <c r="B36">
        <v>35</v>
      </c>
      <c r="C36">
        <f t="shared" si="0"/>
        <v>6</v>
      </c>
      <c r="D36" t="s">
        <v>329</v>
      </c>
      <c r="E36">
        <v>0.53754800000000003</v>
      </c>
      <c r="F36" s="5">
        <v>9.8947499999999994E-5</v>
      </c>
      <c r="G36" s="5">
        <f t="shared" si="1"/>
        <v>0.51093933538293745</v>
      </c>
      <c r="H36">
        <v>0.95032499999999998</v>
      </c>
      <c r="I36">
        <f t="shared" si="2"/>
        <v>13</v>
      </c>
      <c r="J36" t="str">
        <f>RIGHT(LEFT(D36,I36+3),3)</f>
        <v>h26</v>
      </c>
      <c r="K36" t="str">
        <f>IF(ISNUMBER(SEARCH("enc",D36)),"enc","dec")</f>
        <v>dec</v>
      </c>
    </row>
    <row r="37" spans="1:11" x14ac:dyDescent="0.25">
      <c r="A37" t="s">
        <v>36</v>
      </c>
      <c r="B37">
        <v>36</v>
      </c>
      <c r="C37">
        <f t="shared" si="0"/>
        <v>6</v>
      </c>
      <c r="D37" t="s">
        <v>330</v>
      </c>
      <c r="E37">
        <v>0.53695899999999996</v>
      </c>
      <c r="F37" s="5">
        <v>7.5427700000000003E-5</v>
      </c>
      <c r="G37" s="5">
        <f t="shared" si="1"/>
        <v>0.55633114875611644</v>
      </c>
      <c r="H37">
        <v>1.0359320000000001</v>
      </c>
      <c r="I37">
        <f t="shared" si="2"/>
        <v>13</v>
      </c>
      <c r="J37" t="str">
        <f>RIGHT(LEFT(D37,I37+3),3)</f>
        <v>h26</v>
      </c>
      <c r="K37" t="str">
        <f>IF(ISNUMBER(SEARCH("enc",D37)),"enc","dec")</f>
        <v>enc</v>
      </c>
    </row>
    <row r="38" spans="1:11" x14ac:dyDescent="0.25">
      <c r="A38" t="s">
        <v>37</v>
      </c>
      <c r="B38">
        <v>37</v>
      </c>
      <c r="C38">
        <f t="shared" si="0"/>
        <v>7</v>
      </c>
      <c r="D38" t="s">
        <v>331</v>
      </c>
      <c r="E38">
        <v>0.53695899999999996</v>
      </c>
      <c r="F38" s="5">
        <v>8.4557999999999999E-5</v>
      </c>
      <c r="G38" s="5">
        <f t="shared" si="1"/>
        <v>0.65432151906536595</v>
      </c>
      <c r="H38">
        <v>1.218377</v>
      </c>
      <c r="I38">
        <f t="shared" si="2"/>
        <v>13</v>
      </c>
      <c r="J38" t="str">
        <f>RIGHT(LEFT(D38,I38+3),3)</f>
        <v>mp3</v>
      </c>
      <c r="K38" t="str">
        <f>IF(ISNUMBER(SEARCH("enc",D38)),"enc","dec")</f>
        <v>enc</v>
      </c>
    </row>
    <row r="39" spans="1:11" x14ac:dyDescent="0.25">
      <c r="A39" t="s">
        <v>38</v>
      </c>
      <c r="B39">
        <v>38</v>
      </c>
      <c r="C39">
        <f t="shared" si="0"/>
        <v>7</v>
      </c>
      <c r="D39" t="s">
        <v>332</v>
      </c>
      <c r="E39">
        <v>0.53695899999999996</v>
      </c>
      <c r="F39">
        <v>1.13108E-4</v>
      </c>
      <c r="G39" s="5">
        <f t="shared" si="1"/>
        <v>0.50613406921865989</v>
      </c>
      <c r="H39">
        <v>0.94239499999999998</v>
      </c>
      <c r="I39">
        <f t="shared" si="2"/>
        <v>13</v>
      </c>
      <c r="J39" t="str">
        <f>RIGHT(LEFT(D39,I39+3),3)</f>
        <v>mp3</v>
      </c>
      <c r="K39" t="str">
        <f>IF(ISNUMBER(SEARCH("enc",D39)),"enc","dec")</f>
        <v>dec</v>
      </c>
    </row>
    <row r="40" spans="1:11" x14ac:dyDescent="0.25">
      <c r="A40" t="s">
        <v>39</v>
      </c>
      <c r="B40">
        <v>39</v>
      </c>
      <c r="C40">
        <f t="shared" si="0"/>
        <v>7</v>
      </c>
      <c r="D40" t="s">
        <v>333</v>
      </c>
      <c r="E40">
        <v>0.53866099999999995</v>
      </c>
      <c r="F40" s="5">
        <v>6.8523900000000003E-5</v>
      </c>
      <c r="G40" s="5">
        <f t="shared" si="1"/>
        <v>0.60073729210088989</v>
      </c>
      <c r="H40">
        <v>1.1151</v>
      </c>
      <c r="I40">
        <f t="shared" si="2"/>
        <v>13</v>
      </c>
      <c r="J40" t="str">
        <f>RIGHT(LEFT(D40,I40+3),3)</f>
        <v>jpg</v>
      </c>
      <c r="K40" t="str">
        <f>IF(ISNUMBER(SEARCH("enc",D40)),"enc","dec")</f>
        <v>enc</v>
      </c>
    </row>
    <row r="41" spans="1:11" x14ac:dyDescent="0.25">
      <c r="A41" t="s">
        <v>40</v>
      </c>
      <c r="B41">
        <v>40</v>
      </c>
      <c r="C41">
        <f t="shared" si="0"/>
        <v>7</v>
      </c>
      <c r="D41" t="s">
        <v>334</v>
      </c>
      <c r="E41">
        <v>0.53866099999999995</v>
      </c>
      <c r="F41" s="5">
        <v>5.4332700000000002E-5</v>
      </c>
      <c r="G41" s="5">
        <f t="shared" si="1"/>
        <v>0.62654963540473874</v>
      </c>
      <c r="H41">
        <v>1.163044</v>
      </c>
      <c r="I41">
        <f t="shared" si="2"/>
        <v>13</v>
      </c>
      <c r="J41" t="str">
        <f>RIGHT(LEFT(D41,I41+3),3)</f>
        <v>jpg</v>
      </c>
      <c r="K41" t="str">
        <f>IF(ISNUMBER(SEARCH("enc",D41)),"enc","dec")</f>
        <v>dec</v>
      </c>
    </row>
    <row r="42" spans="1:11" x14ac:dyDescent="0.25">
      <c r="A42" t="s">
        <v>41</v>
      </c>
      <c r="B42">
        <v>41</v>
      </c>
      <c r="C42">
        <f t="shared" si="0"/>
        <v>7</v>
      </c>
      <c r="D42" t="s">
        <v>335</v>
      </c>
      <c r="E42">
        <v>0.53695899999999996</v>
      </c>
      <c r="F42" s="5">
        <v>9.8780100000000007E-5</v>
      </c>
      <c r="G42" s="5">
        <f t="shared" si="1"/>
        <v>0.51110392581888731</v>
      </c>
      <c r="H42">
        <v>0.95167400000000002</v>
      </c>
      <c r="I42">
        <f t="shared" si="2"/>
        <v>13</v>
      </c>
      <c r="J42" t="str">
        <f>RIGHT(LEFT(D42,I42+3),3)</f>
        <v>h26</v>
      </c>
      <c r="K42" t="str">
        <f>IF(ISNUMBER(SEARCH("enc",D42)),"enc","dec")</f>
        <v>dec</v>
      </c>
    </row>
    <row r="43" spans="1:11" x14ac:dyDescent="0.25">
      <c r="A43" t="s">
        <v>42</v>
      </c>
      <c r="B43">
        <v>42</v>
      </c>
      <c r="C43">
        <f t="shared" si="0"/>
        <v>7</v>
      </c>
      <c r="D43" t="s">
        <v>336</v>
      </c>
      <c r="E43">
        <v>0.53866099999999995</v>
      </c>
      <c r="F43" s="5">
        <v>7.50059E-5</v>
      </c>
      <c r="G43" s="5">
        <f t="shared" si="1"/>
        <v>0.56138339011602412</v>
      </c>
      <c r="H43">
        <v>1.042038</v>
      </c>
      <c r="I43">
        <f t="shared" si="2"/>
        <v>13</v>
      </c>
      <c r="J43" t="str">
        <f>RIGHT(LEFT(D43,I43+3),3)</f>
        <v>h26</v>
      </c>
      <c r="K43" t="str">
        <f>IF(ISNUMBER(SEARCH("enc",D43)),"enc","dec")</f>
        <v>enc</v>
      </c>
    </row>
    <row r="44" spans="1:11" x14ac:dyDescent="0.25">
      <c r="A44" t="s">
        <v>43</v>
      </c>
      <c r="B44">
        <v>43</v>
      </c>
      <c r="C44">
        <f t="shared" si="0"/>
        <v>8</v>
      </c>
      <c r="D44" t="s">
        <v>337</v>
      </c>
      <c r="E44">
        <v>0.53866099999999995</v>
      </c>
      <c r="F44" s="5">
        <v>8.4508300000000005E-5</v>
      </c>
      <c r="G44" s="5">
        <f t="shared" si="1"/>
        <v>0.65695812522220243</v>
      </c>
      <c r="H44">
        <v>1.219422</v>
      </c>
      <c r="I44">
        <f t="shared" si="2"/>
        <v>13</v>
      </c>
      <c r="J44" t="str">
        <f>RIGHT(LEFT(D44,I44+3),3)</f>
        <v>mp3</v>
      </c>
      <c r="K44" t="str">
        <f>IF(ISNUMBER(SEARCH("enc",D44)),"enc","dec")</f>
        <v>enc</v>
      </c>
    </row>
    <row r="45" spans="1:11" x14ac:dyDescent="0.25">
      <c r="A45" t="s">
        <v>44</v>
      </c>
      <c r="B45">
        <v>44</v>
      </c>
      <c r="C45">
        <f t="shared" si="0"/>
        <v>8</v>
      </c>
      <c r="D45" t="s">
        <v>338</v>
      </c>
      <c r="E45">
        <v>0.53866099999999995</v>
      </c>
      <c r="F45">
        <v>1.13218E-4</v>
      </c>
      <c r="G45" s="5">
        <f t="shared" si="1"/>
        <v>0.50738199941401185</v>
      </c>
      <c r="H45">
        <v>0.94173399999999996</v>
      </c>
      <c r="I45">
        <f t="shared" si="2"/>
        <v>13</v>
      </c>
      <c r="J45" t="str">
        <f>RIGHT(LEFT(D45,I45+3),3)</f>
        <v>mp3</v>
      </c>
      <c r="K45" t="str">
        <f>IF(ISNUMBER(SEARCH("enc",D45)),"enc","dec")</f>
        <v>dec</v>
      </c>
    </row>
    <row r="46" spans="1:11" x14ac:dyDescent="0.25">
      <c r="A46" t="s">
        <v>45</v>
      </c>
      <c r="B46">
        <v>45</v>
      </c>
      <c r="C46">
        <f t="shared" si="0"/>
        <v>8</v>
      </c>
      <c r="D46" t="s">
        <v>339</v>
      </c>
      <c r="E46">
        <v>0.53722899999999996</v>
      </c>
      <c r="F46" s="5">
        <v>6.8591799999999996E-5</v>
      </c>
      <c r="G46" s="5">
        <f t="shared" si="1"/>
        <v>0.59855220375315887</v>
      </c>
      <c r="H46">
        <v>1.1140049999999999</v>
      </c>
      <c r="I46">
        <f t="shared" si="2"/>
        <v>13</v>
      </c>
      <c r="J46" t="str">
        <f>RIGHT(LEFT(D46,I46+3),3)</f>
        <v>jpg</v>
      </c>
      <c r="K46" t="str">
        <f>IF(ISNUMBER(SEARCH("enc",D46)),"enc","dec")</f>
        <v>enc</v>
      </c>
    </row>
    <row r="47" spans="1:11" x14ac:dyDescent="0.25">
      <c r="A47" t="s">
        <v>46</v>
      </c>
      <c r="B47">
        <v>46</v>
      </c>
      <c r="C47">
        <f t="shared" si="0"/>
        <v>8</v>
      </c>
      <c r="D47" t="s">
        <v>340</v>
      </c>
      <c r="E47">
        <v>0.53722899999999996</v>
      </c>
      <c r="F47" s="5">
        <v>5.4322600000000001E-5</v>
      </c>
      <c r="G47" s="5">
        <f t="shared" si="1"/>
        <v>0.62500449611425679</v>
      </c>
      <c r="H47">
        <v>1.163268</v>
      </c>
      <c r="I47">
        <f t="shared" si="2"/>
        <v>13</v>
      </c>
      <c r="J47" t="str">
        <f>RIGHT(LEFT(D47,I47+3),3)</f>
        <v>jpg</v>
      </c>
      <c r="K47" t="str">
        <f>IF(ISNUMBER(SEARCH("enc",D47)),"enc","dec")</f>
        <v>dec</v>
      </c>
    </row>
    <row r="48" spans="1:11" x14ac:dyDescent="0.25">
      <c r="A48" t="s">
        <v>47</v>
      </c>
      <c r="B48">
        <v>47</v>
      </c>
      <c r="C48">
        <f t="shared" si="0"/>
        <v>8</v>
      </c>
      <c r="D48" t="s">
        <v>341</v>
      </c>
      <c r="E48">
        <v>0.53866099999999995</v>
      </c>
      <c r="F48" s="5">
        <v>9.8902500000000004E-5</v>
      </c>
      <c r="G48" s="5">
        <f t="shared" si="1"/>
        <v>0.51222759358158243</v>
      </c>
      <c r="H48">
        <v>0.95075299999999996</v>
      </c>
      <c r="I48">
        <f t="shared" si="2"/>
        <v>13</v>
      </c>
      <c r="J48" t="str">
        <f>RIGHT(LEFT(D48,I48+3),3)</f>
        <v>h26</v>
      </c>
      <c r="K48" t="str">
        <f>IF(ISNUMBER(SEARCH("enc",D48)),"enc","dec")</f>
        <v>dec</v>
      </c>
    </row>
    <row r="49" spans="1:11" x14ac:dyDescent="0.25">
      <c r="A49" t="s">
        <v>48</v>
      </c>
      <c r="B49">
        <v>48</v>
      </c>
      <c r="C49">
        <f t="shared" si="0"/>
        <v>8</v>
      </c>
      <c r="D49" t="s">
        <v>342</v>
      </c>
      <c r="E49">
        <v>0.53722899999999996</v>
      </c>
      <c r="F49" s="5">
        <v>7.5515500000000006E-5</v>
      </c>
      <c r="G49" s="5">
        <f t="shared" si="1"/>
        <v>0.55611769580571702</v>
      </c>
      <c r="H49">
        <v>1.0350140000000001</v>
      </c>
      <c r="I49">
        <f t="shared" si="2"/>
        <v>13</v>
      </c>
      <c r="J49" t="str">
        <f>RIGHT(LEFT(D49,I49+3),3)</f>
        <v>h26</v>
      </c>
      <c r="K49" t="str">
        <f>IF(ISNUMBER(SEARCH("enc",D49)),"enc","dec")</f>
        <v>enc</v>
      </c>
    </row>
    <row r="50" spans="1:11" x14ac:dyDescent="0.25">
      <c r="A50" t="s">
        <v>49</v>
      </c>
      <c r="B50">
        <v>49</v>
      </c>
      <c r="C50">
        <f t="shared" si="0"/>
        <v>9</v>
      </c>
      <c r="D50" t="s">
        <v>343</v>
      </c>
      <c r="E50">
        <v>0.53722899999999996</v>
      </c>
      <c r="F50" s="5">
        <v>8.4529299999999997E-5</v>
      </c>
      <c r="G50" s="5">
        <f t="shared" si="1"/>
        <v>0.65505343103492109</v>
      </c>
      <c r="H50">
        <v>1.2191270000000001</v>
      </c>
      <c r="I50">
        <f t="shared" si="2"/>
        <v>13</v>
      </c>
      <c r="J50" t="str">
        <f>RIGHT(LEFT(D50,I50+3),3)</f>
        <v>mp3</v>
      </c>
      <c r="K50" t="str">
        <f>IF(ISNUMBER(SEARCH("enc",D50)),"enc","dec")</f>
        <v>enc</v>
      </c>
    </row>
    <row r="51" spans="1:11" x14ac:dyDescent="0.25">
      <c r="A51" t="s">
        <v>50</v>
      </c>
      <c r="B51">
        <v>50</v>
      </c>
      <c r="C51">
        <f t="shared" si="0"/>
        <v>9</v>
      </c>
      <c r="D51" t="s">
        <v>344</v>
      </c>
      <c r="E51">
        <v>0.53722899999999996</v>
      </c>
      <c r="F51">
        <v>1.1321500000000001E-4</v>
      </c>
      <c r="G51" s="5">
        <f t="shared" si="1"/>
        <v>0.50605062845169002</v>
      </c>
      <c r="H51">
        <v>0.94176599999999999</v>
      </c>
      <c r="I51">
        <f t="shared" si="2"/>
        <v>13</v>
      </c>
      <c r="J51" t="str">
        <f>RIGHT(LEFT(D51,I51+3),3)</f>
        <v>mp3</v>
      </c>
      <c r="K51" t="str">
        <f>IF(ISNUMBER(SEARCH("enc",D51)),"enc","dec")</f>
        <v>dec</v>
      </c>
    </row>
    <row r="52" spans="1:11" x14ac:dyDescent="0.25">
      <c r="A52" t="s">
        <v>51</v>
      </c>
      <c r="B52">
        <v>51</v>
      </c>
      <c r="C52">
        <f t="shared" si="0"/>
        <v>9</v>
      </c>
      <c r="D52" t="s">
        <v>345</v>
      </c>
      <c r="E52">
        <v>0.53754800000000003</v>
      </c>
      <c r="F52" s="5">
        <v>6.8583699999999999E-5</v>
      </c>
      <c r="G52" s="5">
        <f t="shared" si="1"/>
        <v>0.59897637724743213</v>
      </c>
      <c r="H52">
        <v>1.114133</v>
      </c>
      <c r="I52">
        <f t="shared" si="2"/>
        <v>13</v>
      </c>
      <c r="J52" t="str">
        <f>RIGHT(LEFT(D52,I52+3),3)</f>
        <v>jpg</v>
      </c>
      <c r="K52" t="str">
        <f>IF(ISNUMBER(SEARCH("enc",D52)),"enc","dec")</f>
        <v>enc</v>
      </c>
    </row>
    <row r="53" spans="1:11" x14ac:dyDescent="0.25">
      <c r="A53" t="s">
        <v>52</v>
      </c>
      <c r="B53">
        <v>52</v>
      </c>
      <c r="C53">
        <f t="shared" si="0"/>
        <v>9</v>
      </c>
      <c r="D53" t="s">
        <v>346</v>
      </c>
      <c r="E53">
        <v>0.53754800000000003</v>
      </c>
      <c r="F53" s="5">
        <v>5.43286E-5</v>
      </c>
      <c r="G53" s="5">
        <f t="shared" si="1"/>
        <v>0.62530354687383238</v>
      </c>
      <c r="H53">
        <v>1.1631339999999999</v>
      </c>
      <c r="I53">
        <f t="shared" si="2"/>
        <v>13</v>
      </c>
      <c r="J53" t="str">
        <f>RIGHT(LEFT(D53,I53+3),3)</f>
        <v>jpg</v>
      </c>
      <c r="K53" t="str">
        <f>IF(ISNUMBER(SEARCH("enc",D53)),"enc","dec")</f>
        <v>dec</v>
      </c>
    </row>
    <row r="54" spans="1:11" x14ac:dyDescent="0.25">
      <c r="A54" t="s">
        <v>53</v>
      </c>
      <c r="B54">
        <v>53</v>
      </c>
      <c r="C54">
        <f t="shared" si="0"/>
        <v>9</v>
      </c>
      <c r="D54" t="s">
        <v>347</v>
      </c>
      <c r="E54">
        <v>0.53722899999999996</v>
      </c>
      <c r="F54" s="5">
        <v>9.8941099999999994E-5</v>
      </c>
      <c r="G54" s="5">
        <f t="shared" si="1"/>
        <v>0.51067056461408789</v>
      </c>
      <c r="H54">
        <v>0.95038900000000004</v>
      </c>
      <c r="I54">
        <f t="shared" si="2"/>
        <v>13</v>
      </c>
      <c r="J54" t="str">
        <f>RIGHT(LEFT(D54,I54+3),3)</f>
        <v>h26</v>
      </c>
      <c r="K54" t="str">
        <f>IF(ISNUMBER(SEARCH("enc",D54)),"enc","dec")</f>
        <v>dec</v>
      </c>
    </row>
    <row r="55" spans="1:11" x14ac:dyDescent="0.25">
      <c r="A55" t="s">
        <v>54</v>
      </c>
      <c r="B55">
        <v>54</v>
      </c>
      <c r="C55">
        <f t="shared" si="0"/>
        <v>9</v>
      </c>
      <c r="D55" t="s">
        <v>348</v>
      </c>
      <c r="E55">
        <v>0.53754800000000003</v>
      </c>
      <c r="F55" s="5">
        <v>7.5463000000000006E-5</v>
      </c>
      <c r="G55" s="5">
        <f t="shared" si="1"/>
        <v>0.55683328695645307</v>
      </c>
      <c r="H55">
        <v>1.035731</v>
      </c>
      <c r="I55">
        <f t="shared" si="2"/>
        <v>13</v>
      </c>
      <c r="J55" t="str">
        <f>RIGHT(LEFT(D55,I55+3),3)</f>
        <v>h26</v>
      </c>
      <c r="K55" t="str">
        <f>IF(ISNUMBER(SEARCH("enc",D55)),"enc","dec")</f>
        <v>enc</v>
      </c>
    </row>
    <row r="56" spans="1:11" x14ac:dyDescent="0.25">
      <c r="A56" t="s">
        <v>55</v>
      </c>
      <c r="B56">
        <v>55</v>
      </c>
      <c r="C56">
        <f t="shared" si="0"/>
        <v>10</v>
      </c>
      <c r="D56" t="s">
        <v>349</v>
      </c>
      <c r="E56">
        <v>0.53754800000000003</v>
      </c>
      <c r="F56" s="5">
        <v>8.4474200000000005E-5</v>
      </c>
      <c r="G56" s="5">
        <f t="shared" si="1"/>
        <v>0.65586807029358984</v>
      </c>
      <c r="H56">
        <v>1.219919</v>
      </c>
      <c r="I56">
        <f t="shared" si="2"/>
        <v>13</v>
      </c>
      <c r="J56" t="str">
        <f>RIGHT(LEFT(D56,I56+3),3)</f>
        <v>mp3</v>
      </c>
      <c r="K56" t="str">
        <f>IF(ISNUMBER(SEARCH("enc",D56)),"enc","dec")</f>
        <v>enc</v>
      </c>
    </row>
    <row r="57" spans="1:11" x14ac:dyDescent="0.25">
      <c r="A57" t="s">
        <v>56</v>
      </c>
      <c r="B57">
        <v>56</v>
      </c>
      <c r="C57">
        <f t="shared" si="0"/>
        <v>10</v>
      </c>
      <c r="D57" t="s">
        <v>350</v>
      </c>
      <c r="E57">
        <v>0.53754800000000003</v>
      </c>
      <c r="F57">
        <v>1.13213E-4</v>
      </c>
      <c r="G57" s="5">
        <f t="shared" si="1"/>
        <v>0.50635803951792702</v>
      </c>
      <c r="H57">
        <v>0.94177900000000003</v>
      </c>
      <c r="I57">
        <f t="shared" si="2"/>
        <v>13</v>
      </c>
      <c r="J57" t="str">
        <f>RIGHT(LEFT(D57,I57+3),3)</f>
        <v>mp3</v>
      </c>
      <c r="K57" t="str">
        <f>IF(ISNUMBER(SEARCH("enc",D57)),"enc","dec")</f>
        <v>dec</v>
      </c>
    </row>
    <row r="58" spans="1:11" x14ac:dyDescent="0.25">
      <c r="A58" t="s">
        <v>57</v>
      </c>
      <c r="B58">
        <v>57</v>
      </c>
      <c r="C58">
        <f t="shared" si="0"/>
        <v>10</v>
      </c>
      <c r="D58" t="s">
        <v>351</v>
      </c>
      <c r="E58">
        <v>0.53695899999999996</v>
      </c>
      <c r="F58" s="5">
        <v>6.8565000000000005E-5</v>
      </c>
      <c r="G58" s="5">
        <f t="shared" si="1"/>
        <v>0.5983195950485799</v>
      </c>
      <c r="H58">
        <v>1.1141319999999999</v>
      </c>
      <c r="I58">
        <f t="shared" si="2"/>
        <v>13</v>
      </c>
      <c r="J58" t="str">
        <f>RIGHT(LEFT(D58,I58+3),3)</f>
        <v>jpg</v>
      </c>
      <c r="K58" t="str">
        <f>IF(ISNUMBER(SEARCH("enc",D58)),"enc","dec")</f>
        <v>enc</v>
      </c>
    </row>
    <row r="59" spans="1:11" x14ac:dyDescent="0.25">
      <c r="A59" t="s">
        <v>58</v>
      </c>
      <c r="B59">
        <v>58</v>
      </c>
      <c r="C59">
        <f t="shared" si="0"/>
        <v>10</v>
      </c>
      <c r="D59" t="s">
        <v>352</v>
      </c>
      <c r="E59">
        <v>0.53695899999999996</v>
      </c>
      <c r="F59" s="5">
        <v>5.4313300000000001E-5</v>
      </c>
      <c r="G59" s="5">
        <f t="shared" si="1"/>
        <v>0.62462435029832852</v>
      </c>
      <c r="H59">
        <v>1.1631450000000001</v>
      </c>
      <c r="I59">
        <f t="shared" si="2"/>
        <v>13</v>
      </c>
      <c r="J59" t="str">
        <f>RIGHT(LEFT(D59,I59+3),3)</f>
        <v>jpg</v>
      </c>
      <c r="K59" t="str">
        <f>IF(ISNUMBER(SEARCH("enc",D59)),"enc","dec")</f>
        <v>dec</v>
      </c>
    </row>
    <row r="60" spans="1:11" x14ac:dyDescent="0.25">
      <c r="A60" t="s">
        <v>59</v>
      </c>
      <c r="B60">
        <v>59</v>
      </c>
      <c r="C60">
        <f t="shared" si="0"/>
        <v>10</v>
      </c>
      <c r="D60" t="s">
        <v>353</v>
      </c>
      <c r="E60">
        <v>0.53754800000000003</v>
      </c>
      <c r="F60" s="5">
        <v>9.8947299999999994E-5</v>
      </c>
      <c r="G60" s="5">
        <f t="shared" si="1"/>
        <v>0.5109398728398199</v>
      </c>
      <c r="H60">
        <v>0.950326</v>
      </c>
      <c r="I60">
        <f t="shared" si="2"/>
        <v>13</v>
      </c>
      <c r="J60" t="str">
        <f>RIGHT(LEFT(D60,I60+3),3)</f>
        <v>h26</v>
      </c>
      <c r="K60" t="str">
        <f>IF(ISNUMBER(SEARCH("enc",D60)),"enc","dec")</f>
        <v>dec</v>
      </c>
    </row>
    <row r="61" spans="1:11" x14ac:dyDescent="0.25">
      <c r="A61" t="s">
        <v>60</v>
      </c>
      <c r="B61">
        <v>60</v>
      </c>
      <c r="C61">
        <f t="shared" si="0"/>
        <v>10</v>
      </c>
      <c r="D61" t="s">
        <v>354</v>
      </c>
      <c r="E61">
        <v>0.53695899999999996</v>
      </c>
      <c r="F61" s="5">
        <v>7.5427700000000003E-5</v>
      </c>
      <c r="G61" s="5">
        <f t="shared" si="1"/>
        <v>0.55633114875611644</v>
      </c>
      <c r="H61">
        <v>1.0359320000000001</v>
      </c>
      <c r="I61">
        <f t="shared" si="2"/>
        <v>13</v>
      </c>
      <c r="J61" t="str">
        <f>RIGHT(LEFT(D61,I61+3),3)</f>
        <v>h26</v>
      </c>
      <c r="K61" t="str">
        <f>IF(ISNUMBER(SEARCH("enc",D61)),"enc","dec")</f>
        <v>enc</v>
      </c>
    </row>
    <row r="62" spans="1:11" x14ac:dyDescent="0.25">
      <c r="A62" t="s">
        <v>61</v>
      </c>
      <c r="B62">
        <v>61</v>
      </c>
      <c r="C62">
        <f t="shared" si="0"/>
        <v>11</v>
      </c>
      <c r="D62" t="s">
        <v>355</v>
      </c>
      <c r="E62">
        <v>0.53695899999999996</v>
      </c>
      <c r="F62" s="5">
        <v>8.4572099999999996E-5</v>
      </c>
      <c r="G62" s="5">
        <f t="shared" si="1"/>
        <v>0.65421251639934541</v>
      </c>
      <c r="H62">
        <v>1.2181740000000001</v>
      </c>
      <c r="I62">
        <f t="shared" si="2"/>
        <v>13</v>
      </c>
      <c r="J62" t="str">
        <f>RIGHT(LEFT(D62,I62+3),3)</f>
        <v>mp3</v>
      </c>
      <c r="K62" t="str">
        <f>IF(ISNUMBER(SEARCH("enc",D62)),"enc","dec")</f>
        <v>enc</v>
      </c>
    </row>
    <row r="63" spans="1:11" x14ac:dyDescent="0.25">
      <c r="A63" t="s">
        <v>62</v>
      </c>
      <c r="B63">
        <v>62</v>
      </c>
      <c r="C63">
        <f t="shared" si="0"/>
        <v>11</v>
      </c>
      <c r="D63" t="s">
        <v>356</v>
      </c>
      <c r="E63">
        <v>0.53695899999999996</v>
      </c>
      <c r="F63">
        <v>1.13108E-4</v>
      </c>
      <c r="G63" s="5">
        <f t="shared" si="1"/>
        <v>0.50613406921865989</v>
      </c>
      <c r="H63">
        <v>0.94239499999999998</v>
      </c>
      <c r="I63">
        <f t="shared" si="2"/>
        <v>13</v>
      </c>
      <c r="J63" t="str">
        <f>RIGHT(LEFT(D63,I63+3),3)</f>
        <v>mp3</v>
      </c>
      <c r="K63" t="str">
        <f>IF(ISNUMBER(SEARCH("enc",D63)),"enc","dec")</f>
        <v>dec</v>
      </c>
    </row>
    <row r="64" spans="1:11" x14ac:dyDescent="0.25">
      <c r="A64" t="s">
        <v>63</v>
      </c>
      <c r="B64">
        <v>63</v>
      </c>
      <c r="C64">
        <f t="shared" si="0"/>
        <v>11</v>
      </c>
      <c r="D64" t="s">
        <v>357</v>
      </c>
      <c r="E64">
        <v>0.53866099999999995</v>
      </c>
      <c r="F64" s="5">
        <v>6.8524900000000005E-5</v>
      </c>
      <c r="G64" s="5">
        <f t="shared" si="1"/>
        <v>0.60072813481406662</v>
      </c>
      <c r="H64">
        <v>1.115083</v>
      </c>
      <c r="I64">
        <f t="shared" si="2"/>
        <v>13</v>
      </c>
      <c r="J64" t="str">
        <f>RIGHT(LEFT(D64,I64+3),3)</f>
        <v>jpg</v>
      </c>
      <c r="K64" t="str">
        <f>IF(ISNUMBER(SEARCH("enc",D64)),"enc","dec")</f>
        <v>enc</v>
      </c>
    </row>
    <row r="65" spans="1:11" x14ac:dyDescent="0.25">
      <c r="A65" t="s">
        <v>64</v>
      </c>
      <c r="B65">
        <v>64</v>
      </c>
      <c r="C65">
        <f t="shared" si="0"/>
        <v>11</v>
      </c>
      <c r="D65" t="s">
        <v>358</v>
      </c>
      <c r="E65">
        <v>0.53866099999999995</v>
      </c>
      <c r="F65" s="5">
        <v>5.43284E-5</v>
      </c>
      <c r="G65" s="5">
        <f t="shared" si="1"/>
        <v>0.62659811478320548</v>
      </c>
      <c r="H65">
        <v>1.1631339999999999</v>
      </c>
      <c r="I65">
        <f t="shared" si="2"/>
        <v>13</v>
      </c>
      <c r="J65" t="str">
        <f>RIGHT(LEFT(D65,I65+3),3)</f>
        <v>jpg</v>
      </c>
      <c r="K65" t="str">
        <f>IF(ISNUMBER(SEARCH("enc",D65)),"enc","dec")</f>
        <v>dec</v>
      </c>
    </row>
    <row r="66" spans="1:11" x14ac:dyDescent="0.25">
      <c r="A66" t="s">
        <v>65</v>
      </c>
      <c r="B66">
        <v>65</v>
      </c>
      <c r="C66">
        <f t="shared" si="0"/>
        <v>11</v>
      </c>
      <c r="D66" t="s">
        <v>359</v>
      </c>
      <c r="E66">
        <v>0.53695899999999996</v>
      </c>
      <c r="F66" s="5">
        <v>9.8776800000000006E-5</v>
      </c>
      <c r="G66" s="5">
        <f t="shared" si="1"/>
        <v>0.51112110852722081</v>
      </c>
      <c r="H66">
        <v>0.95170600000000005</v>
      </c>
      <c r="I66">
        <f t="shared" si="2"/>
        <v>13</v>
      </c>
      <c r="J66" t="str">
        <f>RIGHT(LEFT(D66,I66+3),3)</f>
        <v>h26</v>
      </c>
      <c r="K66" t="str">
        <f>IF(ISNUMBER(SEARCH("enc",D66)),"enc","dec")</f>
        <v>dec</v>
      </c>
    </row>
    <row r="67" spans="1:11" x14ac:dyDescent="0.25">
      <c r="A67" t="s">
        <v>66</v>
      </c>
      <c r="B67">
        <v>66</v>
      </c>
      <c r="C67">
        <f t="shared" ref="C67:C130" si="3">1+QUOTIENT(B67-1,6)</f>
        <v>11</v>
      </c>
      <c r="D67" t="s">
        <v>360</v>
      </c>
      <c r="E67">
        <v>0.53866099999999995</v>
      </c>
      <c r="F67" s="5">
        <v>7.50059E-5</v>
      </c>
      <c r="G67" s="5">
        <f t="shared" ref="G67:G130" si="4">(E67+F67)*H67</f>
        <v>0.56138339011602412</v>
      </c>
      <c r="H67">
        <v>1.042038</v>
      </c>
      <c r="I67">
        <f t="shared" ref="I67:I130" si="5">SEARCH("_",D67,8)</f>
        <v>13</v>
      </c>
      <c r="J67" t="str">
        <f>RIGHT(LEFT(D67,I67+3),3)</f>
        <v>h26</v>
      </c>
      <c r="K67" t="str">
        <f>IF(ISNUMBER(SEARCH("enc",D67)),"enc","dec")</f>
        <v>enc</v>
      </c>
    </row>
    <row r="68" spans="1:11" x14ac:dyDescent="0.25">
      <c r="A68" t="s">
        <v>67</v>
      </c>
      <c r="B68">
        <v>67</v>
      </c>
      <c r="C68">
        <f t="shared" si="3"/>
        <v>12</v>
      </c>
      <c r="D68" t="s">
        <v>361</v>
      </c>
      <c r="E68">
        <v>0.53866099999999995</v>
      </c>
      <c r="F68" s="5">
        <v>8.44102E-5</v>
      </c>
      <c r="G68" s="5">
        <f t="shared" si="4"/>
        <v>0.6577214078431578</v>
      </c>
      <c r="H68">
        <v>1.220839</v>
      </c>
      <c r="I68">
        <f t="shared" si="5"/>
        <v>13</v>
      </c>
      <c r="J68" t="str">
        <f>RIGHT(LEFT(D68,I68+3),3)</f>
        <v>mp3</v>
      </c>
      <c r="K68" t="str">
        <f>IF(ISNUMBER(SEARCH("enc",D68)),"enc","dec")</f>
        <v>enc</v>
      </c>
    </row>
    <row r="69" spans="1:11" x14ac:dyDescent="0.25">
      <c r="A69" t="s">
        <v>68</v>
      </c>
      <c r="B69">
        <v>68</v>
      </c>
      <c r="C69">
        <f t="shared" si="3"/>
        <v>12</v>
      </c>
      <c r="D69" t="s">
        <v>362</v>
      </c>
      <c r="E69">
        <v>0.53866099999999995</v>
      </c>
      <c r="F69">
        <v>1.13218E-4</v>
      </c>
      <c r="G69" s="5">
        <f t="shared" si="4"/>
        <v>0.50738199941401185</v>
      </c>
      <c r="H69">
        <v>0.94173399999999996</v>
      </c>
      <c r="I69">
        <f t="shared" si="5"/>
        <v>13</v>
      </c>
      <c r="J69" t="str">
        <f>RIGHT(LEFT(D69,I69+3),3)</f>
        <v>mp3</v>
      </c>
      <c r="K69" t="str">
        <f>IF(ISNUMBER(SEARCH("enc",D69)),"enc","dec")</f>
        <v>dec</v>
      </c>
    </row>
    <row r="70" spans="1:11" x14ac:dyDescent="0.25">
      <c r="A70" t="s">
        <v>69</v>
      </c>
      <c r="B70">
        <v>69</v>
      </c>
      <c r="C70">
        <f t="shared" si="3"/>
        <v>12</v>
      </c>
      <c r="D70" t="s">
        <v>363</v>
      </c>
      <c r="E70">
        <v>0.54146300000000003</v>
      </c>
      <c r="F70" s="5">
        <v>6.8695099999999999E-5</v>
      </c>
      <c r="G70" s="5">
        <f t="shared" si="4"/>
        <v>0.60332425223277564</v>
      </c>
      <c r="H70">
        <v>1.114107</v>
      </c>
      <c r="I70">
        <f t="shared" si="5"/>
        <v>13</v>
      </c>
      <c r="J70" t="str">
        <f>RIGHT(LEFT(D70,I70+3),3)</f>
        <v>jpg</v>
      </c>
      <c r="K70" t="str">
        <f>IF(ISNUMBER(SEARCH("enc",D70)),"enc","dec")</f>
        <v>enc</v>
      </c>
    </row>
    <row r="71" spans="1:11" x14ac:dyDescent="0.25">
      <c r="A71" t="s">
        <v>70</v>
      </c>
      <c r="B71">
        <v>70</v>
      </c>
      <c r="C71">
        <f t="shared" si="3"/>
        <v>12</v>
      </c>
      <c r="D71" t="s">
        <v>364</v>
      </c>
      <c r="E71">
        <v>0.54146300000000003</v>
      </c>
      <c r="F71" s="5">
        <v>5.4415800000000002E-5</v>
      </c>
      <c r="G71" s="5">
        <f t="shared" si="4"/>
        <v>0.62985569335686975</v>
      </c>
      <c r="H71">
        <v>1.1631309999999999</v>
      </c>
      <c r="I71">
        <f t="shared" si="5"/>
        <v>13</v>
      </c>
      <c r="J71" t="str">
        <f>RIGHT(LEFT(D71,I71+3),3)</f>
        <v>jpg</v>
      </c>
      <c r="K71" t="str">
        <f>IF(ISNUMBER(SEARCH("enc",D71)),"enc","dec")</f>
        <v>dec</v>
      </c>
    </row>
    <row r="72" spans="1:11" x14ac:dyDescent="0.25">
      <c r="A72" t="s">
        <v>71</v>
      </c>
      <c r="B72">
        <v>71</v>
      </c>
      <c r="C72">
        <f t="shared" si="3"/>
        <v>12</v>
      </c>
      <c r="D72" t="s">
        <v>365</v>
      </c>
      <c r="E72">
        <v>0.53866099999999995</v>
      </c>
      <c r="F72" s="5">
        <v>9.8900799999999993E-5</v>
      </c>
      <c r="G72" s="5">
        <f t="shared" si="4"/>
        <v>0.51223675088361587</v>
      </c>
      <c r="H72">
        <v>0.95077</v>
      </c>
      <c r="I72">
        <f t="shared" si="5"/>
        <v>13</v>
      </c>
      <c r="J72" t="str">
        <f>RIGHT(LEFT(D72,I72+3),3)</f>
        <v>h26</v>
      </c>
      <c r="K72" t="str">
        <f>IF(ISNUMBER(SEARCH("enc",D72)),"enc","dec")</f>
        <v>dec</v>
      </c>
    </row>
    <row r="73" spans="1:11" x14ac:dyDescent="0.25">
      <c r="A73" t="s">
        <v>72</v>
      </c>
      <c r="B73">
        <v>72</v>
      </c>
      <c r="C73">
        <f t="shared" si="3"/>
        <v>12</v>
      </c>
      <c r="D73" t="s">
        <v>366</v>
      </c>
      <c r="E73">
        <v>0.54146300000000003</v>
      </c>
      <c r="F73" s="5">
        <v>7.5636200000000006E-5</v>
      </c>
      <c r="G73" s="5">
        <f t="shared" si="4"/>
        <v>0.5605000700079068</v>
      </c>
      <c r="H73">
        <v>1.0350140000000001</v>
      </c>
      <c r="I73">
        <f t="shared" si="5"/>
        <v>13</v>
      </c>
      <c r="J73" t="str">
        <f>RIGHT(LEFT(D73,I73+3),3)</f>
        <v>h26</v>
      </c>
      <c r="K73" t="str">
        <f>IF(ISNUMBER(SEARCH("enc",D73)),"enc","dec")</f>
        <v>enc</v>
      </c>
    </row>
    <row r="74" spans="1:11" x14ac:dyDescent="0.25">
      <c r="A74" t="s">
        <v>73</v>
      </c>
      <c r="B74">
        <v>73</v>
      </c>
      <c r="C74">
        <f t="shared" si="3"/>
        <v>13</v>
      </c>
      <c r="D74" t="s">
        <v>367</v>
      </c>
      <c r="E74">
        <v>0.54146300000000003</v>
      </c>
      <c r="F74" s="5">
        <v>8.5072200000000002E-5</v>
      </c>
      <c r="G74" s="5">
        <f t="shared" si="4"/>
        <v>0.65705106968303251</v>
      </c>
      <c r="H74">
        <v>1.2132829999999999</v>
      </c>
      <c r="I74">
        <f t="shared" si="5"/>
        <v>13</v>
      </c>
      <c r="J74" t="str">
        <f>RIGHT(LEFT(D74,I74+3),3)</f>
        <v>mp3</v>
      </c>
      <c r="K74" t="str">
        <f>IF(ISNUMBER(SEARCH("enc",D74)),"enc","dec")</f>
        <v>enc</v>
      </c>
    </row>
    <row r="75" spans="1:11" x14ac:dyDescent="0.25">
      <c r="A75" t="s">
        <v>74</v>
      </c>
      <c r="B75">
        <v>74</v>
      </c>
      <c r="C75">
        <f t="shared" si="3"/>
        <v>13</v>
      </c>
      <c r="D75" t="s">
        <v>368</v>
      </c>
      <c r="E75">
        <v>0.54146300000000003</v>
      </c>
      <c r="F75">
        <v>1.17145E-4</v>
      </c>
      <c r="G75" s="5">
        <f t="shared" si="4"/>
        <v>0.49371583336504504</v>
      </c>
      <c r="H75">
        <v>0.91162100000000001</v>
      </c>
      <c r="I75">
        <f t="shared" si="5"/>
        <v>13</v>
      </c>
      <c r="J75" t="str">
        <f>RIGHT(LEFT(D75,I75+3),3)</f>
        <v>mp3</v>
      </c>
      <c r="K75" t="str">
        <f>IF(ISNUMBER(SEARCH("enc",D75)),"enc","dec")</f>
        <v>dec</v>
      </c>
    </row>
    <row r="76" spans="1:11" x14ac:dyDescent="0.25">
      <c r="A76" t="s">
        <v>75</v>
      </c>
      <c r="B76">
        <v>75</v>
      </c>
      <c r="C76">
        <f t="shared" si="3"/>
        <v>13</v>
      </c>
      <c r="D76" t="s">
        <v>369</v>
      </c>
      <c r="E76">
        <v>0.54178199999999999</v>
      </c>
      <c r="F76" s="5">
        <v>6.8915600000000001E-5</v>
      </c>
      <c r="G76" s="5">
        <f t="shared" si="4"/>
        <v>0.60174603210859279</v>
      </c>
      <c r="H76">
        <v>1.110538</v>
      </c>
      <c r="I76">
        <f t="shared" si="5"/>
        <v>13</v>
      </c>
      <c r="J76" t="str">
        <f>RIGHT(LEFT(D76,I76+3),3)</f>
        <v>jpg</v>
      </c>
      <c r="K76" t="str">
        <f>IF(ISNUMBER(SEARCH("enc",D76)),"enc","dec")</f>
        <v>enc</v>
      </c>
    </row>
    <row r="77" spans="1:11" x14ac:dyDescent="0.25">
      <c r="A77" t="s">
        <v>76</v>
      </c>
      <c r="B77">
        <v>76</v>
      </c>
      <c r="C77">
        <f t="shared" si="3"/>
        <v>13</v>
      </c>
      <c r="D77" t="s">
        <v>370</v>
      </c>
      <c r="E77">
        <v>0.54178199999999999</v>
      </c>
      <c r="F77" s="5">
        <v>5.4758700000000001E-5</v>
      </c>
      <c r="G77" s="5">
        <f t="shared" si="4"/>
        <v>0.62627822468608407</v>
      </c>
      <c r="H77">
        <v>1.155843</v>
      </c>
      <c r="I77">
        <f t="shared" si="5"/>
        <v>13</v>
      </c>
      <c r="J77" t="str">
        <f>RIGHT(LEFT(D77,I77+3),3)</f>
        <v>jpg</v>
      </c>
      <c r="K77" t="str">
        <f>IF(ISNUMBER(SEARCH("enc",D77)),"enc","dec")</f>
        <v>dec</v>
      </c>
    </row>
    <row r="78" spans="1:11" x14ac:dyDescent="0.25">
      <c r="A78" t="s">
        <v>77</v>
      </c>
      <c r="B78">
        <v>77</v>
      </c>
      <c r="C78">
        <f t="shared" si="3"/>
        <v>13</v>
      </c>
      <c r="D78" t="s">
        <v>371</v>
      </c>
      <c r="E78">
        <v>0.54146300000000003</v>
      </c>
      <c r="F78">
        <v>1.00685E-4</v>
      </c>
      <c r="G78" s="5">
        <f t="shared" si="4"/>
        <v>0.50659058535007007</v>
      </c>
      <c r="H78">
        <v>0.93542199999999998</v>
      </c>
      <c r="I78">
        <f t="shared" si="5"/>
        <v>13</v>
      </c>
      <c r="J78" t="str">
        <f>RIGHT(LEFT(D78,I78+3),3)</f>
        <v>h26</v>
      </c>
      <c r="K78" t="str">
        <f>IF(ISNUMBER(SEARCH("enc",D78)),"enc","dec")</f>
        <v>dec</v>
      </c>
    </row>
    <row r="79" spans="1:11" x14ac:dyDescent="0.25">
      <c r="A79" t="s">
        <v>78</v>
      </c>
      <c r="B79">
        <v>78</v>
      </c>
      <c r="C79">
        <f t="shared" si="3"/>
        <v>13</v>
      </c>
      <c r="D79" t="s">
        <v>372</v>
      </c>
      <c r="E79">
        <v>0.54178199999999999</v>
      </c>
      <c r="F79" s="5">
        <v>7.7415699999999998E-5</v>
      </c>
      <c r="G79" s="5">
        <f t="shared" si="4"/>
        <v>0.54793853648473834</v>
      </c>
      <c r="H79">
        <v>1.0112190000000001</v>
      </c>
      <c r="I79">
        <f t="shared" si="5"/>
        <v>13</v>
      </c>
      <c r="J79" t="str">
        <f>RIGHT(LEFT(D79,I79+3),3)</f>
        <v>h26</v>
      </c>
      <c r="K79" t="str">
        <f>IF(ISNUMBER(SEARCH("enc",D79)),"enc","dec")</f>
        <v>enc</v>
      </c>
    </row>
    <row r="80" spans="1:11" x14ac:dyDescent="0.25">
      <c r="A80" t="s">
        <v>79</v>
      </c>
      <c r="B80">
        <v>79</v>
      </c>
      <c r="C80">
        <f t="shared" si="3"/>
        <v>14</v>
      </c>
      <c r="D80" t="s">
        <v>373</v>
      </c>
      <c r="E80">
        <v>0.54178199999999999</v>
      </c>
      <c r="F80" s="5">
        <v>8.5190800000000004E-5</v>
      </c>
      <c r="G80" s="5">
        <f t="shared" si="4"/>
        <v>0.65652032783418124</v>
      </c>
      <c r="H80">
        <v>1.211589</v>
      </c>
      <c r="I80">
        <f t="shared" si="5"/>
        <v>13</v>
      </c>
      <c r="J80" t="str">
        <f>RIGHT(LEFT(D80,I80+3),3)</f>
        <v>mp3</v>
      </c>
      <c r="K80" t="str">
        <f>IF(ISNUMBER(SEARCH("enc",D80)),"enc","dec")</f>
        <v>enc</v>
      </c>
    </row>
    <row r="81" spans="1:11" x14ac:dyDescent="0.25">
      <c r="A81" t="s">
        <v>80</v>
      </c>
      <c r="B81">
        <v>80</v>
      </c>
      <c r="C81">
        <f t="shared" si="3"/>
        <v>14</v>
      </c>
      <c r="D81" t="s">
        <v>374</v>
      </c>
      <c r="E81">
        <v>0.54178199999999999</v>
      </c>
      <c r="F81">
        <v>1.17145E-4</v>
      </c>
      <c r="G81" s="5">
        <f t="shared" si="4"/>
        <v>0.49400447286746502</v>
      </c>
      <c r="H81">
        <v>0.91161700000000001</v>
      </c>
      <c r="I81">
        <f t="shared" si="5"/>
        <v>13</v>
      </c>
      <c r="J81" t="str">
        <f>RIGHT(LEFT(D81,I81+3),3)</f>
        <v>mp3</v>
      </c>
      <c r="K81" t="str">
        <f>IF(ISNUMBER(SEARCH("enc",D81)),"enc","dec")</f>
        <v>dec</v>
      </c>
    </row>
    <row r="82" spans="1:11" x14ac:dyDescent="0.25">
      <c r="A82" t="s">
        <v>81</v>
      </c>
      <c r="B82">
        <v>81</v>
      </c>
      <c r="C82">
        <f t="shared" si="3"/>
        <v>14</v>
      </c>
      <c r="D82" t="s">
        <v>375</v>
      </c>
      <c r="E82">
        <v>0.54119300000000004</v>
      </c>
      <c r="F82" s="5">
        <v>6.8885899999999997E-5</v>
      </c>
      <c r="G82" s="5">
        <f t="shared" si="4"/>
        <v>0.6011871543355326</v>
      </c>
      <c r="H82">
        <v>1.110714</v>
      </c>
      <c r="I82">
        <f t="shared" si="5"/>
        <v>13</v>
      </c>
      <c r="J82" t="str">
        <f>RIGHT(LEFT(D82,I82+3),3)</f>
        <v>jpg</v>
      </c>
      <c r="K82" t="str">
        <f>IF(ISNUMBER(SEARCH("enc",D82)),"enc","dec")</f>
        <v>enc</v>
      </c>
    </row>
    <row r="83" spans="1:11" x14ac:dyDescent="0.25">
      <c r="A83" t="s">
        <v>82</v>
      </c>
      <c r="B83">
        <v>82</v>
      </c>
      <c r="C83">
        <f t="shared" si="3"/>
        <v>14</v>
      </c>
      <c r="D83" t="s">
        <v>376</v>
      </c>
      <c r="E83">
        <v>0.54119300000000004</v>
      </c>
      <c r="F83" s="5">
        <v>5.4735599999999998E-5</v>
      </c>
      <c r="G83" s="5">
        <f t="shared" si="4"/>
        <v>0.62569104231736961</v>
      </c>
      <c r="H83">
        <v>1.1560159999999999</v>
      </c>
      <c r="I83">
        <f t="shared" si="5"/>
        <v>13</v>
      </c>
      <c r="J83" t="str">
        <f>RIGHT(LEFT(D83,I83+3),3)</f>
        <v>jpg</v>
      </c>
      <c r="K83" t="str">
        <f>IF(ISNUMBER(SEARCH("enc",D83)),"enc","dec")</f>
        <v>dec</v>
      </c>
    </row>
    <row r="84" spans="1:11" x14ac:dyDescent="0.25">
      <c r="A84" t="s">
        <v>83</v>
      </c>
      <c r="B84">
        <v>83</v>
      </c>
      <c r="C84">
        <f t="shared" si="3"/>
        <v>14</v>
      </c>
      <c r="D84" t="s">
        <v>377</v>
      </c>
      <c r="E84">
        <v>0.54178199999999999</v>
      </c>
      <c r="F84">
        <v>1.00651E-4</v>
      </c>
      <c r="G84" s="5">
        <f t="shared" si="4"/>
        <v>0.50705910431613599</v>
      </c>
      <c r="H84">
        <v>0.93573600000000001</v>
      </c>
      <c r="I84">
        <f t="shared" si="5"/>
        <v>13</v>
      </c>
      <c r="J84" t="str">
        <f>RIGHT(LEFT(D84,I84+3),3)</f>
        <v>h26</v>
      </c>
      <c r="K84" t="str">
        <f>IF(ISNUMBER(SEARCH("enc",D84)),"enc","dec")</f>
        <v>dec</v>
      </c>
    </row>
    <row r="85" spans="1:11" x14ac:dyDescent="0.25">
      <c r="A85" t="s">
        <v>84</v>
      </c>
      <c r="B85">
        <v>84</v>
      </c>
      <c r="C85">
        <f t="shared" si="3"/>
        <v>14</v>
      </c>
      <c r="D85" t="s">
        <v>378</v>
      </c>
      <c r="E85">
        <v>0.54119300000000004</v>
      </c>
      <c r="F85" s="5">
        <v>7.7369599999999999E-5</v>
      </c>
      <c r="G85" s="5">
        <f t="shared" si="4"/>
        <v>0.5475198772874017</v>
      </c>
      <c r="H85">
        <v>1.0115460000000001</v>
      </c>
      <c r="I85">
        <f t="shared" si="5"/>
        <v>13</v>
      </c>
      <c r="J85" t="str">
        <f>RIGHT(LEFT(D85,I85+3),3)</f>
        <v>h26</v>
      </c>
      <c r="K85" t="str">
        <f>IF(ISNUMBER(SEARCH("enc",D85)),"enc","dec")</f>
        <v>enc</v>
      </c>
    </row>
    <row r="86" spans="1:11" x14ac:dyDescent="0.25">
      <c r="A86" t="s">
        <v>85</v>
      </c>
      <c r="B86">
        <v>85</v>
      </c>
      <c r="C86">
        <f t="shared" si="3"/>
        <v>15</v>
      </c>
      <c r="D86" t="s">
        <v>379</v>
      </c>
      <c r="E86">
        <v>0.54119300000000004</v>
      </c>
      <c r="F86" s="5">
        <v>8.5055000000000005E-5</v>
      </c>
      <c r="G86" s="5">
        <f t="shared" si="4"/>
        <v>0.65667528865767011</v>
      </c>
      <c r="H86">
        <v>1.2131940000000001</v>
      </c>
      <c r="I86">
        <f t="shared" si="5"/>
        <v>13</v>
      </c>
      <c r="J86" t="str">
        <f>RIGHT(LEFT(D86,I86+3),3)</f>
        <v>mp3</v>
      </c>
      <c r="K86" t="str">
        <f>IF(ISNUMBER(SEARCH("enc",D86)),"enc","dec")</f>
        <v>enc</v>
      </c>
    </row>
    <row r="87" spans="1:11" x14ac:dyDescent="0.25">
      <c r="A87" t="s">
        <v>86</v>
      </c>
      <c r="B87">
        <v>86</v>
      </c>
      <c r="C87">
        <f t="shared" si="3"/>
        <v>15</v>
      </c>
      <c r="D87" t="s">
        <v>380</v>
      </c>
      <c r="E87">
        <v>0.54119300000000004</v>
      </c>
      <c r="F87">
        <v>1.17108E-4</v>
      </c>
      <c r="G87" s="5">
        <f t="shared" si="4"/>
        <v>0.49348969043906399</v>
      </c>
      <c r="H87">
        <v>0.91165799999999997</v>
      </c>
      <c r="I87">
        <f t="shared" si="5"/>
        <v>13</v>
      </c>
      <c r="J87" t="str">
        <f>RIGHT(LEFT(D87,I87+3),3)</f>
        <v>mp3</v>
      </c>
      <c r="K87" t="str">
        <f>IF(ISNUMBER(SEARCH("enc",D87)),"enc","dec")</f>
        <v>dec</v>
      </c>
    </row>
    <row r="88" spans="1:11" x14ac:dyDescent="0.25">
      <c r="A88" t="s">
        <v>87</v>
      </c>
      <c r="B88">
        <v>87</v>
      </c>
      <c r="C88">
        <f t="shared" si="3"/>
        <v>15</v>
      </c>
      <c r="D88" t="s">
        <v>381</v>
      </c>
      <c r="E88">
        <v>0.54289500000000002</v>
      </c>
      <c r="F88" s="5">
        <v>6.8859100000000006E-5</v>
      </c>
      <c r="G88" s="5">
        <f t="shared" si="4"/>
        <v>0.60347446637739954</v>
      </c>
      <c r="H88">
        <v>1.111445</v>
      </c>
      <c r="I88">
        <f t="shared" si="5"/>
        <v>13</v>
      </c>
      <c r="J88" t="str">
        <f>RIGHT(LEFT(D88,I88+3),3)</f>
        <v>jpg</v>
      </c>
      <c r="K88" t="str">
        <f>IF(ISNUMBER(SEARCH("enc",D88)),"enc","dec")</f>
        <v>enc</v>
      </c>
    </row>
    <row r="89" spans="1:11" x14ac:dyDescent="0.25">
      <c r="A89" t="s">
        <v>88</v>
      </c>
      <c r="B89">
        <v>88</v>
      </c>
      <c r="C89">
        <f t="shared" si="3"/>
        <v>15</v>
      </c>
      <c r="D89" t="s">
        <v>382</v>
      </c>
      <c r="E89">
        <v>0.54289500000000002</v>
      </c>
      <c r="F89" s="5">
        <v>5.47611E-5</v>
      </c>
      <c r="G89" s="5">
        <f t="shared" si="4"/>
        <v>0.6275348184822469</v>
      </c>
      <c r="H89">
        <v>1.155788</v>
      </c>
      <c r="I89">
        <f t="shared" si="5"/>
        <v>13</v>
      </c>
      <c r="J89" t="str">
        <f>RIGHT(LEFT(D89,I89+3),3)</f>
        <v>jpg</v>
      </c>
      <c r="K89" t="str">
        <f>IF(ISNUMBER(SEARCH("enc",D89)),"enc","dec")</f>
        <v>dec</v>
      </c>
    </row>
    <row r="90" spans="1:11" x14ac:dyDescent="0.25">
      <c r="A90" t="s">
        <v>89</v>
      </c>
      <c r="B90">
        <v>89</v>
      </c>
      <c r="C90">
        <f t="shared" si="3"/>
        <v>15</v>
      </c>
      <c r="D90" t="s">
        <v>383</v>
      </c>
      <c r="E90">
        <v>0.54119300000000004</v>
      </c>
      <c r="F90">
        <v>1.00649E-4</v>
      </c>
      <c r="G90" s="5">
        <f t="shared" si="4"/>
        <v>0.50637696087760597</v>
      </c>
      <c r="H90">
        <v>0.93549400000000005</v>
      </c>
      <c r="I90">
        <f t="shared" si="5"/>
        <v>13</v>
      </c>
      <c r="J90" t="str">
        <f>RIGHT(LEFT(D90,I90+3),3)</f>
        <v>h26</v>
      </c>
      <c r="K90" t="str">
        <f>IF(ISNUMBER(SEARCH("enc",D90)),"enc","dec")</f>
        <v>dec</v>
      </c>
    </row>
    <row r="91" spans="1:11" x14ac:dyDescent="0.25">
      <c r="A91" t="s">
        <v>90</v>
      </c>
      <c r="B91">
        <v>90</v>
      </c>
      <c r="C91">
        <f t="shared" si="3"/>
        <v>15</v>
      </c>
      <c r="D91" t="s">
        <v>384</v>
      </c>
      <c r="E91">
        <v>0.54289500000000002</v>
      </c>
      <c r="F91" s="5">
        <v>7.7296699999999995E-5</v>
      </c>
      <c r="G91" s="5">
        <f t="shared" si="4"/>
        <v>0.54990713887345244</v>
      </c>
      <c r="H91">
        <v>1.012772</v>
      </c>
      <c r="I91">
        <f t="shared" si="5"/>
        <v>13</v>
      </c>
      <c r="J91" t="str">
        <f>RIGHT(LEFT(D91,I91+3),3)</f>
        <v>h26</v>
      </c>
      <c r="K91" t="str">
        <f>IF(ISNUMBER(SEARCH("enc",D91)),"enc","dec")</f>
        <v>enc</v>
      </c>
    </row>
    <row r="92" spans="1:11" x14ac:dyDescent="0.25">
      <c r="A92" t="s">
        <v>91</v>
      </c>
      <c r="B92">
        <v>91</v>
      </c>
      <c r="C92">
        <f t="shared" si="3"/>
        <v>16</v>
      </c>
      <c r="D92" t="s">
        <v>385</v>
      </c>
      <c r="E92">
        <v>0.54289500000000002</v>
      </c>
      <c r="F92" s="5">
        <v>8.5210099999999999E-5</v>
      </c>
      <c r="G92" s="5">
        <f t="shared" si="4"/>
        <v>0.65771790127644103</v>
      </c>
      <c r="H92">
        <v>1.211311</v>
      </c>
      <c r="I92">
        <f t="shared" si="5"/>
        <v>13</v>
      </c>
      <c r="J92" t="str">
        <f>RIGHT(LEFT(D92,I92+3),3)</f>
        <v>mp3</v>
      </c>
      <c r="K92" t="str">
        <f>IF(ISNUMBER(SEARCH("enc",D92)),"enc","dec")</f>
        <v>enc</v>
      </c>
    </row>
    <row r="93" spans="1:11" x14ac:dyDescent="0.25">
      <c r="A93" t="s">
        <v>92</v>
      </c>
      <c r="B93">
        <v>92</v>
      </c>
      <c r="C93">
        <f t="shared" si="3"/>
        <v>16</v>
      </c>
      <c r="D93" t="s">
        <v>386</v>
      </c>
      <c r="E93">
        <v>0.54289500000000002</v>
      </c>
      <c r="F93">
        <v>1.1714600000000001E-4</v>
      </c>
      <c r="G93" s="5">
        <f t="shared" si="4"/>
        <v>0.49501638843935203</v>
      </c>
      <c r="H93">
        <v>0.91161199999999998</v>
      </c>
      <c r="I93">
        <f t="shared" si="5"/>
        <v>13</v>
      </c>
      <c r="J93" t="str">
        <f>RIGHT(LEFT(D93,I93+3),3)</f>
        <v>mp3</v>
      </c>
      <c r="K93" t="str">
        <f>IF(ISNUMBER(SEARCH("enc",D93)),"enc","dec")</f>
        <v>dec</v>
      </c>
    </row>
    <row r="94" spans="1:11" x14ac:dyDescent="0.25">
      <c r="A94" t="s">
        <v>93</v>
      </c>
      <c r="B94">
        <v>93</v>
      </c>
      <c r="C94">
        <f t="shared" si="3"/>
        <v>16</v>
      </c>
      <c r="D94" t="s">
        <v>387</v>
      </c>
      <c r="E94">
        <v>0.54146300000000003</v>
      </c>
      <c r="F94" s="5">
        <v>6.88966E-5</v>
      </c>
      <c r="G94" s="5">
        <f t="shared" si="4"/>
        <v>0.60155962427431686</v>
      </c>
      <c r="H94">
        <v>1.1108480000000001</v>
      </c>
      <c r="I94">
        <f t="shared" si="5"/>
        <v>13</v>
      </c>
      <c r="J94" t="str">
        <f>RIGHT(LEFT(D94,I94+3),3)</f>
        <v>jpg</v>
      </c>
      <c r="K94" t="str">
        <f>IF(ISNUMBER(SEARCH("enc",D94)),"enc","dec")</f>
        <v>enc</v>
      </c>
    </row>
    <row r="95" spans="1:11" x14ac:dyDescent="0.25">
      <c r="A95" t="s">
        <v>94</v>
      </c>
      <c r="B95">
        <v>94</v>
      </c>
      <c r="C95">
        <f t="shared" si="3"/>
        <v>16</v>
      </c>
      <c r="D95" t="s">
        <v>388</v>
      </c>
      <c r="E95">
        <v>0.54146300000000003</v>
      </c>
      <c r="F95" s="5">
        <v>5.4756899999999997E-5</v>
      </c>
      <c r="G95" s="5">
        <f t="shared" si="4"/>
        <v>0.62593225243435657</v>
      </c>
      <c r="H95">
        <v>1.1558850000000001</v>
      </c>
      <c r="I95">
        <f t="shared" si="5"/>
        <v>13</v>
      </c>
      <c r="J95" t="str">
        <f>RIGHT(LEFT(D95,I95+3),3)</f>
        <v>jpg</v>
      </c>
      <c r="K95" t="str">
        <f>IF(ISNUMBER(SEARCH("enc",D95)),"enc","dec")</f>
        <v>dec</v>
      </c>
    </row>
    <row r="96" spans="1:11" x14ac:dyDescent="0.25">
      <c r="A96" t="s">
        <v>95</v>
      </c>
      <c r="B96">
        <v>95</v>
      </c>
      <c r="C96">
        <f t="shared" si="3"/>
        <v>16</v>
      </c>
      <c r="D96" t="s">
        <v>389</v>
      </c>
      <c r="E96">
        <v>0.54289500000000002</v>
      </c>
      <c r="F96">
        <v>1.0061E-4</v>
      </c>
      <c r="G96" s="5">
        <f t="shared" si="4"/>
        <v>0.50830199149027</v>
      </c>
      <c r="H96">
        <v>0.93610700000000002</v>
      </c>
      <c r="I96">
        <f t="shared" si="5"/>
        <v>13</v>
      </c>
      <c r="J96" t="str">
        <f>RIGHT(LEFT(D96,I96+3),3)</f>
        <v>h26</v>
      </c>
      <c r="K96" t="str">
        <f>IF(ISNUMBER(SEARCH("enc",D96)),"enc","dec")</f>
        <v>dec</v>
      </c>
    </row>
    <row r="97" spans="1:11" x14ac:dyDescent="0.25">
      <c r="A97" t="s">
        <v>96</v>
      </c>
      <c r="B97">
        <v>96</v>
      </c>
      <c r="C97">
        <f t="shared" si="3"/>
        <v>16</v>
      </c>
      <c r="D97" t="s">
        <v>390</v>
      </c>
      <c r="E97">
        <v>0.54146300000000003</v>
      </c>
      <c r="F97" s="5">
        <v>7.7402699999999997E-5</v>
      </c>
      <c r="G97" s="5">
        <f t="shared" si="4"/>
        <v>0.54771017250796117</v>
      </c>
      <c r="H97">
        <v>1.011393</v>
      </c>
      <c r="I97">
        <f t="shared" si="5"/>
        <v>13</v>
      </c>
      <c r="J97" t="str">
        <f>RIGHT(LEFT(D97,I97+3),3)</f>
        <v>h26</v>
      </c>
      <c r="K97" t="str">
        <f>IF(ISNUMBER(SEARCH("enc",D97)),"enc","dec")</f>
        <v>enc</v>
      </c>
    </row>
    <row r="98" spans="1:11" x14ac:dyDescent="0.25">
      <c r="A98" t="s">
        <v>97</v>
      </c>
      <c r="B98">
        <v>97</v>
      </c>
      <c r="C98">
        <f t="shared" si="3"/>
        <v>17</v>
      </c>
      <c r="D98" t="s">
        <v>391</v>
      </c>
      <c r="E98">
        <v>0.54146300000000003</v>
      </c>
      <c r="F98" s="5">
        <v>8.5102699999999994E-5</v>
      </c>
      <c r="G98" s="5">
        <f t="shared" si="4"/>
        <v>0.65681553326348951</v>
      </c>
      <c r="H98">
        <v>1.2128479999999999</v>
      </c>
      <c r="I98">
        <f t="shared" si="5"/>
        <v>13</v>
      </c>
      <c r="J98" t="str">
        <f>RIGHT(LEFT(D98,I98+3),3)</f>
        <v>mp3</v>
      </c>
      <c r="K98" t="str">
        <f>IF(ISNUMBER(SEARCH("enc",D98)),"enc","dec")</f>
        <v>enc</v>
      </c>
    </row>
    <row r="99" spans="1:11" x14ac:dyDescent="0.25">
      <c r="A99" t="s">
        <v>98</v>
      </c>
      <c r="B99">
        <v>98</v>
      </c>
      <c r="C99">
        <f t="shared" si="3"/>
        <v>17</v>
      </c>
      <c r="D99" t="s">
        <v>392</v>
      </c>
      <c r="E99">
        <v>0.54146300000000003</v>
      </c>
      <c r="F99">
        <v>1.17145E-4</v>
      </c>
      <c r="G99" s="5">
        <f t="shared" si="4"/>
        <v>0.49371583336504504</v>
      </c>
      <c r="H99">
        <v>0.91162100000000001</v>
      </c>
      <c r="I99">
        <f t="shared" si="5"/>
        <v>13</v>
      </c>
      <c r="J99" t="str">
        <f>RIGHT(LEFT(D99,I99+3),3)</f>
        <v>mp3</v>
      </c>
      <c r="K99" t="str">
        <f>IF(ISNUMBER(SEARCH("enc",D99)),"enc","dec")</f>
        <v>dec</v>
      </c>
    </row>
    <row r="100" spans="1:11" x14ac:dyDescent="0.25">
      <c r="A100" t="s">
        <v>99</v>
      </c>
      <c r="B100">
        <v>99</v>
      </c>
      <c r="C100">
        <f t="shared" si="3"/>
        <v>17</v>
      </c>
      <c r="D100" t="s">
        <v>393</v>
      </c>
      <c r="E100">
        <v>0.54178199999999999</v>
      </c>
      <c r="F100" s="5">
        <v>6.8915600000000001E-5</v>
      </c>
      <c r="G100" s="5">
        <f t="shared" si="4"/>
        <v>0.60174603210859279</v>
      </c>
      <c r="H100">
        <v>1.110538</v>
      </c>
      <c r="I100">
        <f t="shared" si="5"/>
        <v>13</v>
      </c>
      <c r="J100" t="str">
        <f>RIGHT(LEFT(D100,I100+3),3)</f>
        <v>jpg</v>
      </c>
      <c r="K100" t="str">
        <f>IF(ISNUMBER(SEARCH("enc",D100)),"enc","dec")</f>
        <v>enc</v>
      </c>
    </row>
    <row r="101" spans="1:11" x14ac:dyDescent="0.25">
      <c r="A101" t="s">
        <v>100</v>
      </c>
      <c r="B101">
        <v>100</v>
      </c>
      <c r="C101">
        <f t="shared" si="3"/>
        <v>17</v>
      </c>
      <c r="D101" t="s">
        <v>394</v>
      </c>
      <c r="E101">
        <v>0.54178199999999999</v>
      </c>
      <c r="F101" s="5">
        <v>5.4758700000000001E-5</v>
      </c>
      <c r="G101" s="5">
        <f t="shared" si="4"/>
        <v>0.62627822468608407</v>
      </c>
      <c r="H101">
        <v>1.155843</v>
      </c>
      <c r="I101">
        <f t="shared" si="5"/>
        <v>14</v>
      </c>
      <c r="J101" t="str">
        <f>RIGHT(LEFT(D101,I101+3),3)</f>
        <v>jpg</v>
      </c>
      <c r="K101" t="str">
        <f>IF(ISNUMBER(SEARCH("enc",D101)),"enc","dec")</f>
        <v>dec</v>
      </c>
    </row>
    <row r="102" spans="1:11" x14ac:dyDescent="0.25">
      <c r="A102" t="s">
        <v>101</v>
      </c>
      <c r="B102">
        <v>101</v>
      </c>
      <c r="C102">
        <f t="shared" si="3"/>
        <v>17</v>
      </c>
      <c r="D102" t="s">
        <v>395</v>
      </c>
      <c r="E102">
        <v>0.54146300000000003</v>
      </c>
      <c r="F102">
        <v>1.00685E-4</v>
      </c>
      <c r="G102" s="5">
        <f t="shared" si="4"/>
        <v>0.50659058535007007</v>
      </c>
      <c r="H102">
        <v>0.93542199999999998</v>
      </c>
      <c r="I102">
        <f t="shared" si="5"/>
        <v>14</v>
      </c>
      <c r="J102" t="str">
        <f>RIGHT(LEFT(D102,I102+3),3)</f>
        <v>h26</v>
      </c>
      <c r="K102" t="str">
        <f>IF(ISNUMBER(SEARCH("enc",D102)),"enc","dec")</f>
        <v>dec</v>
      </c>
    </row>
    <row r="103" spans="1:11" x14ac:dyDescent="0.25">
      <c r="A103" t="s">
        <v>102</v>
      </c>
      <c r="B103">
        <v>102</v>
      </c>
      <c r="C103">
        <f t="shared" si="3"/>
        <v>17</v>
      </c>
      <c r="D103" t="s">
        <v>396</v>
      </c>
      <c r="E103">
        <v>0.54178199999999999</v>
      </c>
      <c r="F103" s="5">
        <v>7.7415699999999998E-5</v>
      </c>
      <c r="G103" s="5">
        <f t="shared" si="4"/>
        <v>0.54793853648473834</v>
      </c>
      <c r="H103">
        <v>1.0112190000000001</v>
      </c>
      <c r="I103">
        <f t="shared" si="5"/>
        <v>14</v>
      </c>
      <c r="J103" t="str">
        <f>RIGHT(LEFT(D103,I103+3),3)</f>
        <v>h26</v>
      </c>
      <c r="K103" t="str">
        <f>IF(ISNUMBER(SEARCH("enc",D103)),"enc","dec")</f>
        <v>enc</v>
      </c>
    </row>
    <row r="104" spans="1:11" x14ac:dyDescent="0.25">
      <c r="A104" t="s">
        <v>103</v>
      </c>
      <c r="B104">
        <v>103</v>
      </c>
      <c r="C104">
        <f t="shared" si="3"/>
        <v>18</v>
      </c>
      <c r="D104" t="s">
        <v>397</v>
      </c>
      <c r="E104">
        <v>0.54178199999999999</v>
      </c>
      <c r="F104" s="5">
        <v>8.53124E-5</v>
      </c>
      <c r="G104" s="5">
        <f t="shared" si="4"/>
        <v>0.65558521218220112</v>
      </c>
      <c r="H104">
        <v>1.2098629999999999</v>
      </c>
      <c r="I104">
        <f t="shared" si="5"/>
        <v>14</v>
      </c>
      <c r="J104" t="str">
        <f>RIGHT(LEFT(D104,I104+3),3)</f>
        <v>mp3</v>
      </c>
      <c r="K104" t="str">
        <f>IF(ISNUMBER(SEARCH("enc",D104)),"enc","dec")</f>
        <v>enc</v>
      </c>
    </row>
    <row r="105" spans="1:11" x14ac:dyDescent="0.25">
      <c r="A105" t="s">
        <v>104</v>
      </c>
      <c r="B105">
        <v>104</v>
      </c>
      <c r="C105">
        <f t="shared" si="3"/>
        <v>18</v>
      </c>
      <c r="D105" t="s">
        <v>398</v>
      </c>
      <c r="E105">
        <v>0.54178199999999999</v>
      </c>
      <c r="F105">
        <v>1.17145E-4</v>
      </c>
      <c r="G105" s="5">
        <f t="shared" si="4"/>
        <v>0.49400447286746502</v>
      </c>
      <c r="H105">
        <v>0.91161700000000001</v>
      </c>
      <c r="I105">
        <f t="shared" si="5"/>
        <v>14</v>
      </c>
      <c r="J105" t="str">
        <f>RIGHT(LEFT(D105,I105+3),3)</f>
        <v>mp3</v>
      </c>
      <c r="K105" t="str">
        <f>IF(ISNUMBER(SEARCH("enc",D105)),"enc","dec")</f>
        <v>dec</v>
      </c>
    </row>
    <row r="106" spans="1:11" x14ac:dyDescent="0.25">
      <c r="A106" t="s">
        <v>105</v>
      </c>
      <c r="B106">
        <v>105</v>
      </c>
      <c r="C106">
        <f t="shared" si="3"/>
        <v>18</v>
      </c>
      <c r="D106" t="s">
        <v>399</v>
      </c>
      <c r="E106">
        <v>0.54119300000000004</v>
      </c>
      <c r="F106" s="5">
        <v>6.8885899999999997E-5</v>
      </c>
      <c r="G106" s="5">
        <f t="shared" si="4"/>
        <v>0.6011871543355326</v>
      </c>
      <c r="H106">
        <v>1.110714</v>
      </c>
      <c r="I106">
        <f t="shared" si="5"/>
        <v>14</v>
      </c>
      <c r="J106" t="str">
        <f>RIGHT(LEFT(D106,I106+3),3)</f>
        <v>jpg</v>
      </c>
      <c r="K106" t="str">
        <f>IF(ISNUMBER(SEARCH("enc",D106)),"enc","dec")</f>
        <v>enc</v>
      </c>
    </row>
    <row r="107" spans="1:11" x14ac:dyDescent="0.25">
      <c r="A107" t="s">
        <v>106</v>
      </c>
      <c r="B107">
        <v>106</v>
      </c>
      <c r="C107">
        <f t="shared" si="3"/>
        <v>18</v>
      </c>
      <c r="D107" t="s">
        <v>400</v>
      </c>
      <c r="E107">
        <v>0.54119300000000004</v>
      </c>
      <c r="F107" s="5">
        <v>5.4735599999999998E-5</v>
      </c>
      <c r="G107" s="5">
        <f t="shared" si="4"/>
        <v>0.62569104231736961</v>
      </c>
      <c r="H107">
        <v>1.1560159999999999</v>
      </c>
      <c r="I107">
        <f t="shared" si="5"/>
        <v>14</v>
      </c>
      <c r="J107" t="str">
        <f>RIGHT(LEFT(D107,I107+3),3)</f>
        <v>jpg</v>
      </c>
      <c r="K107" t="str">
        <f>IF(ISNUMBER(SEARCH("enc",D107)),"enc","dec")</f>
        <v>dec</v>
      </c>
    </row>
    <row r="108" spans="1:11" x14ac:dyDescent="0.25">
      <c r="A108" t="s">
        <v>107</v>
      </c>
      <c r="B108">
        <v>107</v>
      </c>
      <c r="C108">
        <f t="shared" si="3"/>
        <v>18</v>
      </c>
      <c r="D108" t="s">
        <v>401</v>
      </c>
      <c r="E108">
        <v>0.54178199999999999</v>
      </c>
      <c r="F108">
        <v>1.00651E-4</v>
      </c>
      <c r="G108" s="5">
        <f t="shared" si="4"/>
        <v>0.50705910431613599</v>
      </c>
      <c r="H108">
        <v>0.93573600000000001</v>
      </c>
      <c r="I108">
        <f t="shared" si="5"/>
        <v>14</v>
      </c>
      <c r="J108" t="str">
        <f>RIGHT(LEFT(D108,I108+3),3)</f>
        <v>h26</v>
      </c>
      <c r="K108" t="str">
        <f>IF(ISNUMBER(SEARCH("enc",D108)),"enc","dec")</f>
        <v>dec</v>
      </c>
    </row>
    <row r="109" spans="1:11" x14ac:dyDescent="0.25">
      <c r="A109" t="s">
        <v>108</v>
      </c>
      <c r="B109">
        <v>108</v>
      </c>
      <c r="C109">
        <f t="shared" si="3"/>
        <v>18</v>
      </c>
      <c r="D109" t="s">
        <v>402</v>
      </c>
      <c r="E109">
        <v>0.54119300000000004</v>
      </c>
      <c r="F109" s="5">
        <v>7.7369599999999999E-5</v>
      </c>
      <c r="G109" s="5">
        <f t="shared" si="4"/>
        <v>0.5475198772874017</v>
      </c>
      <c r="H109">
        <v>1.0115460000000001</v>
      </c>
      <c r="I109">
        <f t="shared" si="5"/>
        <v>14</v>
      </c>
      <c r="J109" t="str">
        <f>RIGHT(LEFT(D109,I109+3),3)</f>
        <v>h26</v>
      </c>
      <c r="K109" t="str">
        <f>IF(ISNUMBER(SEARCH("enc",D109)),"enc","dec")</f>
        <v>enc</v>
      </c>
    </row>
    <row r="110" spans="1:11" x14ac:dyDescent="0.25">
      <c r="A110" t="s">
        <v>109</v>
      </c>
      <c r="B110">
        <v>109</v>
      </c>
      <c r="C110">
        <f t="shared" si="3"/>
        <v>19</v>
      </c>
      <c r="D110" t="s">
        <v>403</v>
      </c>
      <c r="E110">
        <v>0.54119300000000004</v>
      </c>
      <c r="F110" s="5">
        <v>8.5055000000000005E-5</v>
      </c>
      <c r="G110" s="5">
        <f t="shared" si="4"/>
        <v>0.65667528865767011</v>
      </c>
      <c r="H110">
        <v>1.2131940000000001</v>
      </c>
      <c r="I110">
        <f t="shared" si="5"/>
        <v>14</v>
      </c>
      <c r="J110" t="str">
        <f>RIGHT(LEFT(D110,I110+3),3)</f>
        <v>mp3</v>
      </c>
      <c r="K110" t="str">
        <f>IF(ISNUMBER(SEARCH("enc",D110)),"enc","dec")</f>
        <v>enc</v>
      </c>
    </row>
    <row r="111" spans="1:11" x14ac:dyDescent="0.25">
      <c r="A111" t="s">
        <v>110</v>
      </c>
      <c r="B111">
        <v>110</v>
      </c>
      <c r="C111">
        <f t="shared" si="3"/>
        <v>19</v>
      </c>
      <c r="D111" t="s">
        <v>404</v>
      </c>
      <c r="E111">
        <v>0.54119300000000004</v>
      </c>
      <c r="F111">
        <v>1.17108E-4</v>
      </c>
      <c r="G111" s="5">
        <f t="shared" si="4"/>
        <v>0.49348969043906399</v>
      </c>
      <c r="H111">
        <v>0.91165799999999997</v>
      </c>
      <c r="I111">
        <f t="shared" si="5"/>
        <v>14</v>
      </c>
      <c r="J111" t="str">
        <f>RIGHT(LEFT(D111,I111+3),3)</f>
        <v>mp3</v>
      </c>
      <c r="K111" t="str">
        <f>IF(ISNUMBER(SEARCH("enc",D111)),"enc","dec")</f>
        <v>dec</v>
      </c>
    </row>
    <row r="112" spans="1:11" x14ac:dyDescent="0.25">
      <c r="A112" t="s">
        <v>111</v>
      </c>
      <c r="B112">
        <v>111</v>
      </c>
      <c r="C112">
        <f t="shared" si="3"/>
        <v>19</v>
      </c>
      <c r="D112" t="s">
        <v>405</v>
      </c>
      <c r="E112">
        <v>0.54289500000000002</v>
      </c>
      <c r="F112" s="5">
        <v>6.8859100000000006E-5</v>
      </c>
      <c r="G112" s="5">
        <f t="shared" si="4"/>
        <v>0.60347446637739954</v>
      </c>
      <c r="H112">
        <v>1.111445</v>
      </c>
      <c r="I112">
        <f t="shared" si="5"/>
        <v>14</v>
      </c>
      <c r="J112" t="str">
        <f>RIGHT(LEFT(D112,I112+3),3)</f>
        <v>jpg</v>
      </c>
      <c r="K112" t="str">
        <f>IF(ISNUMBER(SEARCH("enc",D112)),"enc","dec")</f>
        <v>enc</v>
      </c>
    </row>
    <row r="113" spans="1:11" x14ac:dyDescent="0.25">
      <c r="A113" t="s">
        <v>112</v>
      </c>
      <c r="B113">
        <v>112</v>
      </c>
      <c r="C113">
        <f t="shared" si="3"/>
        <v>19</v>
      </c>
      <c r="D113" t="s">
        <v>406</v>
      </c>
      <c r="E113">
        <v>0.54289500000000002</v>
      </c>
      <c r="F113" s="5">
        <v>5.47611E-5</v>
      </c>
      <c r="G113" s="5">
        <f t="shared" si="4"/>
        <v>0.6275348184822469</v>
      </c>
      <c r="H113">
        <v>1.155788</v>
      </c>
      <c r="I113">
        <f t="shared" si="5"/>
        <v>14</v>
      </c>
      <c r="J113" t="str">
        <f>RIGHT(LEFT(D113,I113+3),3)</f>
        <v>jpg</v>
      </c>
      <c r="K113" t="str">
        <f>IF(ISNUMBER(SEARCH("enc",D113)),"enc","dec")</f>
        <v>dec</v>
      </c>
    </row>
    <row r="114" spans="1:11" x14ac:dyDescent="0.25">
      <c r="A114" t="s">
        <v>113</v>
      </c>
      <c r="B114">
        <v>113</v>
      </c>
      <c r="C114">
        <f t="shared" si="3"/>
        <v>19</v>
      </c>
      <c r="D114" t="s">
        <v>407</v>
      </c>
      <c r="E114">
        <v>0.54119300000000004</v>
      </c>
      <c r="F114">
        <v>1.00649E-4</v>
      </c>
      <c r="G114" s="5">
        <f t="shared" si="4"/>
        <v>0.50637696087760597</v>
      </c>
      <c r="H114">
        <v>0.93549400000000005</v>
      </c>
      <c r="I114">
        <f t="shared" si="5"/>
        <v>14</v>
      </c>
      <c r="J114" t="str">
        <f>RIGHT(LEFT(D114,I114+3),3)</f>
        <v>h26</v>
      </c>
      <c r="K114" t="str">
        <f>IF(ISNUMBER(SEARCH("enc",D114)),"enc","dec")</f>
        <v>dec</v>
      </c>
    </row>
    <row r="115" spans="1:11" x14ac:dyDescent="0.25">
      <c r="A115" t="s">
        <v>114</v>
      </c>
      <c r="B115">
        <v>114</v>
      </c>
      <c r="C115">
        <f t="shared" si="3"/>
        <v>19</v>
      </c>
      <c r="D115" t="s">
        <v>408</v>
      </c>
      <c r="E115">
        <v>0.54289500000000002</v>
      </c>
      <c r="F115" s="5">
        <v>7.7296699999999995E-5</v>
      </c>
      <c r="G115" s="5">
        <f t="shared" si="4"/>
        <v>0.54990713887345244</v>
      </c>
      <c r="H115">
        <v>1.012772</v>
      </c>
      <c r="I115">
        <f t="shared" si="5"/>
        <v>14</v>
      </c>
      <c r="J115" t="str">
        <f>RIGHT(LEFT(D115,I115+3),3)</f>
        <v>h26</v>
      </c>
      <c r="K115" t="str">
        <f>IF(ISNUMBER(SEARCH("enc",D115)),"enc","dec")</f>
        <v>enc</v>
      </c>
    </row>
    <row r="116" spans="1:11" x14ac:dyDescent="0.25">
      <c r="A116" t="s">
        <v>115</v>
      </c>
      <c r="B116">
        <v>115</v>
      </c>
      <c r="C116">
        <f t="shared" si="3"/>
        <v>20</v>
      </c>
      <c r="D116" t="s">
        <v>409</v>
      </c>
      <c r="E116">
        <v>0.54289500000000002</v>
      </c>
      <c r="F116" s="5">
        <v>8.5222499999999999E-5</v>
      </c>
      <c r="G116" s="5">
        <f t="shared" si="4"/>
        <v>0.65762180879731491</v>
      </c>
      <c r="H116">
        <v>1.2111339999999999</v>
      </c>
      <c r="I116">
        <f t="shared" si="5"/>
        <v>14</v>
      </c>
      <c r="J116" t="str">
        <f>RIGHT(LEFT(D116,I116+3),3)</f>
        <v>mp3</v>
      </c>
      <c r="K116" t="str">
        <f>IF(ISNUMBER(SEARCH("enc",D116)),"enc","dec")</f>
        <v>enc</v>
      </c>
    </row>
    <row r="117" spans="1:11" x14ac:dyDescent="0.25">
      <c r="A117" t="s">
        <v>116</v>
      </c>
      <c r="B117">
        <v>116</v>
      </c>
      <c r="C117">
        <f t="shared" si="3"/>
        <v>20</v>
      </c>
      <c r="D117" t="s">
        <v>410</v>
      </c>
      <c r="E117">
        <v>0.54289500000000002</v>
      </c>
      <c r="F117">
        <v>1.1714600000000001E-4</v>
      </c>
      <c r="G117" s="5">
        <f t="shared" si="4"/>
        <v>0.49501638843935203</v>
      </c>
      <c r="H117">
        <v>0.91161199999999998</v>
      </c>
      <c r="I117">
        <f t="shared" si="5"/>
        <v>14</v>
      </c>
      <c r="J117" t="str">
        <f>RIGHT(LEFT(D117,I117+3),3)</f>
        <v>mp3</v>
      </c>
      <c r="K117" t="str">
        <f>IF(ISNUMBER(SEARCH("enc",D117)),"enc","dec")</f>
        <v>dec</v>
      </c>
    </row>
    <row r="118" spans="1:11" x14ac:dyDescent="0.25">
      <c r="A118" t="s">
        <v>117</v>
      </c>
      <c r="B118">
        <v>117</v>
      </c>
      <c r="C118">
        <f t="shared" si="3"/>
        <v>20</v>
      </c>
      <c r="D118" t="s">
        <v>411</v>
      </c>
      <c r="E118">
        <v>0.54146300000000003</v>
      </c>
      <c r="F118" s="5">
        <v>6.88966E-5</v>
      </c>
      <c r="G118" s="5">
        <f t="shared" si="4"/>
        <v>0.60155962427431686</v>
      </c>
      <c r="H118">
        <v>1.1108480000000001</v>
      </c>
      <c r="I118">
        <f t="shared" si="5"/>
        <v>14</v>
      </c>
      <c r="J118" t="str">
        <f>RIGHT(LEFT(D118,I118+3),3)</f>
        <v>jpg</v>
      </c>
      <c r="K118" t="str">
        <f>IF(ISNUMBER(SEARCH("enc",D118)),"enc","dec")</f>
        <v>enc</v>
      </c>
    </row>
    <row r="119" spans="1:11" x14ac:dyDescent="0.25">
      <c r="A119" t="s">
        <v>118</v>
      </c>
      <c r="B119">
        <v>118</v>
      </c>
      <c r="C119">
        <f t="shared" si="3"/>
        <v>20</v>
      </c>
      <c r="D119" t="s">
        <v>412</v>
      </c>
      <c r="E119">
        <v>0.54146300000000003</v>
      </c>
      <c r="F119" s="5">
        <v>5.4756899999999997E-5</v>
      </c>
      <c r="G119" s="5">
        <f t="shared" si="4"/>
        <v>0.62593225243435657</v>
      </c>
      <c r="H119">
        <v>1.1558850000000001</v>
      </c>
      <c r="I119">
        <f t="shared" si="5"/>
        <v>14</v>
      </c>
      <c r="J119" t="str">
        <f>RIGHT(LEFT(D119,I119+3),3)</f>
        <v>jpg</v>
      </c>
      <c r="K119" t="str">
        <f>IF(ISNUMBER(SEARCH("enc",D119)),"enc","dec")</f>
        <v>dec</v>
      </c>
    </row>
    <row r="120" spans="1:11" x14ac:dyDescent="0.25">
      <c r="A120" t="s">
        <v>119</v>
      </c>
      <c r="B120">
        <v>119</v>
      </c>
      <c r="C120">
        <f t="shared" si="3"/>
        <v>20</v>
      </c>
      <c r="D120" t="s">
        <v>413</v>
      </c>
      <c r="E120">
        <v>0.54289500000000002</v>
      </c>
      <c r="F120">
        <v>1.0061E-4</v>
      </c>
      <c r="G120" s="5">
        <f t="shared" si="4"/>
        <v>0.50830199149027</v>
      </c>
      <c r="H120">
        <v>0.93610700000000002</v>
      </c>
      <c r="I120">
        <f t="shared" si="5"/>
        <v>14</v>
      </c>
      <c r="J120" t="str">
        <f>RIGHT(LEFT(D120,I120+3),3)</f>
        <v>h26</v>
      </c>
      <c r="K120" t="str">
        <f>IF(ISNUMBER(SEARCH("enc",D120)),"enc","dec")</f>
        <v>dec</v>
      </c>
    </row>
    <row r="121" spans="1:11" x14ac:dyDescent="0.25">
      <c r="A121" t="s">
        <v>120</v>
      </c>
      <c r="B121">
        <v>120</v>
      </c>
      <c r="C121">
        <f t="shared" si="3"/>
        <v>20</v>
      </c>
      <c r="D121" t="s">
        <v>414</v>
      </c>
      <c r="E121">
        <v>0.54146300000000003</v>
      </c>
      <c r="F121" s="5">
        <v>7.7402699999999997E-5</v>
      </c>
      <c r="G121" s="5">
        <f t="shared" si="4"/>
        <v>0.54771017250796117</v>
      </c>
      <c r="H121">
        <v>1.011393</v>
      </c>
      <c r="I121">
        <f t="shared" si="5"/>
        <v>14</v>
      </c>
      <c r="J121" t="str">
        <f>RIGHT(LEFT(D121,I121+3),3)</f>
        <v>h26</v>
      </c>
      <c r="K121" t="str">
        <f>IF(ISNUMBER(SEARCH("enc",D121)),"enc","dec")</f>
        <v>enc</v>
      </c>
    </row>
    <row r="122" spans="1:11" x14ac:dyDescent="0.25">
      <c r="A122" t="s">
        <v>121</v>
      </c>
      <c r="B122">
        <v>121</v>
      </c>
      <c r="C122">
        <f t="shared" si="3"/>
        <v>21</v>
      </c>
      <c r="D122" t="s">
        <v>415</v>
      </c>
      <c r="E122">
        <v>0.54146300000000003</v>
      </c>
      <c r="F122" s="5">
        <v>8.5133E-5</v>
      </c>
      <c r="G122" s="5">
        <f t="shared" si="4"/>
        <v>0.65658216276746106</v>
      </c>
      <c r="H122">
        <v>1.2124170000000001</v>
      </c>
      <c r="I122">
        <f t="shared" si="5"/>
        <v>14</v>
      </c>
      <c r="J122" t="str">
        <f>RIGHT(LEFT(D122,I122+3),3)</f>
        <v>mp3</v>
      </c>
      <c r="K122" t="str">
        <f>IF(ISNUMBER(SEARCH("enc",D122)),"enc","dec")</f>
        <v>enc</v>
      </c>
    </row>
    <row r="123" spans="1:11" x14ac:dyDescent="0.25">
      <c r="A123" t="s">
        <v>122</v>
      </c>
      <c r="B123">
        <v>122</v>
      </c>
      <c r="C123">
        <f t="shared" si="3"/>
        <v>21</v>
      </c>
      <c r="D123" t="s">
        <v>416</v>
      </c>
      <c r="E123">
        <v>0.54146300000000003</v>
      </c>
      <c r="F123">
        <v>1.17144E-4</v>
      </c>
      <c r="G123" s="5">
        <f t="shared" si="4"/>
        <v>0.49372070667472001</v>
      </c>
      <c r="H123">
        <v>0.91163000000000005</v>
      </c>
      <c r="I123">
        <f t="shared" si="5"/>
        <v>14</v>
      </c>
      <c r="J123" t="str">
        <f>RIGHT(LEFT(D123,I123+3),3)</f>
        <v>mp3</v>
      </c>
      <c r="K123" t="str">
        <f>IF(ISNUMBER(SEARCH("enc",D123)),"enc","dec")</f>
        <v>dec</v>
      </c>
    </row>
    <row r="124" spans="1:11" x14ac:dyDescent="0.25">
      <c r="A124" t="s">
        <v>123</v>
      </c>
      <c r="B124">
        <v>123</v>
      </c>
      <c r="C124">
        <f t="shared" si="3"/>
        <v>21</v>
      </c>
      <c r="D124" t="s">
        <v>417</v>
      </c>
      <c r="E124">
        <v>0.54178199999999999</v>
      </c>
      <c r="F124" s="5">
        <v>6.8915600000000001E-5</v>
      </c>
      <c r="G124" s="5">
        <f t="shared" si="4"/>
        <v>0.60174603210859279</v>
      </c>
      <c r="H124">
        <v>1.110538</v>
      </c>
      <c r="I124">
        <f t="shared" si="5"/>
        <v>14</v>
      </c>
      <c r="J124" t="str">
        <f>RIGHT(LEFT(D124,I124+3),3)</f>
        <v>jpg</v>
      </c>
      <c r="K124" t="str">
        <f>IF(ISNUMBER(SEARCH("enc",D124)),"enc","dec")</f>
        <v>enc</v>
      </c>
    </row>
    <row r="125" spans="1:11" x14ac:dyDescent="0.25">
      <c r="A125" t="s">
        <v>124</v>
      </c>
      <c r="B125">
        <v>124</v>
      </c>
      <c r="C125">
        <f t="shared" si="3"/>
        <v>21</v>
      </c>
      <c r="D125" t="s">
        <v>418</v>
      </c>
      <c r="E125">
        <v>0.54178199999999999</v>
      </c>
      <c r="F125" s="5">
        <v>5.4758700000000001E-5</v>
      </c>
      <c r="G125" s="5">
        <f t="shared" si="4"/>
        <v>0.62627822468608407</v>
      </c>
      <c r="H125">
        <v>1.155843</v>
      </c>
      <c r="I125">
        <f t="shared" si="5"/>
        <v>14</v>
      </c>
      <c r="J125" t="str">
        <f>RIGHT(LEFT(D125,I125+3),3)</f>
        <v>jpg</v>
      </c>
      <c r="K125" t="str">
        <f>IF(ISNUMBER(SEARCH("enc",D125)),"enc","dec")</f>
        <v>dec</v>
      </c>
    </row>
    <row r="126" spans="1:11" x14ac:dyDescent="0.25">
      <c r="A126" t="s">
        <v>125</v>
      </c>
      <c r="B126">
        <v>125</v>
      </c>
      <c r="C126">
        <f t="shared" si="3"/>
        <v>21</v>
      </c>
      <c r="D126" t="s">
        <v>419</v>
      </c>
      <c r="E126">
        <v>0.54146300000000003</v>
      </c>
      <c r="F126">
        <v>1.00685E-4</v>
      </c>
      <c r="G126" s="5">
        <f t="shared" si="4"/>
        <v>0.50659058535007007</v>
      </c>
      <c r="H126">
        <v>0.93542199999999998</v>
      </c>
      <c r="I126">
        <f t="shared" si="5"/>
        <v>14</v>
      </c>
      <c r="J126" t="str">
        <f>RIGHT(LEFT(D126,I126+3),3)</f>
        <v>h26</v>
      </c>
      <c r="K126" t="str">
        <f>IF(ISNUMBER(SEARCH("enc",D126)),"enc","dec")</f>
        <v>dec</v>
      </c>
    </row>
    <row r="127" spans="1:11" x14ac:dyDescent="0.25">
      <c r="A127" t="s">
        <v>126</v>
      </c>
      <c r="B127">
        <v>126</v>
      </c>
      <c r="C127">
        <f t="shared" si="3"/>
        <v>21</v>
      </c>
      <c r="D127" t="s">
        <v>420</v>
      </c>
      <c r="E127">
        <v>0.54178199999999999</v>
      </c>
      <c r="F127" s="5">
        <v>7.7415699999999998E-5</v>
      </c>
      <c r="G127" s="5">
        <f t="shared" si="4"/>
        <v>0.54793853648473834</v>
      </c>
      <c r="H127">
        <v>1.0112190000000001</v>
      </c>
      <c r="I127">
        <f t="shared" si="5"/>
        <v>14</v>
      </c>
      <c r="J127" t="str">
        <f>RIGHT(LEFT(D127,I127+3),3)</f>
        <v>h26</v>
      </c>
      <c r="K127" t="str">
        <f>IF(ISNUMBER(SEARCH("enc",D127)),"enc","dec")</f>
        <v>enc</v>
      </c>
    </row>
    <row r="128" spans="1:11" x14ac:dyDescent="0.25">
      <c r="A128" t="s">
        <v>127</v>
      </c>
      <c r="B128">
        <v>127</v>
      </c>
      <c r="C128">
        <f t="shared" si="3"/>
        <v>22</v>
      </c>
      <c r="D128" t="s">
        <v>421</v>
      </c>
      <c r="E128">
        <v>0.54178199999999999</v>
      </c>
      <c r="F128" s="5">
        <v>8.5284200000000006E-5</v>
      </c>
      <c r="G128" s="5">
        <f t="shared" si="4"/>
        <v>0.65580192497774459</v>
      </c>
      <c r="H128">
        <v>1.2102630000000001</v>
      </c>
      <c r="I128">
        <f t="shared" si="5"/>
        <v>14</v>
      </c>
      <c r="J128" t="str">
        <f>RIGHT(LEFT(D128,I128+3),3)</f>
        <v>mp3</v>
      </c>
      <c r="K128" t="str">
        <f>IF(ISNUMBER(SEARCH("enc",D128)),"enc","dec")</f>
        <v>enc</v>
      </c>
    </row>
    <row r="129" spans="1:11" x14ac:dyDescent="0.25">
      <c r="A129" t="s">
        <v>128</v>
      </c>
      <c r="B129">
        <v>128</v>
      </c>
      <c r="C129">
        <f t="shared" si="3"/>
        <v>22</v>
      </c>
      <c r="D129" t="s">
        <v>422</v>
      </c>
      <c r="E129">
        <v>0.54178199999999999</v>
      </c>
      <c r="F129">
        <v>1.17145E-4</v>
      </c>
      <c r="G129" s="5">
        <f t="shared" si="4"/>
        <v>0.49400447286746502</v>
      </c>
      <c r="H129">
        <v>0.91161700000000001</v>
      </c>
      <c r="I129">
        <f t="shared" si="5"/>
        <v>14</v>
      </c>
      <c r="J129" t="str">
        <f>RIGHT(LEFT(D129,I129+3),3)</f>
        <v>mp3</v>
      </c>
      <c r="K129" t="str">
        <f>IF(ISNUMBER(SEARCH("enc",D129)),"enc","dec")</f>
        <v>dec</v>
      </c>
    </row>
    <row r="130" spans="1:11" x14ac:dyDescent="0.25">
      <c r="A130" t="s">
        <v>129</v>
      </c>
      <c r="B130">
        <v>129</v>
      </c>
      <c r="C130">
        <f t="shared" si="3"/>
        <v>22</v>
      </c>
      <c r="D130" t="s">
        <v>423</v>
      </c>
      <c r="E130">
        <v>0.54119300000000004</v>
      </c>
      <c r="F130" s="5">
        <v>6.8885899999999997E-5</v>
      </c>
      <c r="G130" s="5">
        <f t="shared" si="4"/>
        <v>0.6011871543355326</v>
      </c>
      <c r="H130">
        <v>1.110714</v>
      </c>
      <c r="I130">
        <f t="shared" si="5"/>
        <v>14</v>
      </c>
      <c r="J130" t="str">
        <f>RIGHT(LEFT(D130,I130+3),3)</f>
        <v>jpg</v>
      </c>
      <c r="K130" t="str">
        <f>IF(ISNUMBER(SEARCH("enc",D130)),"enc","dec")</f>
        <v>enc</v>
      </c>
    </row>
    <row r="131" spans="1:11" x14ac:dyDescent="0.25">
      <c r="A131" t="s">
        <v>130</v>
      </c>
      <c r="B131">
        <v>130</v>
      </c>
      <c r="C131">
        <f t="shared" ref="C131:C194" si="6">1+QUOTIENT(B131-1,6)</f>
        <v>22</v>
      </c>
      <c r="D131" t="s">
        <v>424</v>
      </c>
      <c r="E131">
        <v>0.54119300000000004</v>
      </c>
      <c r="F131" s="5">
        <v>5.4735599999999998E-5</v>
      </c>
      <c r="G131" s="5">
        <f t="shared" ref="G131:G194" si="7">(E131+F131)*H131</f>
        <v>0.62569104231736961</v>
      </c>
      <c r="H131">
        <v>1.1560159999999999</v>
      </c>
      <c r="I131">
        <f t="shared" ref="I131:I194" si="8">SEARCH("_",D131,8)</f>
        <v>14</v>
      </c>
      <c r="J131" t="str">
        <f>RIGHT(LEFT(D131,I131+3),3)</f>
        <v>jpg</v>
      </c>
      <c r="K131" t="str">
        <f>IF(ISNUMBER(SEARCH("enc",D131)),"enc","dec")</f>
        <v>dec</v>
      </c>
    </row>
    <row r="132" spans="1:11" x14ac:dyDescent="0.25">
      <c r="A132" t="s">
        <v>131</v>
      </c>
      <c r="B132">
        <v>131</v>
      </c>
      <c r="C132">
        <f t="shared" si="6"/>
        <v>22</v>
      </c>
      <c r="D132" t="s">
        <v>425</v>
      </c>
      <c r="E132">
        <v>0.54178199999999999</v>
      </c>
      <c r="F132">
        <v>1.0064300000000001E-4</v>
      </c>
      <c r="G132" s="5">
        <f t="shared" si="7"/>
        <v>0.507095944849972</v>
      </c>
      <c r="H132">
        <v>0.93580399999999997</v>
      </c>
      <c r="I132">
        <f t="shared" si="8"/>
        <v>14</v>
      </c>
      <c r="J132" t="str">
        <f>RIGHT(LEFT(D132,I132+3),3)</f>
        <v>h26</v>
      </c>
      <c r="K132" t="str">
        <f>IF(ISNUMBER(SEARCH("enc",D132)),"enc","dec")</f>
        <v>dec</v>
      </c>
    </row>
    <row r="133" spans="1:11" x14ac:dyDescent="0.25">
      <c r="A133" t="s">
        <v>132</v>
      </c>
      <c r="B133">
        <v>132</v>
      </c>
      <c r="C133">
        <f t="shared" si="6"/>
        <v>22</v>
      </c>
      <c r="D133" t="s">
        <v>426</v>
      </c>
      <c r="E133">
        <v>0.54119300000000004</v>
      </c>
      <c r="F133" s="5">
        <v>7.7369599999999999E-5</v>
      </c>
      <c r="G133" s="5">
        <f t="shared" si="7"/>
        <v>0.5475198772874017</v>
      </c>
      <c r="H133">
        <v>1.0115460000000001</v>
      </c>
      <c r="I133">
        <f t="shared" si="8"/>
        <v>14</v>
      </c>
      <c r="J133" t="str">
        <f>RIGHT(LEFT(D133,I133+3),3)</f>
        <v>h26</v>
      </c>
      <c r="K133" t="str">
        <f>IF(ISNUMBER(SEARCH("enc",D133)),"enc","dec")</f>
        <v>enc</v>
      </c>
    </row>
    <row r="134" spans="1:11" x14ac:dyDescent="0.25">
      <c r="A134" t="s">
        <v>133</v>
      </c>
      <c r="B134">
        <v>133</v>
      </c>
      <c r="C134">
        <f t="shared" si="6"/>
        <v>23</v>
      </c>
      <c r="D134" t="s">
        <v>427</v>
      </c>
      <c r="E134">
        <v>0.54119300000000004</v>
      </c>
      <c r="F134" s="5">
        <v>8.5029299999999996E-5</v>
      </c>
      <c r="G134" s="5">
        <f t="shared" si="7"/>
        <v>0.65687336523730799</v>
      </c>
      <c r="H134">
        <v>1.21356</v>
      </c>
      <c r="I134">
        <f t="shared" si="8"/>
        <v>14</v>
      </c>
      <c r="J134" t="str">
        <f>RIGHT(LEFT(D134,I134+3),3)</f>
        <v>mp3</v>
      </c>
      <c r="K134" t="str">
        <f>IF(ISNUMBER(SEARCH("enc",D134)),"enc","dec")</f>
        <v>enc</v>
      </c>
    </row>
    <row r="135" spans="1:11" x14ac:dyDescent="0.25">
      <c r="A135" t="s">
        <v>134</v>
      </c>
      <c r="B135">
        <v>134</v>
      </c>
      <c r="C135">
        <f t="shared" si="6"/>
        <v>23</v>
      </c>
      <c r="D135" t="s">
        <v>428</v>
      </c>
      <c r="E135">
        <v>0.54119300000000004</v>
      </c>
      <c r="F135">
        <v>1.17108E-4</v>
      </c>
      <c r="G135" s="5">
        <f t="shared" si="7"/>
        <v>0.49348969043906399</v>
      </c>
      <c r="H135">
        <v>0.91165799999999997</v>
      </c>
      <c r="I135">
        <f t="shared" si="8"/>
        <v>14</v>
      </c>
      <c r="J135" t="str">
        <f>RIGHT(LEFT(D135,I135+3),3)</f>
        <v>mp3</v>
      </c>
      <c r="K135" t="str">
        <f>IF(ISNUMBER(SEARCH("enc",D135)),"enc","dec")</f>
        <v>dec</v>
      </c>
    </row>
    <row r="136" spans="1:11" x14ac:dyDescent="0.25">
      <c r="A136" t="s">
        <v>135</v>
      </c>
      <c r="B136">
        <v>135</v>
      </c>
      <c r="C136">
        <f t="shared" si="6"/>
        <v>23</v>
      </c>
      <c r="D136" t="s">
        <v>429</v>
      </c>
      <c r="E136">
        <v>0.54289500000000002</v>
      </c>
      <c r="F136" s="5">
        <v>6.8858799999999999E-5</v>
      </c>
      <c r="G136" s="5">
        <f t="shared" si="7"/>
        <v>0.60347718086325997</v>
      </c>
      <c r="H136">
        <v>1.11145</v>
      </c>
      <c r="I136">
        <f t="shared" si="8"/>
        <v>14</v>
      </c>
      <c r="J136" t="str">
        <f>RIGHT(LEFT(D136,I136+3),3)</f>
        <v>jpg</v>
      </c>
      <c r="K136" t="str">
        <f>IF(ISNUMBER(SEARCH("enc",D136)),"enc","dec")</f>
        <v>enc</v>
      </c>
    </row>
    <row r="137" spans="1:11" x14ac:dyDescent="0.25">
      <c r="A137" t="s">
        <v>136</v>
      </c>
      <c r="B137">
        <v>136</v>
      </c>
      <c r="C137">
        <f t="shared" si="6"/>
        <v>23</v>
      </c>
      <c r="D137" t="s">
        <v>430</v>
      </c>
      <c r="E137">
        <v>0.54289500000000002</v>
      </c>
      <c r="F137" s="5">
        <v>5.47611E-5</v>
      </c>
      <c r="G137" s="5">
        <f t="shared" si="7"/>
        <v>0.6275348184822469</v>
      </c>
      <c r="H137">
        <v>1.155788</v>
      </c>
      <c r="I137">
        <f t="shared" si="8"/>
        <v>14</v>
      </c>
      <c r="J137" t="str">
        <f>RIGHT(LEFT(D137,I137+3),3)</f>
        <v>jpg</v>
      </c>
      <c r="K137" t="str">
        <f>IF(ISNUMBER(SEARCH("enc",D137)),"enc","dec")</f>
        <v>dec</v>
      </c>
    </row>
    <row r="138" spans="1:11" x14ac:dyDescent="0.25">
      <c r="A138" t="s">
        <v>137</v>
      </c>
      <c r="B138">
        <v>137</v>
      </c>
      <c r="C138">
        <f t="shared" si="6"/>
        <v>23</v>
      </c>
      <c r="D138" t="s">
        <v>431</v>
      </c>
      <c r="E138">
        <v>0.54119300000000004</v>
      </c>
      <c r="F138">
        <v>1.00649E-4</v>
      </c>
      <c r="G138" s="5">
        <f t="shared" si="7"/>
        <v>0.50637696087760597</v>
      </c>
      <c r="H138">
        <v>0.93549400000000005</v>
      </c>
      <c r="I138">
        <f t="shared" si="8"/>
        <v>14</v>
      </c>
      <c r="J138" t="str">
        <f>RIGHT(LEFT(D138,I138+3),3)</f>
        <v>h26</v>
      </c>
      <c r="K138" t="str">
        <f>IF(ISNUMBER(SEARCH("enc",D138)),"enc","dec")</f>
        <v>dec</v>
      </c>
    </row>
    <row r="139" spans="1:11" x14ac:dyDescent="0.25">
      <c r="A139" t="s">
        <v>138</v>
      </c>
      <c r="B139">
        <v>138</v>
      </c>
      <c r="C139">
        <f t="shared" si="6"/>
        <v>23</v>
      </c>
      <c r="D139" t="s">
        <v>432</v>
      </c>
      <c r="E139">
        <v>0.54119300000000004</v>
      </c>
      <c r="F139" s="5">
        <v>7.7275900000000003E-5</v>
      </c>
      <c r="G139" s="5">
        <f t="shared" si="7"/>
        <v>0.54818337986379484</v>
      </c>
      <c r="H139">
        <v>1.012772</v>
      </c>
      <c r="I139">
        <f t="shared" si="8"/>
        <v>14</v>
      </c>
      <c r="J139" t="str">
        <f>RIGHT(LEFT(D139,I139+3),3)</f>
        <v>h26</v>
      </c>
      <c r="K139" t="str">
        <f>IF(ISNUMBER(SEARCH("enc",D139)),"enc","dec")</f>
        <v>enc</v>
      </c>
    </row>
    <row r="140" spans="1:11" x14ac:dyDescent="0.25">
      <c r="A140" t="s">
        <v>139</v>
      </c>
      <c r="B140">
        <v>139</v>
      </c>
      <c r="C140">
        <f t="shared" si="6"/>
        <v>24</v>
      </c>
      <c r="D140" t="s">
        <v>433</v>
      </c>
      <c r="E140">
        <v>0.54289500000000002</v>
      </c>
      <c r="F140" s="5">
        <v>8.5209800000000005E-5</v>
      </c>
      <c r="G140" s="5">
        <f t="shared" si="7"/>
        <v>0.657720072833887</v>
      </c>
      <c r="H140">
        <v>1.2113149999999999</v>
      </c>
      <c r="I140">
        <f t="shared" si="8"/>
        <v>14</v>
      </c>
      <c r="J140" t="str">
        <f>RIGHT(LEFT(D140,I140+3),3)</f>
        <v>mp3</v>
      </c>
      <c r="K140" t="str">
        <f>IF(ISNUMBER(SEARCH("enc",D140)),"enc","dec")</f>
        <v>enc</v>
      </c>
    </row>
    <row r="141" spans="1:11" x14ac:dyDescent="0.25">
      <c r="A141" t="s">
        <v>140</v>
      </c>
      <c r="B141">
        <v>140</v>
      </c>
      <c r="C141">
        <f t="shared" si="6"/>
        <v>24</v>
      </c>
      <c r="D141" t="s">
        <v>434</v>
      </c>
      <c r="E141">
        <v>0.54289500000000002</v>
      </c>
      <c r="F141">
        <v>1.1714600000000001E-4</v>
      </c>
      <c r="G141" s="5">
        <f t="shared" si="7"/>
        <v>0.49501638843935203</v>
      </c>
      <c r="H141">
        <v>0.91161199999999998</v>
      </c>
      <c r="I141">
        <f t="shared" si="8"/>
        <v>14</v>
      </c>
      <c r="J141" t="str">
        <f>RIGHT(LEFT(D141,I141+3),3)</f>
        <v>mp3</v>
      </c>
      <c r="K141" t="str">
        <f>IF(ISNUMBER(SEARCH("enc",D141)),"enc","dec")</f>
        <v>dec</v>
      </c>
    </row>
    <row r="142" spans="1:11" x14ac:dyDescent="0.25">
      <c r="A142" t="s">
        <v>141</v>
      </c>
      <c r="B142">
        <v>141</v>
      </c>
      <c r="C142">
        <f t="shared" si="6"/>
        <v>24</v>
      </c>
      <c r="D142" t="s">
        <v>435</v>
      </c>
      <c r="E142">
        <v>0.55702300000000005</v>
      </c>
      <c r="F142" s="5">
        <v>6.93476E-5</v>
      </c>
      <c r="G142" s="5">
        <f t="shared" si="7"/>
        <v>0.61884492014676484</v>
      </c>
      <c r="H142">
        <v>1.1108480000000001</v>
      </c>
      <c r="I142">
        <f t="shared" si="8"/>
        <v>14</v>
      </c>
      <c r="J142" t="str">
        <f>RIGHT(LEFT(D142,I142+3),3)</f>
        <v>jpg</v>
      </c>
      <c r="K142" t="str">
        <f>IF(ISNUMBER(SEARCH("enc",D142)),"enc","dec")</f>
        <v>enc</v>
      </c>
    </row>
    <row r="143" spans="1:11" x14ac:dyDescent="0.25">
      <c r="A143" t="s">
        <v>142</v>
      </c>
      <c r="B143">
        <v>142</v>
      </c>
      <c r="C143">
        <f t="shared" si="6"/>
        <v>24</v>
      </c>
      <c r="D143" t="s">
        <v>436</v>
      </c>
      <c r="E143">
        <v>0.55702300000000005</v>
      </c>
      <c r="F143" s="5">
        <v>5.5115299999999997E-5</v>
      </c>
      <c r="G143" s="5">
        <f t="shared" si="7"/>
        <v>0.64391823730354059</v>
      </c>
      <c r="H143">
        <v>1.1558850000000001</v>
      </c>
      <c r="I143">
        <f t="shared" si="8"/>
        <v>14</v>
      </c>
      <c r="J143" t="str">
        <f>RIGHT(LEFT(D143,I143+3),3)</f>
        <v>jpg</v>
      </c>
      <c r="K143" t="str">
        <f>IF(ISNUMBER(SEARCH("enc",D143)),"enc","dec")</f>
        <v>dec</v>
      </c>
    </row>
    <row r="144" spans="1:11" x14ac:dyDescent="0.25">
      <c r="A144" t="s">
        <v>143</v>
      </c>
      <c r="B144">
        <v>143</v>
      </c>
      <c r="C144">
        <f t="shared" si="6"/>
        <v>24</v>
      </c>
      <c r="D144" t="s">
        <v>437</v>
      </c>
      <c r="E144">
        <v>0.54289500000000002</v>
      </c>
      <c r="F144">
        <v>1.0061E-4</v>
      </c>
      <c r="G144" s="5">
        <f t="shared" si="7"/>
        <v>0.50830199149027</v>
      </c>
      <c r="H144">
        <v>0.93610700000000002</v>
      </c>
      <c r="I144">
        <f t="shared" si="8"/>
        <v>14</v>
      </c>
      <c r="J144" t="str">
        <f>RIGHT(LEFT(D144,I144+3),3)</f>
        <v>h26</v>
      </c>
      <c r="K144" t="str">
        <f>IF(ISNUMBER(SEARCH("enc",D144)),"enc","dec")</f>
        <v>dec</v>
      </c>
    </row>
    <row r="145" spans="1:11" x14ac:dyDescent="0.25">
      <c r="A145" t="s">
        <v>144</v>
      </c>
      <c r="B145">
        <v>144</v>
      </c>
      <c r="C145">
        <f t="shared" si="6"/>
        <v>24</v>
      </c>
      <c r="D145" t="s">
        <v>438</v>
      </c>
      <c r="E145">
        <v>0.55702300000000005</v>
      </c>
      <c r="F145" s="5">
        <v>7.7909299999999996E-5</v>
      </c>
      <c r="G145" s="5">
        <f t="shared" si="7"/>
        <v>0.56344795995965491</v>
      </c>
      <c r="H145">
        <v>1.011393</v>
      </c>
      <c r="I145">
        <f t="shared" si="8"/>
        <v>14</v>
      </c>
      <c r="J145" t="str">
        <f>RIGHT(LEFT(D145,I145+3),3)</f>
        <v>h26</v>
      </c>
      <c r="K145" t="str">
        <f>IF(ISNUMBER(SEARCH("enc",D145)),"enc","dec")</f>
        <v>enc</v>
      </c>
    </row>
    <row r="146" spans="1:11" x14ac:dyDescent="0.25">
      <c r="A146" t="s">
        <v>145</v>
      </c>
      <c r="B146">
        <v>145</v>
      </c>
      <c r="C146">
        <f t="shared" si="6"/>
        <v>25</v>
      </c>
      <c r="D146" t="s">
        <v>439</v>
      </c>
      <c r="E146">
        <v>0.55702300000000005</v>
      </c>
      <c r="F146" s="5">
        <v>8.5990399999999996E-5</v>
      </c>
      <c r="G146" s="5">
        <f t="shared" si="7"/>
        <v>0.67309016845743364</v>
      </c>
      <c r="H146">
        <v>1.2081839999999999</v>
      </c>
      <c r="I146">
        <f t="shared" si="8"/>
        <v>14</v>
      </c>
      <c r="J146" t="str">
        <f>RIGHT(LEFT(D146,I146+3),3)</f>
        <v>mp3</v>
      </c>
      <c r="K146" t="str">
        <f>IF(ISNUMBER(SEARCH("enc",D146)),"enc","dec")</f>
        <v>enc</v>
      </c>
    </row>
    <row r="147" spans="1:11" x14ac:dyDescent="0.25">
      <c r="A147" t="s">
        <v>146</v>
      </c>
      <c r="B147">
        <v>146</v>
      </c>
      <c r="C147">
        <f t="shared" si="6"/>
        <v>25</v>
      </c>
      <c r="D147" t="s">
        <v>440</v>
      </c>
      <c r="E147">
        <v>0.55702300000000005</v>
      </c>
      <c r="F147">
        <v>1.1874099999999999E-4</v>
      </c>
      <c r="G147" s="5">
        <f t="shared" si="7"/>
        <v>0.50435590389069596</v>
      </c>
      <c r="H147">
        <v>0.90525599999999995</v>
      </c>
      <c r="I147">
        <f t="shared" si="8"/>
        <v>14</v>
      </c>
      <c r="J147" t="str">
        <f>RIGHT(LEFT(D147,I147+3),3)</f>
        <v>mp3</v>
      </c>
      <c r="K147" t="str">
        <f>IF(ISNUMBER(SEARCH("enc",D147)),"enc","dec")</f>
        <v>dec</v>
      </c>
    </row>
    <row r="148" spans="1:11" x14ac:dyDescent="0.25">
      <c r="A148" t="s">
        <v>147</v>
      </c>
      <c r="B148">
        <v>147</v>
      </c>
      <c r="C148">
        <f t="shared" si="6"/>
        <v>25</v>
      </c>
      <c r="D148" t="s">
        <v>441</v>
      </c>
      <c r="E148">
        <v>0.55734300000000003</v>
      </c>
      <c r="F148" s="5">
        <v>6.9383700000000005E-5</v>
      </c>
      <c r="G148" s="5">
        <f t="shared" si="7"/>
        <v>0.61887657501344784</v>
      </c>
      <c r="H148">
        <v>1.1102669999999999</v>
      </c>
      <c r="I148">
        <f t="shared" si="8"/>
        <v>14</v>
      </c>
      <c r="J148" t="str">
        <f>RIGHT(LEFT(D148,I148+3),3)</f>
        <v>jpg</v>
      </c>
      <c r="K148" t="str">
        <f>IF(ISNUMBER(SEARCH("enc",D148)),"enc","dec")</f>
        <v>enc</v>
      </c>
    </row>
    <row r="149" spans="1:11" x14ac:dyDescent="0.25">
      <c r="A149" t="s">
        <v>148</v>
      </c>
      <c r="B149">
        <v>148</v>
      </c>
      <c r="C149">
        <f t="shared" si="6"/>
        <v>25</v>
      </c>
      <c r="D149" t="s">
        <v>442</v>
      </c>
      <c r="E149">
        <v>0.55734300000000003</v>
      </c>
      <c r="F149" s="5">
        <v>5.51569E-5</v>
      </c>
      <c r="G149" s="5">
        <f t="shared" si="7"/>
        <v>0.64379988780291209</v>
      </c>
      <c r="H149">
        <v>1.155009</v>
      </c>
      <c r="I149">
        <f t="shared" si="8"/>
        <v>14</v>
      </c>
      <c r="J149" t="str">
        <f>RIGHT(LEFT(D149,I149+3),3)</f>
        <v>jpg</v>
      </c>
      <c r="K149" t="str">
        <f>IF(ISNUMBER(SEARCH("enc",D149)),"enc","dec")</f>
        <v>dec</v>
      </c>
    </row>
    <row r="150" spans="1:11" x14ac:dyDescent="0.25">
      <c r="A150" t="s">
        <v>149</v>
      </c>
      <c r="B150">
        <v>149</v>
      </c>
      <c r="C150">
        <f t="shared" si="6"/>
        <v>25</v>
      </c>
      <c r="D150" t="s">
        <v>443</v>
      </c>
      <c r="E150">
        <v>0.55702300000000005</v>
      </c>
      <c r="F150">
        <v>1.0429600000000001E-4</v>
      </c>
      <c r="G150" s="5">
        <f t="shared" si="7"/>
        <v>0.50639862719001605</v>
      </c>
      <c r="H150">
        <v>0.90894600000000003</v>
      </c>
      <c r="I150">
        <f t="shared" si="8"/>
        <v>14</v>
      </c>
      <c r="J150" t="str">
        <f>RIGHT(LEFT(D150,I150+3),3)</f>
        <v>h26</v>
      </c>
      <c r="K150" t="str">
        <f>IF(ISNUMBER(SEARCH("enc",D150)),"enc","dec")</f>
        <v>dec</v>
      </c>
    </row>
    <row r="151" spans="1:11" x14ac:dyDescent="0.25">
      <c r="A151" t="s">
        <v>150</v>
      </c>
      <c r="B151">
        <v>150</v>
      </c>
      <c r="C151">
        <f t="shared" si="6"/>
        <v>25</v>
      </c>
      <c r="D151" t="s">
        <v>444</v>
      </c>
      <c r="E151">
        <v>0.55734300000000003</v>
      </c>
      <c r="F151" s="5">
        <v>7.9294499999999998E-5</v>
      </c>
      <c r="G151" s="5">
        <f t="shared" si="7"/>
        <v>0.55392223991283451</v>
      </c>
      <c r="H151">
        <v>0.99372099999999997</v>
      </c>
      <c r="I151">
        <f t="shared" si="8"/>
        <v>14</v>
      </c>
      <c r="J151" t="str">
        <f>RIGHT(LEFT(D151,I151+3),3)</f>
        <v>h26</v>
      </c>
      <c r="K151" t="str">
        <f>IF(ISNUMBER(SEARCH("enc",D151)),"enc","dec")</f>
        <v>enc</v>
      </c>
    </row>
    <row r="152" spans="1:11" x14ac:dyDescent="0.25">
      <c r="A152" t="s">
        <v>151</v>
      </c>
      <c r="B152">
        <v>151</v>
      </c>
      <c r="C152">
        <f t="shared" si="6"/>
        <v>26</v>
      </c>
      <c r="D152" t="s">
        <v>445</v>
      </c>
      <c r="E152">
        <v>0.55734300000000003</v>
      </c>
      <c r="F152" s="5">
        <v>8.5968200000000001E-5</v>
      </c>
      <c r="G152" s="5">
        <f t="shared" si="7"/>
        <v>0.67364900606692257</v>
      </c>
      <c r="H152">
        <v>1.208493</v>
      </c>
      <c r="I152">
        <f t="shared" si="8"/>
        <v>14</v>
      </c>
      <c r="J152" t="str">
        <f>RIGHT(LEFT(D152,I152+3),3)</f>
        <v>mp3</v>
      </c>
      <c r="K152" t="str">
        <f>IF(ISNUMBER(SEARCH("enc",D152)),"enc","dec")</f>
        <v>enc</v>
      </c>
    </row>
    <row r="153" spans="1:11" x14ac:dyDescent="0.25">
      <c r="A153" t="s">
        <v>152</v>
      </c>
      <c r="B153">
        <v>152</v>
      </c>
      <c r="C153">
        <f t="shared" si="6"/>
        <v>26</v>
      </c>
      <c r="D153" t="s">
        <v>446</v>
      </c>
      <c r="E153">
        <v>0.55734300000000003</v>
      </c>
      <c r="F153">
        <v>1.18743E-4</v>
      </c>
      <c r="G153" s="5">
        <f t="shared" si="7"/>
        <v>0.50463555330983401</v>
      </c>
      <c r="H153">
        <v>0.90523799999999999</v>
      </c>
      <c r="I153">
        <f t="shared" si="8"/>
        <v>14</v>
      </c>
      <c r="J153" t="str">
        <f>RIGHT(LEFT(D153,I153+3),3)</f>
        <v>mp3</v>
      </c>
      <c r="K153" t="str">
        <f>IF(ISNUMBER(SEARCH("enc",D153)),"enc","dec")</f>
        <v>dec</v>
      </c>
    </row>
    <row r="154" spans="1:11" x14ac:dyDescent="0.25">
      <c r="A154" t="s">
        <v>153</v>
      </c>
      <c r="B154">
        <v>153</v>
      </c>
      <c r="C154">
        <f t="shared" si="6"/>
        <v>26</v>
      </c>
      <c r="D154" t="s">
        <v>447</v>
      </c>
      <c r="E154">
        <v>0.55675300000000005</v>
      </c>
      <c r="F154" s="5">
        <v>6.9382100000000001E-5</v>
      </c>
      <c r="G154" s="5">
        <f t="shared" si="7"/>
        <v>0.61806950319670739</v>
      </c>
      <c r="H154">
        <v>1.1099939999999999</v>
      </c>
      <c r="I154">
        <f t="shared" si="8"/>
        <v>14</v>
      </c>
      <c r="J154" t="str">
        <f>RIGHT(LEFT(D154,I154+3),3)</f>
        <v>jpg</v>
      </c>
      <c r="K154" t="str">
        <f>IF(ISNUMBER(SEARCH("enc",D154)),"enc","dec")</f>
        <v>enc</v>
      </c>
    </row>
    <row r="155" spans="1:11" x14ac:dyDescent="0.25">
      <c r="A155" t="s">
        <v>154</v>
      </c>
      <c r="B155">
        <v>154</v>
      </c>
      <c r="C155">
        <f t="shared" si="6"/>
        <v>26</v>
      </c>
      <c r="D155" t="s">
        <v>448</v>
      </c>
      <c r="E155">
        <v>0.55675300000000005</v>
      </c>
      <c r="F155" s="5">
        <v>5.5148500000000002E-5</v>
      </c>
      <c r="G155" s="5">
        <f t="shared" si="7"/>
        <v>0.64304381049893755</v>
      </c>
      <c r="H155">
        <v>1.1548750000000001</v>
      </c>
      <c r="I155">
        <f t="shared" si="8"/>
        <v>14</v>
      </c>
      <c r="J155" t="str">
        <f>RIGHT(LEFT(D155,I155+3),3)</f>
        <v>jpg</v>
      </c>
      <c r="K155" t="str">
        <f>IF(ISNUMBER(SEARCH("enc",D155)),"enc","dec")</f>
        <v>dec</v>
      </c>
    </row>
    <row r="156" spans="1:11" x14ac:dyDescent="0.25">
      <c r="A156" t="s">
        <v>155</v>
      </c>
      <c r="B156">
        <v>155</v>
      </c>
      <c r="C156">
        <f t="shared" si="6"/>
        <v>26</v>
      </c>
      <c r="D156" t="s">
        <v>449</v>
      </c>
      <c r="E156">
        <v>0.55734300000000003</v>
      </c>
      <c r="F156">
        <v>1.04405E-4</v>
      </c>
      <c r="G156" s="5">
        <f t="shared" si="7"/>
        <v>0.50616057139778503</v>
      </c>
      <c r="H156">
        <v>0.90799700000000005</v>
      </c>
      <c r="I156">
        <f t="shared" si="8"/>
        <v>14</v>
      </c>
      <c r="J156" t="str">
        <f>RIGHT(LEFT(D156,I156+3),3)</f>
        <v>h26</v>
      </c>
      <c r="K156" t="str">
        <f>IF(ISNUMBER(SEARCH("enc",D156)),"enc","dec")</f>
        <v>dec</v>
      </c>
    </row>
    <row r="157" spans="1:11" x14ac:dyDescent="0.25">
      <c r="A157" t="s">
        <v>156</v>
      </c>
      <c r="B157">
        <v>156</v>
      </c>
      <c r="C157">
        <f t="shared" si="6"/>
        <v>26</v>
      </c>
      <c r="D157" t="s">
        <v>450</v>
      </c>
      <c r="E157">
        <v>0.55675300000000005</v>
      </c>
      <c r="F157" s="5">
        <v>7.9297199999999997E-5</v>
      </c>
      <c r="G157" s="5">
        <f t="shared" si="7"/>
        <v>0.55316889751672127</v>
      </c>
      <c r="H157">
        <v>0.993421</v>
      </c>
      <c r="I157">
        <f t="shared" si="8"/>
        <v>14</v>
      </c>
      <c r="J157" t="str">
        <f>RIGHT(LEFT(D157,I157+3),3)</f>
        <v>h26</v>
      </c>
      <c r="K157" t="str">
        <f>IF(ISNUMBER(SEARCH("enc",D157)),"enc","dec")</f>
        <v>enc</v>
      </c>
    </row>
    <row r="158" spans="1:11" x14ac:dyDescent="0.25">
      <c r="A158" t="s">
        <v>157</v>
      </c>
      <c r="B158">
        <v>157</v>
      </c>
      <c r="C158">
        <f t="shared" si="6"/>
        <v>27</v>
      </c>
      <c r="D158" t="s">
        <v>451</v>
      </c>
      <c r="E158">
        <v>0.55675300000000005</v>
      </c>
      <c r="F158" s="5">
        <v>8.5893800000000001E-5</v>
      </c>
      <c r="G158" s="5">
        <f t="shared" si="7"/>
        <v>0.67333738612747329</v>
      </c>
      <c r="H158">
        <v>1.209214</v>
      </c>
      <c r="I158">
        <f t="shared" si="8"/>
        <v>14</v>
      </c>
      <c r="J158" t="str">
        <f>RIGHT(LEFT(D158,I158+3),3)</f>
        <v>mp3</v>
      </c>
      <c r="K158" t="str">
        <f>IF(ISNUMBER(SEARCH("enc",D158)),"enc","dec")</f>
        <v>enc</v>
      </c>
    </row>
    <row r="159" spans="1:11" x14ac:dyDescent="0.25">
      <c r="A159" t="s">
        <v>158</v>
      </c>
      <c r="B159">
        <v>158</v>
      </c>
      <c r="C159">
        <f t="shared" si="6"/>
        <v>27</v>
      </c>
      <c r="D159" t="s">
        <v>452</v>
      </c>
      <c r="E159">
        <v>0.55675300000000005</v>
      </c>
      <c r="F159">
        <v>1.18709E-4</v>
      </c>
      <c r="G159" s="5">
        <f t="shared" si="7"/>
        <v>0.50411145580250405</v>
      </c>
      <c r="H159">
        <v>0.90525599999999995</v>
      </c>
      <c r="I159">
        <f t="shared" si="8"/>
        <v>14</v>
      </c>
      <c r="J159" t="str">
        <f>RIGHT(LEFT(D159,I159+3),3)</f>
        <v>mp3</v>
      </c>
      <c r="K159" t="str">
        <f>IF(ISNUMBER(SEARCH("enc",D159)),"enc","dec")</f>
        <v>dec</v>
      </c>
    </row>
    <row r="160" spans="1:11" x14ac:dyDescent="0.25">
      <c r="A160" t="s">
        <v>159</v>
      </c>
      <c r="B160">
        <v>159</v>
      </c>
      <c r="C160">
        <f t="shared" si="6"/>
        <v>27</v>
      </c>
      <c r="D160" t="s">
        <v>453</v>
      </c>
      <c r="E160">
        <v>0.55845599999999995</v>
      </c>
      <c r="F160" s="5">
        <v>6.9340300000000004E-5</v>
      </c>
      <c r="G160" s="5">
        <f t="shared" si="7"/>
        <v>0.62049763648366707</v>
      </c>
      <c r="H160">
        <v>1.110957</v>
      </c>
      <c r="I160">
        <f t="shared" si="8"/>
        <v>14</v>
      </c>
      <c r="J160" t="str">
        <f>RIGHT(LEFT(D160,I160+3),3)</f>
        <v>jpg</v>
      </c>
      <c r="K160" t="str">
        <f>IF(ISNUMBER(SEARCH("enc",D160)),"enc","dec")</f>
        <v>enc</v>
      </c>
    </row>
    <row r="161" spans="1:11" x14ac:dyDescent="0.25">
      <c r="A161" t="s">
        <v>160</v>
      </c>
      <c r="B161">
        <v>160</v>
      </c>
      <c r="C161">
        <f t="shared" si="6"/>
        <v>27</v>
      </c>
      <c r="D161" t="s">
        <v>454</v>
      </c>
      <c r="E161">
        <v>0.55845599999999995</v>
      </c>
      <c r="F161" s="5">
        <v>5.5159099999999998E-5</v>
      </c>
      <c r="G161" s="5">
        <f t="shared" si="7"/>
        <v>0.64505748980297684</v>
      </c>
      <c r="H161">
        <v>1.1549590000000001</v>
      </c>
      <c r="I161">
        <f t="shared" si="8"/>
        <v>14</v>
      </c>
      <c r="J161" t="str">
        <f>RIGHT(LEFT(D161,I161+3),3)</f>
        <v>jpg</v>
      </c>
      <c r="K161" t="str">
        <f>IF(ISNUMBER(SEARCH("enc",D161)),"enc","dec")</f>
        <v>dec</v>
      </c>
    </row>
    <row r="162" spans="1:11" x14ac:dyDescent="0.25">
      <c r="A162" t="s">
        <v>161</v>
      </c>
      <c r="B162">
        <v>161</v>
      </c>
      <c r="C162">
        <f t="shared" si="6"/>
        <v>27</v>
      </c>
      <c r="D162" t="s">
        <v>455</v>
      </c>
      <c r="E162">
        <v>0.55675300000000005</v>
      </c>
      <c r="F162">
        <v>1.03816E-4</v>
      </c>
      <c r="G162" s="5">
        <f t="shared" si="7"/>
        <v>0.50835514418321603</v>
      </c>
      <c r="H162">
        <v>0.91290099999999996</v>
      </c>
      <c r="I162">
        <f t="shared" si="8"/>
        <v>14</v>
      </c>
      <c r="J162" t="str">
        <f>RIGHT(LEFT(D162,I162+3),3)</f>
        <v>h26</v>
      </c>
      <c r="K162" t="str">
        <f>IF(ISNUMBER(SEARCH("enc",D162)),"enc","dec")</f>
        <v>dec</v>
      </c>
    </row>
    <row r="163" spans="1:11" x14ac:dyDescent="0.25">
      <c r="A163" t="s">
        <v>162</v>
      </c>
      <c r="B163">
        <v>162</v>
      </c>
      <c r="C163">
        <f t="shared" si="6"/>
        <v>27</v>
      </c>
      <c r="D163" t="s">
        <v>456</v>
      </c>
      <c r="E163">
        <v>0.55845599999999995</v>
      </c>
      <c r="F163" s="5">
        <v>7.9266700000000005E-5</v>
      </c>
      <c r="G163" s="5">
        <f t="shared" si="7"/>
        <v>0.55522091842740218</v>
      </c>
      <c r="H163">
        <v>0.99406600000000001</v>
      </c>
      <c r="I163">
        <f t="shared" si="8"/>
        <v>14</v>
      </c>
      <c r="J163" t="str">
        <f>RIGHT(LEFT(D163,I163+3),3)</f>
        <v>h26</v>
      </c>
      <c r="K163" t="str">
        <f>IF(ISNUMBER(SEARCH("enc",D163)),"enc","dec")</f>
        <v>enc</v>
      </c>
    </row>
    <row r="164" spans="1:11" x14ac:dyDescent="0.25">
      <c r="A164" t="s">
        <v>163</v>
      </c>
      <c r="B164">
        <v>163</v>
      </c>
      <c r="C164">
        <f t="shared" si="6"/>
        <v>28</v>
      </c>
      <c r="D164" t="s">
        <v>457</v>
      </c>
      <c r="E164">
        <v>0.55845599999999995</v>
      </c>
      <c r="F164" s="5">
        <v>8.59862E-5</v>
      </c>
      <c r="G164" s="5">
        <f t="shared" si="7"/>
        <v>0.67484941815437072</v>
      </c>
      <c r="H164">
        <v>1.208234</v>
      </c>
      <c r="I164">
        <f t="shared" si="8"/>
        <v>14</v>
      </c>
      <c r="J164" t="str">
        <f>RIGHT(LEFT(D164,I164+3),3)</f>
        <v>mp3</v>
      </c>
      <c r="K164" t="str">
        <f>IF(ISNUMBER(SEARCH("enc",D164)),"enc","dec")</f>
        <v>enc</v>
      </c>
    </row>
    <row r="165" spans="1:11" x14ac:dyDescent="0.25">
      <c r="A165" t="s">
        <v>164</v>
      </c>
      <c r="B165">
        <v>164</v>
      </c>
      <c r="C165">
        <f t="shared" si="6"/>
        <v>28</v>
      </c>
      <c r="D165" t="s">
        <v>458</v>
      </c>
      <c r="E165">
        <v>0.55845599999999995</v>
      </c>
      <c r="F165">
        <v>1.18743E-4</v>
      </c>
      <c r="G165" s="5">
        <f t="shared" si="7"/>
        <v>0.505643083203834</v>
      </c>
      <c r="H165">
        <v>0.90523799999999999</v>
      </c>
      <c r="I165">
        <f t="shared" si="8"/>
        <v>14</v>
      </c>
      <c r="J165" t="str">
        <f>RIGHT(LEFT(D165,I165+3),3)</f>
        <v>mp3</v>
      </c>
      <c r="K165" t="str">
        <f>IF(ISNUMBER(SEARCH("enc",D165)),"enc","dec")</f>
        <v>dec</v>
      </c>
    </row>
    <row r="166" spans="1:11" x14ac:dyDescent="0.25">
      <c r="A166" t="s">
        <v>165</v>
      </c>
      <c r="B166">
        <v>165</v>
      </c>
      <c r="C166">
        <f t="shared" si="6"/>
        <v>28</v>
      </c>
      <c r="D166" t="s">
        <v>459</v>
      </c>
      <c r="E166">
        <v>0.55702300000000005</v>
      </c>
      <c r="F166" s="5">
        <v>6.9391699999999995E-5</v>
      </c>
      <c r="G166" s="5">
        <f t="shared" si="7"/>
        <v>0.61845166190662137</v>
      </c>
      <c r="H166">
        <v>1.110142</v>
      </c>
      <c r="I166">
        <f t="shared" si="8"/>
        <v>14</v>
      </c>
      <c r="J166" t="str">
        <f>RIGHT(LEFT(D166,I166+3),3)</f>
        <v>jpg</v>
      </c>
      <c r="K166" t="str">
        <f>IF(ISNUMBER(SEARCH("enc",D166)),"enc","dec")</f>
        <v>enc</v>
      </c>
    </row>
    <row r="167" spans="1:11" x14ac:dyDescent="0.25">
      <c r="A167" t="s">
        <v>166</v>
      </c>
      <c r="B167">
        <v>166</v>
      </c>
      <c r="C167">
        <f t="shared" si="6"/>
        <v>28</v>
      </c>
      <c r="D167" t="s">
        <v>460</v>
      </c>
      <c r="E167">
        <v>0.55702300000000005</v>
      </c>
      <c r="F167" s="5">
        <v>5.5155599999999998E-5</v>
      </c>
      <c r="G167" s="5">
        <f t="shared" si="7"/>
        <v>0.64344866700053527</v>
      </c>
      <c r="H167">
        <v>1.1550419999999999</v>
      </c>
      <c r="I167">
        <f t="shared" si="8"/>
        <v>14</v>
      </c>
      <c r="J167" t="str">
        <f>RIGHT(LEFT(D167,I167+3),3)</f>
        <v>jpg</v>
      </c>
      <c r="K167" t="str">
        <f>IF(ISNUMBER(SEARCH("enc",D167)),"enc","dec")</f>
        <v>dec</v>
      </c>
    </row>
    <row r="168" spans="1:11" x14ac:dyDescent="0.25">
      <c r="A168" t="s">
        <v>167</v>
      </c>
      <c r="B168">
        <v>167</v>
      </c>
      <c r="C168">
        <f t="shared" si="6"/>
        <v>28</v>
      </c>
      <c r="D168" t="s">
        <v>461</v>
      </c>
      <c r="E168">
        <v>0.55845599999999995</v>
      </c>
      <c r="F168">
        <v>1.04459E-4</v>
      </c>
      <c r="G168" s="5">
        <f t="shared" si="7"/>
        <v>0.50690367063076203</v>
      </c>
      <c r="H168">
        <v>0.90751800000000005</v>
      </c>
      <c r="I168">
        <f t="shared" si="8"/>
        <v>14</v>
      </c>
      <c r="J168" t="str">
        <f>RIGHT(LEFT(D168,I168+3),3)</f>
        <v>h26</v>
      </c>
      <c r="K168" t="str">
        <f>IF(ISNUMBER(SEARCH("enc",D168)),"enc","dec")</f>
        <v>dec</v>
      </c>
    </row>
    <row r="169" spans="1:11" x14ac:dyDescent="0.25">
      <c r="A169" t="s">
        <v>168</v>
      </c>
      <c r="B169">
        <v>168</v>
      </c>
      <c r="C169">
        <f t="shared" si="6"/>
        <v>28</v>
      </c>
      <c r="D169" t="s">
        <v>462</v>
      </c>
      <c r="E169">
        <v>0.55702300000000005</v>
      </c>
      <c r="F169" s="5">
        <v>7.9333700000000002E-5</v>
      </c>
      <c r="G169" s="5">
        <f t="shared" si="7"/>
        <v>0.55333297931018588</v>
      </c>
      <c r="H169">
        <v>0.99323399999999995</v>
      </c>
      <c r="I169">
        <f t="shared" si="8"/>
        <v>14</v>
      </c>
      <c r="J169" t="str">
        <f>RIGHT(LEFT(D169,I169+3),3)</f>
        <v>h26</v>
      </c>
      <c r="K169" t="str">
        <f>IF(ISNUMBER(SEARCH("enc",D169)),"enc","dec")</f>
        <v>enc</v>
      </c>
    </row>
    <row r="170" spans="1:11" x14ac:dyDescent="0.25">
      <c r="A170" t="s">
        <v>169</v>
      </c>
      <c r="B170">
        <v>169</v>
      </c>
      <c r="C170">
        <f t="shared" si="6"/>
        <v>29</v>
      </c>
      <c r="D170" t="s">
        <v>463</v>
      </c>
      <c r="E170">
        <v>0.55702300000000005</v>
      </c>
      <c r="F170" s="5">
        <v>8.5990399999999996E-5</v>
      </c>
      <c r="G170" s="5">
        <f t="shared" si="7"/>
        <v>0.67309016845743364</v>
      </c>
      <c r="H170">
        <v>1.2081839999999999</v>
      </c>
      <c r="I170">
        <f t="shared" si="8"/>
        <v>14</v>
      </c>
      <c r="J170" t="str">
        <f>RIGHT(LEFT(D170,I170+3),3)</f>
        <v>mp3</v>
      </c>
      <c r="K170" t="str">
        <f>IF(ISNUMBER(SEARCH("enc",D170)),"enc","dec")</f>
        <v>enc</v>
      </c>
    </row>
    <row r="171" spans="1:11" x14ac:dyDescent="0.25">
      <c r="A171" t="s">
        <v>170</v>
      </c>
      <c r="B171">
        <v>170</v>
      </c>
      <c r="C171">
        <f t="shared" si="6"/>
        <v>29</v>
      </c>
      <c r="D171" t="s">
        <v>464</v>
      </c>
      <c r="E171">
        <v>0.55702300000000005</v>
      </c>
      <c r="F171">
        <v>1.1874099999999999E-4</v>
      </c>
      <c r="G171" s="5">
        <f t="shared" si="7"/>
        <v>0.50435590389069596</v>
      </c>
      <c r="H171">
        <v>0.90525599999999995</v>
      </c>
      <c r="I171">
        <f t="shared" si="8"/>
        <v>14</v>
      </c>
      <c r="J171" t="str">
        <f>RIGHT(LEFT(D171,I171+3),3)</f>
        <v>mp3</v>
      </c>
      <c r="K171" t="str">
        <f>IF(ISNUMBER(SEARCH("enc",D171)),"enc","dec")</f>
        <v>dec</v>
      </c>
    </row>
    <row r="172" spans="1:11" x14ac:dyDescent="0.25">
      <c r="A172" t="s">
        <v>171</v>
      </c>
      <c r="B172">
        <v>171</v>
      </c>
      <c r="C172">
        <f t="shared" si="6"/>
        <v>29</v>
      </c>
      <c r="D172" t="s">
        <v>465</v>
      </c>
      <c r="E172">
        <v>0.55734300000000003</v>
      </c>
      <c r="F172" s="5">
        <v>6.9383700000000005E-5</v>
      </c>
      <c r="G172" s="5">
        <f t="shared" si="7"/>
        <v>0.61887657501344784</v>
      </c>
      <c r="H172">
        <v>1.1102669999999999</v>
      </c>
      <c r="I172">
        <f t="shared" si="8"/>
        <v>14</v>
      </c>
      <c r="J172" t="str">
        <f>RIGHT(LEFT(D172,I172+3),3)</f>
        <v>jpg</v>
      </c>
      <c r="K172" t="str">
        <f>IF(ISNUMBER(SEARCH("enc",D172)),"enc","dec")</f>
        <v>enc</v>
      </c>
    </row>
    <row r="173" spans="1:11" x14ac:dyDescent="0.25">
      <c r="A173" t="s">
        <v>172</v>
      </c>
      <c r="B173">
        <v>172</v>
      </c>
      <c r="C173">
        <f t="shared" si="6"/>
        <v>29</v>
      </c>
      <c r="D173" t="s">
        <v>466</v>
      </c>
      <c r="E173">
        <v>0.55734300000000003</v>
      </c>
      <c r="F173" s="5">
        <v>5.51569E-5</v>
      </c>
      <c r="G173" s="5">
        <f t="shared" si="7"/>
        <v>0.64379988780291209</v>
      </c>
      <c r="H173">
        <v>1.155009</v>
      </c>
      <c r="I173">
        <f t="shared" si="8"/>
        <v>14</v>
      </c>
      <c r="J173" t="str">
        <f>RIGHT(LEFT(D173,I173+3),3)</f>
        <v>jpg</v>
      </c>
      <c r="K173" t="str">
        <f>IF(ISNUMBER(SEARCH("enc",D173)),"enc","dec")</f>
        <v>dec</v>
      </c>
    </row>
    <row r="174" spans="1:11" x14ac:dyDescent="0.25">
      <c r="A174" t="s">
        <v>173</v>
      </c>
      <c r="B174">
        <v>173</v>
      </c>
      <c r="C174">
        <f t="shared" si="6"/>
        <v>29</v>
      </c>
      <c r="D174" t="s">
        <v>467</v>
      </c>
      <c r="E174">
        <v>0.55702300000000005</v>
      </c>
      <c r="F174">
        <v>1.0429600000000001E-4</v>
      </c>
      <c r="G174" s="5">
        <f t="shared" si="7"/>
        <v>0.50639862719001605</v>
      </c>
      <c r="H174">
        <v>0.90894600000000003</v>
      </c>
      <c r="I174">
        <f t="shared" si="8"/>
        <v>14</v>
      </c>
      <c r="J174" t="str">
        <f>RIGHT(LEFT(D174,I174+3),3)</f>
        <v>h26</v>
      </c>
      <c r="K174" t="str">
        <f>IF(ISNUMBER(SEARCH("enc",D174)),"enc","dec")</f>
        <v>dec</v>
      </c>
    </row>
    <row r="175" spans="1:11" x14ac:dyDescent="0.25">
      <c r="A175" t="s">
        <v>174</v>
      </c>
      <c r="B175">
        <v>174</v>
      </c>
      <c r="C175">
        <f t="shared" si="6"/>
        <v>29</v>
      </c>
      <c r="D175" t="s">
        <v>468</v>
      </c>
      <c r="E175">
        <v>0.55734300000000003</v>
      </c>
      <c r="F175" s="5">
        <v>7.9294499999999998E-5</v>
      </c>
      <c r="G175" s="5">
        <f t="shared" si="7"/>
        <v>0.55392223991283451</v>
      </c>
      <c r="H175">
        <v>0.99372099999999997</v>
      </c>
      <c r="I175">
        <f t="shared" si="8"/>
        <v>14</v>
      </c>
      <c r="J175" t="str">
        <f>RIGHT(LEFT(D175,I175+3),3)</f>
        <v>h26</v>
      </c>
      <c r="K175" t="str">
        <f>IF(ISNUMBER(SEARCH("enc",D175)),"enc","dec")</f>
        <v>enc</v>
      </c>
    </row>
    <row r="176" spans="1:11" x14ac:dyDescent="0.25">
      <c r="A176" t="s">
        <v>175</v>
      </c>
      <c r="B176">
        <v>175</v>
      </c>
      <c r="C176">
        <f t="shared" si="6"/>
        <v>30</v>
      </c>
      <c r="D176" t="s">
        <v>469</v>
      </c>
      <c r="E176">
        <v>0.55734300000000003</v>
      </c>
      <c r="F176" s="5">
        <v>8.5968200000000001E-5</v>
      </c>
      <c r="G176" s="5">
        <f t="shared" si="7"/>
        <v>0.67364900606692257</v>
      </c>
      <c r="H176">
        <v>1.208493</v>
      </c>
      <c r="I176">
        <f t="shared" si="8"/>
        <v>14</v>
      </c>
      <c r="J176" t="str">
        <f>RIGHT(LEFT(D176,I176+3),3)</f>
        <v>mp3</v>
      </c>
      <c r="K176" t="str">
        <f>IF(ISNUMBER(SEARCH("enc",D176)),"enc","dec")</f>
        <v>enc</v>
      </c>
    </row>
    <row r="177" spans="1:11" x14ac:dyDescent="0.25">
      <c r="A177" t="s">
        <v>176</v>
      </c>
      <c r="B177">
        <v>176</v>
      </c>
      <c r="C177">
        <f t="shared" si="6"/>
        <v>30</v>
      </c>
      <c r="D177" t="s">
        <v>470</v>
      </c>
      <c r="E177">
        <v>0.55734300000000003</v>
      </c>
      <c r="F177">
        <v>1.18743E-4</v>
      </c>
      <c r="G177" s="5">
        <f t="shared" si="7"/>
        <v>0.50463555330983401</v>
      </c>
      <c r="H177">
        <v>0.90523799999999999</v>
      </c>
      <c r="I177">
        <f t="shared" si="8"/>
        <v>14</v>
      </c>
      <c r="J177" t="str">
        <f>RIGHT(LEFT(D177,I177+3),3)</f>
        <v>mp3</v>
      </c>
      <c r="K177" t="str">
        <f>IF(ISNUMBER(SEARCH("enc",D177)),"enc","dec")</f>
        <v>dec</v>
      </c>
    </row>
    <row r="178" spans="1:11" x14ac:dyDescent="0.25">
      <c r="A178" t="s">
        <v>177</v>
      </c>
      <c r="B178">
        <v>177</v>
      </c>
      <c r="C178">
        <f t="shared" si="6"/>
        <v>30</v>
      </c>
      <c r="D178" t="s">
        <v>471</v>
      </c>
      <c r="E178">
        <v>0.55675300000000005</v>
      </c>
      <c r="F178" s="5">
        <v>6.9382100000000001E-5</v>
      </c>
      <c r="G178" s="5">
        <f t="shared" si="7"/>
        <v>0.61806950319670739</v>
      </c>
      <c r="H178">
        <v>1.1099939999999999</v>
      </c>
      <c r="I178">
        <f t="shared" si="8"/>
        <v>14</v>
      </c>
      <c r="J178" t="str">
        <f>RIGHT(LEFT(D178,I178+3),3)</f>
        <v>jpg</v>
      </c>
      <c r="K178" t="str">
        <f>IF(ISNUMBER(SEARCH("enc",D178)),"enc","dec")</f>
        <v>enc</v>
      </c>
    </row>
    <row r="179" spans="1:11" x14ac:dyDescent="0.25">
      <c r="A179" t="s">
        <v>178</v>
      </c>
      <c r="B179">
        <v>178</v>
      </c>
      <c r="C179">
        <f t="shared" si="6"/>
        <v>30</v>
      </c>
      <c r="D179" t="s">
        <v>472</v>
      </c>
      <c r="E179">
        <v>0.55675300000000005</v>
      </c>
      <c r="F179" s="5">
        <v>5.5148500000000002E-5</v>
      </c>
      <c r="G179" s="5">
        <f t="shared" si="7"/>
        <v>0.64304381049893755</v>
      </c>
      <c r="H179">
        <v>1.1548750000000001</v>
      </c>
      <c r="I179">
        <f t="shared" si="8"/>
        <v>14</v>
      </c>
      <c r="J179" t="str">
        <f>RIGHT(LEFT(D179,I179+3),3)</f>
        <v>jpg</v>
      </c>
      <c r="K179" t="str">
        <f>IF(ISNUMBER(SEARCH("enc",D179)),"enc","dec")</f>
        <v>dec</v>
      </c>
    </row>
    <row r="180" spans="1:11" x14ac:dyDescent="0.25">
      <c r="A180" t="s">
        <v>179</v>
      </c>
      <c r="B180">
        <v>179</v>
      </c>
      <c r="C180">
        <f t="shared" si="6"/>
        <v>30</v>
      </c>
      <c r="D180" t="s">
        <v>473</v>
      </c>
      <c r="E180">
        <v>0.55734300000000003</v>
      </c>
      <c r="F180">
        <v>1.04405E-4</v>
      </c>
      <c r="G180" s="5">
        <f t="shared" si="7"/>
        <v>0.50616057139778503</v>
      </c>
      <c r="H180">
        <v>0.90799700000000005</v>
      </c>
      <c r="I180">
        <f t="shared" si="8"/>
        <v>14</v>
      </c>
      <c r="J180" t="str">
        <f>RIGHT(LEFT(D180,I180+3),3)</f>
        <v>h26</v>
      </c>
      <c r="K180" t="str">
        <f>IF(ISNUMBER(SEARCH("enc",D180)),"enc","dec")</f>
        <v>dec</v>
      </c>
    </row>
    <row r="181" spans="1:11" x14ac:dyDescent="0.25">
      <c r="A181" t="s">
        <v>180</v>
      </c>
      <c r="B181">
        <v>180</v>
      </c>
      <c r="C181">
        <f t="shared" si="6"/>
        <v>30</v>
      </c>
      <c r="D181" t="s">
        <v>474</v>
      </c>
      <c r="E181">
        <v>0.55675300000000005</v>
      </c>
      <c r="F181" s="5">
        <v>7.9297199999999997E-5</v>
      </c>
      <c r="G181" s="5">
        <f t="shared" si="7"/>
        <v>0.55316889751672127</v>
      </c>
      <c r="H181">
        <v>0.993421</v>
      </c>
      <c r="I181">
        <f t="shared" si="8"/>
        <v>14</v>
      </c>
      <c r="J181" t="str">
        <f>RIGHT(LEFT(D181,I181+3),3)</f>
        <v>h26</v>
      </c>
      <c r="K181" t="str">
        <f>IF(ISNUMBER(SEARCH("enc",D181)),"enc","dec")</f>
        <v>enc</v>
      </c>
    </row>
    <row r="182" spans="1:11" x14ac:dyDescent="0.25">
      <c r="A182" t="s">
        <v>181</v>
      </c>
      <c r="B182">
        <v>181</v>
      </c>
      <c r="C182">
        <f t="shared" si="6"/>
        <v>31</v>
      </c>
      <c r="D182" t="s">
        <v>475</v>
      </c>
      <c r="E182">
        <v>0.55675300000000005</v>
      </c>
      <c r="F182" s="5">
        <v>8.5893800000000001E-5</v>
      </c>
      <c r="G182" s="5">
        <f t="shared" si="7"/>
        <v>0.67333738612747329</v>
      </c>
      <c r="H182">
        <v>1.209214</v>
      </c>
      <c r="I182">
        <f t="shared" si="8"/>
        <v>14</v>
      </c>
      <c r="J182" t="str">
        <f>RIGHT(LEFT(D182,I182+3),3)</f>
        <v>mp3</v>
      </c>
      <c r="K182" t="str">
        <f>IF(ISNUMBER(SEARCH("enc",D182)),"enc","dec")</f>
        <v>enc</v>
      </c>
    </row>
    <row r="183" spans="1:11" x14ac:dyDescent="0.25">
      <c r="A183" t="s">
        <v>182</v>
      </c>
      <c r="B183">
        <v>182</v>
      </c>
      <c r="C183">
        <f t="shared" si="6"/>
        <v>31</v>
      </c>
      <c r="D183" t="s">
        <v>476</v>
      </c>
      <c r="E183">
        <v>0.55675300000000005</v>
      </c>
      <c r="F183">
        <v>1.18709E-4</v>
      </c>
      <c r="G183" s="5">
        <f t="shared" si="7"/>
        <v>0.50411145580250405</v>
      </c>
      <c r="H183">
        <v>0.90525599999999995</v>
      </c>
      <c r="I183">
        <f t="shared" si="8"/>
        <v>14</v>
      </c>
      <c r="J183" t="str">
        <f>RIGHT(LEFT(D183,I183+3),3)</f>
        <v>mp3</v>
      </c>
      <c r="K183" t="str">
        <f>IF(ISNUMBER(SEARCH("enc",D183)),"enc","dec")</f>
        <v>dec</v>
      </c>
    </row>
    <row r="184" spans="1:11" x14ac:dyDescent="0.25">
      <c r="A184" t="s">
        <v>183</v>
      </c>
      <c r="B184">
        <v>183</v>
      </c>
      <c r="C184">
        <f t="shared" si="6"/>
        <v>31</v>
      </c>
      <c r="D184" t="s">
        <v>477</v>
      </c>
      <c r="E184">
        <v>0.55845599999999995</v>
      </c>
      <c r="F184" s="5">
        <v>6.9340300000000004E-5</v>
      </c>
      <c r="G184" s="5">
        <f t="shared" si="7"/>
        <v>0.62049763648366707</v>
      </c>
      <c r="H184">
        <v>1.110957</v>
      </c>
      <c r="I184">
        <f t="shared" si="8"/>
        <v>14</v>
      </c>
      <c r="J184" t="str">
        <f>RIGHT(LEFT(D184,I184+3),3)</f>
        <v>jpg</v>
      </c>
      <c r="K184" t="str">
        <f>IF(ISNUMBER(SEARCH("enc",D184)),"enc","dec")</f>
        <v>enc</v>
      </c>
    </row>
    <row r="185" spans="1:11" x14ac:dyDescent="0.25">
      <c r="A185" t="s">
        <v>184</v>
      </c>
      <c r="B185">
        <v>184</v>
      </c>
      <c r="C185">
        <f t="shared" si="6"/>
        <v>31</v>
      </c>
      <c r="D185" t="s">
        <v>478</v>
      </c>
      <c r="E185">
        <v>0.55845599999999995</v>
      </c>
      <c r="F185" s="5">
        <v>5.5159099999999998E-5</v>
      </c>
      <c r="G185" s="5">
        <f t="shared" si="7"/>
        <v>0.64505748980297684</v>
      </c>
      <c r="H185">
        <v>1.1549590000000001</v>
      </c>
      <c r="I185">
        <f t="shared" si="8"/>
        <v>14</v>
      </c>
      <c r="J185" t="str">
        <f>RIGHT(LEFT(D185,I185+3),3)</f>
        <v>jpg</v>
      </c>
      <c r="K185" t="str">
        <f>IF(ISNUMBER(SEARCH("enc",D185)),"enc","dec")</f>
        <v>dec</v>
      </c>
    </row>
    <row r="186" spans="1:11" x14ac:dyDescent="0.25">
      <c r="A186" t="s">
        <v>185</v>
      </c>
      <c r="B186">
        <v>185</v>
      </c>
      <c r="C186">
        <f t="shared" si="6"/>
        <v>31</v>
      </c>
      <c r="D186" t="s">
        <v>479</v>
      </c>
      <c r="E186">
        <v>0.55675300000000005</v>
      </c>
      <c r="F186">
        <v>1.03816E-4</v>
      </c>
      <c r="G186" s="5">
        <f t="shared" si="7"/>
        <v>0.50835514418321603</v>
      </c>
      <c r="H186">
        <v>0.91290099999999996</v>
      </c>
      <c r="I186">
        <f t="shared" si="8"/>
        <v>14</v>
      </c>
      <c r="J186" t="str">
        <f>RIGHT(LEFT(D186,I186+3),3)</f>
        <v>h26</v>
      </c>
      <c r="K186" t="str">
        <f>IF(ISNUMBER(SEARCH("enc",D186)),"enc","dec")</f>
        <v>dec</v>
      </c>
    </row>
    <row r="187" spans="1:11" x14ac:dyDescent="0.25">
      <c r="A187" t="s">
        <v>186</v>
      </c>
      <c r="B187">
        <v>186</v>
      </c>
      <c r="C187">
        <f t="shared" si="6"/>
        <v>31</v>
      </c>
      <c r="D187" t="s">
        <v>480</v>
      </c>
      <c r="E187">
        <v>0.55845599999999995</v>
      </c>
      <c r="F187" s="5">
        <v>7.9266700000000005E-5</v>
      </c>
      <c r="G187" s="5">
        <f t="shared" si="7"/>
        <v>0.55522091842740218</v>
      </c>
      <c r="H187">
        <v>0.99406600000000001</v>
      </c>
      <c r="I187">
        <f t="shared" si="8"/>
        <v>14</v>
      </c>
      <c r="J187" t="str">
        <f>RIGHT(LEFT(D187,I187+3),3)</f>
        <v>h26</v>
      </c>
      <c r="K187" t="str">
        <f>IF(ISNUMBER(SEARCH("enc",D187)),"enc","dec")</f>
        <v>enc</v>
      </c>
    </row>
    <row r="188" spans="1:11" x14ac:dyDescent="0.25">
      <c r="A188" t="s">
        <v>187</v>
      </c>
      <c r="B188">
        <v>187</v>
      </c>
      <c r="C188">
        <f t="shared" si="6"/>
        <v>32</v>
      </c>
      <c r="D188" t="s">
        <v>481</v>
      </c>
      <c r="E188">
        <v>0.55845599999999995</v>
      </c>
      <c r="F188" s="5">
        <v>8.59862E-5</v>
      </c>
      <c r="G188" s="5">
        <f t="shared" si="7"/>
        <v>0.67484941815437072</v>
      </c>
      <c r="H188">
        <v>1.208234</v>
      </c>
      <c r="I188">
        <f t="shared" si="8"/>
        <v>14</v>
      </c>
      <c r="J188" t="str">
        <f>RIGHT(LEFT(D188,I188+3),3)</f>
        <v>mp3</v>
      </c>
      <c r="K188" t="str">
        <f>IF(ISNUMBER(SEARCH("enc",D188)),"enc","dec")</f>
        <v>enc</v>
      </c>
    </row>
    <row r="189" spans="1:11" x14ac:dyDescent="0.25">
      <c r="A189" t="s">
        <v>188</v>
      </c>
      <c r="B189">
        <v>188</v>
      </c>
      <c r="C189">
        <f t="shared" si="6"/>
        <v>32</v>
      </c>
      <c r="D189" t="s">
        <v>482</v>
      </c>
      <c r="E189">
        <v>0.55845599999999995</v>
      </c>
      <c r="F189">
        <v>1.18743E-4</v>
      </c>
      <c r="G189" s="5">
        <f t="shared" si="7"/>
        <v>0.505643083203834</v>
      </c>
      <c r="H189">
        <v>0.90523799999999999</v>
      </c>
      <c r="I189">
        <f t="shared" si="8"/>
        <v>14</v>
      </c>
      <c r="J189" t="str">
        <f>RIGHT(LEFT(D189,I189+3),3)</f>
        <v>mp3</v>
      </c>
      <c r="K189" t="str">
        <f>IF(ISNUMBER(SEARCH("enc",D189)),"enc","dec")</f>
        <v>dec</v>
      </c>
    </row>
    <row r="190" spans="1:11" x14ac:dyDescent="0.25">
      <c r="A190" t="s">
        <v>189</v>
      </c>
      <c r="B190">
        <v>189</v>
      </c>
      <c r="C190">
        <f t="shared" si="6"/>
        <v>32</v>
      </c>
      <c r="D190" t="s">
        <v>483</v>
      </c>
      <c r="E190">
        <v>0.54579</v>
      </c>
      <c r="F190" s="5">
        <v>6.9199699999999994E-5</v>
      </c>
      <c r="G190" s="5">
        <f t="shared" si="7"/>
        <v>0.60598122367335738</v>
      </c>
      <c r="H190">
        <v>1.110142</v>
      </c>
      <c r="I190">
        <f t="shared" si="8"/>
        <v>14</v>
      </c>
      <c r="J190" t="str">
        <f>RIGHT(LEFT(D190,I190+3),3)</f>
        <v>jpg</v>
      </c>
      <c r="K190" t="str">
        <f>IF(ISNUMBER(SEARCH("enc",D190)),"enc","dec")</f>
        <v>enc</v>
      </c>
    </row>
    <row r="191" spans="1:11" x14ac:dyDescent="0.25">
      <c r="A191" t="s">
        <v>190</v>
      </c>
      <c r="B191">
        <v>190</v>
      </c>
      <c r="C191">
        <f t="shared" si="6"/>
        <v>32</v>
      </c>
      <c r="D191" t="s">
        <v>484</v>
      </c>
      <c r="E191">
        <v>0.55845599999999995</v>
      </c>
      <c r="F191" s="5">
        <v>5.5155100000000003E-5</v>
      </c>
      <c r="G191" s="5">
        <f t="shared" si="7"/>
        <v>0.64510384160901402</v>
      </c>
      <c r="H191">
        <v>1.1550419999999999</v>
      </c>
      <c r="I191">
        <f t="shared" si="8"/>
        <v>14</v>
      </c>
      <c r="J191" t="str">
        <f>RIGHT(LEFT(D191,I191+3),3)</f>
        <v>jpg</v>
      </c>
      <c r="K191" t="str">
        <f>IF(ISNUMBER(SEARCH("enc",D191)),"enc","dec")</f>
        <v>dec</v>
      </c>
    </row>
    <row r="192" spans="1:11" x14ac:dyDescent="0.25">
      <c r="A192" t="s">
        <v>191</v>
      </c>
      <c r="B192">
        <v>191</v>
      </c>
      <c r="C192">
        <f t="shared" si="6"/>
        <v>32</v>
      </c>
      <c r="D192" t="s">
        <v>485</v>
      </c>
      <c r="E192">
        <v>0.55845599999999995</v>
      </c>
      <c r="F192">
        <v>1.04459E-4</v>
      </c>
      <c r="G192" s="5">
        <f t="shared" si="7"/>
        <v>0.50690367063076203</v>
      </c>
      <c r="H192">
        <v>0.90751800000000005</v>
      </c>
      <c r="I192">
        <f t="shared" si="8"/>
        <v>14</v>
      </c>
      <c r="J192" t="str">
        <f>RIGHT(LEFT(D192,I192+3),3)</f>
        <v>h26</v>
      </c>
      <c r="K192" t="str">
        <f>IF(ISNUMBER(SEARCH("enc",D192)),"enc","dec")</f>
        <v>dec</v>
      </c>
    </row>
    <row r="193" spans="1:11" x14ac:dyDescent="0.25">
      <c r="A193" t="s">
        <v>192</v>
      </c>
      <c r="B193">
        <v>192</v>
      </c>
      <c r="C193">
        <f t="shared" si="6"/>
        <v>32</v>
      </c>
      <c r="D193" t="s">
        <v>486</v>
      </c>
      <c r="E193">
        <v>0.55845599999999995</v>
      </c>
      <c r="F193" s="5">
        <v>7.9333199999999995E-5</v>
      </c>
      <c r="G193" s="5">
        <f t="shared" si="7"/>
        <v>0.55475628313556868</v>
      </c>
      <c r="H193">
        <v>0.99323399999999995</v>
      </c>
      <c r="I193">
        <f t="shared" si="8"/>
        <v>14</v>
      </c>
      <c r="J193" t="str">
        <f>RIGHT(LEFT(D193,I193+3),3)</f>
        <v>h26</v>
      </c>
      <c r="K193" t="str">
        <f>IF(ISNUMBER(SEARCH("enc",D193)),"enc","dec")</f>
        <v>enc</v>
      </c>
    </row>
    <row r="194" spans="1:11" x14ac:dyDescent="0.25">
      <c r="A194" t="s">
        <v>193</v>
      </c>
      <c r="B194">
        <v>193</v>
      </c>
      <c r="C194">
        <f t="shared" si="6"/>
        <v>33</v>
      </c>
      <c r="D194" t="s">
        <v>487</v>
      </c>
      <c r="E194">
        <v>0.55702300000000005</v>
      </c>
      <c r="F194" s="5">
        <v>8.5990399999999996E-5</v>
      </c>
      <c r="G194" s="5">
        <f t="shared" si="7"/>
        <v>0.67309016845743364</v>
      </c>
      <c r="H194">
        <v>1.2081839999999999</v>
      </c>
      <c r="I194">
        <f t="shared" si="8"/>
        <v>14</v>
      </c>
      <c r="J194" t="str">
        <f>RIGHT(LEFT(D194,I194+3),3)</f>
        <v>mp3</v>
      </c>
      <c r="K194" t="str">
        <f>IF(ISNUMBER(SEARCH("enc",D194)),"enc","dec")</f>
        <v>enc</v>
      </c>
    </row>
    <row r="195" spans="1:11" x14ac:dyDescent="0.25">
      <c r="A195" t="s">
        <v>194</v>
      </c>
      <c r="B195">
        <v>194</v>
      </c>
      <c r="C195">
        <f t="shared" ref="C195:C258" si="9">1+QUOTIENT(B195-1,6)</f>
        <v>33</v>
      </c>
      <c r="D195" t="s">
        <v>488</v>
      </c>
      <c r="E195">
        <v>0.55702300000000005</v>
      </c>
      <c r="F195">
        <v>1.18743E-4</v>
      </c>
      <c r="G195" s="5">
        <f t="shared" ref="G195:G258" si="10">(E195+F195)*H195</f>
        <v>0.50434643429157711</v>
      </c>
      <c r="H195">
        <v>0.90523900000000002</v>
      </c>
      <c r="I195">
        <f t="shared" ref="I195:I258" si="11">SEARCH("_",D195,8)</f>
        <v>14</v>
      </c>
      <c r="J195" t="str">
        <f>RIGHT(LEFT(D195,I195+3),3)</f>
        <v>mp3</v>
      </c>
      <c r="K195" t="str">
        <f>IF(ISNUMBER(SEARCH("enc",D195)),"enc","dec")</f>
        <v>dec</v>
      </c>
    </row>
    <row r="196" spans="1:11" x14ac:dyDescent="0.25">
      <c r="A196" t="s">
        <v>195</v>
      </c>
      <c r="B196">
        <v>195</v>
      </c>
      <c r="C196">
        <f t="shared" si="9"/>
        <v>33</v>
      </c>
      <c r="D196" t="s">
        <v>489</v>
      </c>
      <c r="E196">
        <v>0.54579</v>
      </c>
      <c r="F196" s="5">
        <v>6.91932E-5</v>
      </c>
      <c r="G196" s="5">
        <f t="shared" si="10"/>
        <v>0.60603798581352719</v>
      </c>
      <c r="H196">
        <v>1.1102460000000001</v>
      </c>
      <c r="I196">
        <f t="shared" si="11"/>
        <v>14</v>
      </c>
      <c r="J196" t="str">
        <f>RIGHT(LEFT(D196,I196+3),3)</f>
        <v>jpg</v>
      </c>
      <c r="K196" t="str">
        <f>IF(ISNUMBER(SEARCH("enc",D196)),"enc","dec")</f>
        <v>enc</v>
      </c>
    </row>
    <row r="197" spans="1:11" x14ac:dyDescent="0.25">
      <c r="A197" t="s">
        <v>196</v>
      </c>
      <c r="B197">
        <v>196</v>
      </c>
      <c r="C197">
        <f t="shared" si="9"/>
        <v>33</v>
      </c>
      <c r="D197" t="s">
        <v>490</v>
      </c>
      <c r="E197">
        <v>0.55702300000000005</v>
      </c>
      <c r="F197" s="5">
        <v>5.5157100000000001E-5</v>
      </c>
      <c r="G197" s="5">
        <f t="shared" si="10"/>
        <v>0.64343028515391398</v>
      </c>
      <c r="H197">
        <v>1.155009</v>
      </c>
      <c r="I197">
        <f t="shared" si="11"/>
        <v>14</v>
      </c>
      <c r="J197" t="str">
        <f>RIGHT(LEFT(D197,I197+3),3)</f>
        <v>jpg</v>
      </c>
      <c r="K197" t="str">
        <f>IF(ISNUMBER(SEARCH("enc",D197)),"enc","dec")</f>
        <v>dec</v>
      </c>
    </row>
    <row r="198" spans="1:11" x14ac:dyDescent="0.25">
      <c r="A198" t="s">
        <v>197</v>
      </c>
      <c r="B198">
        <v>197</v>
      </c>
      <c r="C198">
        <f t="shared" si="9"/>
        <v>33</v>
      </c>
      <c r="D198" t="s">
        <v>491</v>
      </c>
      <c r="E198">
        <v>0.55702300000000005</v>
      </c>
      <c r="F198">
        <v>1.0429600000000001E-4</v>
      </c>
      <c r="G198" s="5">
        <f t="shared" si="10"/>
        <v>0.50639862719001605</v>
      </c>
      <c r="H198">
        <v>0.90894600000000003</v>
      </c>
      <c r="I198">
        <f t="shared" si="11"/>
        <v>14</v>
      </c>
      <c r="J198" t="str">
        <f>RIGHT(LEFT(D198,I198+3),3)</f>
        <v>h26</v>
      </c>
      <c r="K198" t="str">
        <f>IF(ISNUMBER(SEARCH("enc",D198)),"enc","dec")</f>
        <v>dec</v>
      </c>
    </row>
    <row r="199" spans="1:11" x14ac:dyDescent="0.25">
      <c r="A199" t="s">
        <v>198</v>
      </c>
      <c r="B199">
        <v>198</v>
      </c>
      <c r="C199">
        <f t="shared" si="9"/>
        <v>33</v>
      </c>
      <c r="D199" t="s">
        <v>492</v>
      </c>
      <c r="E199">
        <v>0.55702300000000005</v>
      </c>
      <c r="F199" s="5">
        <v>7.9294800000000005E-5</v>
      </c>
      <c r="G199" s="5">
        <f t="shared" si="10"/>
        <v>0.55360424949095088</v>
      </c>
      <c r="H199">
        <v>0.99372099999999997</v>
      </c>
      <c r="I199">
        <f t="shared" si="11"/>
        <v>14</v>
      </c>
      <c r="J199" t="str">
        <f>RIGHT(LEFT(D199,I199+3),3)</f>
        <v>h26</v>
      </c>
      <c r="K199" t="str">
        <f>IF(ISNUMBER(SEARCH("enc",D199)),"enc","dec")</f>
        <v>enc</v>
      </c>
    </row>
    <row r="200" spans="1:11" x14ac:dyDescent="0.25">
      <c r="A200" t="s">
        <v>199</v>
      </c>
      <c r="B200">
        <v>199</v>
      </c>
      <c r="C200">
        <f t="shared" si="9"/>
        <v>34</v>
      </c>
      <c r="D200" t="s">
        <v>493</v>
      </c>
      <c r="E200">
        <v>0.55734300000000003</v>
      </c>
      <c r="F200" s="5">
        <v>8.5968200000000001E-5</v>
      </c>
      <c r="G200" s="5">
        <f t="shared" si="10"/>
        <v>0.67364900606692257</v>
      </c>
      <c r="H200">
        <v>1.208493</v>
      </c>
      <c r="I200">
        <f t="shared" si="11"/>
        <v>14</v>
      </c>
      <c r="J200" t="str">
        <f>RIGHT(LEFT(D200,I200+3),3)</f>
        <v>mp3</v>
      </c>
      <c r="K200" t="str">
        <f>IF(ISNUMBER(SEARCH("enc",D200)),"enc","dec")</f>
        <v>enc</v>
      </c>
    </row>
    <row r="201" spans="1:11" x14ac:dyDescent="0.25">
      <c r="A201" t="s">
        <v>200</v>
      </c>
      <c r="B201">
        <v>200</v>
      </c>
      <c r="C201">
        <f t="shared" si="9"/>
        <v>34</v>
      </c>
      <c r="D201" t="s">
        <v>494</v>
      </c>
      <c r="E201">
        <v>0.55734300000000003</v>
      </c>
      <c r="F201">
        <v>1.18743E-4</v>
      </c>
      <c r="G201" s="5">
        <f t="shared" si="10"/>
        <v>0.50463555330983401</v>
      </c>
      <c r="H201">
        <v>0.90523799999999999</v>
      </c>
      <c r="I201">
        <f t="shared" si="11"/>
        <v>14</v>
      </c>
      <c r="J201" t="str">
        <f>RIGHT(LEFT(D201,I201+3),3)</f>
        <v>mp3</v>
      </c>
      <c r="K201" t="str">
        <f>IF(ISNUMBER(SEARCH("enc",D201)),"enc","dec")</f>
        <v>dec</v>
      </c>
    </row>
    <row r="202" spans="1:11" x14ac:dyDescent="0.25">
      <c r="A202" t="s">
        <v>201</v>
      </c>
      <c r="B202">
        <v>201</v>
      </c>
      <c r="C202">
        <f t="shared" si="9"/>
        <v>34</v>
      </c>
      <c r="D202" t="s">
        <v>495</v>
      </c>
      <c r="E202">
        <v>0.54579</v>
      </c>
      <c r="F202" s="5">
        <v>6.9206299999999995E-5</v>
      </c>
      <c r="G202" s="5">
        <f t="shared" si="10"/>
        <v>0.60592336992442675</v>
      </c>
      <c r="H202">
        <v>1.110036</v>
      </c>
      <c r="I202">
        <f t="shared" si="11"/>
        <v>14</v>
      </c>
      <c r="J202" t="str">
        <f>RIGHT(LEFT(D202,I202+3),3)</f>
        <v>jpg</v>
      </c>
      <c r="K202" t="str">
        <f>IF(ISNUMBER(SEARCH("enc",D202)),"enc","dec")</f>
        <v>enc</v>
      </c>
    </row>
    <row r="203" spans="1:11" x14ac:dyDescent="0.25">
      <c r="A203" t="s">
        <v>202</v>
      </c>
      <c r="B203">
        <v>202</v>
      </c>
      <c r="C203">
        <f t="shared" si="9"/>
        <v>34</v>
      </c>
      <c r="D203" t="s">
        <v>496</v>
      </c>
      <c r="E203">
        <v>0.55734300000000003</v>
      </c>
      <c r="F203" s="5">
        <v>5.5163300000000001E-5</v>
      </c>
      <c r="G203" s="5">
        <f t="shared" si="10"/>
        <v>0.64372520384108756</v>
      </c>
      <c r="H203">
        <v>1.1548750000000001</v>
      </c>
      <c r="I203">
        <f t="shared" si="11"/>
        <v>14</v>
      </c>
      <c r="J203" t="str">
        <f>RIGHT(LEFT(D203,I203+3),3)</f>
        <v>jpg</v>
      </c>
      <c r="K203" t="str">
        <f>IF(ISNUMBER(SEARCH("enc",D203)),"enc","dec")</f>
        <v>dec</v>
      </c>
    </row>
    <row r="204" spans="1:11" x14ac:dyDescent="0.25">
      <c r="A204" t="s">
        <v>203</v>
      </c>
      <c r="B204">
        <v>203</v>
      </c>
      <c r="C204">
        <f t="shared" si="9"/>
        <v>34</v>
      </c>
      <c r="D204" t="s">
        <v>497</v>
      </c>
      <c r="E204">
        <v>0.55734300000000003</v>
      </c>
      <c r="F204">
        <v>1.04405E-4</v>
      </c>
      <c r="G204" s="5">
        <f t="shared" si="10"/>
        <v>0.50616057139778503</v>
      </c>
      <c r="H204">
        <v>0.90799700000000005</v>
      </c>
      <c r="I204">
        <f t="shared" si="11"/>
        <v>14</v>
      </c>
      <c r="J204" t="str">
        <f>RIGHT(LEFT(D204,I204+3),3)</f>
        <v>h26</v>
      </c>
      <c r="K204" t="str">
        <f>IF(ISNUMBER(SEARCH("enc",D204)),"enc","dec")</f>
        <v>dec</v>
      </c>
    </row>
    <row r="205" spans="1:11" x14ac:dyDescent="0.25">
      <c r="A205" t="s">
        <v>204</v>
      </c>
      <c r="B205">
        <v>204</v>
      </c>
      <c r="C205">
        <f t="shared" si="9"/>
        <v>34</v>
      </c>
      <c r="D205" t="s">
        <v>498</v>
      </c>
      <c r="E205">
        <v>0.55734300000000003</v>
      </c>
      <c r="F205" s="5">
        <v>7.9318499999999996E-5</v>
      </c>
      <c r="G205" s="5">
        <f t="shared" si="10"/>
        <v>0.55375503706658846</v>
      </c>
      <c r="H205">
        <v>0.993421</v>
      </c>
      <c r="I205">
        <f t="shared" si="11"/>
        <v>14</v>
      </c>
      <c r="J205" t="str">
        <f>RIGHT(LEFT(D205,I205+3),3)</f>
        <v>h26</v>
      </c>
      <c r="K205" t="str">
        <f>IF(ISNUMBER(SEARCH("enc",D205)),"enc","dec")</f>
        <v>enc</v>
      </c>
    </row>
    <row r="206" spans="1:11" x14ac:dyDescent="0.25">
      <c r="A206" t="s">
        <v>205</v>
      </c>
      <c r="B206">
        <v>205</v>
      </c>
      <c r="C206">
        <f t="shared" si="9"/>
        <v>35</v>
      </c>
      <c r="D206" t="s">
        <v>499</v>
      </c>
      <c r="E206">
        <v>0.55675300000000005</v>
      </c>
      <c r="F206" s="5">
        <v>8.5893800000000001E-5</v>
      </c>
      <c r="G206" s="5">
        <f t="shared" si="10"/>
        <v>0.67333738612747329</v>
      </c>
      <c r="H206">
        <v>1.209214</v>
      </c>
      <c r="I206">
        <f t="shared" si="11"/>
        <v>14</v>
      </c>
      <c r="J206" t="str">
        <f>RIGHT(LEFT(D206,I206+3),3)</f>
        <v>mp3</v>
      </c>
      <c r="K206" t="str">
        <f>IF(ISNUMBER(SEARCH("enc",D206)),"enc","dec")</f>
        <v>enc</v>
      </c>
    </row>
    <row r="207" spans="1:11" x14ac:dyDescent="0.25">
      <c r="A207" t="s">
        <v>206</v>
      </c>
      <c r="B207">
        <v>206</v>
      </c>
      <c r="C207">
        <f t="shared" si="9"/>
        <v>35</v>
      </c>
      <c r="D207" t="s">
        <v>500</v>
      </c>
      <c r="E207">
        <v>0.55675300000000005</v>
      </c>
      <c r="F207">
        <v>1.18709E-4</v>
      </c>
      <c r="G207" s="5">
        <f t="shared" si="10"/>
        <v>0.50411145580250405</v>
      </c>
      <c r="H207">
        <v>0.90525599999999995</v>
      </c>
      <c r="I207">
        <f t="shared" si="11"/>
        <v>14</v>
      </c>
      <c r="J207" t="str">
        <f>RIGHT(LEFT(D207,I207+3),3)</f>
        <v>mp3</v>
      </c>
      <c r="K207" t="str">
        <f>IF(ISNUMBER(SEARCH("enc",D207)),"enc","dec")</f>
        <v>dec</v>
      </c>
    </row>
    <row r="208" spans="1:11" x14ac:dyDescent="0.25">
      <c r="A208" t="s">
        <v>207</v>
      </c>
      <c r="B208">
        <v>207</v>
      </c>
      <c r="C208">
        <f t="shared" si="9"/>
        <v>35</v>
      </c>
      <c r="D208" t="s">
        <v>501</v>
      </c>
      <c r="E208">
        <v>0.54579</v>
      </c>
      <c r="F208" s="5">
        <v>6.9143699999999993E-5</v>
      </c>
      <c r="G208" s="5">
        <f t="shared" si="10"/>
        <v>0.60647188887559167</v>
      </c>
      <c r="H208">
        <v>1.1110409999999999</v>
      </c>
      <c r="I208">
        <f t="shared" si="11"/>
        <v>14</v>
      </c>
      <c r="J208" t="str">
        <f>RIGHT(LEFT(D208,I208+3),3)</f>
        <v>jpg</v>
      </c>
      <c r="K208" t="str">
        <f>IF(ISNUMBER(SEARCH("enc",D208)),"enc","dec")</f>
        <v>enc</v>
      </c>
    </row>
    <row r="209" spans="1:11" x14ac:dyDescent="0.25">
      <c r="A209" t="s">
        <v>208</v>
      </c>
      <c r="B209">
        <v>208</v>
      </c>
      <c r="C209">
        <f t="shared" si="9"/>
        <v>35</v>
      </c>
      <c r="D209" t="s">
        <v>502</v>
      </c>
      <c r="E209">
        <v>0.55675300000000005</v>
      </c>
      <c r="F209" s="5">
        <v>5.51445E-5</v>
      </c>
      <c r="G209" s="5">
        <f t="shared" si="10"/>
        <v>0.64309057776357559</v>
      </c>
      <c r="H209">
        <v>1.1549590000000001</v>
      </c>
      <c r="I209">
        <f t="shared" si="11"/>
        <v>14</v>
      </c>
      <c r="J209" t="str">
        <f>RIGHT(LEFT(D209,I209+3),3)</f>
        <v>jpg</v>
      </c>
      <c r="K209" t="str">
        <f>IF(ISNUMBER(SEARCH("enc",D209)),"enc","dec")</f>
        <v>dec</v>
      </c>
    </row>
    <row r="210" spans="1:11" x14ac:dyDescent="0.25">
      <c r="A210" t="s">
        <v>209</v>
      </c>
      <c r="B210">
        <v>209</v>
      </c>
      <c r="C210">
        <f t="shared" si="9"/>
        <v>35</v>
      </c>
      <c r="D210" t="s">
        <v>503</v>
      </c>
      <c r="E210">
        <v>0.55675300000000005</v>
      </c>
      <c r="F210">
        <v>1.03817E-4</v>
      </c>
      <c r="G210" s="5">
        <f t="shared" si="10"/>
        <v>0.50835069024158097</v>
      </c>
      <c r="H210">
        <v>0.91289299999999995</v>
      </c>
      <c r="I210">
        <f t="shared" si="11"/>
        <v>14</v>
      </c>
      <c r="J210" t="str">
        <f>RIGHT(LEFT(D210,I210+3),3)</f>
        <v>h26</v>
      </c>
      <c r="K210" t="str">
        <f>IF(ISNUMBER(SEARCH("enc",D210)),"enc","dec")</f>
        <v>dec</v>
      </c>
    </row>
    <row r="211" spans="1:11" x14ac:dyDescent="0.25">
      <c r="A211" t="s">
        <v>210</v>
      </c>
      <c r="B211">
        <v>210</v>
      </c>
      <c r="C211">
        <f t="shared" si="9"/>
        <v>35</v>
      </c>
      <c r="D211" t="s">
        <v>504</v>
      </c>
      <c r="E211">
        <v>0.55675300000000005</v>
      </c>
      <c r="F211" s="5">
        <v>7.9245699999999999E-5</v>
      </c>
      <c r="G211" s="5">
        <f t="shared" si="10"/>
        <v>0.55352800315401618</v>
      </c>
      <c r="H211">
        <v>0.99406600000000001</v>
      </c>
      <c r="I211">
        <f t="shared" si="11"/>
        <v>14</v>
      </c>
      <c r="J211" t="str">
        <f>RIGHT(LEFT(D211,I211+3),3)</f>
        <v>h26</v>
      </c>
      <c r="K211" t="str">
        <f>IF(ISNUMBER(SEARCH("enc",D211)),"enc","dec")</f>
        <v>enc</v>
      </c>
    </row>
    <row r="212" spans="1:11" x14ac:dyDescent="0.25">
      <c r="A212" t="s">
        <v>211</v>
      </c>
      <c r="B212">
        <v>211</v>
      </c>
      <c r="C212">
        <f t="shared" si="9"/>
        <v>36</v>
      </c>
      <c r="D212" t="s">
        <v>505</v>
      </c>
      <c r="E212">
        <v>0.55845599999999995</v>
      </c>
      <c r="F212" s="5">
        <v>8.59862E-5</v>
      </c>
      <c r="G212" s="5">
        <f t="shared" si="10"/>
        <v>0.67484941815437072</v>
      </c>
      <c r="H212">
        <v>1.208234</v>
      </c>
      <c r="I212">
        <f t="shared" si="11"/>
        <v>14</v>
      </c>
      <c r="J212" t="str">
        <f>RIGHT(LEFT(D212,I212+3),3)</f>
        <v>mp3</v>
      </c>
      <c r="K212" t="str">
        <f>IF(ISNUMBER(SEARCH("enc",D212)),"enc","dec")</f>
        <v>enc</v>
      </c>
    </row>
    <row r="213" spans="1:11" x14ac:dyDescent="0.25">
      <c r="A213" t="s">
        <v>212</v>
      </c>
      <c r="B213">
        <v>212</v>
      </c>
      <c r="C213">
        <f t="shared" si="9"/>
        <v>36</v>
      </c>
      <c r="D213" t="s">
        <v>506</v>
      </c>
      <c r="E213">
        <v>0.55845599999999995</v>
      </c>
      <c r="F213">
        <v>1.18743E-4</v>
      </c>
      <c r="G213" s="5">
        <f t="shared" si="10"/>
        <v>0.505643083203834</v>
      </c>
      <c r="H213">
        <v>0.90523799999999999</v>
      </c>
      <c r="I213">
        <f t="shared" si="11"/>
        <v>14</v>
      </c>
      <c r="J213" t="str">
        <f>RIGHT(LEFT(D213,I213+3),3)</f>
        <v>mp3</v>
      </c>
      <c r="K213" t="str">
        <f>IF(ISNUMBER(SEARCH("enc",D213)),"enc","dec")</f>
        <v>dec</v>
      </c>
    </row>
    <row r="214" spans="1:11" x14ac:dyDescent="0.25">
      <c r="A214" t="s">
        <v>213</v>
      </c>
      <c r="B214">
        <v>213</v>
      </c>
      <c r="C214">
        <f t="shared" si="9"/>
        <v>36</v>
      </c>
      <c r="D214" t="s">
        <v>507</v>
      </c>
      <c r="E214">
        <v>0.54579</v>
      </c>
      <c r="F214" s="5">
        <v>6.9207200000000004E-5</v>
      </c>
      <c r="G214" s="5">
        <f t="shared" si="10"/>
        <v>0.60591518303535119</v>
      </c>
      <c r="H214">
        <v>1.1100209999999999</v>
      </c>
      <c r="I214">
        <f t="shared" si="11"/>
        <v>14</v>
      </c>
      <c r="J214" t="str">
        <f>RIGHT(LEFT(D214,I214+3),3)</f>
        <v>jpg</v>
      </c>
      <c r="K214" t="str">
        <f>IF(ISNUMBER(SEARCH("enc",D214)),"enc","dec")</f>
        <v>enc</v>
      </c>
    </row>
    <row r="215" spans="1:11" x14ac:dyDescent="0.25">
      <c r="A215" t="s">
        <v>214</v>
      </c>
      <c r="B215">
        <v>214</v>
      </c>
      <c r="C215">
        <f t="shared" si="9"/>
        <v>36</v>
      </c>
      <c r="D215" t="s">
        <v>508</v>
      </c>
      <c r="E215">
        <v>0.55845599999999995</v>
      </c>
      <c r="F215" s="5">
        <v>5.5155100000000003E-5</v>
      </c>
      <c r="G215" s="5">
        <f t="shared" si="10"/>
        <v>0.64510384160901402</v>
      </c>
      <c r="H215">
        <v>1.1550419999999999</v>
      </c>
      <c r="I215">
        <f t="shared" si="11"/>
        <v>14</v>
      </c>
      <c r="J215" t="str">
        <f>RIGHT(LEFT(D215,I215+3),3)</f>
        <v>jpg</v>
      </c>
      <c r="K215" t="str">
        <f>IF(ISNUMBER(SEARCH("enc",D215)),"enc","dec")</f>
        <v>dec</v>
      </c>
    </row>
    <row r="216" spans="1:11" x14ac:dyDescent="0.25">
      <c r="A216" t="s">
        <v>215</v>
      </c>
      <c r="B216">
        <v>215</v>
      </c>
      <c r="C216">
        <f t="shared" si="9"/>
        <v>36</v>
      </c>
      <c r="D216" t="s">
        <v>509</v>
      </c>
      <c r="E216">
        <v>0.55845599999999995</v>
      </c>
      <c r="F216">
        <v>1.04459E-4</v>
      </c>
      <c r="G216" s="5">
        <f t="shared" si="10"/>
        <v>0.50690367063076203</v>
      </c>
      <c r="H216">
        <v>0.90751800000000005</v>
      </c>
      <c r="I216">
        <f t="shared" si="11"/>
        <v>14</v>
      </c>
      <c r="J216" t="str">
        <f>RIGHT(LEFT(D216,I216+3),3)</f>
        <v>h26</v>
      </c>
      <c r="K216" t="str">
        <f>IF(ISNUMBER(SEARCH("enc",D216)),"enc","dec")</f>
        <v>dec</v>
      </c>
    </row>
    <row r="217" spans="1:11" x14ac:dyDescent="0.25">
      <c r="A217" t="s">
        <v>216</v>
      </c>
      <c r="B217">
        <v>216</v>
      </c>
      <c r="C217">
        <f t="shared" si="9"/>
        <v>36</v>
      </c>
      <c r="D217" t="s">
        <v>510</v>
      </c>
      <c r="E217">
        <v>0.55845599999999995</v>
      </c>
      <c r="F217" s="5">
        <v>7.9333199999999995E-5</v>
      </c>
      <c r="G217" s="5">
        <f t="shared" si="10"/>
        <v>0.55475628313556868</v>
      </c>
      <c r="H217">
        <v>0.99323399999999995</v>
      </c>
      <c r="I217">
        <f t="shared" si="11"/>
        <v>14</v>
      </c>
      <c r="J217" t="str">
        <f>RIGHT(LEFT(D217,I217+3),3)</f>
        <v>h26</v>
      </c>
      <c r="K217" t="str">
        <f>IF(ISNUMBER(SEARCH("enc",D217)),"enc","dec")</f>
        <v>enc</v>
      </c>
    </row>
    <row r="218" spans="1:11" x14ac:dyDescent="0.25">
      <c r="A218" t="s">
        <v>217</v>
      </c>
      <c r="B218">
        <v>217</v>
      </c>
      <c r="C218">
        <f t="shared" si="9"/>
        <v>37</v>
      </c>
      <c r="D218" t="s">
        <v>511</v>
      </c>
      <c r="E218">
        <v>0.58075399999999999</v>
      </c>
      <c r="F218" s="5">
        <v>8.7212099999999998E-5</v>
      </c>
      <c r="G218" s="5">
        <f t="shared" si="10"/>
        <v>0.7016265613149828</v>
      </c>
      <c r="H218">
        <v>1.2079489999999999</v>
      </c>
      <c r="I218">
        <f t="shared" si="11"/>
        <v>14</v>
      </c>
      <c r="J218" t="str">
        <f>RIGHT(LEFT(D218,I218+3),3)</f>
        <v>mp3</v>
      </c>
      <c r="K218" t="str">
        <f>IF(ISNUMBER(SEARCH("enc",D218)),"enc","dec")</f>
        <v>enc</v>
      </c>
    </row>
    <row r="219" spans="1:11" x14ac:dyDescent="0.25">
      <c r="A219" t="s">
        <v>218</v>
      </c>
      <c r="B219">
        <v>218</v>
      </c>
      <c r="C219">
        <f t="shared" si="9"/>
        <v>37</v>
      </c>
      <c r="D219" t="s">
        <v>512</v>
      </c>
      <c r="E219">
        <v>0.58075399999999999</v>
      </c>
      <c r="F219">
        <v>1.20405E-4</v>
      </c>
      <c r="G219" s="5">
        <f t="shared" si="10"/>
        <v>0.52584004037267995</v>
      </c>
      <c r="H219">
        <v>0.90525599999999995</v>
      </c>
      <c r="I219">
        <f t="shared" si="11"/>
        <v>14</v>
      </c>
      <c r="J219" t="str">
        <f>RIGHT(LEFT(D219,I219+3),3)</f>
        <v>mp3</v>
      </c>
      <c r="K219" t="str">
        <f>IF(ISNUMBER(SEARCH("enc",D219)),"enc","dec")</f>
        <v>dec</v>
      </c>
    </row>
    <row r="220" spans="1:11" x14ac:dyDescent="0.25">
      <c r="A220" t="s">
        <v>219</v>
      </c>
      <c r="B220">
        <v>219</v>
      </c>
      <c r="C220">
        <f t="shared" si="9"/>
        <v>37</v>
      </c>
      <c r="D220" t="s">
        <v>513</v>
      </c>
      <c r="E220">
        <v>0.54579</v>
      </c>
      <c r="F220" s="5">
        <v>6.9121800000000006E-5</v>
      </c>
      <c r="G220" s="5">
        <f t="shared" si="10"/>
        <v>0.60666346109554548</v>
      </c>
      <c r="H220">
        <v>1.1113919999999999</v>
      </c>
      <c r="I220">
        <f t="shared" si="11"/>
        <v>14</v>
      </c>
      <c r="J220" t="str">
        <f>RIGHT(LEFT(D220,I220+3),3)</f>
        <v>jpg</v>
      </c>
      <c r="K220" t="str">
        <f>IF(ISNUMBER(SEARCH("enc",D220)),"enc","dec")</f>
        <v>enc</v>
      </c>
    </row>
    <row r="221" spans="1:11" x14ac:dyDescent="0.25">
      <c r="A221" t="s">
        <v>220</v>
      </c>
      <c r="B221">
        <v>220</v>
      </c>
      <c r="C221">
        <f t="shared" si="9"/>
        <v>37</v>
      </c>
      <c r="D221" t="s">
        <v>514</v>
      </c>
      <c r="E221">
        <v>0.58075399999999999</v>
      </c>
      <c r="F221" s="5">
        <v>5.5979100000000001E-5</v>
      </c>
      <c r="G221" s="5">
        <f t="shared" si="10"/>
        <v>0.67025065021154628</v>
      </c>
      <c r="H221">
        <v>1.153993</v>
      </c>
      <c r="I221">
        <f t="shared" si="11"/>
        <v>14</v>
      </c>
      <c r="J221" t="str">
        <f>RIGHT(LEFT(D221,I221+3),3)</f>
        <v>jpg</v>
      </c>
      <c r="K221" t="str">
        <f>IF(ISNUMBER(SEARCH("enc",D221)),"enc","dec")</f>
        <v>dec</v>
      </c>
    </row>
    <row r="222" spans="1:11" x14ac:dyDescent="0.25">
      <c r="A222" t="s">
        <v>221</v>
      </c>
      <c r="B222">
        <v>221</v>
      </c>
      <c r="C222">
        <f t="shared" si="9"/>
        <v>37</v>
      </c>
      <c r="D222" t="s">
        <v>515</v>
      </c>
      <c r="E222">
        <v>0.58075399999999999</v>
      </c>
      <c r="F222">
        <v>1.08847E-4</v>
      </c>
      <c r="G222" s="5">
        <f t="shared" si="10"/>
        <v>0.51298553815096803</v>
      </c>
      <c r="H222">
        <v>0.88314400000000004</v>
      </c>
      <c r="I222">
        <f t="shared" si="11"/>
        <v>14</v>
      </c>
      <c r="J222" t="str">
        <f>RIGHT(LEFT(D222,I222+3),3)</f>
        <v>h26</v>
      </c>
      <c r="K222" t="str">
        <f>IF(ISNUMBER(SEARCH("enc",D222)),"enc","dec")</f>
        <v>dec</v>
      </c>
    </row>
    <row r="223" spans="1:11" x14ac:dyDescent="0.25">
      <c r="A223" t="s">
        <v>222</v>
      </c>
      <c r="B223">
        <v>222</v>
      </c>
      <c r="C223">
        <f t="shared" si="9"/>
        <v>37</v>
      </c>
      <c r="D223" t="s">
        <v>516</v>
      </c>
      <c r="E223">
        <v>0.58075399999999999</v>
      </c>
      <c r="F223" s="5">
        <v>8.3261299999999995E-5</v>
      </c>
      <c r="G223" s="5">
        <f t="shared" si="10"/>
        <v>0.5573952502711933</v>
      </c>
      <c r="H223">
        <v>0.95964099999999997</v>
      </c>
      <c r="I223">
        <f t="shared" si="11"/>
        <v>14</v>
      </c>
      <c r="J223" t="str">
        <f>RIGHT(LEFT(D223,I223+3),3)</f>
        <v>h26</v>
      </c>
      <c r="K223" t="str">
        <f>IF(ISNUMBER(SEARCH("enc",D223)),"enc","dec")</f>
        <v>enc</v>
      </c>
    </row>
    <row r="224" spans="1:11" x14ac:dyDescent="0.25">
      <c r="A224" t="s">
        <v>223</v>
      </c>
      <c r="B224">
        <v>223</v>
      </c>
      <c r="C224">
        <f t="shared" si="9"/>
        <v>38</v>
      </c>
      <c r="D224" t="s">
        <v>517</v>
      </c>
      <c r="E224">
        <v>0.58107299999999995</v>
      </c>
      <c r="F224" s="5">
        <v>8.7241299999999994E-5</v>
      </c>
      <c r="G224" s="5">
        <f t="shared" si="10"/>
        <v>0.70177481893964333</v>
      </c>
      <c r="H224">
        <v>1.207541</v>
      </c>
      <c r="I224">
        <f t="shared" si="11"/>
        <v>14</v>
      </c>
      <c r="J224" t="str">
        <f>RIGHT(LEFT(D224,I224+3),3)</f>
        <v>mp3</v>
      </c>
      <c r="K224" t="str">
        <f>IF(ISNUMBER(SEARCH("enc",D224)),"enc","dec")</f>
        <v>enc</v>
      </c>
    </row>
    <row r="225" spans="1:11" x14ac:dyDescent="0.25">
      <c r="A225" t="s">
        <v>224</v>
      </c>
      <c r="B225">
        <v>224</v>
      </c>
      <c r="C225">
        <f t="shared" si="9"/>
        <v>38</v>
      </c>
      <c r="D225" t="s">
        <v>518</v>
      </c>
      <c r="E225">
        <v>0.58107299999999995</v>
      </c>
      <c r="F225">
        <v>1.20407E-4</v>
      </c>
      <c r="G225" s="5">
        <f t="shared" si="10"/>
        <v>0.52611835736586599</v>
      </c>
      <c r="H225">
        <v>0.90523799999999999</v>
      </c>
      <c r="I225">
        <f t="shared" si="11"/>
        <v>14</v>
      </c>
      <c r="J225" t="str">
        <f>RIGHT(LEFT(D225,I225+3),3)</f>
        <v>mp3</v>
      </c>
      <c r="K225" t="str">
        <f>IF(ISNUMBER(SEARCH("enc",D225)),"enc","dec")</f>
        <v>dec</v>
      </c>
    </row>
    <row r="226" spans="1:11" x14ac:dyDescent="0.25">
      <c r="A226" t="s">
        <v>225</v>
      </c>
      <c r="B226">
        <v>225</v>
      </c>
      <c r="C226">
        <f t="shared" si="9"/>
        <v>38</v>
      </c>
      <c r="D226" t="s">
        <v>519</v>
      </c>
      <c r="E226">
        <v>0.54579</v>
      </c>
      <c r="F226" s="5">
        <v>6.9121000000000004E-5</v>
      </c>
      <c r="G226" s="5">
        <f t="shared" si="10"/>
        <v>0.6066711022341259</v>
      </c>
      <c r="H226">
        <v>1.1114059999999999</v>
      </c>
      <c r="I226">
        <f t="shared" si="11"/>
        <v>14</v>
      </c>
      <c r="J226" t="str">
        <f>RIGHT(LEFT(D226,I226+3),3)</f>
        <v>jpg</v>
      </c>
      <c r="K226" t="str">
        <f>IF(ISNUMBER(SEARCH("enc",D226)),"enc","dec")</f>
        <v>enc</v>
      </c>
    </row>
    <row r="227" spans="1:11" x14ac:dyDescent="0.25">
      <c r="A227" t="s">
        <v>226</v>
      </c>
      <c r="B227">
        <v>226</v>
      </c>
      <c r="C227">
        <f t="shared" si="9"/>
        <v>38</v>
      </c>
      <c r="D227" t="s">
        <v>520</v>
      </c>
      <c r="E227">
        <v>0.58107299999999995</v>
      </c>
      <c r="F227" s="5">
        <v>5.5983499999999997E-5</v>
      </c>
      <c r="G227" s="5">
        <f t="shared" si="10"/>
        <v>0.67056415293166649</v>
      </c>
      <c r="H227">
        <v>1.153899</v>
      </c>
      <c r="I227">
        <f t="shared" si="11"/>
        <v>14</v>
      </c>
      <c r="J227" t="str">
        <f>RIGHT(LEFT(D227,I227+3),3)</f>
        <v>jpg</v>
      </c>
      <c r="K227" t="str">
        <f>IF(ISNUMBER(SEARCH("enc",D227)),"enc","dec")</f>
        <v>dec</v>
      </c>
    </row>
    <row r="228" spans="1:11" x14ac:dyDescent="0.25">
      <c r="A228" t="s">
        <v>227</v>
      </c>
      <c r="B228">
        <v>227</v>
      </c>
      <c r="C228">
        <f t="shared" si="9"/>
        <v>38</v>
      </c>
      <c r="D228" t="s">
        <v>521</v>
      </c>
      <c r="E228">
        <v>0.58107299999999995</v>
      </c>
      <c r="F228">
        <v>1.09101E-4</v>
      </c>
      <c r="G228" s="5">
        <f t="shared" si="10"/>
        <v>0.51207199382378688</v>
      </c>
      <c r="H228">
        <v>0.88108699999999995</v>
      </c>
      <c r="I228">
        <f t="shared" si="11"/>
        <v>14</v>
      </c>
      <c r="J228" t="str">
        <f>RIGHT(LEFT(D228,I228+3),3)</f>
        <v>h26</v>
      </c>
      <c r="K228" t="str">
        <f>IF(ISNUMBER(SEARCH("enc",D228)),"enc","dec")</f>
        <v>dec</v>
      </c>
    </row>
    <row r="229" spans="1:11" x14ac:dyDescent="0.25">
      <c r="A229" t="s">
        <v>228</v>
      </c>
      <c r="B229">
        <v>228</v>
      </c>
      <c r="C229">
        <f t="shared" si="9"/>
        <v>38</v>
      </c>
      <c r="D229" t="s">
        <v>522</v>
      </c>
      <c r="E229">
        <v>0.58107299999999995</v>
      </c>
      <c r="F229" s="5">
        <v>8.3128100000000001E-5</v>
      </c>
      <c r="G229" s="5">
        <f t="shared" si="10"/>
        <v>0.55859274142651749</v>
      </c>
      <c r="H229">
        <v>0.961175</v>
      </c>
      <c r="I229">
        <f t="shared" si="11"/>
        <v>14</v>
      </c>
      <c r="J229" t="str">
        <f>RIGHT(LEFT(D229,I229+3),3)</f>
        <v>h26</v>
      </c>
      <c r="K229" t="str">
        <f>IF(ISNUMBER(SEARCH("enc",D229)),"enc","dec")</f>
        <v>enc</v>
      </c>
    </row>
    <row r="230" spans="1:11" x14ac:dyDescent="0.25">
      <c r="A230" t="s">
        <v>229</v>
      </c>
      <c r="B230">
        <v>229</v>
      </c>
      <c r="C230">
        <f t="shared" si="9"/>
        <v>39</v>
      </c>
      <c r="D230" t="s">
        <v>523</v>
      </c>
      <c r="E230">
        <v>0.580484</v>
      </c>
      <c r="F230" s="5">
        <v>8.7215700000000006E-5</v>
      </c>
      <c r="G230" s="5">
        <f t="shared" si="10"/>
        <v>0.70108618865500605</v>
      </c>
      <c r="H230">
        <v>1.2075800000000001</v>
      </c>
      <c r="I230">
        <f t="shared" si="11"/>
        <v>14</v>
      </c>
      <c r="J230" t="str">
        <f>RIGHT(LEFT(D230,I230+3),3)</f>
        <v>mp3</v>
      </c>
      <c r="K230" t="str">
        <f>IF(ISNUMBER(SEARCH("enc",D230)),"enc","dec")</f>
        <v>enc</v>
      </c>
    </row>
    <row r="231" spans="1:11" x14ac:dyDescent="0.25">
      <c r="A231" t="s">
        <v>230</v>
      </c>
      <c r="B231">
        <v>230</v>
      </c>
      <c r="C231">
        <f t="shared" si="9"/>
        <v>39</v>
      </c>
      <c r="D231" t="s">
        <v>524</v>
      </c>
      <c r="E231">
        <v>0.580484</v>
      </c>
      <c r="F231">
        <v>1.2037299999999999E-4</v>
      </c>
      <c r="G231" s="5">
        <f t="shared" si="10"/>
        <v>0.52559559228448793</v>
      </c>
      <c r="H231">
        <v>0.90525599999999995</v>
      </c>
      <c r="I231">
        <f t="shared" si="11"/>
        <v>14</v>
      </c>
      <c r="J231" t="str">
        <f>RIGHT(LEFT(D231,I231+3),3)</f>
        <v>mp3</v>
      </c>
      <c r="K231" t="str">
        <f>IF(ISNUMBER(SEARCH("enc",D231)),"enc","dec")</f>
        <v>dec</v>
      </c>
    </row>
    <row r="232" spans="1:11" x14ac:dyDescent="0.25">
      <c r="A232" t="s">
        <v>231</v>
      </c>
      <c r="B232">
        <v>231</v>
      </c>
      <c r="C232">
        <f t="shared" si="9"/>
        <v>39</v>
      </c>
      <c r="D232" t="s">
        <v>525</v>
      </c>
      <c r="E232">
        <v>0.54579</v>
      </c>
      <c r="F232" s="5">
        <v>6.9115499999999999E-5</v>
      </c>
      <c r="G232" s="5">
        <f t="shared" si="10"/>
        <v>0.60671913172355696</v>
      </c>
      <c r="H232">
        <v>1.111494</v>
      </c>
      <c r="I232">
        <f t="shared" si="11"/>
        <v>14</v>
      </c>
      <c r="J232" t="str">
        <f>RIGHT(LEFT(D232,I232+3),3)</f>
        <v>jpg</v>
      </c>
      <c r="K232" t="str">
        <f>IF(ISNUMBER(SEARCH("enc",D232)),"enc","dec")</f>
        <v>enc</v>
      </c>
    </row>
    <row r="233" spans="1:11" x14ac:dyDescent="0.25">
      <c r="A233" t="s">
        <v>232</v>
      </c>
      <c r="B233">
        <v>232</v>
      </c>
      <c r="C233">
        <f t="shared" si="9"/>
        <v>39</v>
      </c>
      <c r="D233" t="s">
        <v>526</v>
      </c>
      <c r="E233">
        <v>0.580484</v>
      </c>
      <c r="F233" s="5">
        <v>5.59727E-5</v>
      </c>
      <c r="G233" s="5">
        <f t="shared" si="10"/>
        <v>0.66983921184068673</v>
      </c>
      <c r="H233">
        <v>1.153821</v>
      </c>
      <c r="I233">
        <f t="shared" si="11"/>
        <v>14</v>
      </c>
      <c r="J233" t="str">
        <f>RIGHT(LEFT(D233,I233+3),3)</f>
        <v>jpg</v>
      </c>
      <c r="K233" t="str">
        <f>IF(ISNUMBER(SEARCH("enc",D233)),"enc","dec")</f>
        <v>dec</v>
      </c>
    </row>
    <row r="234" spans="1:11" x14ac:dyDescent="0.25">
      <c r="A234" t="s">
        <v>233</v>
      </c>
      <c r="B234">
        <v>233</v>
      </c>
      <c r="C234">
        <f t="shared" si="9"/>
        <v>39</v>
      </c>
      <c r="D234" t="s">
        <v>527</v>
      </c>
      <c r="E234">
        <v>0.580484</v>
      </c>
      <c r="F234">
        <v>1.08069E-4</v>
      </c>
      <c r="G234" s="5">
        <f t="shared" si="10"/>
        <v>0.51629904505514701</v>
      </c>
      <c r="H234">
        <v>0.88926300000000003</v>
      </c>
      <c r="I234">
        <f t="shared" si="11"/>
        <v>14</v>
      </c>
      <c r="J234" t="str">
        <f>RIGHT(LEFT(D234,I234+3),3)</f>
        <v>h26</v>
      </c>
      <c r="K234" t="str">
        <f>IF(ISNUMBER(SEARCH("enc",D234)),"enc","dec")</f>
        <v>dec</v>
      </c>
    </row>
    <row r="235" spans="1:11" x14ac:dyDescent="0.25">
      <c r="A235" t="s">
        <v>234</v>
      </c>
      <c r="B235">
        <v>234</v>
      </c>
      <c r="C235">
        <f t="shared" si="9"/>
        <v>39</v>
      </c>
      <c r="D235" t="s">
        <v>528</v>
      </c>
      <c r="E235">
        <v>0.580484</v>
      </c>
      <c r="F235" s="5">
        <v>8.3828900000000006E-5</v>
      </c>
      <c r="G235" s="5">
        <f t="shared" si="10"/>
        <v>0.55321727848052105</v>
      </c>
      <c r="H235">
        <v>0.95289000000000001</v>
      </c>
      <c r="I235">
        <f t="shared" si="11"/>
        <v>14</v>
      </c>
      <c r="J235" t="str">
        <f>RIGHT(LEFT(D235,I235+3),3)</f>
        <v>h26</v>
      </c>
      <c r="K235" t="str">
        <f>IF(ISNUMBER(SEARCH("enc",D235)),"enc","dec")</f>
        <v>enc</v>
      </c>
    </row>
    <row r="236" spans="1:11" x14ac:dyDescent="0.25">
      <c r="A236" t="s">
        <v>235</v>
      </c>
      <c r="B236">
        <v>235</v>
      </c>
      <c r="C236">
        <f t="shared" si="9"/>
        <v>40</v>
      </c>
      <c r="D236" t="s">
        <v>529</v>
      </c>
      <c r="E236">
        <v>0.58218599999999998</v>
      </c>
      <c r="F236" s="5">
        <v>8.7263100000000001E-5</v>
      </c>
      <c r="G236" s="5">
        <f t="shared" si="10"/>
        <v>0.70294124505179156</v>
      </c>
      <c r="H236">
        <v>1.207236</v>
      </c>
      <c r="I236">
        <f t="shared" si="11"/>
        <v>14</v>
      </c>
      <c r="J236" t="str">
        <f>RIGHT(LEFT(D236,I236+3),3)</f>
        <v>mp3</v>
      </c>
      <c r="K236" t="str">
        <f>IF(ISNUMBER(SEARCH("enc",D236)),"enc","dec")</f>
        <v>enc</v>
      </c>
    </row>
    <row r="237" spans="1:11" x14ac:dyDescent="0.25">
      <c r="A237" t="s">
        <v>236</v>
      </c>
      <c r="B237">
        <v>236</v>
      </c>
      <c r="C237">
        <f t="shared" si="9"/>
        <v>40</v>
      </c>
      <c r="D237" t="s">
        <v>530</v>
      </c>
      <c r="E237">
        <v>0.58218599999999998</v>
      </c>
      <c r="F237">
        <v>1.20406E-4</v>
      </c>
      <c r="G237" s="5">
        <f t="shared" si="10"/>
        <v>0.52712588635462798</v>
      </c>
      <c r="H237">
        <v>0.90523799999999999</v>
      </c>
      <c r="I237">
        <f t="shared" si="11"/>
        <v>14</v>
      </c>
      <c r="J237" t="str">
        <f>RIGHT(LEFT(D237,I237+3),3)</f>
        <v>mp3</v>
      </c>
      <c r="K237" t="str">
        <f>IF(ISNUMBER(SEARCH("enc",D237)),"enc","dec")</f>
        <v>dec</v>
      </c>
    </row>
    <row r="238" spans="1:11" x14ac:dyDescent="0.25">
      <c r="A238" t="s">
        <v>237</v>
      </c>
      <c r="B238">
        <v>237</v>
      </c>
      <c r="C238">
        <f t="shared" si="9"/>
        <v>40</v>
      </c>
      <c r="D238" t="s">
        <v>531</v>
      </c>
      <c r="E238">
        <v>0.54579</v>
      </c>
      <c r="F238" s="5">
        <v>6.9131899999999995E-5</v>
      </c>
      <c r="G238" s="5">
        <f t="shared" si="10"/>
        <v>0.60657558900036901</v>
      </c>
      <c r="H238">
        <v>1.1112310000000001</v>
      </c>
      <c r="I238">
        <f t="shared" si="11"/>
        <v>14</v>
      </c>
      <c r="J238" t="str">
        <f>RIGHT(LEFT(D238,I238+3),3)</f>
        <v>jpg</v>
      </c>
      <c r="K238" t="str">
        <f>IF(ISNUMBER(SEARCH("enc",D238)),"enc","dec")</f>
        <v>enc</v>
      </c>
    </row>
    <row r="239" spans="1:11" x14ac:dyDescent="0.25">
      <c r="A239" t="s">
        <v>238</v>
      </c>
      <c r="B239">
        <v>238</v>
      </c>
      <c r="C239">
        <f t="shared" si="9"/>
        <v>40</v>
      </c>
      <c r="D239" t="s">
        <v>532</v>
      </c>
      <c r="E239">
        <v>0.58218599999999998</v>
      </c>
      <c r="F239" s="5">
        <v>5.5997700000000001E-5</v>
      </c>
      <c r="G239" s="5">
        <f t="shared" si="10"/>
        <v>0.67167553303071537</v>
      </c>
      <c r="H239">
        <v>1.153602</v>
      </c>
      <c r="I239">
        <f t="shared" si="11"/>
        <v>14</v>
      </c>
      <c r="J239" t="str">
        <f>RIGHT(LEFT(D239,I239+3),3)</f>
        <v>jpg</v>
      </c>
      <c r="K239" t="str">
        <f>IF(ISNUMBER(SEARCH("enc",D239)),"enc","dec")</f>
        <v>dec</v>
      </c>
    </row>
    <row r="240" spans="1:11" x14ac:dyDescent="0.25">
      <c r="A240" t="s">
        <v>239</v>
      </c>
      <c r="B240">
        <v>239</v>
      </c>
      <c r="C240">
        <f t="shared" si="9"/>
        <v>40</v>
      </c>
      <c r="D240" t="s">
        <v>533</v>
      </c>
      <c r="E240">
        <v>0.58218599999999998</v>
      </c>
      <c r="F240">
        <v>1.09317E-4</v>
      </c>
      <c r="G240" s="5">
        <f t="shared" si="10"/>
        <v>0.51203672864141403</v>
      </c>
      <c r="H240">
        <v>0.87934199999999996</v>
      </c>
      <c r="I240">
        <f t="shared" si="11"/>
        <v>14</v>
      </c>
      <c r="J240" t="str">
        <f>RIGHT(LEFT(D240,I240+3),3)</f>
        <v>h26</v>
      </c>
      <c r="K240" t="str">
        <f>IF(ISNUMBER(SEARCH("enc",D240)),"enc","dec")</f>
        <v>dec</v>
      </c>
    </row>
    <row r="241" spans="1:11" x14ac:dyDescent="0.25">
      <c r="A241" t="s">
        <v>240</v>
      </c>
      <c r="B241">
        <v>240</v>
      </c>
      <c r="C241">
        <f t="shared" si="9"/>
        <v>40</v>
      </c>
      <c r="D241" t="s">
        <v>534</v>
      </c>
      <c r="E241">
        <v>0.58218599999999998</v>
      </c>
      <c r="F241" s="5">
        <v>8.2946800000000003E-5</v>
      </c>
      <c r="G241" s="5">
        <f t="shared" si="10"/>
        <v>0.56088279065298274</v>
      </c>
      <c r="H241">
        <v>0.96327099999999999</v>
      </c>
      <c r="I241">
        <f t="shared" si="11"/>
        <v>14</v>
      </c>
      <c r="J241" t="str">
        <f>RIGHT(LEFT(D241,I241+3),3)</f>
        <v>h26</v>
      </c>
      <c r="K241" t="str">
        <f>IF(ISNUMBER(SEARCH("enc",D241)),"enc","dec")</f>
        <v>enc</v>
      </c>
    </row>
    <row r="242" spans="1:11" x14ac:dyDescent="0.25">
      <c r="A242" t="s">
        <v>241</v>
      </c>
      <c r="B242">
        <v>241</v>
      </c>
      <c r="C242">
        <f t="shared" si="9"/>
        <v>41</v>
      </c>
      <c r="D242" t="s">
        <v>535</v>
      </c>
      <c r="E242">
        <v>0.58075399999999999</v>
      </c>
      <c r="F242" s="5">
        <v>8.7212099999999998E-5</v>
      </c>
      <c r="G242" s="5">
        <f t="shared" si="10"/>
        <v>0.7016265613149828</v>
      </c>
      <c r="H242">
        <v>1.2079489999999999</v>
      </c>
      <c r="I242">
        <f t="shared" si="11"/>
        <v>14</v>
      </c>
      <c r="J242" t="str">
        <f>RIGHT(LEFT(D242,I242+3),3)</f>
        <v>mp3</v>
      </c>
      <c r="K242" t="str">
        <f>IF(ISNUMBER(SEARCH("enc",D242)),"enc","dec")</f>
        <v>enc</v>
      </c>
    </row>
    <row r="243" spans="1:11" x14ac:dyDescent="0.25">
      <c r="A243" t="s">
        <v>242</v>
      </c>
      <c r="B243">
        <v>242</v>
      </c>
      <c r="C243">
        <f t="shared" si="9"/>
        <v>41</v>
      </c>
      <c r="D243" t="s">
        <v>536</v>
      </c>
      <c r="E243">
        <v>0.58075399999999999</v>
      </c>
      <c r="F243">
        <v>1.20405E-4</v>
      </c>
      <c r="G243" s="5">
        <f t="shared" si="10"/>
        <v>0.52584004037267995</v>
      </c>
      <c r="H243">
        <v>0.90525599999999995</v>
      </c>
      <c r="I243">
        <f t="shared" si="11"/>
        <v>14</v>
      </c>
      <c r="J243" t="str">
        <f>RIGHT(LEFT(D243,I243+3),3)</f>
        <v>mp3</v>
      </c>
      <c r="K243" t="str">
        <f>IF(ISNUMBER(SEARCH("enc",D243)),"enc","dec")</f>
        <v>dec</v>
      </c>
    </row>
    <row r="244" spans="1:11" x14ac:dyDescent="0.25">
      <c r="A244" t="s">
        <v>243</v>
      </c>
      <c r="B244">
        <v>243</v>
      </c>
      <c r="C244">
        <f t="shared" si="9"/>
        <v>41</v>
      </c>
      <c r="D244" t="s">
        <v>537</v>
      </c>
      <c r="E244">
        <v>0.54579</v>
      </c>
      <c r="F244" s="5">
        <v>6.9121800000000006E-5</v>
      </c>
      <c r="G244" s="5">
        <f t="shared" si="10"/>
        <v>0.60666346109554548</v>
      </c>
      <c r="H244">
        <v>1.1113919999999999</v>
      </c>
      <c r="I244">
        <f t="shared" si="11"/>
        <v>14</v>
      </c>
      <c r="J244" t="str">
        <f>RIGHT(LEFT(D244,I244+3),3)</f>
        <v>jpg</v>
      </c>
      <c r="K244" t="str">
        <f>IF(ISNUMBER(SEARCH("enc",D244)),"enc","dec")</f>
        <v>enc</v>
      </c>
    </row>
    <row r="245" spans="1:11" x14ac:dyDescent="0.25">
      <c r="A245" t="s">
        <v>244</v>
      </c>
      <c r="B245">
        <v>244</v>
      </c>
      <c r="C245">
        <f t="shared" si="9"/>
        <v>41</v>
      </c>
      <c r="D245" t="s">
        <v>538</v>
      </c>
      <c r="E245">
        <v>0.58075399999999999</v>
      </c>
      <c r="F245" s="5">
        <v>5.5979100000000001E-5</v>
      </c>
      <c r="G245" s="5">
        <f t="shared" si="10"/>
        <v>0.67025065021154628</v>
      </c>
      <c r="H245">
        <v>1.153993</v>
      </c>
      <c r="I245">
        <f t="shared" si="11"/>
        <v>14</v>
      </c>
      <c r="J245" t="str">
        <f>RIGHT(LEFT(D245,I245+3),3)</f>
        <v>jpg</v>
      </c>
      <c r="K245" t="str">
        <f>IF(ISNUMBER(SEARCH("enc",D245)),"enc","dec")</f>
        <v>dec</v>
      </c>
    </row>
    <row r="246" spans="1:11" x14ac:dyDescent="0.25">
      <c r="A246" t="s">
        <v>245</v>
      </c>
      <c r="B246">
        <v>245</v>
      </c>
      <c r="C246">
        <f t="shared" si="9"/>
        <v>41</v>
      </c>
      <c r="D246" t="s">
        <v>539</v>
      </c>
      <c r="E246">
        <v>0.58075399999999999</v>
      </c>
      <c r="F246">
        <v>1.08847E-4</v>
      </c>
      <c r="G246" s="5">
        <f t="shared" si="10"/>
        <v>0.51298553815096803</v>
      </c>
      <c r="H246">
        <v>0.88314400000000004</v>
      </c>
      <c r="I246">
        <f t="shared" si="11"/>
        <v>14</v>
      </c>
      <c r="J246" t="str">
        <f>RIGHT(LEFT(D246,I246+3),3)</f>
        <v>h26</v>
      </c>
      <c r="K246" t="str">
        <f>IF(ISNUMBER(SEARCH("enc",D246)),"enc","dec")</f>
        <v>dec</v>
      </c>
    </row>
    <row r="247" spans="1:11" x14ac:dyDescent="0.25">
      <c r="A247" t="s">
        <v>246</v>
      </c>
      <c r="B247">
        <v>246</v>
      </c>
      <c r="C247">
        <f t="shared" si="9"/>
        <v>41</v>
      </c>
      <c r="D247" t="s">
        <v>540</v>
      </c>
      <c r="E247">
        <v>0.58075399999999999</v>
      </c>
      <c r="F247" s="5">
        <v>8.3261299999999995E-5</v>
      </c>
      <c r="G247" s="5">
        <f t="shared" si="10"/>
        <v>0.5573952502711933</v>
      </c>
      <c r="H247">
        <v>0.95964099999999997</v>
      </c>
      <c r="I247">
        <f t="shared" si="11"/>
        <v>14</v>
      </c>
      <c r="J247" t="str">
        <f>RIGHT(LEFT(D247,I247+3),3)</f>
        <v>h26</v>
      </c>
      <c r="K247" t="str">
        <f>IF(ISNUMBER(SEARCH("enc",D247)),"enc","dec")</f>
        <v>enc</v>
      </c>
    </row>
    <row r="248" spans="1:11" x14ac:dyDescent="0.25">
      <c r="A248" t="s">
        <v>247</v>
      </c>
      <c r="B248">
        <v>247</v>
      </c>
      <c r="C248">
        <f t="shared" si="9"/>
        <v>42</v>
      </c>
      <c r="D248" t="s">
        <v>541</v>
      </c>
      <c r="E248">
        <v>0.58107299999999995</v>
      </c>
      <c r="F248" s="5">
        <v>8.7241299999999994E-5</v>
      </c>
      <c r="G248" s="5">
        <f t="shared" si="10"/>
        <v>0.70177481893964333</v>
      </c>
      <c r="H248">
        <v>1.207541</v>
      </c>
      <c r="I248">
        <f t="shared" si="11"/>
        <v>14</v>
      </c>
      <c r="J248" t="str">
        <f>RIGHT(LEFT(D248,I248+3),3)</f>
        <v>mp3</v>
      </c>
      <c r="K248" t="str">
        <f>IF(ISNUMBER(SEARCH("enc",D248)),"enc","dec")</f>
        <v>enc</v>
      </c>
    </row>
    <row r="249" spans="1:11" x14ac:dyDescent="0.25">
      <c r="A249" t="s">
        <v>248</v>
      </c>
      <c r="B249">
        <v>248</v>
      </c>
      <c r="C249">
        <f t="shared" si="9"/>
        <v>42</v>
      </c>
      <c r="D249" t="s">
        <v>542</v>
      </c>
      <c r="E249">
        <v>0.58107299999999995</v>
      </c>
      <c r="F249">
        <v>1.20407E-4</v>
      </c>
      <c r="G249" s="5">
        <f t="shared" si="10"/>
        <v>0.52611835736586599</v>
      </c>
      <c r="H249">
        <v>0.90523799999999999</v>
      </c>
      <c r="I249">
        <f t="shared" si="11"/>
        <v>14</v>
      </c>
      <c r="J249" t="str">
        <f>RIGHT(LEFT(D249,I249+3),3)</f>
        <v>mp3</v>
      </c>
      <c r="K249" t="str">
        <f>IF(ISNUMBER(SEARCH("enc",D249)),"enc","dec")</f>
        <v>dec</v>
      </c>
    </row>
    <row r="250" spans="1:11" x14ac:dyDescent="0.25">
      <c r="A250" t="s">
        <v>249</v>
      </c>
      <c r="B250">
        <v>249</v>
      </c>
      <c r="C250">
        <f t="shared" si="9"/>
        <v>42</v>
      </c>
      <c r="D250" t="s">
        <v>543</v>
      </c>
      <c r="E250">
        <v>0.54579</v>
      </c>
      <c r="F250" s="5">
        <v>6.9121000000000004E-5</v>
      </c>
      <c r="G250" s="5">
        <f t="shared" si="10"/>
        <v>0.6066711022341259</v>
      </c>
      <c r="H250">
        <v>1.1114059999999999</v>
      </c>
      <c r="I250">
        <f t="shared" si="11"/>
        <v>14</v>
      </c>
      <c r="J250" t="str">
        <f>RIGHT(LEFT(D250,I250+3),3)</f>
        <v>jpg</v>
      </c>
      <c r="K250" t="str">
        <f>IF(ISNUMBER(SEARCH("enc",D250)),"enc","dec")</f>
        <v>enc</v>
      </c>
    </row>
    <row r="251" spans="1:11" x14ac:dyDescent="0.25">
      <c r="A251" t="s">
        <v>250</v>
      </c>
      <c r="B251">
        <v>250</v>
      </c>
      <c r="C251">
        <f t="shared" si="9"/>
        <v>42</v>
      </c>
      <c r="D251" t="s">
        <v>544</v>
      </c>
      <c r="E251">
        <v>0.58107299999999995</v>
      </c>
      <c r="F251" s="5">
        <v>5.5983499999999997E-5</v>
      </c>
      <c r="G251" s="5">
        <f t="shared" si="10"/>
        <v>0.67056415293166649</v>
      </c>
      <c r="H251">
        <v>1.153899</v>
      </c>
      <c r="I251">
        <f t="shared" si="11"/>
        <v>14</v>
      </c>
      <c r="J251" t="str">
        <f>RIGHT(LEFT(D251,I251+3),3)</f>
        <v>jpg</v>
      </c>
      <c r="K251" t="str">
        <f>IF(ISNUMBER(SEARCH("enc",D251)),"enc","dec")</f>
        <v>dec</v>
      </c>
    </row>
    <row r="252" spans="1:11" x14ac:dyDescent="0.25">
      <c r="A252" t="s">
        <v>251</v>
      </c>
      <c r="B252">
        <v>251</v>
      </c>
      <c r="C252">
        <f t="shared" si="9"/>
        <v>42</v>
      </c>
      <c r="D252" t="s">
        <v>545</v>
      </c>
      <c r="E252">
        <v>0.58107299999999995</v>
      </c>
      <c r="F252">
        <v>1.09101E-4</v>
      </c>
      <c r="G252" s="5">
        <f t="shared" si="10"/>
        <v>0.51207199382378688</v>
      </c>
      <c r="H252">
        <v>0.88108699999999995</v>
      </c>
      <c r="I252">
        <f t="shared" si="11"/>
        <v>14</v>
      </c>
      <c r="J252" t="str">
        <f>RIGHT(LEFT(D252,I252+3),3)</f>
        <v>h26</v>
      </c>
      <c r="K252" t="str">
        <f>IF(ISNUMBER(SEARCH("enc",D252)),"enc","dec")</f>
        <v>dec</v>
      </c>
    </row>
    <row r="253" spans="1:11" x14ac:dyDescent="0.25">
      <c r="A253" t="s">
        <v>252</v>
      </c>
      <c r="B253">
        <v>252</v>
      </c>
      <c r="C253">
        <f t="shared" si="9"/>
        <v>42</v>
      </c>
      <c r="D253" t="s">
        <v>546</v>
      </c>
      <c r="E253">
        <v>0.58107299999999995</v>
      </c>
      <c r="F253" s="5">
        <v>8.3128100000000001E-5</v>
      </c>
      <c r="G253" s="5">
        <f t="shared" si="10"/>
        <v>0.55859274142651749</v>
      </c>
      <c r="H253">
        <v>0.961175</v>
      </c>
      <c r="I253">
        <f t="shared" si="11"/>
        <v>14</v>
      </c>
      <c r="J253" t="str">
        <f>RIGHT(LEFT(D253,I253+3),3)</f>
        <v>h26</v>
      </c>
      <c r="K253" t="str">
        <f>IF(ISNUMBER(SEARCH("enc",D253)),"enc","dec")</f>
        <v>enc</v>
      </c>
    </row>
    <row r="254" spans="1:11" x14ac:dyDescent="0.25">
      <c r="A254" t="s">
        <v>253</v>
      </c>
      <c r="B254">
        <v>253</v>
      </c>
      <c r="C254">
        <f t="shared" si="9"/>
        <v>43</v>
      </c>
      <c r="D254" t="s">
        <v>547</v>
      </c>
      <c r="E254">
        <v>0.580484</v>
      </c>
      <c r="F254" s="5">
        <v>8.7215700000000006E-5</v>
      </c>
      <c r="G254" s="5">
        <f t="shared" si="10"/>
        <v>0.70108618865500605</v>
      </c>
      <c r="H254">
        <v>1.2075800000000001</v>
      </c>
      <c r="I254">
        <f t="shared" si="11"/>
        <v>14</v>
      </c>
      <c r="J254" t="str">
        <f>RIGHT(LEFT(D254,I254+3),3)</f>
        <v>mp3</v>
      </c>
      <c r="K254" t="str">
        <f>IF(ISNUMBER(SEARCH("enc",D254)),"enc","dec")</f>
        <v>enc</v>
      </c>
    </row>
    <row r="255" spans="1:11" x14ac:dyDescent="0.25">
      <c r="A255" t="s">
        <v>254</v>
      </c>
      <c r="B255">
        <v>254</v>
      </c>
      <c r="C255">
        <f t="shared" si="9"/>
        <v>43</v>
      </c>
      <c r="D255" t="s">
        <v>548</v>
      </c>
      <c r="E255">
        <v>0.580484</v>
      </c>
      <c r="F255">
        <v>1.2037299999999999E-4</v>
      </c>
      <c r="G255" s="5">
        <f t="shared" si="10"/>
        <v>0.52559559228448793</v>
      </c>
      <c r="H255">
        <v>0.90525599999999995</v>
      </c>
      <c r="I255">
        <f t="shared" si="11"/>
        <v>14</v>
      </c>
      <c r="J255" t="str">
        <f>RIGHT(LEFT(D255,I255+3),3)</f>
        <v>mp3</v>
      </c>
      <c r="K255" t="str">
        <f>IF(ISNUMBER(SEARCH("enc",D255)),"enc","dec")</f>
        <v>dec</v>
      </c>
    </row>
    <row r="256" spans="1:11" x14ac:dyDescent="0.25">
      <c r="A256" t="s">
        <v>255</v>
      </c>
      <c r="B256">
        <v>255</v>
      </c>
      <c r="C256">
        <f t="shared" si="9"/>
        <v>43</v>
      </c>
      <c r="D256" t="s">
        <v>549</v>
      </c>
      <c r="E256">
        <v>0.54579</v>
      </c>
      <c r="F256" s="5">
        <v>6.9115499999999999E-5</v>
      </c>
      <c r="G256" s="5">
        <f t="shared" si="10"/>
        <v>0.60671913172355696</v>
      </c>
      <c r="H256">
        <v>1.111494</v>
      </c>
      <c r="I256">
        <f t="shared" si="11"/>
        <v>14</v>
      </c>
      <c r="J256" t="str">
        <f>RIGHT(LEFT(D256,I256+3),3)</f>
        <v>jpg</v>
      </c>
      <c r="K256" t="str">
        <f>IF(ISNUMBER(SEARCH("enc",D256)),"enc","dec")</f>
        <v>enc</v>
      </c>
    </row>
    <row r="257" spans="1:11" x14ac:dyDescent="0.25">
      <c r="A257" t="s">
        <v>256</v>
      </c>
      <c r="B257">
        <v>256</v>
      </c>
      <c r="C257">
        <f t="shared" si="9"/>
        <v>43</v>
      </c>
      <c r="D257" t="s">
        <v>550</v>
      </c>
      <c r="E257">
        <v>0.580484</v>
      </c>
      <c r="F257" s="5">
        <v>5.59727E-5</v>
      </c>
      <c r="G257" s="5">
        <f t="shared" si="10"/>
        <v>0.66983921184068673</v>
      </c>
      <c r="H257">
        <v>1.153821</v>
      </c>
      <c r="I257">
        <f t="shared" si="11"/>
        <v>14</v>
      </c>
      <c r="J257" t="str">
        <f>RIGHT(LEFT(D257,I257+3),3)</f>
        <v>jpg</v>
      </c>
      <c r="K257" t="str">
        <f>IF(ISNUMBER(SEARCH("enc",D257)),"enc","dec")</f>
        <v>dec</v>
      </c>
    </row>
    <row r="258" spans="1:11" x14ac:dyDescent="0.25">
      <c r="A258" t="s">
        <v>257</v>
      </c>
      <c r="B258">
        <v>257</v>
      </c>
      <c r="C258">
        <f t="shared" si="9"/>
        <v>43</v>
      </c>
      <c r="D258" t="s">
        <v>551</v>
      </c>
      <c r="E258">
        <v>0.580484</v>
      </c>
      <c r="F258">
        <v>1.08069E-4</v>
      </c>
      <c r="G258" s="5">
        <f t="shared" si="10"/>
        <v>0.51629904505514701</v>
      </c>
      <c r="H258">
        <v>0.88926300000000003</v>
      </c>
      <c r="I258">
        <f t="shared" si="11"/>
        <v>14</v>
      </c>
      <c r="J258" t="str">
        <f>RIGHT(LEFT(D258,I258+3),3)</f>
        <v>h26</v>
      </c>
      <c r="K258" t="str">
        <f>IF(ISNUMBER(SEARCH("enc",D258)),"enc","dec")</f>
        <v>dec</v>
      </c>
    </row>
    <row r="259" spans="1:11" x14ac:dyDescent="0.25">
      <c r="A259" t="s">
        <v>258</v>
      </c>
      <c r="B259">
        <v>258</v>
      </c>
      <c r="C259">
        <f t="shared" ref="C259:C289" si="12">1+QUOTIENT(B259-1,6)</f>
        <v>43</v>
      </c>
      <c r="D259" t="s">
        <v>552</v>
      </c>
      <c r="E259">
        <v>0.580484</v>
      </c>
      <c r="F259" s="5">
        <v>8.3828900000000006E-5</v>
      </c>
      <c r="G259" s="5">
        <f t="shared" ref="G259:G289" si="13">(E259+F259)*H259</f>
        <v>0.55321727848052105</v>
      </c>
      <c r="H259">
        <v>0.95289000000000001</v>
      </c>
      <c r="I259">
        <f t="shared" ref="I259:I289" si="14">SEARCH("_",D259,8)</f>
        <v>14</v>
      </c>
      <c r="J259" t="str">
        <f>RIGHT(LEFT(D259,I259+3),3)</f>
        <v>h26</v>
      </c>
      <c r="K259" t="str">
        <f>IF(ISNUMBER(SEARCH("enc",D259)),"enc","dec")</f>
        <v>enc</v>
      </c>
    </row>
    <row r="260" spans="1:11" x14ac:dyDescent="0.25">
      <c r="A260" t="s">
        <v>259</v>
      </c>
      <c r="B260">
        <v>259</v>
      </c>
      <c r="C260">
        <f t="shared" si="12"/>
        <v>44</v>
      </c>
      <c r="D260" t="s">
        <v>553</v>
      </c>
      <c r="E260">
        <v>0.58218599999999998</v>
      </c>
      <c r="F260" s="5">
        <v>8.7263100000000001E-5</v>
      </c>
      <c r="G260" s="5">
        <f t="shared" si="13"/>
        <v>0.70294124505179156</v>
      </c>
      <c r="H260">
        <v>1.207236</v>
      </c>
      <c r="I260">
        <f t="shared" si="14"/>
        <v>14</v>
      </c>
      <c r="J260" t="str">
        <f>RIGHT(LEFT(D260,I260+3),3)</f>
        <v>mp3</v>
      </c>
      <c r="K260" t="str">
        <f>IF(ISNUMBER(SEARCH("enc",D260)),"enc","dec")</f>
        <v>enc</v>
      </c>
    </row>
    <row r="261" spans="1:11" x14ac:dyDescent="0.25">
      <c r="A261" t="s">
        <v>260</v>
      </c>
      <c r="B261">
        <v>260</v>
      </c>
      <c r="C261">
        <f t="shared" si="12"/>
        <v>44</v>
      </c>
      <c r="D261" t="s">
        <v>554</v>
      </c>
      <c r="E261">
        <v>0.58218599999999998</v>
      </c>
      <c r="F261">
        <v>1.20406E-4</v>
      </c>
      <c r="G261" s="5">
        <f t="shared" si="13"/>
        <v>0.52712588635462798</v>
      </c>
      <c r="H261">
        <v>0.90523799999999999</v>
      </c>
      <c r="I261">
        <f t="shared" si="14"/>
        <v>14</v>
      </c>
      <c r="J261" t="str">
        <f>RIGHT(LEFT(D261,I261+3),3)</f>
        <v>mp3</v>
      </c>
      <c r="K261" t="str">
        <f>IF(ISNUMBER(SEARCH("enc",D261)),"enc","dec")</f>
        <v>dec</v>
      </c>
    </row>
    <row r="262" spans="1:11" x14ac:dyDescent="0.25">
      <c r="A262" t="s">
        <v>261</v>
      </c>
      <c r="B262">
        <v>261</v>
      </c>
      <c r="C262">
        <f t="shared" si="12"/>
        <v>44</v>
      </c>
      <c r="D262" t="s">
        <v>555</v>
      </c>
      <c r="E262">
        <v>0.54579</v>
      </c>
      <c r="F262" s="5">
        <v>6.9131899999999995E-5</v>
      </c>
      <c r="G262" s="5">
        <f t="shared" si="13"/>
        <v>0.60657558900036901</v>
      </c>
      <c r="H262">
        <v>1.1112310000000001</v>
      </c>
      <c r="I262">
        <f t="shared" si="14"/>
        <v>14</v>
      </c>
      <c r="J262" t="str">
        <f>RIGHT(LEFT(D262,I262+3),3)</f>
        <v>jpg</v>
      </c>
      <c r="K262" t="str">
        <f>IF(ISNUMBER(SEARCH("enc",D262)),"enc","dec")</f>
        <v>enc</v>
      </c>
    </row>
    <row r="263" spans="1:11" x14ac:dyDescent="0.25">
      <c r="A263" t="s">
        <v>262</v>
      </c>
      <c r="B263">
        <v>262</v>
      </c>
      <c r="C263">
        <f t="shared" si="12"/>
        <v>44</v>
      </c>
      <c r="D263" t="s">
        <v>556</v>
      </c>
      <c r="E263">
        <v>0.58218599999999998</v>
      </c>
      <c r="F263" s="5">
        <v>5.5997700000000001E-5</v>
      </c>
      <c r="G263" s="5">
        <f t="shared" si="13"/>
        <v>0.67167553303071537</v>
      </c>
      <c r="H263">
        <v>1.153602</v>
      </c>
      <c r="I263">
        <f t="shared" si="14"/>
        <v>14</v>
      </c>
      <c r="J263" t="str">
        <f>RIGHT(LEFT(D263,I263+3),3)</f>
        <v>jpg</v>
      </c>
      <c r="K263" t="str">
        <f>IF(ISNUMBER(SEARCH("enc",D263)),"enc","dec")</f>
        <v>dec</v>
      </c>
    </row>
    <row r="264" spans="1:11" x14ac:dyDescent="0.25">
      <c r="A264" t="s">
        <v>263</v>
      </c>
      <c r="B264">
        <v>263</v>
      </c>
      <c r="C264">
        <f t="shared" si="12"/>
        <v>44</v>
      </c>
      <c r="D264" t="s">
        <v>557</v>
      </c>
      <c r="E264">
        <v>0.58218599999999998</v>
      </c>
      <c r="F264">
        <v>1.09317E-4</v>
      </c>
      <c r="G264" s="5">
        <f t="shared" si="13"/>
        <v>0.51203672864141403</v>
      </c>
      <c r="H264">
        <v>0.87934199999999996</v>
      </c>
      <c r="I264">
        <f t="shared" si="14"/>
        <v>14</v>
      </c>
      <c r="J264" t="str">
        <f>RIGHT(LEFT(D264,I264+3),3)</f>
        <v>h26</v>
      </c>
      <c r="K264" t="str">
        <f>IF(ISNUMBER(SEARCH("enc",D264)),"enc","dec")</f>
        <v>dec</v>
      </c>
    </row>
    <row r="265" spans="1:11" x14ac:dyDescent="0.25">
      <c r="A265" t="s">
        <v>264</v>
      </c>
      <c r="B265">
        <v>264</v>
      </c>
      <c r="C265">
        <f t="shared" si="12"/>
        <v>44</v>
      </c>
      <c r="D265" t="s">
        <v>558</v>
      </c>
      <c r="E265">
        <v>0.58218599999999998</v>
      </c>
      <c r="F265" s="5">
        <v>8.2946800000000003E-5</v>
      </c>
      <c r="G265" s="5">
        <f t="shared" si="13"/>
        <v>0.56088279065298274</v>
      </c>
      <c r="H265">
        <v>0.96327099999999999</v>
      </c>
      <c r="I265">
        <f t="shared" si="14"/>
        <v>14</v>
      </c>
      <c r="J265" t="str">
        <f>RIGHT(LEFT(D265,I265+3),3)</f>
        <v>h26</v>
      </c>
      <c r="K265" t="str">
        <f>IF(ISNUMBER(SEARCH("enc",D265)),"enc","dec")</f>
        <v>enc</v>
      </c>
    </row>
    <row r="266" spans="1:11" x14ac:dyDescent="0.25">
      <c r="A266" t="s">
        <v>265</v>
      </c>
      <c r="B266">
        <v>265</v>
      </c>
      <c r="C266">
        <f t="shared" si="12"/>
        <v>45</v>
      </c>
      <c r="D266" t="s">
        <v>559</v>
      </c>
      <c r="E266">
        <v>0.58075399999999999</v>
      </c>
      <c r="F266" s="5">
        <v>8.7212099999999998E-5</v>
      </c>
      <c r="G266" s="5">
        <f t="shared" si="13"/>
        <v>0.7016265613149828</v>
      </c>
      <c r="H266">
        <v>1.2079489999999999</v>
      </c>
      <c r="I266">
        <f t="shared" si="14"/>
        <v>14</v>
      </c>
      <c r="J266" t="str">
        <f>RIGHT(LEFT(D266,I266+3),3)</f>
        <v>mp3</v>
      </c>
      <c r="K266" t="str">
        <f>IF(ISNUMBER(SEARCH("enc",D266)),"enc","dec")</f>
        <v>enc</v>
      </c>
    </row>
    <row r="267" spans="1:11" x14ac:dyDescent="0.25">
      <c r="A267" t="s">
        <v>266</v>
      </c>
      <c r="B267">
        <v>266</v>
      </c>
      <c r="C267">
        <f t="shared" si="12"/>
        <v>45</v>
      </c>
      <c r="D267" t="s">
        <v>560</v>
      </c>
      <c r="E267">
        <v>0.58075399999999999</v>
      </c>
      <c r="F267">
        <v>1.20407E-4</v>
      </c>
      <c r="G267" s="5">
        <f t="shared" si="13"/>
        <v>0.52583016731827303</v>
      </c>
      <c r="H267">
        <v>0.90523900000000002</v>
      </c>
      <c r="I267">
        <f t="shared" si="14"/>
        <v>14</v>
      </c>
      <c r="J267" t="str">
        <f>RIGHT(LEFT(D267,I267+3),3)</f>
        <v>mp3</v>
      </c>
      <c r="K267" t="str">
        <f>IF(ISNUMBER(SEARCH("enc",D267)),"enc","dec")</f>
        <v>dec</v>
      </c>
    </row>
    <row r="268" spans="1:11" x14ac:dyDescent="0.25">
      <c r="A268" t="s">
        <v>267</v>
      </c>
      <c r="B268">
        <v>267</v>
      </c>
      <c r="C268">
        <f t="shared" si="12"/>
        <v>45</v>
      </c>
      <c r="D268" t="s">
        <v>561</v>
      </c>
      <c r="E268">
        <v>0.54579</v>
      </c>
      <c r="F268" s="5">
        <v>6.9145299999999997E-5</v>
      </c>
      <c r="G268" s="5">
        <f t="shared" si="13"/>
        <v>0.60645824417462479</v>
      </c>
      <c r="H268">
        <v>1.111016</v>
      </c>
      <c r="I268">
        <f t="shared" si="14"/>
        <v>14</v>
      </c>
      <c r="J268" t="str">
        <f>RIGHT(LEFT(D268,I268+3),3)</f>
        <v>jpg</v>
      </c>
      <c r="K268" t="str">
        <f>IF(ISNUMBER(SEARCH("enc",D268)),"enc","dec")</f>
        <v>enc</v>
      </c>
    </row>
    <row r="269" spans="1:11" x14ac:dyDescent="0.25">
      <c r="A269" t="s">
        <v>268</v>
      </c>
      <c r="B269">
        <v>268</v>
      </c>
      <c r="C269">
        <f t="shared" si="12"/>
        <v>45</v>
      </c>
      <c r="D269" t="s">
        <v>562</v>
      </c>
      <c r="E269">
        <v>0.58075399999999999</v>
      </c>
      <c r="F269" s="5">
        <v>5.5979100000000001E-5</v>
      </c>
      <c r="G269" s="5">
        <f t="shared" si="13"/>
        <v>0.67025065021154628</v>
      </c>
      <c r="H269">
        <v>1.153993</v>
      </c>
      <c r="I269">
        <f t="shared" si="14"/>
        <v>14</v>
      </c>
      <c r="J269" t="str">
        <f>RIGHT(LEFT(D269,I269+3),3)</f>
        <v>jpg</v>
      </c>
      <c r="K269" t="str">
        <f>IF(ISNUMBER(SEARCH("enc",D269)),"enc","dec")</f>
        <v>dec</v>
      </c>
    </row>
    <row r="270" spans="1:11" x14ac:dyDescent="0.25">
      <c r="A270" t="s">
        <v>269</v>
      </c>
      <c r="B270">
        <v>269</v>
      </c>
      <c r="C270">
        <f t="shared" si="12"/>
        <v>45</v>
      </c>
      <c r="D270" t="s">
        <v>563</v>
      </c>
      <c r="E270">
        <v>0.58075399999999999</v>
      </c>
      <c r="F270">
        <v>1.08847E-4</v>
      </c>
      <c r="G270" s="5">
        <f t="shared" si="13"/>
        <v>0.51298553815096803</v>
      </c>
      <c r="H270">
        <v>0.88314400000000004</v>
      </c>
      <c r="I270">
        <f t="shared" si="14"/>
        <v>14</v>
      </c>
      <c r="J270" t="str">
        <f>RIGHT(LEFT(D270,I270+3),3)</f>
        <v>h26</v>
      </c>
      <c r="K270" t="str">
        <f>IF(ISNUMBER(SEARCH("enc",D270)),"enc","dec")</f>
        <v>dec</v>
      </c>
    </row>
    <row r="271" spans="1:11" x14ac:dyDescent="0.25">
      <c r="A271" t="s">
        <v>270</v>
      </c>
      <c r="B271">
        <v>270</v>
      </c>
      <c r="C271">
        <f t="shared" si="12"/>
        <v>45</v>
      </c>
      <c r="D271" t="s">
        <v>564</v>
      </c>
      <c r="E271">
        <v>0.58075399999999999</v>
      </c>
      <c r="F271" s="5">
        <v>8.3261299999999995E-5</v>
      </c>
      <c r="G271" s="5">
        <f t="shared" si="13"/>
        <v>0.5573952502711933</v>
      </c>
      <c r="H271">
        <v>0.95964099999999997</v>
      </c>
      <c r="I271">
        <f t="shared" si="14"/>
        <v>14</v>
      </c>
      <c r="J271" t="str">
        <f>RIGHT(LEFT(D271,I271+3),3)</f>
        <v>h26</v>
      </c>
      <c r="K271" t="str">
        <f>IF(ISNUMBER(SEARCH("enc",D271)),"enc","dec")</f>
        <v>enc</v>
      </c>
    </row>
    <row r="272" spans="1:11" x14ac:dyDescent="0.25">
      <c r="A272" t="s">
        <v>271</v>
      </c>
      <c r="B272">
        <v>271</v>
      </c>
      <c r="C272">
        <f t="shared" si="12"/>
        <v>46</v>
      </c>
      <c r="D272" t="s">
        <v>565</v>
      </c>
      <c r="E272">
        <v>0.58107299999999995</v>
      </c>
      <c r="F272" s="5">
        <v>8.7241299999999994E-5</v>
      </c>
      <c r="G272" s="5">
        <f t="shared" si="13"/>
        <v>0.70177481893964333</v>
      </c>
      <c r="H272">
        <v>1.207541</v>
      </c>
      <c r="I272">
        <f t="shared" si="14"/>
        <v>14</v>
      </c>
      <c r="J272" t="str">
        <f>RIGHT(LEFT(D272,I272+3),3)</f>
        <v>mp3</v>
      </c>
      <c r="K272" t="str">
        <f>IF(ISNUMBER(SEARCH("enc",D272)),"enc","dec")</f>
        <v>enc</v>
      </c>
    </row>
    <row r="273" spans="1:11" x14ac:dyDescent="0.25">
      <c r="A273" t="s">
        <v>272</v>
      </c>
      <c r="B273">
        <v>272</v>
      </c>
      <c r="C273">
        <f t="shared" si="12"/>
        <v>46</v>
      </c>
      <c r="D273" t="s">
        <v>566</v>
      </c>
      <c r="E273">
        <v>0.58107299999999995</v>
      </c>
      <c r="F273">
        <v>1.20407E-4</v>
      </c>
      <c r="G273" s="5">
        <f t="shared" si="13"/>
        <v>0.52611835736586599</v>
      </c>
      <c r="H273">
        <v>0.90523799999999999</v>
      </c>
      <c r="I273">
        <f t="shared" si="14"/>
        <v>14</v>
      </c>
      <c r="J273" t="str">
        <f>RIGHT(LEFT(D273,I273+3),3)</f>
        <v>mp3</v>
      </c>
      <c r="K273" t="str">
        <f>IF(ISNUMBER(SEARCH("enc",D273)),"enc","dec")</f>
        <v>dec</v>
      </c>
    </row>
    <row r="274" spans="1:11" x14ac:dyDescent="0.25">
      <c r="A274" t="s">
        <v>273</v>
      </c>
      <c r="B274">
        <v>273</v>
      </c>
      <c r="C274">
        <f t="shared" si="12"/>
        <v>46</v>
      </c>
      <c r="D274" t="s">
        <v>567</v>
      </c>
      <c r="E274">
        <v>0.54579</v>
      </c>
      <c r="F274" s="5">
        <v>6.9121000000000004E-5</v>
      </c>
      <c r="G274" s="5">
        <f t="shared" si="13"/>
        <v>0.6066711022341259</v>
      </c>
      <c r="H274">
        <v>1.1114059999999999</v>
      </c>
      <c r="I274">
        <f t="shared" si="14"/>
        <v>14</v>
      </c>
      <c r="J274" t="str">
        <f>RIGHT(LEFT(D274,I274+3),3)</f>
        <v>jpg</v>
      </c>
      <c r="K274" t="str">
        <f>IF(ISNUMBER(SEARCH("enc",D274)),"enc","dec")</f>
        <v>enc</v>
      </c>
    </row>
    <row r="275" spans="1:11" x14ac:dyDescent="0.25">
      <c r="A275" t="s">
        <v>274</v>
      </c>
      <c r="B275">
        <v>274</v>
      </c>
      <c r="C275">
        <f t="shared" si="12"/>
        <v>46</v>
      </c>
      <c r="D275" t="s">
        <v>568</v>
      </c>
      <c r="E275">
        <v>0.58107299999999995</v>
      </c>
      <c r="F275" s="5">
        <v>5.5983499999999997E-5</v>
      </c>
      <c r="G275" s="5">
        <f t="shared" si="13"/>
        <v>0.67056415293166649</v>
      </c>
      <c r="H275">
        <v>1.153899</v>
      </c>
      <c r="I275">
        <f t="shared" si="14"/>
        <v>14</v>
      </c>
      <c r="J275" t="str">
        <f>RIGHT(LEFT(D275,I275+3),3)</f>
        <v>jpg</v>
      </c>
      <c r="K275" t="str">
        <f>IF(ISNUMBER(SEARCH("enc",D275)),"enc","dec")</f>
        <v>dec</v>
      </c>
    </row>
    <row r="276" spans="1:11" x14ac:dyDescent="0.25">
      <c r="A276" t="s">
        <v>275</v>
      </c>
      <c r="B276">
        <v>275</v>
      </c>
      <c r="C276">
        <f t="shared" si="12"/>
        <v>46</v>
      </c>
      <c r="D276" t="s">
        <v>569</v>
      </c>
      <c r="E276">
        <v>0.58107299999999995</v>
      </c>
      <c r="F276">
        <v>1.09101E-4</v>
      </c>
      <c r="G276" s="5">
        <f t="shared" si="13"/>
        <v>0.51207199382378688</v>
      </c>
      <c r="H276">
        <v>0.88108699999999995</v>
      </c>
      <c r="I276">
        <f t="shared" si="14"/>
        <v>14</v>
      </c>
      <c r="J276" t="str">
        <f>RIGHT(LEFT(D276,I276+3),3)</f>
        <v>h26</v>
      </c>
      <c r="K276" t="str">
        <f>IF(ISNUMBER(SEARCH("enc",D276)),"enc","dec")</f>
        <v>dec</v>
      </c>
    </row>
    <row r="277" spans="1:11" x14ac:dyDescent="0.25">
      <c r="A277" t="s">
        <v>276</v>
      </c>
      <c r="B277">
        <v>276</v>
      </c>
      <c r="C277">
        <f t="shared" si="12"/>
        <v>46</v>
      </c>
      <c r="D277" t="s">
        <v>570</v>
      </c>
      <c r="E277">
        <v>0.58107299999999995</v>
      </c>
      <c r="F277" s="5">
        <v>8.3128100000000001E-5</v>
      </c>
      <c r="G277" s="5">
        <f t="shared" si="13"/>
        <v>0.55859274142651749</v>
      </c>
      <c r="H277">
        <v>0.961175</v>
      </c>
      <c r="I277">
        <f t="shared" si="14"/>
        <v>14</v>
      </c>
      <c r="J277" t="str">
        <f>RIGHT(LEFT(D277,I277+3),3)</f>
        <v>h26</v>
      </c>
      <c r="K277" t="str">
        <f>IF(ISNUMBER(SEARCH("enc",D277)),"enc","dec")</f>
        <v>enc</v>
      </c>
    </row>
    <row r="278" spans="1:11" x14ac:dyDescent="0.25">
      <c r="A278" t="s">
        <v>277</v>
      </c>
      <c r="B278">
        <v>277</v>
      </c>
      <c r="C278">
        <f t="shared" si="12"/>
        <v>47</v>
      </c>
      <c r="D278" t="s">
        <v>571</v>
      </c>
      <c r="E278">
        <v>0.580484</v>
      </c>
      <c r="F278" s="5">
        <v>8.7215700000000006E-5</v>
      </c>
      <c r="G278" s="5">
        <f t="shared" si="13"/>
        <v>0.70108618865500605</v>
      </c>
      <c r="H278">
        <v>1.2075800000000001</v>
      </c>
      <c r="I278">
        <f t="shared" si="14"/>
        <v>14</v>
      </c>
      <c r="J278" t="str">
        <f>RIGHT(LEFT(D278,I278+3),3)</f>
        <v>mp3</v>
      </c>
      <c r="K278" t="str">
        <f>IF(ISNUMBER(SEARCH("enc",D278)),"enc","dec")</f>
        <v>enc</v>
      </c>
    </row>
    <row r="279" spans="1:11" x14ac:dyDescent="0.25">
      <c r="A279" t="s">
        <v>278</v>
      </c>
      <c r="B279">
        <v>278</v>
      </c>
      <c r="C279">
        <f t="shared" si="12"/>
        <v>47</v>
      </c>
      <c r="D279" t="s">
        <v>572</v>
      </c>
      <c r="E279">
        <v>0.580484</v>
      </c>
      <c r="F279">
        <v>1.2037299999999999E-4</v>
      </c>
      <c r="G279" s="5">
        <f t="shared" si="13"/>
        <v>0.52559559228448793</v>
      </c>
      <c r="H279">
        <v>0.90525599999999995</v>
      </c>
      <c r="I279">
        <f t="shared" si="14"/>
        <v>14</v>
      </c>
      <c r="J279" t="str">
        <f>RIGHT(LEFT(D279,I279+3),3)</f>
        <v>mp3</v>
      </c>
      <c r="K279" t="str">
        <f>IF(ISNUMBER(SEARCH("enc",D279)),"enc","dec")</f>
        <v>dec</v>
      </c>
    </row>
    <row r="280" spans="1:11" x14ac:dyDescent="0.25">
      <c r="A280" t="s">
        <v>279</v>
      </c>
      <c r="B280">
        <v>279</v>
      </c>
      <c r="C280">
        <f t="shared" si="12"/>
        <v>47</v>
      </c>
      <c r="D280" t="s">
        <v>573</v>
      </c>
      <c r="E280">
        <v>0.54579</v>
      </c>
      <c r="F280" s="5">
        <v>6.9115499999999999E-5</v>
      </c>
      <c r="G280" s="5">
        <f t="shared" si="13"/>
        <v>0.60671913172355696</v>
      </c>
      <c r="H280">
        <v>1.111494</v>
      </c>
      <c r="I280">
        <f t="shared" si="14"/>
        <v>14</v>
      </c>
      <c r="J280" t="str">
        <f>RIGHT(LEFT(D280,I280+3),3)</f>
        <v>jpg</v>
      </c>
      <c r="K280" t="str">
        <f>IF(ISNUMBER(SEARCH("enc",D280)),"enc","dec")</f>
        <v>enc</v>
      </c>
    </row>
    <row r="281" spans="1:11" x14ac:dyDescent="0.25">
      <c r="A281" t="s">
        <v>280</v>
      </c>
      <c r="B281">
        <v>280</v>
      </c>
      <c r="C281">
        <f t="shared" si="12"/>
        <v>47</v>
      </c>
      <c r="D281" t="s">
        <v>574</v>
      </c>
      <c r="E281">
        <v>0.580484</v>
      </c>
      <c r="F281" s="5">
        <v>5.59727E-5</v>
      </c>
      <c r="G281" s="5">
        <f t="shared" si="13"/>
        <v>0.66983921184068673</v>
      </c>
      <c r="H281">
        <v>1.153821</v>
      </c>
      <c r="I281">
        <f t="shared" si="14"/>
        <v>14</v>
      </c>
      <c r="J281" t="str">
        <f>RIGHT(LEFT(D281,I281+3),3)</f>
        <v>jpg</v>
      </c>
      <c r="K281" t="str">
        <f>IF(ISNUMBER(SEARCH("enc",D281)),"enc","dec")</f>
        <v>dec</v>
      </c>
    </row>
    <row r="282" spans="1:11" x14ac:dyDescent="0.25">
      <c r="A282" t="s">
        <v>281</v>
      </c>
      <c r="B282">
        <v>281</v>
      </c>
      <c r="C282">
        <f t="shared" si="12"/>
        <v>47</v>
      </c>
      <c r="D282" t="s">
        <v>575</v>
      </c>
      <c r="E282">
        <v>0.580484</v>
      </c>
      <c r="F282">
        <v>1.08069E-4</v>
      </c>
      <c r="G282" s="5">
        <f t="shared" si="13"/>
        <v>0.51629904505514701</v>
      </c>
      <c r="H282">
        <v>0.88926300000000003</v>
      </c>
      <c r="I282">
        <f t="shared" si="14"/>
        <v>14</v>
      </c>
      <c r="J282" t="str">
        <f>RIGHT(LEFT(D282,I282+3),3)</f>
        <v>h26</v>
      </c>
      <c r="K282" t="str">
        <f>IF(ISNUMBER(SEARCH("enc",D282)),"enc","dec")</f>
        <v>dec</v>
      </c>
    </row>
    <row r="283" spans="1:11" x14ac:dyDescent="0.25">
      <c r="A283" t="s">
        <v>282</v>
      </c>
      <c r="B283">
        <v>282</v>
      </c>
      <c r="C283">
        <f t="shared" si="12"/>
        <v>47</v>
      </c>
      <c r="D283" t="s">
        <v>576</v>
      </c>
      <c r="E283">
        <v>0.580484</v>
      </c>
      <c r="F283" s="5">
        <v>8.3828900000000006E-5</v>
      </c>
      <c r="G283" s="5">
        <f t="shared" si="13"/>
        <v>0.55321727848052105</v>
      </c>
      <c r="H283">
        <v>0.95289000000000001</v>
      </c>
      <c r="I283">
        <f t="shared" si="14"/>
        <v>14</v>
      </c>
      <c r="J283" t="str">
        <f>RIGHT(LEFT(D283,I283+3),3)</f>
        <v>h26</v>
      </c>
      <c r="K283" t="str">
        <f>IF(ISNUMBER(SEARCH("enc",D283)),"enc","dec")</f>
        <v>enc</v>
      </c>
    </row>
    <row r="284" spans="1:11" x14ac:dyDescent="0.25">
      <c r="A284" t="s">
        <v>283</v>
      </c>
      <c r="B284">
        <v>283</v>
      </c>
      <c r="C284">
        <f t="shared" si="12"/>
        <v>48</v>
      </c>
      <c r="D284" t="s">
        <v>577</v>
      </c>
      <c r="E284">
        <v>0.58218599999999998</v>
      </c>
      <c r="F284" s="5">
        <v>8.7263100000000001E-5</v>
      </c>
      <c r="G284" s="5">
        <f t="shared" si="13"/>
        <v>0.70294124505179156</v>
      </c>
      <c r="H284">
        <v>1.207236</v>
      </c>
      <c r="I284">
        <f t="shared" si="14"/>
        <v>14</v>
      </c>
      <c r="J284" t="str">
        <f>RIGHT(LEFT(D284,I284+3),3)</f>
        <v>mp3</v>
      </c>
      <c r="K284" t="str">
        <f>IF(ISNUMBER(SEARCH("enc",D284)),"enc","dec")</f>
        <v>enc</v>
      </c>
    </row>
    <row r="285" spans="1:11" x14ac:dyDescent="0.25">
      <c r="A285" t="s">
        <v>284</v>
      </c>
      <c r="B285">
        <v>284</v>
      </c>
      <c r="C285">
        <f t="shared" si="12"/>
        <v>48</v>
      </c>
      <c r="D285" t="s">
        <v>578</v>
      </c>
      <c r="E285">
        <v>0.58218599999999998</v>
      </c>
      <c r="F285">
        <v>1.20406E-4</v>
      </c>
      <c r="G285" s="5">
        <f t="shared" si="13"/>
        <v>0.52712588635462798</v>
      </c>
      <c r="H285">
        <v>0.90523799999999999</v>
      </c>
      <c r="I285">
        <f t="shared" si="14"/>
        <v>14</v>
      </c>
      <c r="J285" t="str">
        <f>RIGHT(LEFT(D285,I285+3),3)</f>
        <v>mp3</v>
      </c>
      <c r="K285" t="str">
        <f>IF(ISNUMBER(SEARCH("enc",D285)),"enc","dec")</f>
        <v>dec</v>
      </c>
    </row>
    <row r="286" spans="1:11" x14ac:dyDescent="0.25">
      <c r="A286" t="s">
        <v>285</v>
      </c>
      <c r="B286">
        <v>285</v>
      </c>
      <c r="C286">
        <f t="shared" si="12"/>
        <v>48</v>
      </c>
      <c r="D286" t="s">
        <v>579</v>
      </c>
      <c r="E286">
        <v>0.54579</v>
      </c>
      <c r="F286" s="5">
        <v>6.9131899999999995E-5</v>
      </c>
      <c r="G286" s="5">
        <f t="shared" si="13"/>
        <v>0.60657558900036901</v>
      </c>
      <c r="H286">
        <v>1.1112310000000001</v>
      </c>
      <c r="I286">
        <f t="shared" si="14"/>
        <v>14</v>
      </c>
      <c r="J286" t="str">
        <f>RIGHT(LEFT(D286,I286+3),3)</f>
        <v>jpg</v>
      </c>
      <c r="K286" t="str">
        <f>IF(ISNUMBER(SEARCH("enc",D286)),"enc","dec")</f>
        <v>enc</v>
      </c>
    </row>
    <row r="287" spans="1:11" x14ac:dyDescent="0.25">
      <c r="A287" t="s">
        <v>286</v>
      </c>
      <c r="B287">
        <v>286</v>
      </c>
      <c r="C287">
        <f t="shared" si="12"/>
        <v>48</v>
      </c>
      <c r="D287" t="s">
        <v>580</v>
      </c>
      <c r="E287">
        <v>0.58218599999999998</v>
      </c>
      <c r="F287" s="5">
        <v>5.5997700000000001E-5</v>
      </c>
      <c r="G287" s="5">
        <f t="shared" si="13"/>
        <v>0.67167553303071537</v>
      </c>
      <c r="H287">
        <v>1.153602</v>
      </c>
      <c r="I287">
        <f t="shared" si="14"/>
        <v>14</v>
      </c>
      <c r="J287" t="str">
        <f>RIGHT(LEFT(D287,I287+3),3)</f>
        <v>jpg</v>
      </c>
      <c r="K287" t="str">
        <f>IF(ISNUMBER(SEARCH("enc",D287)),"enc","dec")</f>
        <v>dec</v>
      </c>
    </row>
    <row r="288" spans="1:11" x14ac:dyDescent="0.25">
      <c r="A288" t="s">
        <v>287</v>
      </c>
      <c r="B288">
        <v>287</v>
      </c>
      <c r="C288">
        <f t="shared" si="12"/>
        <v>48</v>
      </c>
      <c r="D288" t="s">
        <v>581</v>
      </c>
      <c r="E288">
        <v>0.58218599999999998</v>
      </c>
      <c r="F288">
        <v>1.09317E-4</v>
      </c>
      <c r="G288" s="5">
        <f t="shared" si="13"/>
        <v>0.51203672864141403</v>
      </c>
      <c r="H288">
        <v>0.87934199999999996</v>
      </c>
      <c r="I288">
        <f t="shared" si="14"/>
        <v>14</v>
      </c>
      <c r="J288" t="str">
        <f>RIGHT(LEFT(D288,I288+3),3)</f>
        <v>h26</v>
      </c>
      <c r="K288" t="str">
        <f>IF(ISNUMBER(SEARCH("enc",D288)),"enc","dec")</f>
        <v>dec</v>
      </c>
    </row>
    <row r="289" spans="1:11" x14ac:dyDescent="0.25">
      <c r="A289" t="s">
        <v>288</v>
      </c>
      <c r="B289">
        <v>288</v>
      </c>
      <c r="C289">
        <f t="shared" si="12"/>
        <v>48</v>
      </c>
      <c r="D289" t="s">
        <v>582</v>
      </c>
      <c r="E289">
        <v>0.58218599999999998</v>
      </c>
      <c r="F289" s="5">
        <v>8.2946800000000003E-5</v>
      </c>
      <c r="G289" s="5">
        <f t="shared" si="13"/>
        <v>0.56088279065298274</v>
      </c>
      <c r="H289">
        <v>0.96327099999999999</v>
      </c>
      <c r="I289">
        <f t="shared" si="14"/>
        <v>14</v>
      </c>
      <c r="J289" t="str">
        <f>RIGHT(LEFT(D289,I289+3),3)</f>
        <v>h26</v>
      </c>
      <c r="K289" t="str">
        <f>IF(ISNUMBER(SEARCH("enc",D289)),"enc","dec")</f>
        <v>enc</v>
      </c>
    </row>
    <row r="290" spans="1:11" x14ac:dyDescent="0.25">
      <c r="G290" s="5"/>
    </row>
  </sheetData>
  <autoFilter ref="A1:K289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Grafica</vt:lpstr>
      <vt:lpstr>Configuraciones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NATALIA DE JESUS POLO</cp:lastModifiedBy>
  <dcterms:created xsi:type="dcterms:W3CDTF">2024-11-01T21:05:15Z</dcterms:created>
  <dcterms:modified xsi:type="dcterms:W3CDTF">2024-11-03T18:59:14Z</dcterms:modified>
</cp:coreProperties>
</file>