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ylerdurden/Downloads/"/>
    </mc:Choice>
  </mc:AlternateContent>
  <xr:revisionPtr revIDLastSave="0" documentId="13_ncr:1_{F0B1A1D3-9B10-BA4B-ABCB-E37D5768854F}" xr6:coauthVersionLast="47" xr6:coauthVersionMax="47" xr10:uidLastSave="{00000000-0000-0000-0000-000000000000}"/>
  <bookViews>
    <workbookView xWindow="-40" yWindow="20" windowWidth="28800" windowHeight="18000" activeTab="3" xr2:uid="{00000000-000D-0000-FFFF-FFFF00000000}"/>
  </bookViews>
  <sheets>
    <sheet name="task" sheetId="7" r:id="rId1"/>
    <sheet name="max_profit_short" sheetId="8" r:id="rId2"/>
    <sheet name="max_produce" sheetId="9" r:id="rId3"/>
    <sheet name="min_costs" sheetId="10" r:id="rId4"/>
  </sheets>
  <definedNames>
    <definedName name="solver_adj" localSheetId="2" hidden="1">max_produce!$I$11:$J$11</definedName>
    <definedName name="solver_adj" localSheetId="1" hidden="1">max_profit_short!$I$11:$J$11</definedName>
    <definedName name="solver_adj" localSheetId="3" hidden="1">min_costs!$I$11:$J$11</definedName>
    <definedName name="solver_adj" localSheetId="0" hidden="1">task!$J$5:$K$5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0" hidden="1">1</definedName>
    <definedName name="solver_itr" localSheetId="2" hidden="1">100</definedName>
    <definedName name="solver_itr" localSheetId="1" hidden="1">100</definedName>
    <definedName name="solver_itr" localSheetId="3" hidden="1">100</definedName>
    <definedName name="solver_itr" localSheetId="0" hidden="1">100</definedName>
    <definedName name="solver_lhs1" localSheetId="2" hidden="1">max_produce!$H$11</definedName>
    <definedName name="solver_lhs1" localSheetId="1" hidden="1">max_profit_short!$I$11:$J$11</definedName>
    <definedName name="solver_lhs1" localSheetId="3" hidden="1">min_costs!$H$11</definedName>
    <definedName name="solver_lhs2" localSheetId="2" hidden="1">max_produce!$I$11:$J$11</definedName>
    <definedName name="solver_lhs2" localSheetId="1" hidden="1">max_profit_short!$I$11:$J$11</definedName>
    <definedName name="solver_lhs2" localSheetId="3" hidden="1">min_costs!$I$11:$J$11</definedName>
    <definedName name="solver_lhs3" localSheetId="1" hidden="1">max_profit_short!$J$11</definedName>
    <definedName name="solver_lin" localSheetId="2" hidden="1">2</definedName>
    <definedName name="solver_lin" localSheetId="1" hidden="1">2</definedName>
    <definedName name="solver_lin" localSheetId="3" hidden="1">2</definedName>
    <definedName name="solver_lin" localSheetId="0" hidden="1">2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2" hidden="1">2</definedName>
    <definedName name="solver_num" localSheetId="1" hidden="1">1</definedName>
    <definedName name="solver_num" localSheetId="3" hidden="1">2</definedName>
    <definedName name="solver_num" localSheetId="0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0" hidden="1">1</definedName>
    <definedName name="solver_opt" localSheetId="2" hidden="1">max_produce!$F$11</definedName>
    <definedName name="solver_opt" localSheetId="1" hidden="1">max_profit_short!$F$11</definedName>
    <definedName name="solver_opt" localSheetId="3" hidden="1">min_costs!$F$11</definedName>
    <definedName name="solver_opt" localSheetId="0" hidden="1">task!$G$21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el1" localSheetId="2" hidden="1">1</definedName>
    <definedName name="solver_rel1" localSheetId="1" hidden="1">1</definedName>
    <definedName name="solver_rel1" localSheetId="3" hidden="1">3</definedName>
    <definedName name="solver_rel2" localSheetId="2" hidden="1">4</definedName>
    <definedName name="solver_rel2" localSheetId="1" hidden="1">1</definedName>
    <definedName name="solver_rel2" localSheetId="3" hidden="1">4</definedName>
    <definedName name="solver_rel3" localSheetId="1" hidden="1">1</definedName>
    <definedName name="solver_rhs1" localSheetId="2" hidden="1">max_produce!$B$3</definedName>
    <definedName name="solver_rhs1" localSheetId="1" hidden="1">max_profit_short!$I$13:$J$13</definedName>
    <definedName name="solver_rhs1" localSheetId="3" hidden="1">min_costs!$B$3</definedName>
    <definedName name="solver_rhs2" localSheetId="2" hidden="1">"integer"</definedName>
    <definedName name="solver_rhs2" localSheetId="1" hidden="1">max_profit_short!$I$13:$J$13</definedName>
    <definedName name="solver_rhs2" localSheetId="3" hidden="1">"integer"</definedName>
    <definedName name="solver_rhs3" localSheetId="1" hidden="1">max_profit_short!$J$13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2" hidden="1">100</definedName>
    <definedName name="solver_tim" localSheetId="1" hidden="1">100</definedName>
    <definedName name="solver_tim" localSheetId="3" hidden="1">100</definedName>
    <definedName name="solver_tim" localSheetId="0" hidden="1">100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ol" localSheetId="0" hidden="1">0.05</definedName>
    <definedName name="solver_typ" localSheetId="2" hidden="1">1</definedName>
    <definedName name="solver_typ" localSheetId="1" hidden="1">1</definedName>
    <definedName name="solver_typ" localSheetId="3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er" localSheetId="2" hidden="1">2</definedName>
    <definedName name="solver_ver" localSheetId="1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0" l="1" a="1"/>
  <c r="G5" i="10" s="1"/>
  <c r="B3" i="9"/>
  <c r="D5" i="9" a="1"/>
  <c r="G5" i="9" s="1"/>
  <c r="J13" i="8"/>
  <c r="I13" i="8"/>
  <c r="G5" i="8"/>
  <c r="D5" i="8" a="1"/>
  <c r="D5" i="8" s="1"/>
  <c r="J5" i="7" a="1"/>
  <c r="J5" i="7" s="1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F11" i="7"/>
  <c r="G11" i="7"/>
  <c r="E11" i="7"/>
  <c r="H11" i="8"/>
  <c r="H11" i="9"/>
  <c r="F11" i="10"/>
  <c r="H11" i="10" l="1"/>
  <c r="D5" i="10"/>
  <c r="F11" i="9"/>
  <c r="D5" i="9"/>
  <c r="G11" i="8"/>
  <c r="F11" i="8" s="1"/>
  <c r="M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<sst xmlns="http://schemas.openxmlformats.org/spreadsheetml/2006/main" count="81" uniqueCount="49">
  <si>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Виробництво</t>
  </si>
  <si>
    <t>K, Обсяг витрат капіталу</t>
  </si>
  <si>
    <t>L, Обсяг витрат трудових ресурсів</t>
  </si>
  <si>
    <t>A</t>
  </si>
  <si>
    <t>q=F(K,L), Обсяг випуску продукції</t>
  </si>
  <si>
    <t>Дохід</t>
  </si>
  <si>
    <t>Витрати</t>
  </si>
  <si>
    <t>K*</t>
  </si>
  <si>
    <t>L*</t>
  </si>
  <si>
    <t>p=</t>
  </si>
  <si>
    <t>q0=</t>
  </si>
  <si>
    <t>TC0=</t>
  </si>
  <si>
    <t>beta</t>
  </si>
  <si>
    <t>ln(K)</t>
  </si>
  <si>
    <t>ln(L)</t>
  </si>
  <si>
    <t>ln(F)</t>
  </si>
  <si>
    <t>alpha</t>
  </si>
  <si>
    <t>ln(A)</t>
  </si>
  <si>
    <t>w(K)=</t>
  </si>
  <si>
    <t>w(L)=</t>
  </si>
  <si>
    <t>Використаємо потрібні дані</t>
  </si>
  <si>
    <t>ПРИБУТОК</t>
  </si>
  <si>
    <t>Обмеження на K*, L*</t>
  </si>
  <si>
    <t>ВИПУСК</t>
  </si>
  <si>
    <t>Максимізація випуску</t>
  </si>
  <si>
    <t>Витрати, TC</t>
  </si>
  <si>
    <t>Мінімізація витрат</t>
  </si>
  <si>
    <t>ВИТРАТИ</t>
  </si>
  <si>
    <t>Випуск</t>
  </si>
  <si>
    <t>F(K,L)=A*(K^alpha)*(L^beta)</t>
  </si>
  <si>
    <t>За даним статистичних спостережень побудувати виробничу функцію                                                                                                   Знайти оптимальні витрати капіталу та праці для задач:                             1)максимізація прибутку                                                                                                                                   2) максимізація випуску продукції                                                                                     3) мінімізація витрат</t>
  </si>
  <si>
    <t>ln(F)=ln(A)+alpha*ln(K)+beta*ln(L)</t>
  </si>
  <si>
    <t>Y=A0+alpha*x1+beta*x2</t>
  </si>
  <si>
    <t>Costs=w(K)*K+w(L)*L</t>
  </si>
  <si>
    <t>Максимізація</t>
  </si>
  <si>
    <t>Постановка задачі</t>
  </si>
  <si>
    <t>F(K,L)--&gt;max</t>
  </si>
  <si>
    <t>w(K)*K+w(L)*L≤TC0</t>
  </si>
  <si>
    <t>Цілі значення змінних</t>
  </si>
  <si>
    <t>Profit=(Revenue-Costs)--&gt;max</t>
  </si>
  <si>
    <t>Прибуток=(Дохід-Витрати)--&gt;max</t>
  </si>
  <si>
    <t>w(K)*K+w(L)*L--&gt;min</t>
  </si>
  <si>
    <t>Максимізуємо</t>
  </si>
  <si>
    <t>F(K*,L*)≥q0</t>
  </si>
  <si>
    <t>Мінімізуємо</t>
  </si>
  <si>
    <t>Робимо певні перетворення</t>
  </si>
  <si>
    <t>Revenue=price*F(K*,L*)</t>
  </si>
  <si>
    <t>Максимізація короткострокового прибутку</t>
  </si>
  <si>
    <t>F(K,L)=72,69*(K^0,18)*(L^0,55)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</si>
</sst>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₴&quot;"/>
  </numFmts>
  <fonts count="1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b/>
      <sz val="20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3" fillId="4" borderId="0" xfId="0" applyFont="1" applyFill="1" applyAlignment="1">
      <alignment horizontal="right"/>
    </xf>
    <xf numFmtId="0" fontId="3" fillId="4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4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7" fillId="4" borderId="1" xfId="0" applyFont="1" applyFill="1" applyBorder="1" applyAlignment="1">
      <alignment horizontal="right" vertical="center" wrapText="1"/>
    </xf>
    <xf numFmtId="164" fontId="4" fillId="4" borderId="1" xfId="0" applyNumberFormat="1" applyFont="1" applyFill="1" applyBorder="1" applyAlignment="1">
      <alignment vertical="center" wrapText="1"/>
    </xf>
    <xf numFmtId="0" fontId="5" fillId="0" borderId="0" xfId="0" applyFont="1"/>
    <xf numFmtId="0" fontId="4" fillId="0" borderId="0" xfId="0" applyFont="1" applyFill="1" applyBorder="1"/>
    <xf numFmtId="0" fontId="7" fillId="0" borderId="0" xfId="0" applyFont="1" applyFill="1" applyBorder="1"/>
    <xf numFmtId="0" fontId="4" fillId="0" borderId="0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164" fontId="4" fillId="0" borderId="1" xfId="0" applyNumberFormat="1" applyFont="1" applyFill="1" applyBorder="1"/>
    <xf numFmtId="164" fontId="4" fillId="0" borderId="1" xfId="0" applyNumberFormat="1" applyFont="1" applyBorder="1"/>
    <xf numFmtId="0" fontId="4" fillId="0" borderId="1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6" borderId="0" xfId="0" applyFont="1" applyFill="1"/>
    <xf numFmtId="0" fontId="11" fillId="4" borderId="1" xfId="0" applyFont="1" applyFill="1" applyBorder="1" applyAlignment="1">
      <alignment horizontal="right" vertical="center" wrapText="1"/>
    </xf>
    <xf numFmtId="164" fontId="11" fillId="4" borderId="1" xfId="0" applyNumberFormat="1" applyFont="1" applyFill="1" applyBorder="1" applyAlignment="1">
      <alignment vertical="center" wrapText="1"/>
    </xf>
    <xf numFmtId="0" fontId="9" fillId="0" borderId="0" xfId="0" applyFont="1" applyFill="1" applyBorder="1"/>
    <xf numFmtId="0" fontId="11" fillId="0" borderId="0" xfId="0" applyFont="1" applyFill="1" applyBorder="1"/>
    <xf numFmtId="0" fontId="9" fillId="0" borderId="0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164" fontId="9" fillId="0" borderId="1" xfId="0" applyNumberFormat="1" applyFont="1" applyFill="1" applyBorder="1"/>
    <xf numFmtId="0" fontId="9" fillId="0" borderId="1" xfId="0" applyFont="1" applyFill="1" applyBorder="1"/>
    <xf numFmtId="0" fontId="9" fillId="0" borderId="0" xfId="0" applyFont="1" applyBorder="1" applyAlignment="1">
      <alignment wrapText="1"/>
    </xf>
    <xf numFmtId="0" fontId="9" fillId="0" borderId="0" xfId="0" applyFont="1" applyBorder="1"/>
    <xf numFmtId="0" fontId="9" fillId="0" borderId="0" xfId="0" applyFont="1" applyAlignment="1">
      <alignment wrapText="1"/>
    </xf>
    <xf numFmtId="0" fontId="10" fillId="0" borderId="0" xfId="0" applyFont="1" applyFill="1"/>
    <xf numFmtId="0" fontId="9" fillId="0" borderId="0" xfId="0" applyFont="1" applyFill="1"/>
    <xf numFmtId="0" fontId="11" fillId="4" borderId="1" xfId="0" applyFont="1" applyFill="1" applyBorder="1" applyAlignment="1">
      <alignment vertical="center" wrapText="1"/>
    </xf>
    <xf numFmtId="0" fontId="10" fillId="0" borderId="0" xfId="0" applyFont="1"/>
    <xf numFmtId="164" fontId="9" fillId="0" borderId="1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0" fillId="4" borderId="1" xfId="0" applyFill="1" applyBorder="1"/>
    <xf numFmtId="0" fontId="4" fillId="0" borderId="0" xfId="0" applyFont="1" applyFill="1" applyAlignment="1">
      <alignment vertical="center" wrapText="1"/>
    </xf>
    <xf numFmtId="1" fontId="9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146050</xdr:rowOff>
    </xdr:from>
    <xdr:to>
      <xdr:col>4</xdr:col>
      <xdr:colOff>158750</xdr:colOff>
      <xdr:row>2</xdr:row>
      <xdr:rowOff>184150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3C02FD2-C116-4079-ABD2-745588751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342900"/>
          <a:ext cx="22796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="135" workbookViewId="0">
      <selection activeCell="J20" sqref="J20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3" max="3" width="12.6640625" customWidth="1"/>
    <col min="4" max="4" width="12.5" customWidth="1"/>
    <col min="5" max="5" width="9.6640625" customWidth="1"/>
    <col min="6" max="7" width="11.33203125" customWidth="1"/>
    <col min="8" max="8" width="7.33203125" bestFit="1" customWidth="1"/>
    <col min="9" max="9" width="10.1640625" customWidth="1"/>
  </cols>
  <sheetData>
    <row r="1" spans="1:14" ht="16" x14ac:dyDescent="0.2">
      <c r="A1" s="70" t="s">
        <v>30</v>
      </c>
      <c r="B1" s="70"/>
      <c r="C1" s="70"/>
      <c r="D1" s="70"/>
      <c r="E1" s="70"/>
      <c r="F1" s="70"/>
      <c r="G1" s="16" t="s">
        <v>9</v>
      </c>
      <c r="H1" s="17">
        <v>5</v>
      </c>
      <c r="I1" s="7"/>
      <c r="J1" s="3"/>
      <c r="K1" s="3"/>
      <c r="L1" s="3"/>
      <c r="M1" s="3"/>
      <c r="N1" s="3"/>
    </row>
    <row r="2" spans="1:14" ht="15.5" customHeight="1" x14ac:dyDescent="0.2">
      <c r="A2" s="70"/>
      <c r="B2" s="70"/>
      <c r="C2" s="70"/>
      <c r="D2" s="70"/>
      <c r="E2" s="70"/>
      <c r="F2" s="70"/>
      <c r="G2" s="16" t="s">
        <v>18</v>
      </c>
      <c r="H2" s="17">
        <v>3</v>
      </c>
      <c r="I2" s="7"/>
      <c r="J2" s="69"/>
      <c r="K2" s="69"/>
      <c r="N2" s="3"/>
    </row>
    <row r="3" spans="1:14" ht="15.5" customHeight="1" x14ac:dyDescent="0.2">
      <c r="A3" s="70"/>
      <c r="B3" s="70"/>
      <c r="C3" s="70"/>
      <c r="D3" s="70"/>
      <c r="E3" s="70"/>
      <c r="F3" s="70"/>
      <c r="G3" s="16" t="s">
        <v>19</v>
      </c>
      <c r="H3" s="17">
        <v>4</v>
      </c>
      <c r="I3" s="7"/>
      <c r="J3" s="3"/>
      <c r="K3" s="3"/>
      <c r="L3" s="3"/>
      <c r="M3" s="3"/>
      <c r="N3" s="3"/>
    </row>
    <row r="4" spans="1:14" ht="16" x14ac:dyDescent="0.2">
      <c r="A4" s="70"/>
      <c r="B4" s="70"/>
      <c r="C4" s="70"/>
      <c r="D4" s="70"/>
      <c r="E4" s="70"/>
      <c r="F4" s="70"/>
      <c r="G4" s="18"/>
      <c r="H4" s="19"/>
      <c r="I4" s="7"/>
      <c r="J4" s="4" t="s">
        <v>12</v>
      </c>
      <c r="K4" s="4" t="s">
        <v>16</v>
      </c>
      <c r="L4" s="9" t="s">
        <v>17</v>
      </c>
      <c r="M4" s="4" t="s">
        <v>3</v>
      </c>
      <c r="N4" s="3"/>
    </row>
    <row r="5" spans="1:14" ht="16" x14ac:dyDescent="0.2">
      <c r="A5" s="70"/>
      <c r="B5" s="70"/>
      <c r="C5" s="70"/>
      <c r="D5" s="70"/>
      <c r="E5" s="70"/>
      <c r="F5" s="70"/>
      <c r="G5" s="16" t="s">
        <v>11</v>
      </c>
      <c r="H5" s="17">
        <v>80000</v>
      </c>
      <c r="I5" s="7"/>
      <c r="J5" s="15" cm="1">
        <f t="array" ref="J5:L5">LINEST(G11:G20,E11:F20,TRUE,FALSE)</f>
        <v>0.54859847832789077</v>
      </c>
      <c r="K5" s="15">
        <v>0.17953882515649411</v>
      </c>
      <c r="L5" s="5">
        <v>4.2862124334343985</v>
      </c>
      <c r="M5" s="15">
        <f>EXP(L5)</f>
        <v>72.690625859076945</v>
      </c>
      <c r="N5" s="3"/>
    </row>
    <row r="6" spans="1:14" ht="16" x14ac:dyDescent="0.2">
      <c r="A6" s="70"/>
      <c r="B6" s="70"/>
      <c r="C6" s="70"/>
      <c r="D6" s="70"/>
      <c r="E6" s="70"/>
      <c r="F6" s="70"/>
      <c r="G6" s="16" t="s">
        <v>10</v>
      </c>
      <c r="H6" s="17">
        <v>60000</v>
      </c>
      <c r="I6" s="7"/>
      <c r="N6" s="3"/>
    </row>
    <row r="7" spans="1:14" ht="25.5" customHeight="1" x14ac:dyDescent="0.2">
      <c r="A7" s="70"/>
      <c r="B7" s="70"/>
      <c r="C7" s="70"/>
      <c r="D7" s="70"/>
      <c r="E7" s="70"/>
      <c r="F7" s="70"/>
      <c r="G7" s="3"/>
      <c r="H7" s="3"/>
      <c r="I7" s="3"/>
      <c r="N7" s="3"/>
    </row>
    <row r="8" spans="1:14" ht="16" x14ac:dyDescent="0.2">
      <c r="A8" s="3"/>
      <c r="B8" s="3"/>
      <c r="C8" s="3"/>
      <c r="D8" s="3"/>
      <c r="E8" s="3"/>
      <c r="F8" s="3"/>
      <c r="G8" s="3"/>
      <c r="H8" s="3"/>
      <c r="I8" s="3"/>
      <c r="J8" s="69" t="s">
        <v>29</v>
      </c>
      <c r="K8" s="69"/>
      <c r="L8" s="69"/>
      <c r="M8" s="69"/>
      <c r="N8" s="3"/>
    </row>
    <row r="9" spans="1:14" ht="16" x14ac:dyDescent="0.2">
      <c r="A9" s="6" t="s">
        <v>0</v>
      </c>
      <c r="B9" s="3"/>
      <c r="C9" s="3"/>
      <c r="D9" s="3"/>
      <c r="E9" s="3"/>
      <c r="F9" s="3"/>
      <c r="G9" s="3"/>
      <c r="H9" s="3"/>
      <c r="J9" s="68" t="s">
        <v>45</v>
      </c>
      <c r="K9" s="68"/>
      <c r="L9" s="68"/>
      <c r="M9" s="68"/>
      <c r="N9" s="3"/>
    </row>
    <row r="10" spans="1:14" ht="68.25" customHeight="1" x14ac:dyDescent="0.2">
      <c r="A10" s="3"/>
      <c r="B10" s="14" t="s">
        <v>1</v>
      </c>
      <c r="C10" s="14" t="s">
        <v>2</v>
      </c>
      <c r="D10" s="14" t="s">
        <v>4</v>
      </c>
      <c r="E10" s="20" t="s">
        <v>13</v>
      </c>
      <c r="F10" s="20" t="s">
        <v>14</v>
      </c>
      <c r="G10" s="20" t="s">
        <v>15</v>
      </c>
      <c r="H10" s="3"/>
      <c r="I10" s="3"/>
      <c r="J10" s="69" t="s">
        <v>31</v>
      </c>
      <c r="K10" s="69"/>
      <c r="L10" s="69"/>
      <c r="M10" s="69"/>
      <c r="N10" s="3"/>
    </row>
    <row r="11" spans="1:14" ht="16" x14ac:dyDescent="0.2">
      <c r="A11" s="3"/>
      <c r="B11" s="81">
        <v>2760</v>
      </c>
      <c r="C11" s="81">
        <v>10580</v>
      </c>
      <c r="D11" s="81">
        <v>48820</v>
      </c>
      <c r="E11" s="8">
        <f>LN(B11)</f>
        <v>7.9229859587111955</v>
      </c>
      <c r="F11" s="8">
        <f t="shared" ref="F11:G11" si="0">LN(C11)</f>
        <v>9.2667207054122898</v>
      </c>
      <c r="G11" s="8">
        <f t="shared" si="0"/>
        <v>10.795895343946951</v>
      </c>
      <c r="H11" s="3"/>
      <c r="I11" s="3"/>
      <c r="J11" s="3"/>
      <c r="K11" s="3"/>
      <c r="L11" s="3"/>
      <c r="M11" s="3"/>
      <c r="N11" s="3"/>
    </row>
    <row r="12" spans="1:14" ht="16" x14ac:dyDescent="0.2">
      <c r="A12" s="3"/>
      <c r="B12" s="81">
        <v>2840</v>
      </c>
      <c r="C12" s="81">
        <v>10410</v>
      </c>
      <c r="D12" s="81">
        <v>48550</v>
      </c>
      <c r="E12" s="8">
        <f t="shared" ref="E12:E20" si="1">LN(B12)</f>
        <v>7.9515593311552522</v>
      </c>
      <c r="F12" s="8">
        <f t="shared" ref="F12:F20" si="2">LN(C12)</f>
        <v>9.2505221616090143</v>
      </c>
      <c r="G12" s="8">
        <f t="shared" ref="G12:G20" si="3">LN(D12)</f>
        <v>10.790349473719472</v>
      </c>
      <c r="H12" s="3"/>
      <c r="I12" s="3"/>
      <c r="J12" s="69" t="s">
        <v>32</v>
      </c>
      <c r="K12" s="69"/>
      <c r="L12" s="69"/>
      <c r="M12" s="3"/>
      <c r="N12" s="3"/>
    </row>
    <row r="13" spans="1:14" ht="16" x14ac:dyDescent="0.2">
      <c r="A13" s="3"/>
      <c r="B13" s="81">
        <v>2950</v>
      </c>
      <c r="C13" s="81">
        <v>10580</v>
      </c>
      <c r="D13" s="81">
        <v>51650</v>
      </c>
      <c r="E13" s="8">
        <f t="shared" si="1"/>
        <v>7.9895604493338652</v>
      </c>
      <c r="F13" s="8">
        <f t="shared" si="2"/>
        <v>9.2667207054122898</v>
      </c>
      <c r="G13" s="8">
        <f t="shared" si="3"/>
        <v>10.852245474547784</v>
      </c>
      <c r="H13" s="3"/>
      <c r="I13" s="3"/>
      <c r="J13" s="3"/>
      <c r="K13" s="3"/>
      <c r="L13" s="3"/>
      <c r="M13" s="3"/>
      <c r="N13" s="3"/>
    </row>
    <row r="14" spans="1:14" ht="16" x14ac:dyDescent="0.2">
      <c r="A14" s="3"/>
      <c r="B14" s="81">
        <v>2870</v>
      </c>
      <c r="C14" s="81">
        <v>10700</v>
      </c>
      <c r="D14" s="81">
        <v>50270</v>
      </c>
      <c r="E14" s="8">
        <f t="shared" si="1"/>
        <v>7.9620673087536664</v>
      </c>
      <c r="F14" s="8">
        <f t="shared" si="2"/>
        <v>9.2779990204499967</v>
      </c>
      <c r="G14" s="8">
        <f t="shared" si="3"/>
        <v>10.825163756686621</v>
      </c>
      <c r="H14" s="3"/>
      <c r="I14" s="3"/>
      <c r="J14" s="3"/>
      <c r="K14" s="3"/>
      <c r="L14" s="3"/>
      <c r="M14" s="3"/>
      <c r="N14" s="3"/>
    </row>
    <row r="15" spans="1:14" ht="16" x14ac:dyDescent="0.2">
      <c r="A15" s="3"/>
      <c r="B15" s="81">
        <v>2630</v>
      </c>
      <c r="C15" s="81">
        <v>10640</v>
      </c>
      <c r="D15" s="81">
        <v>48820</v>
      </c>
      <c r="E15" s="8">
        <f t="shared" si="1"/>
        <v>7.8747391251718106</v>
      </c>
      <c r="F15" s="8">
        <f t="shared" si="2"/>
        <v>9.2723757628956349</v>
      </c>
      <c r="G15" s="8">
        <f t="shared" si="3"/>
        <v>10.795895343946951</v>
      </c>
      <c r="H15" s="3"/>
      <c r="I15" s="3"/>
      <c r="J15" s="3"/>
      <c r="K15" s="3"/>
      <c r="L15" s="3"/>
      <c r="M15" s="3"/>
      <c r="N15" s="3"/>
    </row>
    <row r="16" spans="1:14" ht="16" x14ac:dyDescent="0.2">
      <c r="A16" s="3"/>
      <c r="B16" s="81">
        <v>2790</v>
      </c>
      <c r="C16" s="81">
        <v>10540</v>
      </c>
      <c r="D16" s="81">
        <v>47200</v>
      </c>
      <c r="E16" s="8">
        <f t="shared" si="1"/>
        <v>7.9337968748154113</v>
      </c>
      <c r="F16" s="8">
        <f t="shared" si="2"/>
        <v>9.2629328220953528</v>
      </c>
      <c r="G16" s="8">
        <f t="shared" si="3"/>
        <v>10.762149171573647</v>
      </c>
      <c r="H16" s="3"/>
      <c r="I16" s="3"/>
      <c r="J16" s="3"/>
      <c r="K16" s="3"/>
      <c r="L16" s="3"/>
      <c r="M16" s="3"/>
      <c r="N16" s="3"/>
    </row>
    <row r="17" spans="1:14" ht="16" x14ac:dyDescent="0.2">
      <c r="A17" s="3"/>
      <c r="B17" s="81">
        <v>3090</v>
      </c>
      <c r="C17" s="81">
        <v>10860</v>
      </c>
      <c r="D17" s="81">
        <v>51300</v>
      </c>
      <c r="E17" s="8">
        <f t="shared" si="1"/>
        <v>8.0359263698917918</v>
      </c>
      <c r="F17" s="8">
        <f t="shared" si="2"/>
        <v>9.2928415934879265</v>
      </c>
      <c r="G17" s="8">
        <f t="shared" si="3"/>
        <v>10.845446031158861</v>
      </c>
      <c r="H17" s="3"/>
      <c r="I17" s="3"/>
      <c r="J17" s="3"/>
      <c r="K17" s="3"/>
      <c r="L17" s="3"/>
      <c r="M17" s="3"/>
      <c r="N17" s="3"/>
    </row>
    <row r="18" spans="1:14" ht="16" x14ac:dyDescent="0.2">
      <c r="A18" s="3"/>
      <c r="B18" s="81">
        <v>2950</v>
      </c>
      <c r="C18" s="81">
        <v>10820</v>
      </c>
      <c r="D18" s="81">
        <v>46950</v>
      </c>
      <c r="E18" s="8">
        <f t="shared" si="1"/>
        <v>7.9895604493338652</v>
      </c>
      <c r="F18" s="8">
        <f t="shared" si="2"/>
        <v>9.2891515524004724</v>
      </c>
      <c r="G18" s="8">
        <f t="shared" si="3"/>
        <v>10.756838484636409</v>
      </c>
      <c r="H18" s="3"/>
      <c r="I18" s="3"/>
      <c r="J18" s="3"/>
      <c r="K18" s="3"/>
      <c r="L18" s="3"/>
      <c r="M18" s="3"/>
      <c r="N18" s="3"/>
    </row>
    <row r="19" spans="1:14" ht="16" x14ac:dyDescent="0.2">
      <c r="A19" s="3"/>
      <c r="B19" s="81">
        <v>3100</v>
      </c>
      <c r="C19" s="81">
        <v>10050</v>
      </c>
      <c r="D19" s="81">
        <v>48140</v>
      </c>
      <c r="E19" s="8">
        <f t="shared" si="1"/>
        <v>8.0391573904732372</v>
      </c>
      <c r="F19" s="8">
        <f t="shared" si="2"/>
        <v>9.2153279134872221</v>
      </c>
      <c r="G19" s="8">
        <f t="shared" si="3"/>
        <v>10.781868711337063</v>
      </c>
      <c r="H19" s="3"/>
      <c r="I19" s="3"/>
      <c r="J19" s="3"/>
      <c r="K19" s="3"/>
      <c r="L19" s="3"/>
      <c r="M19" s="3"/>
      <c r="N19" s="3"/>
    </row>
    <row r="20" spans="1:14" ht="16" x14ac:dyDescent="0.2">
      <c r="A20" s="3"/>
      <c r="B20" s="81">
        <v>3170</v>
      </c>
      <c r="C20" s="81">
        <v>10080</v>
      </c>
      <c r="D20" s="81">
        <v>48230</v>
      </c>
      <c r="E20" s="8">
        <f t="shared" si="1"/>
        <v>8.0614868668713271</v>
      </c>
      <c r="F20" s="8">
        <f t="shared" si="2"/>
        <v>9.2183085416253601</v>
      </c>
      <c r="G20" s="8">
        <f t="shared" si="3"/>
        <v>10.783736513063017</v>
      </c>
      <c r="H20" s="3"/>
      <c r="I20" s="3"/>
      <c r="J20" s="3"/>
      <c r="K20" s="3"/>
      <c r="L20" s="3"/>
      <c r="M20" s="3"/>
      <c r="N20" s="3"/>
    </row>
    <row r="21" spans="1:14" x14ac:dyDescent="0.2">
      <c r="G21" s="1"/>
    </row>
  </sheetData>
  <mergeCells count="6">
    <mergeCell ref="J9:M9"/>
    <mergeCell ref="J10:M10"/>
    <mergeCell ref="J12:L12"/>
    <mergeCell ref="A1:F7"/>
    <mergeCell ref="J8:M8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zoomScale="119" workbookViewId="0">
      <selection activeCell="A7" sqref="A7:D7"/>
    </sheetView>
  </sheetViews>
  <sheetFormatPr baseColWidth="10" defaultColWidth="8.83203125" defaultRowHeight="21" x14ac:dyDescent="0.25"/>
  <cols>
    <col min="1" max="1" width="9.1640625" style="2"/>
    <col min="2" max="2" width="9.83203125" style="2" customWidth="1"/>
    <col min="3" max="3" width="12.6640625" style="2" customWidth="1"/>
    <col min="4" max="5" width="16.5" style="2" customWidth="1"/>
    <col min="6" max="6" width="18.6640625" style="2" customWidth="1"/>
    <col min="7" max="7" width="15.83203125" style="2" customWidth="1"/>
    <col min="8" max="8" width="15.5" style="2" customWidth="1"/>
    <col min="9" max="9" width="11.5" style="2" customWidth="1"/>
    <col min="10" max="11" width="11.6640625" style="2" customWidth="1"/>
    <col min="12" max="12" width="9.1640625" style="2"/>
  </cols>
  <sheetData>
    <row r="1" spans="1:15" ht="26" x14ac:dyDescent="0.25">
      <c r="A1" s="71" t="s">
        <v>47</v>
      </c>
      <c r="B1" s="71"/>
      <c r="C1" s="71"/>
      <c r="D1" s="71"/>
      <c r="E1" s="71"/>
      <c r="G1" s="24"/>
      <c r="H1" s="25"/>
      <c r="I1" s="76" t="s">
        <v>40</v>
      </c>
      <c r="J1" s="76"/>
      <c r="K1" s="76"/>
      <c r="L1" s="76"/>
      <c r="M1" s="3"/>
      <c r="N1" s="3"/>
      <c r="O1" s="3"/>
    </row>
    <row r="2" spans="1:15" x14ac:dyDescent="0.25">
      <c r="E2" s="26"/>
      <c r="F2" s="26"/>
      <c r="G2" s="24"/>
      <c r="H2" s="25"/>
      <c r="I2" s="75" t="s">
        <v>39</v>
      </c>
      <c r="J2" s="75"/>
      <c r="K2" s="75"/>
      <c r="L2" s="75"/>
      <c r="M2" s="3"/>
      <c r="N2" s="3"/>
      <c r="O2" s="3"/>
    </row>
    <row r="3" spans="1:15" ht="17" x14ac:dyDescent="0.2">
      <c r="A3" s="27" t="s">
        <v>9</v>
      </c>
      <c r="B3" s="28">
        <v>5</v>
      </c>
      <c r="C3" s="26"/>
      <c r="D3" s="26"/>
      <c r="E3" s="26"/>
      <c r="F3" s="26"/>
      <c r="G3" s="24"/>
      <c r="H3" s="25"/>
      <c r="I3" s="76" t="s">
        <v>46</v>
      </c>
      <c r="J3" s="76"/>
      <c r="K3" s="22" t="s">
        <v>5</v>
      </c>
      <c r="L3" s="23"/>
      <c r="M3" s="3"/>
      <c r="N3" s="3"/>
      <c r="O3" s="3"/>
    </row>
    <row r="4" spans="1:15" ht="17" x14ac:dyDescent="0.2">
      <c r="A4" s="27" t="s">
        <v>18</v>
      </c>
      <c r="B4" s="28">
        <v>3</v>
      </c>
      <c r="C4" s="26"/>
      <c r="D4" s="4" t="s">
        <v>12</v>
      </c>
      <c r="E4" s="4" t="s">
        <v>16</v>
      </c>
      <c r="F4" s="9" t="s">
        <v>17</v>
      </c>
      <c r="G4" s="4" t="s">
        <v>3</v>
      </c>
      <c r="H4" s="25"/>
      <c r="I4" s="76" t="s">
        <v>33</v>
      </c>
      <c r="J4" s="76"/>
      <c r="K4" s="22" t="s">
        <v>6</v>
      </c>
      <c r="L4" s="23"/>
      <c r="M4" s="3"/>
      <c r="N4" s="3"/>
      <c r="O4" s="3"/>
    </row>
    <row r="5" spans="1:15" ht="17" x14ac:dyDescent="0.2">
      <c r="A5" s="27" t="s">
        <v>19</v>
      </c>
      <c r="B5" s="28">
        <v>4</v>
      </c>
      <c r="C5" s="26"/>
      <c r="D5" s="15" cm="1">
        <f t="array" ref="D5:F5">LINEST(task!G11:G20,task!E11:F20,TRUE,FALSE)</f>
        <v>0.54859847832789077</v>
      </c>
      <c r="E5" s="15">
        <v>0.17953882515649411</v>
      </c>
      <c r="F5" s="5">
        <v>4.2862124334343985</v>
      </c>
      <c r="G5" s="15">
        <f>EXP(F5)</f>
        <v>72.690625859076945</v>
      </c>
      <c r="H5" s="25"/>
      <c r="I5" s="25"/>
      <c r="J5" s="25"/>
      <c r="K5" s="25"/>
      <c r="L5" s="25"/>
      <c r="M5" s="3"/>
      <c r="N5" s="3"/>
      <c r="O5" s="3"/>
    </row>
    <row r="6" spans="1:15" x14ac:dyDescent="0.25">
      <c r="A6" s="26"/>
      <c r="B6" s="26"/>
      <c r="C6" s="26"/>
      <c r="D6" s="26"/>
      <c r="E6" s="26"/>
      <c r="F6" s="26"/>
      <c r="G6" s="24"/>
      <c r="H6" s="25"/>
      <c r="I6" s="29"/>
      <c r="J6" s="29"/>
      <c r="K6" s="29"/>
      <c r="L6" s="29"/>
      <c r="M6" s="3"/>
      <c r="N6" s="3"/>
      <c r="O6" s="3"/>
    </row>
    <row r="7" spans="1:15" x14ac:dyDescent="0.25">
      <c r="A7" s="73" t="s">
        <v>48</v>
      </c>
      <c r="B7" s="73"/>
      <c r="C7" s="73"/>
      <c r="D7" s="73"/>
      <c r="E7" s="26"/>
      <c r="F7" s="26"/>
      <c r="G7" s="25"/>
      <c r="H7" s="25"/>
      <c r="I7" s="29"/>
      <c r="J7" s="29"/>
      <c r="K7" s="29"/>
      <c r="L7" s="29"/>
      <c r="M7" s="3"/>
      <c r="N7" s="3"/>
      <c r="O7" s="3"/>
    </row>
    <row r="8" spans="1:15" ht="16" x14ac:dyDescent="0.2">
      <c r="A8" s="30"/>
      <c r="B8" s="30"/>
      <c r="C8" s="30"/>
      <c r="D8" s="30"/>
      <c r="E8" s="30"/>
      <c r="F8" s="25"/>
      <c r="G8" s="25"/>
      <c r="H8" s="25"/>
      <c r="I8" s="25"/>
      <c r="J8" s="25"/>
      <c r="K8" s="25"/>
      <c r="L8" s="25"/>
      <c r="M8" s="3"/>
      <c r="N8" s="3"/>
      <c r="O8" s="3"/>
    </row>
    <row r="9" spans="1:15" ht="16" x14ac:dyDescent="0.2">
      <c r="A9" s="31"/>
      <c r="B9" s="30"/>
      <c r="C9" s="30"/>
      <c r="D9" s="30"/>
      <c r="E9" s="30"/>
      <c r="F9" s="25" t="s">
        <v>34</v>
      </c>
      <c r="G9" s="25"/>
      <c r="H9" s="25"/>
      <c r="I9" s="25"/>
      <c r="J9" s="25"/>
      <c r="K9" s="25"/>
      <c r="L9" s="25"/>
      <c r="M9" s="3"/>
      <c r="N9" s="3"/>
      <c r="O9" s="3"/>
    </row>
    <row r="10" spans="1:15" ht="17" x14ac:dyDescent="0.2">
      <c r="A10" s="30"/>
      <c r="B10" s="32"/>
      <c r="C10" s="32"/>
      <c r="D10" s="32"/>
      <c r="E10" s="30"/>
      <c r="F10" s="33" t="s">
        <v>21</v>
      </c>
      <c r="G10" s="34" t="s">
        <v>5</v>
      </c>
      <c r="H10" s="34" t="s">
        <v>6</v>
      </c>
      <c r="I10" s="35" t="s">
        <v>7</v>
      </c>
      <c r="J10" s="35" t="s">
        <v>8</v>
      </c>
      <c r="K10" s="32"/>
      <c r="L10" s="36"/>
      <c r="M10" s="3"/>
      <c r="N10" s="3"/>
      <c r="O10" s="3"/>
    </row>
    <row r="11" spans="1:15" ht="16" x14ac:dyDescent="0.2">
      <c r="A11" s="30"/>
      <c r="B11" s="30"/>
      <c r="C11" s="30"/>
      <c r="D11" s="30"/>
      <c r="E11" s="37"/>
      <c r="F11" s="38">
        <f>G11-H11</f>
        <v>200023.23826109804</v>
      </c>
      <c r="G11" s="39">
        <f>B3*G5*(I11^E5)*(J11^D5)</f>
        <v>252973.23826109804</v>
      </c>
      <c r="H11" s="40">
        <f>B4*I11+B5*J11</f>
        <v>52950</v>
      </c>
      <c r="I11" s="41">
        <v>3170</v>
      </c>
      <c r="J11" s="41">
        <v>10860</v>
      </c>
      <c r="K11" s="30"/>
      <c r="L11" s="36"/>
      <c r="M11" s="3"/>
      <c r="N11" s="3"/>
      <c r="O11" s="3"/>
    </row>
    <row r="12" spans="1:15" ht="16" x14ac:dyDescent="0.2">
      <c r="A12" s="30"/>
      <c r="B12" s="30"/>
      <c r="C12" s="30"/>
      <c r="D12" s="30"/>
      <c r="E12" s="37"/>
      <c r="F12" s="42"/>
      <c r="G12" s="42"/>
      <c r="H12" s="36"/>
      <c r="I12" s="36"/>
      <c r="J12" s="36"/>
      <c r="K12" s="36"/>
      <c r="L12" s="36"/>
      <c r="M12" s="3"/>
      <c r="N12" s="3"/>
      <c r="O12" s="3"/>
    </row>
    <row r="13" spans="1:15" ht="16" x14ac:dyDescent="0.2">
      <c r="A13" s="30"/>
      <c r="B13" s="30"/>
      <c r="C13" s="30"/>
      <c r="D13" s="30"/>
      <c r="E13" s="37"/>
      <c r="F13" s="42"/>
      <c r="G13" s="74" t="s">
        <v>22</v>
      </c>
      <c r="H13" s="74"/>
      <c r="I13" s="36">
        <f>MAX(task!B11:B20)</f>
        <v>3170</v>
      </c>
      <c r="J13" s="36">
        <f>MAX(task!C11:C20)</f>
        <v>10860</v>
      </c>
      <c r="K13" s="36"/>
      <c r="L13" s="36"/>
      <c r="M13" s="3"/>
      <c r="N13" s="3"/>
      <c r="O13" s="3"/>
    </row>
    <row r="14" spans="1:15" ht="16" x14ac:dyDescent="0.2">
      <c r="A14" s="30"/>
      <c r="B14" s="30"/>
      <c r="C14" s="30"/>
      <c r="D14" s="30"/>
      <c r="E14" s="37"/>
      <c r="F14" s="43"/>
      <c r="G14" s="43"/>
      <c r="H14" s="25"/>
      <c r="I14" s="25"/>
      <c r="J14" s="25"/>
      <c r="K14" s="25"/>
      <c r="L14" s="25"/>
      <c r="M14" s="3"/>
      <c r="N14" s="3"/>
      <c r="O14" s="3"/>
    </row>
    <row r="15" spans="1:15" ht="16" x14ac:dyDescent="0.2">
      <c r="A15" s="30"/>
      <c r="B15" s="30"/>
      <c r="C15" s="30"/>
      <c r="D15" s="30"/>
      <c r="E15" s="37"/>
      <c r="F15" s="43"/>
      <c r="G15" s="43"/>
      <c r="H15" s="25"/>
      <c r="I15" s="25"/>
      <c r="J15" s="25"/>
      <c r="K15" s="25"/>
      <c r="L15" s="25"/>
      <c r="M15" s="3"/>
      <c r="N15" s="3"/>
      <c r="O15" s="3"/>
    </row>
    <row r="16" spans="1:15" ht="16" x14ac:dyDescent="0.2">
      <c r="A16" s="30"/>
      <c r="B16" s="30"/>
      <c r="C16" s="30"/>
      <c r="D16" s="30"/>
      <c r="E16" s="37"/>
      <c r="F16" s="43"/>
      <c r="G16" s="43"/>
      <c r="H16" s="25"/>
      <c r="I16" s="25"/>
      <c r="J16" s="25"/>
      <c r="K16" s="25"/>
      <c r="L16" s="25"/>
      <c r="M16" s="3"/>
      <c r="N16" s="3"/>
      <c r="O16" s="3"/>
    </row>
    <row r="17" spans="1:15" ht="16" x14ac:dyDescent="0.2">
      <c r="A17" s="12"/>
      <c r="B17" s="12"/>
      <c r="C17" s="12"/>
      <c r="D17" s="12"/>
      <c r="E17" s="13"/>
      <c r="F17" s="10"/>
      <c r="G17" s="10"/>
      <c r="H17" s="3"/>
      <c r="I17" s="3"/>
      <c r="J17" s="3"/>
      <c r="K17" s="3"/>
      <c r="L17" s="3"/>
      <c r="M17" s="3"/>
      <c r="N17" s="3"/>
      <c r="O17" s="3"/>
    </row>
    <row r="18" spans="1:15" ht="16" x14ac:dyDescent="0.2">
      <c r="A18" s="12"/>
      <c r="B18" s="12"/>
      <c r="C18" s="12"/>
      <c r="D18" s="12"/>
      <c r="E18" s="13"/>
      <c r="F18" s="10"/>
      <c r="G18" s="10"/>
      <c r="H18" s="3"/>
      <c r="I18" s="3"/>
      <c r="J18" s="3"/>
      <c r="K18" s="3"/>
      <c r="L18" s="3"/>
      <c r="M18" s="3"/>
      <c r="N18" s="3"/>
      <c r="O18" s="3"/>
    </row>
    <row r="19" spans="1:15" ht="16" x14ac:dyDescent="0.2">
      <c r="A19" s="12"/>
      <c r="B19" s="12"/>
      <c r="C19" s="12"/>
      <c r="D19" s="12"/>
      <c r="E19" s="13"/>
      <c r="F19" s="10"/>
      <c r="G19" s="10"/>
      <c r="H19" s="3"/>
      <c r="I19" s="3"/>
      <c r="J19" s="3"/>
      <c r="K19" s="3"/>
      <c r="L19" s="3"/>
      <c r="M19" s="3"/>
      <c r="N19" s="3"/>
      <c r="O19" s="82"/>
    </row>
    <row r="20" spans="1:15" ht="16" x14ac:dyDescent="0.2">
      <c r="A20" s="12"/>
      <c r="B20" s="12"/>
      <c r="C20" s="12"/>
      <c r="D20" s="12"/>
      <c r="E20" s="13"/>
      <c r="F20" s="10"/>
      <c r="G20" s="10"/>
      <c r="H20" s="3"/>
      <c r="I20" s="3"/>
      <c r="J20" s="3"/>
      <c r="K20" s="3"/>
      <c r="L20" s="3"/>
      <c r="M20" s="3"/>
      <c r="N20" s="3"/>
      <c r="O20" s="3"/>
    </row>
    <row r="21" spans="1:15" ht="16" x14ac:dyDescent="0.2">
      <c r="A21" s="12"/>
      <c r="B21" s="12"/>
      <c r="C21" s="72"/>
      <c r="D21" s="72"/>
      <c r="E21" s="72"/>
      <c r="F21" s="72"/>
      <c r="G21" s="10"/>
      <c r="H21" s="3"/>
      <c r="I21" s="3"/>
      <c r="J21" s="3"/>
      <c r="K21" s="3"/>
      <c r="L21" s="3"/>
      <c r="M21" s="3"/>
      <c r="N21" s="3"/>
      <c r="O21" s="3"/>
    </row>
  </sheetData>
  <mergeCells count="8">
    <mergeCell ref="A1:E1"/>
    <mergeCell ref="C21:F21"/>
    <mergeCell ref="A7:D7"/>
    <mergeCell ref="G13:H13"/>
    <mergeCell ref="I2:L2"/>
    <mergeCell ref="I1:L1"/>
    <mergeCell ref="I3:J3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workbookViewId="0">
      <selection activeCell="B7" sqref="B7:E7"/>
    </sheetView>
  </sheetViews>
  <sheetFormatPr baseColWidth="10" defaultColWidth="8.83203125" defaultRowHeight="21" x14ac:dyDescent="0.25"/>
  <cols>
    <col min="1" max="1" width="8.83203125" style="2" customWidth="1"/>
    <col min="2" max="2" width="12.33203125" style="2" bestFit="1" customWidth="1"/>
    <col min="3" max="3" width="5.5" style="2" customWidth="1"/>
    <col min="4" max="4" width="10.33203125" style="2" customWidth="1"/>
    <col min="5" max="5" width="10" style="2" customWidth="1"/>
    <col min="6" max="6" width="16.6640625" style="2" customWidth="1"/>
    <col min="7" max="7" width="8.5" style="2" customWidth="1"/>
    <col min="8" max="8" width="14.5" style="2" customWidth="1"/>
    <col min="9" max="9" width="11.5" style="2" customWidth="1"/>
    <col min="10" max="10" width="11.1640625" style="2" customWidth="1"/>
    <col min="11" max="11" width="11.6640625" style="2" customWidth="1"/>
    <col min="12" max="12" width="9.1640625" style="2"/>
  </cols>
  <sheetData>
    <row r="1" spans="1:15" ht="26" x14ac:dyDescent="0.25">
      <c r="A1" s="77" t="s">
        <v>24</v>
      </c>
      <c r="B1" s="77"/>
      <c r="C1" s="77"/>
      <c r="D1" s="77"/>
      <c r="E1" s="77"/>
      <c r="F1" s="44"/>
      <c r="G1" s="45"/>
      <c r="H1" s="46"/>
      <c r="I1" s="47" t="s">
        <v>35</v>
      </c>
      <c r="J1" s="47"/>
      <c r="K1" s="46"/>
      <c r="L1" s="3"/>
      <c r="M1" s="3"/>
      <c r="N1" s="3"/>
      <c r="O1" s="3"/>
    </row>
    <row r="2" spans="1:15" x14ac:dyDescent="0.25">
      <c r="A2" s="78" t="s">
        <v>20</v>
      </c>
      <c r="B2" s="78"/>
      <c r="C2" s="78"/>
      <c r="D2" s="78"/>
      <c r="E2" s="44"/>
      <c r="F2" s="44"/>
      <c r="G2" s="45"/>
      <c r="H2" s="46"/>
      <c r="I2" s="47" t="s">
        <v>36</v>
      </c>
      <c r="J2" s="47"/>
      <c r="M2" s="3"/>
      <c r="N2" s="3"/>
      <c r="O2" s="3"/>
    </row>
    <row r="3" spans="1:15" ht="19" x14ac:dyDescent="0.25">
      <c r="A3" s="48" t="s">
        <v>11</v>
      </c>
      <c r="B3" s="49">
        <f>80000</f>
        <v>80000</v>
      </c>
      <c r="C3" s="44"/>
      <c r="D3" s="44"/>
      <c r="E3" s="44"/>
      <c r="F3" s="44"/>
      <c r="G3" s="45"/>
      <c r="H3" s="46"/>
      <c r="I3" s="47"/>
      <c r="J3" s="47"/>
      <c r="K3" s="46"/>
      <c r="L3" s="3"/>
      <c r="M3" s="3"/>
      <c r="N3" s="3"/>
      <c r="O3" s="3"/>
    </row>
    <row r="4" spans="1:15" ht="19" x14ac:dyDescent="0.25">
      <c r="A4" s="48" t="s">
        <v>18</v>
      </c>
      <c r="B4" s="49">
        <v>3</v>
      </c>
      <c r="C4" s="44"/>
      <c r="D4" s="4" t="s">
        <v>12</v>
      </c>
      <c r="E4" s="4" t="s">
        <v>16</v>
      </c>
      <c r="F4" s="9" t="s">
        <v>17</v>
      </c>
      <c r="G4" s="4" t="s">
        <v>3</v>
      </c>
      <c r="H4" s="46"/>
      <c r="I4" s="47" t="s">
        <v>37</v>
      </c>
      <c r="J4" s="47"/>
      <c r="K4" s="46"/>
      <c r="L4" s="3"/>
      <c r="M4" s="3"/>
      <c r="N4" s="3"/>
      <c r="O4" s="3"/>
    </row>
    <row r="5" spans="1:15" ht="17" x14ac:dyDescent="0.2">
      <c r="A5" s="48" t="s">
        <v>19</v>
      </c>
      <c r="B5" s="49">
        <v>4</v>
      </c>
      <c r="C5" s="44"/>
      <c r="D5" s="15" cm="1">
        <f t="array" ref="D5:F5">LINEST(task!G11:G20,task!E11:F20,TRUE,FALSE)</f>
        <v>0.54859847832789077</v>
      </c>
      <c r="E5" s="15">
        <v>0.17953882515649411</v>
      </c>
      <c r="F5" s="5">
        <v>4.2862124334343985</v>
      </c>
      <c r="G5" s="15">
        <f>EXP(F5)</f>
        <v>72.690625859076945</v>
      </c>
      <c r="H5" s="46"/>
      <c r="I5" s="46"/>
      <c r="J5" s="46"/>
      <c r="K5" s="46"/>
      <c r="L5" s="3"/>
      <c r="M5" s="3"/>
      <c r="N5" s="3"/>
      <c r="O5" s="3"/>
    </row>
    <row r="6" spans="1:15" x14ac:dyDescent="0.25">
      <c r="A6" s="44"/>
      <c r="B6" s="44"/>
      <c r="C6" s="44"/>
      <c r="D6" s="44"/>
      <c r="E6" s="44"/>
      <c r="F6" s="44"/>
      <c r="G6" s="45"/>
      <c r="H6" s="46"/>
      <c r="M6" s="3"/>
      <c r="N6" s="3"/>
      <c r="O6" s="3"/>
    </row>
    <row r="7" spans="1:15" x14ac:dyDescent="0.25">
      <c r="B7" s="73" t="s">
        <v>48</v>
      </c>
      <c r="C7" s="73"/>
      <c r="D7" s="73"/>
      <c r="E7" s="73"/>
      <c r="F7" s="44"/>
      <c r="G7" s="46"/>
      <c r="H7" s="46"/>
      <c r="M7" s="3"/>
      <c r="N7" s="3"/>
      <c r="O7" s="3"/>
    </row>
    <row r="8" spans="1:15" ht="16" x14ac:dyDescent="0.2">
      <c r="A8" s="50"/>
      <c r="B8" s="50"/>
      <c r="C8" s="50"/>
      <c r="D8" s="50"/>
      <c r="E8" s="50"/>
      <c r="F8" s="46"/>
      <c r="G8" s="46"/>
      <c r="H8" s="46"/>
      <c r="I8" s="46"/>
      <c r="J8" s="46"/>
      <c r="K8" s="46"/>
      <c r="L8" s="3"/>
      <c r="M8" s="3"/>
      <c r="N8" s="3"/>
      <c r="O8" s="3"/>
    </row>
    <row r="9" spans="1:15" ht="16" x14ac:dyDescent="0.2">
      <c r="A9" s="51"/>
      <c r="B9" s="50"/>
      <c r="C9" s="50"/>
      <c r="D9" s="50"/>
      <c r="E9" s="50"/>
      <c r="F9" s="46" t="s">
        <v>42</v>
      </c>
      <c r="G9" s="46"/>
      <c r="H9" s="46"/>
      <c r="I9" s="80" t="s">
        <v>38</v>
      </c>
      <c r="J9" s="80"/>
      <c r="K9" s="46"/>
      <c r="L9" s="3"/>
      <c r="M9" s="3"/>
      <c r="N9" s="3"/>
      <c r="O9" s="3"/>
    </row>
    <row r="10" spans="1:15" ht="17" x14ac:dyDescent="0.2">
      <c r="A10" s="50"/>
      <c r="B10" s="52"/>
      <c r="C10" s="52"/>
      <c r="D10" s="52"/>
      <c r="E10" s="50"/>
      <c r="F10" s="53" t="s">
        <v>23</v>
      </c>
      <c r="G10" s="52"/>
      <c r="H10" s="54" t="s">
        <v>25</v>
      </c>
      <c r="I10" s="55" t="s">
        <v>7</v>
      </c>
      <c r="J10" s="55" t="s">
        <v>8</v>
      </c>
      <c r="K10" s="52"/>
      <c r="L10" s="11"/>
      <c r="M10" s="3"/>
      <c r="N10" s="3"/>
      <c r="O10" s="3"/>
    </row>
    <row r="11" spans="1:15" ht="16" x14ac:dyDescent="0.2">
      <c r="A11" s="50"/>
      <c r="B11" s="50"/>
      <c r="C11" s="50"/>
      <c r="D11" s="50"/>
      <c r="E11" s="56"/>
      <c r="F11" s="83">
        <f>G5*(I11^E5)*(J11^D5)</f>
        <v>69028.070794467436</v>
      </c>
      <c r="G11" s="56"/>
      <c r="H11" s="57">
        <f>B4*I11+B5*J11</f>
        <v>80000</v>
      </c>
      <c r="I11" s="58">
        <v>6576</v>
      </c>
      <c r="J11" s="58">
        <v>15068</v>
      </c>
      <c r="K11" s="50"/>
      <c r="L11" s="11"/>
      <c r="M11" s="3"/>
      <c r="N11" s="3"/>
      <c r="O11" s="3"/>
    </row>
    <row r="12" spans="1:15" ht="16" x14ac:dyDescent="0.2">
      <c r="A12" s="50"/>
      <c r="B12" s="50"/>
      <c r="C12" s="50"/>
      <c r="D12" s="50"/>
      <c r="E12" s="56"/>
      <c r="F12" s="59"/>
      <c r="G12" s="59"/>
      <c r="H12" s="60"/>
      <c r="I12" s="60"/>
      <c r="J12" s="60"/>
      <c r="K12" s="60"/>
      <c r="L12" s="11"/>
      <c r="M12" s="3"/>
      <c r="N12" s="3"/>
      <c r="O12" s="3"/>
    </row>
    <row r="13" spans="1:15" ht="16" x14ac:dyDescent="0.2">
      <c r="A13" s="50"/>
      <c r="B13" s="50"/>
      <c r="C13" s="50"/>
      <c r="D13" s="50"/>
      <c r="E13" s="56"/>
      <c r="F13" s="59"/>
      <c r="G13" s="59"/>
      <c r="H13" s="59"/>
      <c r="I13" s="60"/>
      <c r="J13" s="60"/>
      <c r="K13" s="60"/>
      <c r="L13" s="11"/>
      <c r="M13" s="3"/>
      <c r="N13" s="3"/>
      <c r="O13" s="3"/>
    </row>
    <row r="14" spans="1:15" ht="16" x14ac:dyDescent="0.2">
      <c r="A14" s="50"/>
      <c r="B14" s="50"/>
      <c r="C14" s="50"/>
      <c r="D14" s="50"/>
      <c r="E14" s="56"/>
      <c r="F14" s="61"/>
      <c r="G14" s="61"/>
      <c r="H14" s="46"/>
      <c r="I14" s="46"/>
      <c r="J14" s="46"/>
      <c r="K14" s="46"/>
      <c r="L14" s="3"/>
      <c r="M14" s="3"/>
      <c r="N14" s="3"/>
      <c r="O14" s="3"/>
    </row>
    <row r="15" spans="1:15" ht="16" x14ac:dyDescent="0.2">
      <c r="A15" s="12"/>
      <c r="B15" s="12"/>
      <c r="C15" s="12"/>
      <c r="D15" s="12"/>
      <c r="E15" s="13"/>
      <c r="F15" s="10"/>
      <c r="G15" s="10"/>
      <c r="H15" s="3"/>
      <c r="I15" s="3"/>
      <c r="J15" s="3"/>
      <c r="K15" s="3"/>
      <c r="L15" s="3"/>
      <c r="M15" s="3"/>
      <c r="N15" s="3"/>
      <c r="O15" s="3"/>
    </row>
    <row r="16" spans="1:15" ht="16" x14ac:dyDescent="0.2">
      <c r="A16" s="12"/>
      <c r="B16" s="12"/>
      <c r="C16" s="12"/>
      <c r="D16" s="12"/>
      <c r="E16" s="13"/>
      <c r="F16" s="10"/>
      <c r="G16" s="10"/>
      <c r="H16" s="3"/>
      <c r="I16" s="3"/>
      <c r="J16" s="3"/>
      <c r="K16" s="3"/>
      <c r="L16" s="3"/>
      <c r="M16" s="3"/>
      <c r="N16" s="3"/>
      <c r="O16" s="3"/>
    </row>
    <row r="17" spans="1:15" ht="16" x14ac:dyDescent="0.2">
      <c r="A17" s="12"/>
      <c r="B17" s="12"/>
      <c r="C17" s="12"/>
      <c r="D17" s="12"/>
      <c r="E17" s="13"/>
      <c r="F17" s="10"/>
      <c r="G17" s="10"/>
      <c r="H17" s="3"/>
      <c r="I17" s="3"/>
      <c r="J17" s="3"/>
      <c r="K17" s="3"/>
      <c r="L17" s="3"/>
      <c r="M17" s="3"/>
      <c r="N17" s="3"/>
      <c r="O17" s="3"/>
    </row>
    <row r="18" spans="1:15" ht="16" x14ac:dyDescent="0.2">
      <c r="A18" s="12"/>
      <c r="B18" s="12"/>
      <c r="C18" s="12"/>
      <c r="D18" s="12"/>
      <c r="E18" s="13"/>
      <c r="F18" s="10"/>
      <c r="G18" s="10"/>
      <c r="H18" s="3"/>
      <c r="I18" s="3"/>
      <c r="J18" s="3"/>
      <c r="K18" s="3"/>
      <c r="L18" s="3"/>
      <c r="M18" s="3"/>
      <c r="N18" s="3"/>
      <c r="O18" s="3"/>
    </row>
    <row r="19" spans="1:15" ht="16" x14ac:dyDescent="0.2">
      <c r="A19" s="12"/>
      <c r="B19" s="12"/>
      <c r="C19" s="12"/>
      <c r="D19" s="12"/>
      <c r="E19" s="13"/>
      <c r="F19" s="10"/>
      <c r="G19" s="10"/>
      <c r="H19" s="3"/>
      <c r="I19" s="3"/>
      <c r="J19" s="3"/>
      <c r="K19" s="3"/>
      <c r="L19" s="3"/>
      <c r="M19" s="3"/>
      <c r="N19" s="3"/>
      <c r="O19" s="3"/>
    </row>
    <row r="20" spans="1:15" ht="16" x14ac:dyDescent="0.2">
      <c r="A20" s="12"/>
      <c r="B20" s="12"/>
      <c r="C20" s="12"/>
      <c r="D20" s="12"/>
      <c r="E20" s="13"/>
      <c r="F20" s="10"/>
      <c r="G20" s="10"/>
      <c r="H20" s="3"/>
      <c r="I20" s="3"/>
      <c r="J20" s="3"/>
      <c r="K20" s="3"/>
      <c r="L20" s="3"/>
      <c r="M20" s="3"/>
      <c r="N20" s="3"/>
      <c r="O20" s="3"/>
    </row>
    <row r="21" spans="1:15" ht="16" x14ac:dyDescent="0.2">
      <c r="A21" s="12"/>
      <c r="B21" s="12"/>
      <c r="C21" s="12"/>
      <c r="D21" s="12"/>
      <c r="E21" s="12"/>
      <c r="F21" s="3"/>
      <c r="G21" s="10"/>
      <c r="H21" s="3"/>
      <c r="I21" s="3"/>
      <c r="J21" s="3"/>
      <c r="K21" s="3"/>
      <c r="L21" s="3"/>
      <c r="M21" s="3"/>
      <c r="N21" s="3"/>
      <c r="O21" s="3"/>
    </row>
    <row r="30" spans="1:15" x14ac:dyDescent="0.25">
      <c r="E30" s="79"/>
      <c r="F30" s="79"/>
      <c r="G30" s="79"/>
      <c r="H30" s="79"/>
    </row>
  </sheetData>
  <mergeCells count="5">
    <mergeCell ref="A1:E1"/>
    <mergeCell ref="A2:D2"/>
    <mergeCell ref="E30:H30"/>
    <mergeCell ref="I9:J9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tabSelected="1" workbookViewId="0">
      <selection activeCell="J19" sqref="J19"/>
    </sheetView>
  </sheetViews>
  <sheetFormatPr baseColWidth="10" defaultColWidth="8.83203125" defaultRowHeight="21" x14ac:dyDescent="0.25"/>
  <cols>
    <col min="1" max="1" width="6.83203125" style="2" bestFit="1" customWidth="1"/>
    <col min="2" max="2" width="8.83203125" style="2" customWidth="1"/>
    <col min="3" max="3" width="9.33203125" style="2" customWidth="1"/>
    <col min="4" max="4" width="12.1640625" style="2" customWidth="1"/>
    <col min="5" max="5" width="12.5" style="2" customWidth="1"/>
    <col min="6" max="6" width="13.33203125" style="2" customWidth="1"/>
    <col min="7" max="7" width="14.5" style="2" customWidth="1"/>
    <col min="8" max="8" width="12" style="2" customWidth="1"/>
    <col min="9" max="10" width="11.5" style="2" customWidth="1"/>
    <col min="11" max="11" width="11.6640625" style="2" customWidth="1"/>
    <col min="12" max="12" width="9.1640625" style="2"/>
  </cols>
  <sheetData>
    <row r="1" spans="1:15" ht="26" x14ac:dyDescent="0.25">
      <c r="A1" s="77" t="s">
        <v>26</v>
      </c>
      <c r="B1" s="77"/>
      <c r="C1" s="77"/>
      <c r="D1" s="77"/>
      <c r="E1" s="77"/>
      <c r="F1" s="44"/>
      <c r="G1" s="45"/>
      <c r="H1" s="46"/>
      <c r="I1" s="47" t="s">
        <v>35</v>
      </c>
      <c r="J1" s="47"/>
      <c r="K1" s="62"/>
      <c r="L1" s="63"/>
      <c r="M1" s="46"/>
      <c r="N1" s="3"/>
      <c r="O1" s="3"/>
    </row>
    <row r="2" spans="1:15" x14ac:dyDescent="0.25">
      <c r="A2" s="78" t="s">
        <v>20</v>
      </c>
      <c r="B2" s="78"/>
      <c r="C2" s="78"/>
      <c r="D2" s="78"/>
      <c r="E2" s="44"/>
      <c r="F2" s="44"/>
      <c r="G2" s="45"/>
      <c r="H2" s="46"/>
      <c r="I2" s="47" t="s">
        <v>41</v>
      </c>
      <c r="J2" s="47"/>
      <c r="K2" s="62"/>
      <c r="L2" s="21"/>
      <c r="M2" s="46"/>
      <c r="N2" s="3"/>
      <c r="O2" s="3"/>
    </row>
    <row r="3" spans="1:15" ht="19" x14ac:dyDescent="0.25">
      <c r="A3" s="48" t="s">
        <v>10</v>
      </c>
      <c r="B3" s="64">
        <v>60000</v>
      </c>
      <c r="C3" s="44"/>
      <c r="D3" s="44"/>
      <c r="E3" s="44"/>
      <c r="F3" s="44"/>
      <c r="G3" s="45"/>
      <c r="H3" s="46"/>
      <c r="I3" s="47"/>
      <c r="J3" s="47"/>
      <c r="K3" s="62"/>
      <c r="L3" s="63"/>
      <c r="M3" s="46"/>
      <c r="N3" s="3"/>
      <c r="O3" s="3"/>
    </row>
    <row r="4" spans="1:15" ht="19" x14ac:dyDescent="0.25">
      <c r="A4" s="48" t="s">
        <v>18</v>
      </c>
      <c r="B4" s="49">
        <v>3</v>
      </c>
      <c r="C4" s="44"/>
      <c r="D4" s="4" t="s">
        <v>12</v>
      </c>
      <c r="E4" s="4" t="s">
        <v>16</v>
      </c>
      <c r="F4" s="9" t="s">
        <v>17</v>
      </c>
      <c r="G4" s="4" t="s">
        <v>3</v>
      </c>
      <c r="H4" s="46"/>
      <c r="I4" s="47" t="s">
        <v>43</v>
      </c>
      <c r="J4" s="47"/>
      <c r="K4" s="62"/>
      <c r="L4" s="63"/>
      <c r="M4" s="46"/>
      <c r="N4" s="3"/>
      <c r="O4" s="3"/>
    </row>
    <row r="5" spans="1:15" ht="19" x14ac:dyDescent="0.25">
      <c r="A5" s="48" t="s">
        <v>19</v>
      </c>
      <c r="B5" s="49">
        <v>4</v>
      </c>
      <c r="C5" s="44"/>
      <c r="D5" s="15" cm="1">
        <f t="array" ref="D5:F5">LINEST(task!G11:G20,task!E11:F20,TRUE,FALSE)</f>
        <v>0.54859847832789077</v>
      </c>
      <c r="E5" s="15">
        <v>0.17953882515649411</v>
      </c>
      <c r="F5" s="5">
        <v>4.2862124334343985</v>
      </c>
      <c r="G5" s="15">
        <f>EXP(F5)</f>
        <v>72.690625859076945</v>
      </c>
      <c r="H5" s="46"/>
      <c r="I5" s="65"/>
      <c r="J5" s="65"/>
      <c r="K5" s="65"/>
      <c r="L5" s="46"/>
      <c r="M5" s="46"/>
      <c r="N5" s="3"/>
      <c r="O5" s="3"/>
    </row>
    <row r="6" spans="1:15" x14ac:dyDescent="0.25">
      <c r="A6" s="44"/>
      <c r="B6" s="44"/>
      <c r="C6" s="44"/>
      <c r="D6" s="44"/>
      <c r="E6" s="44"/>
      <c r="F6" s="44"/>
      <c r="G6" s="45"/>
      <c r="H6" s="46"/>
      <c r="M6" s="46"/>
      <c r="N6" s="3"/>
      <c r="O6" s="3"/>
    </row>
    <row r="7" spans="1:15" x14ac:dyDescent="0.25">
      <c r="A7" s="73" t="s">
        <v>48</v>
      </c>
      <c r="B7" s="73"/>
      <c r="C7" s="73"/>
      <c r="D7" s="73"/>
      <c r="E7" s="44"/>
      <c r="F7" s="44"/>
      <c r="G7" s="46"/>
      <c r="H7" s="46"/>
      <c r="M7" s="46"/>
      <c r="N7" s="3"/>
      <c r="O7" s="3"/>
    </row>
    <row r="8" spans="1:15" ht="16" x14ac:dyDescent="0.2">
      <c r="A8" s="50"/>
      <c r="B8" s="50"/>
      <c r="C8" s="50"/>
      <c r="D8" s="50"/>
      <c r="E8" s="50"/>
      <c r="F8" s="46"/>
      <c r="G8" s="46"/>
      <c r="H8" s="46"/>
      <c r="I8" s="46"/>
      <c r="J8" s="46"/>
      <c r="K8" s="46"/>
      <c r="L8" s="46"/>
      <c r="M8" s="46"/>
      <c r="N8" s="3"/>
      <c r="O8" s="3"/>
    </row>
    <row r="9" spans="1:15" ht="16" x14ac:dyDescent="0.2">
      <c r="A9" s="51"/>
      <c r="B9" s="50"/>
      <c r="C9" s="50"/>
      <c r="D9" s="50"/>
      <c r="E9" s="50"/>
      <c r="F9" s="46" t="s">
        <v>44</v>
      </c>
      <c r="G9" s="46"/>
      <c r="H9" s="46"/>
      <c r="I9" s="80" t="s">
        <v>38</v>
      </c>
      <c r="J9" s="80"/>
      <c r="K9" s="46"/>
      <c r="L9" s="46"/>
      <c r="M9" s="46"/>
      <c r="N9" s="3"/>
      <c r="O9" s="3"/>
    </row>
    <row r="10" spans="1:15" ht="17" x14ac:dyDescent="0.2">
      <c r="A10" s="50"/>
      <c r="B10" s="52"/>
      <c r="C10" s="52"/>
      <c r="D10" s="52"/>
      <c r="E10" s="50"/>
      <c r="F10" s="53" t="s">
        <v>27</v>
      </c>
      <c r="G10" s="52"/>
      <c r="H10" s="54" t="s">
        <v>28</v>
      </c>
      <c r="I10" s="55" t="s">
        <v>7</v>
      </c>
      <c r="J10" s="55" t="s">
        <v>8</v>
      </c>
      <c r="K10" s="52"/>
      <c r="L10" s="60"/>
      <c r="M10" s="46"/>
      <c r="N10" s="3"/>
      <c r="O10" s="3"/>
    </row>
    <row r="11" spans="1:15" ht="16" x14ac:dyDescent="0.2">
      <c r="A11" s="50"/>
      <c r="B11" s="50"/>
      <c r="C11" s="50"/>
      <c r="D11" s="50"/>
      <c r="E11" s="56"/>
      <c r="F11" s="66">
        <f>B4*I11+B5*J11</f>
        <v>65992</v>
      </c>
      <c r="G11" s="56"/>
      <c r="H11" s="58">
        <f>G5*(I11^E5)*(J11^D5)</f>
        <v>60000.436117535442</v>
      </c>
      <c r="I11" s="58">
        <v>5424</v>
      </c>
      <c r="J11" s="58">
        <v>12430</v>
      </c>
      <c r="K11" s="50"/>
      <c r="L11" s="60"/>
      <c r="M11" s="46"/>
      <c r="N11" s="3"/>
      <c r="O11" s="3"/>
    </row>
    <row r="12" spans="1:15" ht="16" x14ac:dyDescent="0.2">
      <c r="A12" s="50"/>
      <c r="B12" s="50"/>
      <c r="C12" s="50"/>
      <c r="D12" s="50"/>
      <c r="E12" s="56"/>
      <c r="F12" s="59"/>
      <c r="G12" s="59"/>
      <c r="H12" s="60"/>
      <c r="I12" s="60"/>
      <c r="J12" s="60"/>
      <c r="K12" s="60"/>
      <c r="L12" s="60"/>
      <c r="M12" s="46"/>
      <c r="N12" s="3"/>
      <c r="O12" s="3"/>
    </row>
    <row r="13" spans="1:15" ht="16" x14ac:dyDescent="0.2">
      <c r="A13" s="50"/>
      <c r="B13" s="50"/>
      <c r="C13" s="50"/>
      <c r="D13" s="50"/>
      <c r="E13" s="56"/>
      <c r="F13" s="67"/>
      <c r="G13" s="56"/>
      <c r="H13" s="50"/>
      <c r="I13" s="50"/>
      <c r="J13" s="50"/>
      <c r="K13" s="60"/>
      <c r="L13" s="60"/>
      <c r="M13" s="46"/>
      <c r="N13" s="3"/>
      <c r="O13" s="3"/>
    </row>
    <row r="14" spans="1:15" ht="16" x14ac:dyDescent="0.2">
      <c r="A14" s="50"/>
      <c r="B14" s="50"/>
      <c r="C14" s="50"/>
      <c r="D14" s="50"/>
      <c r="E14" s="56"/>
      <c r="F14" s="61"/>
      <c r="G14" s="61"/>
      <c r="H14" s="46"/>
      <c r="I14" s="46"/>
      <c r="J14" s="46"/>
      <c r="K14" s="46"/>
      <c r="L14" s="46"/>
      <c r="M14" s="46"/>
      <c r="N14" s="3"/>
      <c r="O14" s="3"/>
    </row>
    <row r="15" spans="1:15" ht="16" x14ac:dyDescent="0.2">
      <c r="A15" s="12"/>
      <c r="B15" s="12"/>
      <c r="C15" s="12"/>
      <c r="D15" s="12"/>
      <c r="E15" s="13"/>
      <c r="F15" s="10"/>
      <c r="G15" s="10"/>
      <c r="H15" s="3"/>
      <c r="I15" s="3"/>
      <c r="J15" s="3"/>
      <c r="K15" s="3"/>
      <c r="L15" s="3"/>
      <c r="M15" s="3"/>
      <c r="N15" s="3"/>
      <c r="O15" s="3"/>
    </row>
    <row r="16" spans="1:15" ht="16" x14ac:dyDescent="0.2">
      <c r="A16" s="12"/>
      <c r="B16" s="12"/>
      <c r="C16" s="12"/>
      <c r="D16" s="12"/>
      <c r="E16" s="13"/>
      <c r="F16" s="10"/>
      <c r="G16" s="10"/>
      <c r="H16" s="3"/>
      <c r="I16" s="3"/>
      <c r="J16" s="3"/>
      <c r="K16" s="3"/>
      <c r="L16" s="3"/>
      <c r="M16" s="3"/>
      <c r="N16" s="3"/>
      <c r="O16" s="3"/>
    </row>
    <row r="17" spans="1:15" ht="16" x14ac:dyDescent="0.2">
      <c r="A17" s="12"/>
      <c r="B17" s="12"/>
      <c r="C17" s="12"/>
      <c r="D17" s="12"/>
      <c r="E17" s="13"/>
      <c r="F17" s="10"/>
      <c r="G17" s="10"/>
      <c r="H17" s="3"/>
      <c r="I17" s="3"/>
      <c r="J17" s="3"/>
      <c r="K17" s="3"/>
      <c r="L17" s="3"/>
      <c r="M17" s="3"/>
      <c r="N17" s="3"/>
      <c r="O17" s="3"/>
    </row>
    <row r="18" spans="1:15" ht="16" x14ac:dyDescent="0.2">
      <c r="A18" s="12"/>
      <c r="B18" s="12"/>
      <c r="C18" s="12"/>
      <c r="D18" s="12"/>
      <c r="E18" s="13"/>
      <c r="F18" s="10"/>
      <c r="G18" s="10"/>
      <c r="H18" s="3"/>
      <c r="I18" s="3"/>
      <c r="J18" s="3"/>
      <c r="K18" s="3"/>
      <c r="L18" s="3"/>
      <c r="M18" s="3"/>
      <c r="N18" s="3"/>
      <c r="O18" s="3"/>
    </row>
    <row r="19" spans="1:15" ht="16" x14ac:dyDescent="0.2">
      <c r="A19" s="12"/>
      <c r="B19" s="12"/>
      <c r="C19" s="12"/>
      <c r="D19" s="12"/>
      <c r="E19" s="13"/>
      <c r="F19" s="10"/>
      <c r="G19" s="10"/>
      <c r="H19" s="3"/>
      <c r="I19" s="3"/>
      <c r="J19" s="3"/>
      <c r="K19" s="3"/>
      <c r="L19" s="3"/>
      <c r="M19" s="3"/>
      <c r="N19" s="3"/>
      <c r="O19" s="3"/>
    </row>
    <row r="20" spans="1:15" ht="16" x14ac:dyDescent="0.2">
      <c r="A20" s="12"/>
      <c r="B20" s="12"/>
      <c r="C20" s="12"/>
      <c r="D20" s="12"/>
      <c r="E20" s="13"/>
      <c r="F20" s="10"/>
      <c r="G20" s="10"/>
      <c r="H20" s="3"/>
      <c r="I20" s="3"/>
      <c r="J20" s="3"/>
      <c r="K20" s="3"/>
      <c r="L20" s="3"/>
      <c r="M20" s="3"/>
      <c r="N20" s="3"/>
      <c r="O20" s="3"/>
    </row>
    <row r="21" spans="1:15" ht="16" x14ac:dyDescent="0.2">
      <c r="A21" s="12"/>
      <c r="B21" s="12"/>
      <c r="C21" s="12"/>
      <c r="D21" s="12"/>
      <c r="E21" s="12"/>
      <c r="F21" s="3"/>
      <c r="G21" s="10"/>
      <c r="H21" s="3"/>
      <c r="I21" s="3"/>
      <c r="J21" s="3"/>
      <c r="K21" s="3"/>
      <c r="L21" s="3"/>
      <c r="M21" s="3"/>
      <c r="N21" s="3"/>
      <c r="O21" s="3"/>
    </row>
  </sheetData>
  <mergeCells count="4">
    <mergeCell ref="A1:E1"/>
    <mergeCell ref="A2:D2"/>
    <mergeCell ref="A7:D7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max_profit_short</vt:lpstr>
      <vt:lpstr>max_produce</vt:lpstr>
      <vt:lpstr>min_costs</vt:lpstr>
    </vt:vector>
  </TitlesOfParts>
  <Company>Ya Blondinko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Ігор Ольховатий</cp:lastModifiedBy>
  <dcterms:created xsi:type="dcterms:W3CDTF">2020-11-09T08:25:38Z</dcterms:created>
  <dcterms:modified xsi:type="dcterms:W3CDTF">2024-05-12T15:16:44Z</dcterms:modified>
</cp:coreProperties>
</file>