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ortofolio data analyst\Excel_Cleaning_20230729_MlbbHeroes\"/>
    </mc:Choice>
  </mc:AlternateContent>
  <xr:revisionPtr revIDLastSave="0" documentId="13_ncr:1_{BFCB8709-A035-43E6-BDA4-DB5F41912C37}" xr6:coauthVersionLast="47" xr6:coauthVersionMax="47" xr10:uidLastSave="{00000000-0000-0000-0000-000000000000}"/>
  <bookViews>
    <workbookView xWindow="-108" yWindow="-108" windowWidth="23256" windowHeight="12456" tabRatio="675" activeTab="1" xr2:uid="{6005AB4E-B9AD-41A6-92EE-F00BFEC2870C}"/>
  </bookViews>
  <sheets>
    <sheet name="raw_mlbb_heroes" sheetId="4" r:id="rId1"/>
    <sheet name="clean_mlbb_heroes" sheetId="1" r:id="rId2"/>
  </sheets>
  <definedNames>
    <definedName name="ExternalData_1" localSheetId="1" hidden="1">clean_mlbb_heroes!$A$1:$W$115</definedName>
    <definedName name="ExternalData_1" localSheetId="0" hidden="1">raw_mlbb_heroes!$A$1:$R$115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78" i="1" l="1"/>
  <c r="Y19" i="1"/>
  <c r="Y98" i="1"/>
  <c r="Y43" i="1"/>
  <c r="Y87" i="1"/>
  <c r="Y5" i="1"/>
  <c r="Y16" i="1"/>
  <c r="Y45" i="1"/>
  <c r="Y58" i="1"/>
  <c r="Y115" i="1"/>
  <c r="Y48" i="1"/>
  <c r="Y21" i="1"/>
  <c r="Y17" i="1"/>
  <c r="Y93" i="1"/>
  <c r="Y6" i="1"/>
  <c r="Y37" i="1"/>
  <c r="Y57" i="1"/>
  <c r="Y13" i="1"/>
  <c r="Y28" i="1"/>
  <c r="X60" i="1"/>
  <c r="Y60" i="1" s="1"/>
  <c r="X72" i="1"/>
  <c r="Y72" i="1" s="1"/>
  <c r="X8" i="1"/>
  <c r="Y8" i="1" s="1"/>
  <c r="X74" i="1"/>
  <c r="Y74" i="1" s="1"/>
  <c r="X34" i="1"/>
  <c r="Y34" i="1" s="1"/>
  <c r="X26" i="1"/>
  <c r="Y26" i="1" s="1"/>
  <c r="X69" i="1"/>
  <c r="Y69" i="1" s="1"/>
  <c r="X107" i="1"/>
  <c r="Y107" i="1" s="1"/>
  <c r="X3" i="1"/>
  <c r="Y3" i="1" s="1"/>
  <c r="X86" i="1"/>
  <c r="Y86" i="1" s="1"/>
  <c r="X114" i="1"/>
  <c r="Y114" i="1" s="1"/>
  <c r="X83" i="1"/>
  <c r="Y83" i="1" s="1"/>
  <c r="X46" i="1"/>
  <c r="Y46" i="1" s="1"/>
  <c r="X54" i="1"/>
  <c r="Y54" i="1" s="1"/>
  <c r="X4" i="1"/>
  <c r="Y4" i="1" s="1"/>
  <c r="X23" i="1"/>
  <c r="Y23" i="1" s="1"/>
  <c r="X105" i="1"/>
  <c r="Y105" i="1" s="1"/>
  <c r="X88" i="1"/>
  <c r="Y88" i="1" s="1"/>
  <c r="X78" i="1"/>
  <c r="X102" i="1"/>
  <c r="Y102" i="1" s="1"/>
  <c r="X2" i="1"/>
  <c r="Y2" i="1" s="1"/>
  <c r="X19" i="1"/>
  <c r="X98" i="1"/>
  <c r="X61" i="1"/>
  <c r="Y61" i="1" s="1"/>
  <c r="X35" i="1"/>
  <c r="Y35" i="1" s="1"/>
  <c r="X110" i="1"/>
  <c r="Y110" i="1" s="1"/>
  <c r="X67" i="1"/>
  <c r="Y67" i="1" s="1"/>
  <c r="X80" i="1"/>
  <c r="Y80" i="1" s="1"/>
  <c r="X70" i="1"/>
  <c r="Y70" i="1" s="1"/>
  <c r="X55" i="1"/>
  <c r="Y55" i="1" s="1"/>
  <c r="X75" i="1"/>
  <c r="Y75" i="1" s="1"/>
  <c r="X89" i="1"/>
  <c r="Y89" i="1" s="1"/>
  <c r="X41" i="1"/>
  <c r="Y41" i="1" s="1"/>
  <c r="X81" i="1"/>
  <c r="Y81" i="1" s="1"/>
  <c r="X15" i="1"/>
  <c r="Y15" i="1" s="1"/>
  <c r="X52" i="1"/>
  <c r="Y52" i="1" s="1"/>
  <c r="X49" i="1"/>
  <c r="Y49" i="1" s="1"/>
  <c r="X59" i="1"/>
  <c r="Y59" i="1" s="1"/>
  <c r="X24" i="1"/>
  <c r="Y24" i="1" s="1"/>
  <c r="X90" i="1"/>
  <c r="Y90" i="1" s="1"/>
  <c r="X14" i="1"/>
  <c r="Y14" i="1" s="1"/>
  <c r="X43" i="1"/>
  <c r="X87" i="1"/>
  <c r="X108" i="1"/>
  <c r="Y108" i="1" s="1"/>
  <c r="X5" i="1"/>
  <c r="X16" i="1"/>
  <c r="X45" i="1"/>
  <c r="X103" i="1"/>
  <c r="Y103" i="1" s="1"/>
  <c r="X94" i="1"/>
  <c r="Y94" i="1" s="1"/>
  <c r="X76" i="1"/>
  <c r="Y76" i="1" s="1"/>
  <c r="X77" i="1"/>
  <c r="Y77" i="1" s="1"/>
  <c r="X53" i="1"/>
  <c r="Y53" i="1" s="1"/>
  <c r="X31" i="1"/>
  <c r="Y31" i="1" s="1"/>
  <c r="X27" i="1"/>
  <c r="Y27" i="1" s="1"/>
  <c r="X104" i="1"/>
  <c r="Y104" i="1" s="1"/>
  <c r="X51" i="1"/>
  <c r="Y51" i="1" s="1"/>
  <c r="X47" i="1"/>
  <c r="Y47" i="1" s="1"/>
  <c r="X44" i="1"/>
  <c r="Y44" i="1" s="1"/>
  <c r="X11" i="1"/>
  <c r="Y11" i="1" s="1"/>
  <c r="X99" i="1"/>
  <c r="Y99" i="1" s="1"/>
  <c r="X50" i="1"/>
  <c r="Y50" i="1" s="1"/>
  <c r="X39" i="1"/>
  <c r="Y39" i="1" s="1"/>
  <c r="X32" i="1"/>
  <c r="Y32" i="1" s="1"/>
  <c r="X40" i="1"/>
  <c r="Y40" i="1" s="1"/>
  <c r="X91" i="1"/>
  <c r="Y91" i="1" s="1"/>
  <c r="X58" i="1"/>
  <c r="X115" i="1"/>
  <c r="X25" i="1"/>
  <c r="Y25" i="1" s="1"/>
  <c r="X48" i="1"/>
  <c r="X21" i="1"/>
  <c r="X17" i="1"/>
  <c r="X7" i="1"/>
  <c r="Y7" i="1" s="1"/>
  <c r="X20" i="1"/>
  <c r="Y20" i="1" s="1"/>
  <c r="X71" i="1"/>
  <c r="Y71" i="1" s="1"/>
  <c r="X62" i="1"/>
  <c r="Y62" i="1" s="1"/>
  <c r="X96" i="1"/>
  <c r="Y96" i="1" s="1"/>
  <c r="X79" i="1"/>
  <c r="Y79" i="1" s="1"/>
  <c r="X42" i="1"/>
  <c r="Y42" i="1" s="1"/>
  <c r="X12" i="1"/>
  <c r="Y12" i="1" s="1"/>
  <c r="X113" i="1"/>
  <c r="Y113" i="1" s="1"/>
  <c r="X29" i="1"/>
  <c r="Y29" i="1" s="1"/>
  <c r="X30" i="1"/>
  <c r="Y30" i="1" s="1"/>
  <c r="X36" i="1"/>
  <c r="Y36" i="1" s="1"/>
  <c r="X109" i="1"/>
  <c r="Y109" i="1" s="1"/>
  <c r="X22" i="1"/>
  <c r="Y22" i="1" s="1"/>
  <c r="X63" i="1"/>
  <c r="Y63" i="1" s="1"/>
  <c r="X68" i="1"/>
  <c r="Y68" i="1" s="1"/>
  <c r="X33" i="1"/>
  <c r="Y33" i="1" s="1"/>
  <c r="X100" i="1"/>
  <c r="Y100" i="1" s="1"/>
  <c r="X93" i="1"/>
  <c r="X6" i="1"/>
  <c r="X111" i="1"/>
  <c r="Y111" i="1" s="1"/>
  <c r="X37" i="1"/>
  <c r="X57" i="1"/>
  <c r="X13" i="1"/>
  <c r="X38" i="1"/>
  <c r="Y38" i="1" s="1"/>
  <c r="X85" i="1"/>
  <c r="Y85" i="1" s="1"/>
  <c r="X18" i="1"/>
  <c r="Y18" i="1" s="1"/>
  <c r="X9" i="1"/>
  <c r="Y9" i="1" s="1"/>
  <c r="X95" i="1"/>
  <c r="Y95" i="1" s="1"/>
  <c r="X73" i="1"/>
  <c r="Y73" i="1" s="1"/>
  <c r="X64" i="1"/>
  <c r="Y64" i="1" s="1"/>
  <c r="X65" i="1"/>
  <c r="Y65" i="1" s="1"/>
  <c r="X101" i="1"/>
  <c r="Y101" i="1" s="1"/>
  <c r="X82" i="1"/>
  <c r="Y82" i="1" s="1"/>
  <c r="X112" i="1"/>
  <c r="Y112" i="1" s="1"/>
  <c r="X84" i="1"/>
  <c r="Y84" i="1" s="1"/>
  <c r="X56" i="1"/>
  <c r="Y56" i="1" s="1"/>
  <c r="X92" i="1"/>
  <c r="Y92" i="1" s="1"/>
  <c r="X106" i="1"/>
  <c r="Y106" i="1" s="1"/>
  <c r="X10" i="1"/>
  <c r="Y10" i="1" s="1"/>
  <c r="X66" i="1"/>
  <c r="Y66" i="1" s="1"/>
  <c r="X97" i="1"/>
  <c r="Y97" i="1" s="1"/>
  <c r="X28" i="1"/>
  <c r="H116" i="1"/>
  <c r="I69" i="1" s="1"/>
  <c r="J116" i="1"/>
  <c r="K116" i="1"/>
  <c r="L116" i="1"/>
  <c r="M116" i="1"/>
  <c r="N60" i="1" s="1"/>
  <c r="O116" i="1"/>
  <c r="P116" i="1"/>
  <c r="Q60" i="1" s="1"/>
  <c r="R116" i="1"/>
  <c r="S34" i="1" s="1"/>
  <c r="T116" i="1"/>
  <c r="U60" i="1" s="1"/>
  <c r="V116" i="1"/>
  <c r="W116" i="1"/>
  <c r="S106" i="1" l="1"/>
  <c r="S10" i="1"/>
  <c r="S92" i="1"/>
  <c r="S56" i="1"/>
  <c r="S36" i="1"/>
  <c r="S98" i="1"/>
  <c r="S61" i="1"/>
  <c r="S19" i="1"/>
  <c r="S83" i="1"/>
  <c r="S96" i="1"/>
  <c r="U112" i="1"/>
  <c r="U17" i="1"/>
  <c r="S30" i="1"/>
  <c r="U56" i="1"/>
  <c r="S29" i="1"/>
  <c r="U84" i="1"/>
  <c r="S44" i="1"/>
  <c r="U7" i="1"/>
  <c r="S103" i="1"/>
  <c r="S45" i="1"/>
  <c r="U52" i="1"/>
  <c r="S16" i="1"/>
  <c r="U15" i="1"/>
  <c r="U81" i="1"/>
  <c r="S59" i="1"/>
  <c r="U6" i="1"/>
  <c r="U78" i="1"/>
  <c r="S13" i="1"/>
  <c r="S39" i="1"/>
  <c r="S8" i="1"/>
  <c r="U93" i="1"/>
  <c r="U27" i="1"/>
  <c r="U88" i="1"/>
  <c r="U82" i="1"/>
  <c r="U48" i="1"/>
  <c r="U41" i="1"/>
  <c r="S9" i="1"/>
  <c r="S5" i="1"/>
  <c r="U89" i="1"/>
  <c r="U111" i="1"/>
  <c r="S57" i="1"/>
  <c r="S50" i="1"/>
  <c r="S67" i="1"/>
  <c r="S72" i="1"/>
  <c r="U100" i="1"/>
  <c r="U31" i="1"/>
  <c r="U105" i="1"/>
  <c r="U21" i="1"/>
  <c r="S62" i="1"/>
  <c r="S114" i="1"/>
  <c r="U101" i="1"/>
  <c r="U25" i="1"/>
  <c r="S18" i="1"/>
  <c r="S90" i="1"/>
  <c r="U65" i="1"/>
  <c r="U115" i="1"/>
  <c r="S85" i="1"/>
  <c r="U51" i="1"/>
  <c r="S38" i="1"/>
  <c r="S80" i="1"/>
  <c r="S37" i="1"/>
  <c r="S99" i="1"/>
  <c r="S110" i="1"/>
  <c r="U109" i="1"/>
  <c r="U103" i="1"/>
  <c r="U83" i="1"/>
  <c r="S71" i="1"/>
  <c r="S86" i="1"/>
  <c r="U75" i="1"/>
  <c r="S40" i="1"/>
  <c r="S24" i="1"/>
  <c r="S3" i="1"/>
  <c r="U102" i="1"/>
  <c r="S32" i="1"/>
  <c r="S74" i="1"/>
  <c r="U104" i="1"/>
  <c r="S66" i="1"/>
  <c r="S109" i="1"/>
  <c r="S11" i="1"/>
  <c r="S35" i="1"/>
  <c r="U36" i="1"/>
  <c r="U45" i="1"/>
  <c r="U114" i="1"/>
  <c r="U64" i="1"/>
  <c r="U30" i="1"/>
  <c r="U58" i="1"/>
  <c r="U16" i="1"/>
  <c r="U55" i="1"/>
  <c r="U86" i="1"/>
  <c r="S84" i="1"/>
  <c r="S111" i="1"/>
  <c r="S20" i="1"/>
  <c r="S47" i="1"/>
  <c r="S49" i="1"/>
  <c r="S2" i="1"/>
  <c r="S60" i="1"/>
  <c r="U73" i="1"/>
  <c r="U29" i="1"/>
  <c r="U91" i="1"/>
  <c r="U5" i="1"/>
  <c r="U70" i="1"/>
  <c r="U3" i="1"/>
  <c r="S112" i="1"/>
  <c r="S33" i="1"/>
  <c r="S7" i="1"/>
  <c r="S53" i="1"/>
  <c r="S52" i="1"/>
  <c r="S23" i="1"/>
  <c r="U38" i="1"/>
  <c r="U113" i="1"/>
  <c r="U99" i="1"/>
  <c r="U108" i="1"/>
  <c r="U61" i="1"/>
  <c r="U107" i="1"/>
  <c r="S82" i="1"/>
  <c r="S68" i="1"/>
  <c r="S17" i="1"/>
  <c r="S77" i="1"/>
  <c r="S15" i="1"/>
  <c r="S4" i="1"/>
  <c r="U13" i="1"/>
  <c r="U12" i="1"/>
  <c r="U11" i="1"/>
  <c r="U87" i="1"/>
  <c r="U98" i="1"/>
  <c r="U69" i="1"/>
  <c r="S101" i="1"/>
  <c r="S63" i="1"/>
  <c r="S21" i="1"/>
  <c r="S76" i="1"/>
  <c r="S81" i="1"/>
  <c r="S54" i="1"/>
  <c r="U28" i="1"/>
  <c r="U57" i="1"/>
  <c r="U42" i="1"/>
  <c r="U44" i="1"/>
  <c r="U43" i="1"/>
  <c r="U19" i="1"/>
  <c r="U26" i="1"/>
  <c r="S95" i="1"/>
  <c r="S22" i="1"/>
  <c r="S48" i="1"/>
  <c r="S94" i="1"/>
  <c r="S41" i="1"/>
  <c r="S46" i="1"/>
  <c r="U97" i="1"/>
  <c r="U37" i="1"/>
  <c r="U79" i="1"/>
  <c r="U47" i="1"/>
  <c r="U14" i="1"/>
  <c r="U2" i="1"/>
  <c r="U34" i="1"/>
  <c r="S65" i="1"/>
  <c r="S12" i="1"/>
  <c r="S87" i="1"/>
  <c r="S78" i="1"/>
  <c r="U9" i="1"/>
  <c r="U68" i="1"/>
  <c r="U32" i="1"/>
  <c r="U77" i="1"/>
  <c r="U24" i="1"/>
  <c r="U67" i="1"/>
  <c r="U4" i="1"/>
  <c r="U8" i="1"/>
  <c r="N56" i="1"/>
  <c r="N84" i="1"/>
  <c r="N109" i="1"/>
  <c r="N36" i="1"/>
  <c r="N99" i="1"/>
  <c r="S113" i="1"/>
  <c r="S25" i="1"/>
  <c r="S51" i="1"/>
  <c r="S108" i="1"/>
  <c r="S89" i="1"/>
  <c r="S102" i="1"/>
  <c r="S107" i="1"/>
  <c r="U66" i="1"/>
  <c r="U95" i="1"/>
  <c r="U33" i="1"/>
  <c r="U96" i="1"/>
  <c r="U40" i="1"/>
  <c r="U53" i="1"/>
  <c r="U90" i="1"/>
  <c r="U80" i="1"/>
  <c r="U23" i="1"/>
  <c r="U74" i="1"/>
  <c r="N11" i="1"/>
  <c r="S6" i="1"/>
  <c r="S115" i="1"/>
  <c r="S104" i="1"/>
  <c r="S75" i="1"/>
  <c r="S69" i="1"/>
  <c r="U10" i="1"/>
  <c r="U62" i="1"/>
  <c r="S28" i="1"/>
  <c r="S64" i="1"/>
  <c r="S93" i="1"/>
  <c r="S42" i="1"/>
  <c r="S58" i="1"/>
  <c r="S27" i="1"/>
  <c r="S43" i="1"/>
  <c r="S55" i="1"/>
  <c r="S88" i="1"/>
  <c r="S26" i="1"/>
  <c r="U106" i="1"/>
  <c r="U18" i="1"/>
  <c r="U63" i="1"/>
  <c r="U71" i="1"/>
  <c r="U39" i="1"/>
  <c r="U76" i="1"/>
  <c r="U59" i="1"/>
  <c r="U110" i="1"/>
  <c r="U54" i="1"/>
  <c r="U72" i="1"/>
  <c r="S97" i="1"/>
  <c r="S73" i="1"/>
  <c r="S100" i="1"/>
  <c r="S79" i="1"/>
  <c r="S91" i="1"/>
  <c r="S31" i="1"/>
  <c r="S14" i="1"/>
  <c r="S70" i="1"/>
  <c r="S105" i="1"/>
  <c r="U92" i="1"/>
  <c r="U85" i="1"/>
  <c r="U22" i="1"/>
  <c r="U20" i="1"/>
  <c r="U50" i="1"/>
  <c r="U94" i="1"/>
  <c r="U49" i="1"/>
  <c r="U35" i="1"/>
  <c r="U46" i="1"/>
  <c r="I111" i="1"/>
  <c r="I40" i="1"/>
  <c r="I3" i="1"/>
  <c r="I47" i="1"/>
  <c r="I30" i="1"/>
  <c r="I51" i="1"/>
  <c r="I67" i="1"/>
  <c r="I84" i="1"/>
  <c r="I27" i="1"/>
  <c r="I112" i="1"/>
  <c r="I31" i="1"/>
  <c r="I35" i="1"/>
  <c r="I82" i="1"/>
  <c r="I42" i="1"/>
  <c r="I53" i="1"/>
  <c r="I61" i="1"/>
  <c r="I101" i="1"/>
  <c r="I77" i="1"/>
  <c r="I38" i="1"/>
  <c r="I21" i="1"/>
  <c r="I43" i="1"/>
  <c r="I54" i="1"/>
  <c r="N52" i="1"/>
  <c r="I13" i="1"/>
  <c r="I57" i="1"/>
  <c r="I25" i="1"/>
  <c r="I90" i="1"/>
  <c r="I83" i="1"/>
  <c r="N83" i="1"/>
  <c r="I91" i="1"/>
  <c r="I59" i="1"/>
  <c r="I86" i="1"/>
  <c r="I93" i="1"/>
  <c r="I49" i="1"/>
  <c r="I92" i="1"/>
  <c r="I36" i="1"/>
  <c r="I80" i="1"/>
  <c r="I56" i="1"/>
  <c r="I29" i="1"/>
  <c r="I110" i="1"/>
  <c r="I113" i="1"/>
  <c r="I79" i="1"/>
  <c r="I98" i="1"/>
  <c r="I48" i="1"/>
  <c r="I14" i="1"/>
  <c r="I46" i="1"/>
  <c r="N15" i="1"/>
  <c r="I37" i="1"/>
  <c r="I58" i="1"/>
  <c r="I24" i="1"/>
  <c r="I114" i="1"/>
  <c r="N114" i="1"/>
  <c r="Q38" i="1"/>
  <c r="Q13" i="1"/>
  <c r="Q15" i="1"/>
  <c r="Q30" i="1"/>
  <c r="N113" i="1"/>
  <c r="Q6" i="1"/>
  <c r="Q56" i="1"/>
  <c r="Q99" i="1"/>
  <c r="Q52" i="1"/>
  <c r="Q36" i="1"/>
  <c r="Q11" i="1"/>
  <c r="Q114" i="1"/>
  <c r="N30" i="1"/>
  <c r="N81" i="1"/>
  <c r="Q57" i="1"/>
  <c r="Q44" i="1"/>
  <c r="Q19" i="1"/>
  <c r="N82" i="1"/>
  <c r="N41" i="1"/>
  <c r="Q82" i="1"/>
  <c r="Q48" i="1"/>
  <c r="Q2" i="1"/>
  <c r="N51" i="1"/>
  <c r="N107" i="1"/>
  <c r="Q111" i="1"/>
  <c r="Q51" i="1"/>
  <c r="Q89" i="1"/>
  <c r="Q102" i="1"/>
  <c r="N12" i="1"/>
  <c r="N104" i="1"/>
  <c r="N69" i="1"/>
  <c r="Q12" i="1"/>
  <c r="Q115" i="1"/>
  <c r="Q104" i="1"/>
  <c r="Q87" i="1"/>
  <c r="Q75" i="1"/>
  <c r="Q78" i="1"/>
  <c r="I64" i="1"/>
  <c r="I96" i="1"/>
  <c r="I76" i="1"/>
  <c r="I19" i="1"/>
  <c r="N38" i="1"/>
  <c r="N103" i="1"/>
  <c r="Q28" i="1"/>
  <c r="Q42" i="1"/>
  <c r="Q27" i="1"/>
  <c r="Q55" i="1"/>
  <c r="Q88" i="1"/>
  <c r="I28" i="1"/>
  <c r="I33" i="1"/>
  <c r="I39" i="1"/>
  <c r="I15" i="1"/>
  <c r="I34" i="1"/>
  <c r="N17" i="1"/>
  <c r="N98" i="1"/>
  <c r="Q73" i="1"/>
  <c r="Q31" i="1"/>
  <c r="I97" i="1"/>
  <c r="I95" i="1"/>
  <c r="I68" i="1"/>
  <c r="I71" i="1"/>
  <c r="I50" i="1"/>
  <c r="I103" i="1"/>
  <c r="I81" i="1"/>
  <c r="I88" i="1"/>
  <c r="I74" i="1"/>
  <c r="N57" i="1"/>
  <c r="N21" i="1"/>
  <c r="N16" i="1"/>
  <c r="N19" i="1"/>
  <c r="Q66" i="1"/>
  <c r="Q95" i="1"/>
  <c r="Q33" i="1"/>
  <c r="Q96" i="1"/>
  <c r="Q40" i="1"/>
  <c r="Q53" i="1"/>
  <c r="Q90" i="1"/>
  <c r="Q80" i="1"/>
  <c r="Q23" i="1"/>
  <c r="Q74" i="1"/>
  <c r="Q109" i="1"/>
  <c r="Q103" i="1"/>
  <c r="Q83" i="1"/>
  <c r="Q84" i="1"/>
  <c r="Q17" i="1"/>
  <c r="Q45" i="1"/>
  <c r="Q98" i="1"/>
  <c r="N44" i="1"/>
  <c r="Q112" i="1"/>
  <c r="Q21" i="1"/>
  <c r="Q16" i="1"/>
  <c r="Q81" i="1"/>
  <c r="N47" i="1"/>
  <c r="Q37" i="1"/>
  <c r="Q47" i="1"/>
  <c r="Q41" i="1"/>
  <c r="N89" i="1"/>
  <c r="Q101" i="1"/>
  <c r="Q25" i="1"/>
  <c r="Q108" i="1"/>
  <c r="Q107" i="1"/>
  <c r="I100" i="1"/>
  <c r="I32" i="1"/>
  <c r="I52" i="1"/>
  <c r="I26" i="1"/>
  <c r="N7" i="1"/>
  <c r="N61" i="1"/>
  <c r="Q64" i="1"/>
  <c r="Q93" i="1"/>
  <c r="Q58" i="1"/>
  <c r="Q43" i="1"/>
  <c r="Q26" i="1"/>
  <c r="I73" i="1"/>
  <c r="I62" i="1"/>
  <c r="I94" i="1"/>
  <c r="I2" i="1"/>
  <c r="N13" i="1"/>
  <c r="N45" i="1"/>
  <c r="Q97" i="1"/>
  <c r="Q100" i="1"/>
  <c r="Q79" i="1"/>
  <c r="Q91" i="1"/>
  <c r="Q14" i="1"/>
  <c r="Q70" i="1"/>
  <c r="Q105" i="1"/>
  <c r="Q34" i="1"/>
  <c r="I66" i="1"/>
  <c r="I9" i="1"/>
  <c r="I63" i="1"/>
  <c r="I20" i="1"/>
  <c r="I99" i="1"/>
  <c r="I45" i="1"/>
  <c r="I41" i="1"/>
  <c r="I105" i="1"/>
  <c r="I8" i="1"/>
  <c r="N37" i="1"/>
  <c r="N48" i="1"/>
  <c r="N5" i="1"/>
  <c r="N2" i="1"/>
  <c r="Q10" i="1"/>
  <c r="Q9" i="1"/>
  <c r="Q68" i="1"/>
  <c r="Q62" i="1"/>
  <c r="Q32" i="1"/>
  <c r="Q77" i="1"/>
  <c r="Q24" i="1"/>
  <c r="Q67" i="1"/>
  <c r="Q4" i="1"/>
  <c r="Q8" i="1"/>
  <c r="Q7" i="1"/>
  <c r="Q61" i="1"/>
  <c r="N112" i="1"/>
  <c r="N86" i="1"/>
  <c r="Q86" i="1"/>
  <c r="N29" i="1"/>
  <c r="N3" i="1"/>
  <c r="Q29" i="1"/>
  <c r="Q5" i="1"/>
  <c r="Q3" i="1"/>
  <c r="N101" i="1"/>
  <c r="Q113" i="1"/>
  <c r="N65" i="1"/>
  <c r="N75" i="1"/>
  <c r="Q65" i="1"/>
  <c r="Q69" i="1"/>
  <c r="I10" i="1"/>
  <c r="I18" i="1"/>
  <c r="I22" i="1"/>
  <c r="I7" i="1"/>
  <c r="I11" i="1"/>
  <c r="I16" i="1"/>
  <c r="I55" i="1"/>
  <c r="I23" i="1"/>
  <c r="I72" i="1"/>
  <c r="N111" i="1"/>
  <c r="N25" i="1"/>
  <c r="N108" i="1"/>
  <c r="N102" i="1"/>
  <c r="Q106" i="1"/>
  <c r="Q18" i="1"/>
  <c r="Q63" i="1"/>
  <c r="Q71" i="1"/>
  <c r="Q39" i="1"/>
  <c r="Q76" i="1"/>
  <c r="Q59" i="1"/>
  <c r="Q110" i="1"/>
  <c r="Q54" i="1"/>
  <c r="Q72" i="1"/>
  <c r="I106" i="1"/>
  <c r="I85" i="1"/>
  <c r="I109" i="1"/>
  <c r="I17" i="1"/>
  <c r="I44" i="1"/>
  <c r="I5" i="1"/>
  <c r="I70" i="1"/>
  <c r="I4" i="1"/>
  <c r="I60" i="1"/>
  <c r="N6" i="1"/>
  <c r="N115" i="1"/>
  <c r="N87" i="1"/>
  <c r="N78" i="1"/>
  <c r="Q92" i="1"/>
  <c r="Q85" i="1"/>
  <c r="Q22" i="1"/>
  <c r="Q20" i="1"/>
  <c r="Q50" i="1"/>
  <c r="Q94" i="1"/>
  <c r="Q49" i="1"/>
  <c r="Q35" i="1"/>
  <c r="Q46" i="1"/>
  <c r="N93" i="1"/>
  <c r="N64" i="1"/>
  <c r="N58" i="1"/>
  <c r="N43" i="1"/>
  <c r="N88" i="1"/>
  <c r="N91" i="1"/>
  <c r="N34" i="1"/>
  <c r="N33" i="1"/>
  <c r="N80" i="1"/>
  <c r="N10" i="1"/>
  <c r="N9" i="1"/>
  <c r="N68" i="1"/>
  <c r="N62" i="1"/>
  <c r="N32" i="1"/>
  <c r="N77" i="1"/>
  <c r="N24" i="1"/>
  <c r="N67" i="1"/>
  <c r="N4" i="1"/>
  <c r="N8" i="1"/>
  <c r="N100" i="1"/>
  <c r="N70" i="1"/>
  <c r="N40" i="1"/>
  <c r="N74" i="1"/>
  <c r="I108" i="1"/>
  <c r="I89" i="1"/>
  <c r="I102" i="1"/>
  <c r="I107" i="1"/>
  <c r="N106" i="1"/>
  <c r="N18" i="1"/>
  <c r="N63" i="1"/>
  <c r="N71" i="1"/>
  <c r="N39" i="1"/>
  <c r="N76" i="1"/>
  <c r="N59" i="1"/>
  <c r="N110" i="1"/>
  <c r="N54" i="1"/>
  <c r="N72" i="1"/>
  <c r="N28" i="1"/>
  <c r="N42" i="1"/>
  <c r="N27" i="1"/>
  <c r="N55" i="1"/>
  <c r="N26" i="1"/>
  <c r="N97" i="1"/>
  <c r="N73" i="1"/>
  <c r="N79" i="1"/>
  <c r="N31" i="1"/>
  <c r="N14" i="1"/>
  <c r="N105" i="1"/>
  <c r="N66" i="1"/>
  <c r="N95" i="1"/>
  <c r="N96" i="1"/>
  <c r="N53" i="1"/>
  <c r="N90" i="1"/>
  <c r="N23" i="1"/>
  <c r="I65" i="1"/>
  <c r="I6" i="1"/>
  <c r="I12" i="1"/>
  <c r="I115" i="1"/>
  <c r="I104" i="1"/>
  <c r="I87" i="1"/>
  <c r="I75" i="1"/>
  <c r="I78" i="1"/>
  <c r="N92" i="1"/>
  <c r="N85" i="1"/>
  <c r="N22" i="1"/>
  <c r="N20" i="1"/>
  <c r="N50" i="1"/>
  <c r="N94" i="1"/>
  <c r="N49" i="1"/>
  <c r="N35" i="1"/>
  <c r="N46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9C3BB15-056B-4DFB-BD66-AF38CE62031D}" keepAlive="1" name="Query - mlbb_heroes" description="Connection to the 'mlbb_heroes' query in the workbook." type="5" refreshedVersion="8" background="1" saveData="1">
    <dbPr connection="Provider=Microsoft.Mashup.OleDb.1;Data Source=$Workbook$;Location=mlbb_heroes;Extended Properties=&quot;&quot;" command="SELECT * FROM [mlbb_heroes]"/>
  </connection>
  <connection id="2" xr16:uid="{607FFF43-A0A8-4DA8-98AD-589628F0F831}" keepAlive="1" name="Query - mlbb_heroes (2)" description="Connection to the 'mlbb_heroes (2)' query in the workbook." type="5" refreshedVersion="8" background="1" saveData="1">
    <dbPr connection="Provider=Microsoft.Mashup.OleDb.1;Data Source=$Workbook$;Location=&quot;mlbb_heroes (2)&quot;;Extended Properties=&quot;&quot;" command="SELECT * FROM [mlbb_heroes (2)]"/>
  </connection>
</connections>
</file>

<file path=xl/sharedStrings.xml><?xml version="1.0" encoding="utf-8"?>
<sst xmlns="http://schemas.openxmlformats.org/spreadsheetml/2006/main" count="1525" uniqueCount="393">
  <si>
    <t>Name</t>
  </si>
  <si>
    <t>Title</t>
  </si>
  <si>
    <t>Voice_Line</t>
  </si>
  <si>
    <t>Release_Date</t>
  </si>
  <si>
    <t>Primary_Role</t>
  </si>
  <si>
    <t>Secondary_Role</t>
  </si>
  <si>
    <t>Lane</t>
  </si>
  <si>
    <t>Hp</t>
  </si>
  <si>
    <t>Hp_Regen</t>
  </si>
  <si>
    <t>Mana</t>
  </si>
  <si>
    <t>Mana_Regen</t>
  </si>
  <si>
    <t>Phy_Damage</t>
  </si>
  <si>
    <t>Mag_Damage</t>
  </si>
  <si>
    <t>Phy_Defence</t>
  </si>
  <si>
    <t>Mag_Defence</t>
  </si>
  <si>
    <t>Mov_Speed</t>
  </si>
  <si>
    <t>Esport_Wins</t>
  </si>
  <si>
    <t>Esport_Loss</t>
  </si>
  <si>
    <t>Aamon</t>
  </si>
  <si>
    <t>Duke of Shards</t>
  </si>
  <si>
    <t>It is better to be feared than loved, if you cannot both.</t>
  </si>
  <si>
    <t>2021-10-25</t>
  </si>
  <si>
    <t>Assassin</t>
  </si>
  <si>
    <t/>
  </si>
  <si>
    <t>Jungler</t>
  </si>
  <si>
    <t>Akai</t>
  </si>
  <si>
    <t>Panda Warrior</t>
  </si>
  <si>
    <t>Now Akai enters the scene!</t>
  </si>
  <si>
    <t>2016</t>
  </si>
  <si>
    <t>Tank</t>
  </si>
  <si>
    <t>Support</t>
  </si>
  <si>
    <t>Roamer</t>
  </si>
  <si>
    <t>Aldous</t>
  </si>
  <si>
    <t>Soul Contractor</t>
  </si>
  <si>
    <t>Primary Role</t>
  </si>
  <si>
    <t>2018</t>
  </si>
  <si>
    <t>Fighter</t>
  </si>
  <si>
    <t>EXP Lane</t>
  </si>
  <si>
    <t>Alice</t>
  </si>
  <si>
    <t>Queen of Blood</t>
  </si>
  <si>
    <t>Watch your back!</t>
  </si>
  <si>
    <t>Mage</t>
  </si>
  <si>
    <t>Alpha</t>
  </si>
  <si>
    <t>Blade of Enmity</t>
  </si>
  <si>
    <t>Test! Alpha is online.</t>
  </si>
  <si>
    <t>2017</t>
  </si>
  <si>
    <t>Alucard</t>
  </si>
  <si>
    <t>Demon Hunter</t>
  </si>
  <si>
    <t>Demons shall bathe in their blood. The light belongs to the righteous.</t>
  </si>
  <si>
    <t>Angela</t>
  </si>
  <si>
    <t>Bunnylove</t>
  </si>
  <si>
    <t>2018-02-06</t>
  </si>
  <si>
    <t>Argus</t>
  </si>
  <si>
    <t>Dark Angel</t>
  </si>
  <si>
    <t>Atlas</t>
  </si>
  <si>
    <t>Ocean Gladiator</t>
  </si>
  <si>
    <t>The ocean is not just our home. It is who we are.</t>
  </si>
  <si>
    <t>2020-03-20</t>
  </si>
  <si>
    <t>Aurora</t>
  </si>
  <si>
    <t>Frost Oracle</t>
  </si>
  <si>
    <t>Listen to the sound of snowing.</t>
  </si>
  <si>
    <t>09-05-2017</t>
  </si>
  <si>
    <t>Mid</t>
  </si>
  <si>
    <t>Aulus</t>
  </si>
  <si>
    <t>Warrior of Ferocity</t>
  </si>
  <si>
    <t>Old Aulus still has a few tricks to show!</t>
  </si>
  <si>
    <t>2021-08-31</t>
  </si>
  <si>
    <t>Badang</t>
  </si>
  <si>
    <t>Tribal Warrior</t>
  </si>
  <si>
    <t>2019-01-15</t>
  </si>
  <si>
    <t>Balmond</t>
  </si>
  <si>
    <t>Bloody Beast</t>
  </si>
  <si>
    <t>Bane</t>
  </si>
  <si>
    <t>Frozen King</t>
  </si>
  <si>
    <t>Target locked</t>
  </si>
  <si>
    <t>Barats</t>
  </si>
  <si>
    <t>Dino Rider</t>
  </si>
  <si>
    <t>I might not be a learned man but I do know my trades.</t>
  </si>
  <si>
    <t>2020-09-18</t>
  </si>
  <si>
    <t>Baxia</t>
  </si>
  <si>
    <t>Mystic Tortoise</t>
  </si>
  <si>
    <t>Rocks need no protection from the rain.</t>
  </si>
  <si>
    <t>2019-10-08</t>
  </si>
  <si>
    <t>Beatrix</t>
  </si>
  <si>
    <t>Dawnbreak Soldier</t>
  </si>
  <si>
    <t>Time and tide wait for no man, not girl.</t>
  </si>
  <si>
    <t>2021-03-19</t>
  </si>
  <si>
    <t>Marksman</t>
  </si>
  <si>
    <t>Gold Lane</t>
  </si>
  <si>
    <t>Belerick</t>
  </si>
  <si>
    <t>Guard of Nature</t>
  </si>
  <si>
    <t>2018-12-17</t>
  </si>
  <si>
    <t>Benedetta</t>
  </si>
  <si>
    <t>Shadow Ranger</t>
  </si>
  <si>
    <t>When the body suffers, the spirit blooms.</t>
  </si>
  <si>
    <t>2020-11-07</t>
  </si>
  <si>
    <t>Brody</t>
  </si>
  <si>
    <t>The Lone Star</t>
  </si>
  <si>
    <t>Pain is the proof the I'm still alive.</t>
  </si>
  <si>
    <t>2020-10-16</t>
  </si>
  <si>
    <t>Bruno</t>
  </si>
  <si>
    <t>Mech Protector</t>
  </si>
  <si>
    <t>Carmilla</t>
  </si>
  <si>
    <t>Shadow of Twilight</t>
  </si>
  <si>
    <t>True love is like blood</t>
  </si>
  <si>
    <t>2020-01-17</t>
  </si>
  <si>
    <t>Cecilion</t>
  </si>
  <si>
    <t>Embrace of Night</t>
  </si>
  <si>
    <t>Only love and night are everlasting.</t>
  </si>
  <si>
    <t>2020-02-12</t>
  </si>
  <si>
    <t>Chang'e</t>
  </si>
  <si>
    <t>Moon Palace Immortal</t>
  </si>
  <si>
    <t>2018-05-30</t>
  </si>
  <si>
    <t>Chou</t>
  </si>
  <si>
    <t>Kung-Fu Boy</t>
  </si>
  <si>
    <t>Claude</t>
  </si>
  <si>
    <t>Partners in Crime</t>
  </si>
  <si>
    <t>Come on Dexter, it's our showtime!</t>
  </si>
  <si>
    <t>2018-08-07</t>
  </si>
  <si>
    <t>Clint</t>
  </si>
  <si>
    <t>Wild Wanderer</t>
  </si>
  <si>
    <t>Chivalry is dead. And I will revive it.</t>
  </si>
  <si>
    <t>Cyclops</t>
  </si>
  <si>
    <t>Starsoul Magician</t>
  </si>
  <si>
    <t>Diggie</t>
  </si>
  <si>
    <t>Timekeeper</t>
  </si>
  <si>
    <t>2017-11-19</t>
  </si>
  <si>
    <t>Dyrroth</t>
  </si>
  <si>
    <t>Prince of the Abyss</t>
  </si>
  <si>
    <t>2019-06-25</t>
  </si>
  <si>
    <t>Esmeralda</t>
  </si>
  <si>
    <t>Astrologer</t>
  </si>
  <si>
    <t>Secondary Role</t>
  </si>
  <si>
    <t>2019-04-02</t>
  </si>
  <si>
    <t>Edith</t>
  </si>
  <si>
    <t>Ancient Guard</t>
  </si>
  <si>
    <t>I'm the Priestess of Primal Lightning, the hunter of all the evil gods!</t>
  </si>
  <si>
    <t>2021-12-24</t>
  </si>
  <si>
    <t>Estes</t>
  </si>
  <si>
    <t>Moon Elf King</t>
  </si>
  <si>
    <t>12-04-2017</t>
  </si>
  <si>
    <t>Eudora</t>
  </si>
  <si>
    <t>Lightning Weaver</t>
  </si>
  <si>
    <t>You should be ashamed for not trusting yourself.</t>
  </si>
  <si>
    <t>Fanny</t>
  </si>
  <si>
    <t>Blade Dancer</t>
  </si>
  <si>
    <t>Sir, what's your command?</t>
  </si>
  <si>
    <t>Faramis</t>
  </si>
  <si>
    <t>Soul Binder</t>
  </si>
  <si>
    <t>2019-05-18</t>
  </si>
  <si>
    <t>Floryn</t>
  </si>
  <si>
    <t>The Budding Hope</t>
  </si>
  <si>
    <t>Let's make the whole world green and lively!</t>
  </si>
  <si>
    <t>2021-09-22</t>
  </si>
  <si>
    <t>Franco</t>
  </si>
  <si>
    <t>Frozen Warrior</t>
  </si>
  <si>
    <t>I love the smell of gunpowder in the mornin'!</t>
  </si>
  <si>
    <t>Fredrinn</t>
  </si>
  <si>
    <t>Rogue Appraiser</t>
  </si>
  <si>
    <t>See value in me? *Humph* You should.</t>
  </si>
  <si>
    <t>2022-08-12</t>
  </si>
  <si>
    <t>Freya</t>
  </si>
  <si>
    <t>Valkyrie</t>
  </si>
  <si>
    <t>I am a daughter of Northern Vale. I swear to protect it till my last breath.</t>
  </si>
  <si>
    <t>Gatotkaca</t>
  </si>
  <si>
    <t>Iron Steel</t>
  </si>
  <si>
    <t>Gloo</t>
  </si>
  <si>
    <t>Swamp Spirits</t>
  </si>
  <si>
    <t>You are facing a cluster.</t>
  </si>
  <si>
    <t>2021-04-16</t>
  </si>
  <si>
    <t>Gord</t>
  </si>
  <si>
    <t>Professor of the Mystic</t>
  </si>
  <si>
    <t>Granger</t>
  </si>
  <si>
    <t>Death Chanter</t>
  </si>
  <si>
    <t>2019-04-19</t>
  </si>
  <si>
    <t>Grock</t>
  </si>
  <si>
    <t>Fortress Titan</t>
  </si>
  <si>
    <t>Guinevere</t>
  </si>
  <si>
    <t>Ms. Violet</t>
  </si>
  <si>
    <t>2019-02-21</t>
  </si>
  <si>
    <t>Gusion</t>
  </si>
  <si>
    <t>Holy Blade</t>
  </si>
  <si>
    <t>I'm bound by nothing – be it family or destiny.</t>
  </si>
  <si>
    <t>Hanabi</t>
  </si>
  <si>
    <t>The Scarlet Sakura</t>
  </si>
  <si>
    <t>Hanabi, sannjyo!</t>
  </si>
  <si>
    <t>2018-04-17</t>
  </si>
  <si>
    <t>Hanzo</t>
  </si>
  <si>
    <t>Akuma Ninja</t>
  </si>
  <si>
    <t>2018-12-04</t>
  </si>
  <si>
    <t>Harith</t>
  </si>
  <si>
    <t>Time Traveler</t>
  </si>
  <si>
    <t>2018-11</t>
  </si>
  <si>
    <t>Harley</t>
  </si>
  <si>
    <t>Mage Genius</t>
  </si>
  <si>
    <t>Time for me to make my entrance!</t>
  </si>
  <si>
    <t>2017-08-04</t>
  </si>
  <si>
    <t>Hayabusa</t>
  </si>
  <si>
    <t>Crimson Shadow</t>
  </si>
  <si>
    <t>Hayabusa, sannjyo!</t>
  </si>
  <si>
    <t>Helcurt</t>
  </si>
  <si>
    <t>Shadowbringer</t>
  </si>
  <si>
    <t>Hilda</t>
  </si>
  <si>
    <t>Power of Megalith</t>
  </si>
  <si>
    <t>The real warrior is here.</t>
  </si>
  <si>
    <t>Hylos</t>
  </si>
  <si>
    <t>Grand Warden</t>
  </si>
  <si>
    <t>Irithel</t>
  </si>
  <si>
    <t>Jungle Heart</t>
  </si>
  <si>
    <t>2017-08-15</t>
  </si>
  <si>
    <t>Jawhead</t>
  </si>
  <si>
    <t>Steel Sweetheart</t>
  </si>
  <si>
    <t>Johnson</t>
  </si>
  <si>
    <t>Mustang</t>
  </si>
  <si>
    <t>Julian</t>
  </si>
  <si>
    <t>Scarlet Raven</t>
  </si>
  <si>
    <t>I, am more than a weapon.</t>
  </si>
  <si>
    <t>2022-05-24</t>
  </si>
  <si>
    <t>Kadita</t>
  </si>
  <si>
    <t>Ocean Goddess</t>
  </si>
  <si>
    <t>Kagura</t>
  </si>
  <si>
    <t>Onmyouji Master</t>
  </si>
  <si>
    <t>Urana tte age you ka!</t>
  </si>
  <si>
    <t>Kaja</t>
  </si>
  <si>
    <t>Nazar King</t>
  </si>
  <si>
    <t>Karina</t>
  </si>
  <si>
    <t>Shadow Blade</t>
  </si>
  <si>
    <t>Karrie</t>
  </si>
  <si>
    <t>Lost Star</t>
  </si>
  <si>
    <t>2017-07-05</t>
  </si>
  <si>
    <t>Khaleed</t>
  </si>
  <si>
    <t>Desert Scimitar</t>
  </si>
  <si>
    <t>Sand rises when I give the word!</t>
  </si>
  <si>
    <t>2020-08-06</t>
  </si>
  <si>
    <t>Khufra</t>
  </si>
  <si>
    <t>Desert Tyrant</t>
  </si>
  <si>
    <t>2019</t>
  </si>
  <si>
    <t>Kimmy</t>
  </si>
  <si>
    <t>Jetpack Rebel</t>
  </si>
  <si>
    <t>2018-10</t>
  </si>
  <si>
    <t>Lancelot</t>
  </si>
  <si>
    <t>Blade of Roses</t>
  </si>
  <si>
    <t>Thorns remain should petals fall.</t>
  </si>
  <si>
    <t>Lapu-Lapu</t>
  </si>
  <si>
    <t>Courageous Blade</t>
  </si>
  <si>
    <t>23-05-2017</t>
  </si>
  <si>
    <t>Layla</t>
  </si>
  <si>
    <t>Energy Gunner</t>
  </si>
  <si>
    <t>Ready? Go!</t>
  </si>
  <si>
    <t>Leomord</t>
  </si>
  <si>
    <t>The Oathkeeper</t>
  </si>
  <si>
    <t>Lesley</t>
  </si>
  <si>
    <t>Deadly Sniper</t>
  </si>
  <si>
    <t>2018-01</t>
  </si>
  <si>
    <t>Ling</t>
  </si>
  <si>
    <t>Cyan Finch</t>
  </si>
  <si>
    <t>Still swords run deep.</t>
  </si>
  <si>
    <t>Lolita</t>
  </si>
  <si>
    <t>Steel Elf</t>
  </si>
  <si>
    <t>Lunox</t>
  </si>
  <si>
    <t>Twilight Goddess</t>
  </si>
  <si>
    <t>Luo_Yi</t>
  </si>
  <si>
    <t>Yin-yang Geomancer</t>
  </si>
  <si>
    <t>Gaze the stars and seek your path.</t>
  </si>
  <si>
    <t>2020-05-16</t>
  </si>
  <si>
    <t>Lylia</t>
  </si>
  <si>
    <t>Little Wizard</t>
  </si>
  <si>
    <t>2019-07-23</t>
  </si>
  <si>
    <t>Mathilda</t>
  </si>
  <si>
    <t>Swift Plume</t>
  </si>
  <si>
    <t>Always on the way!</t>
  </si>
  <si>
    <t>2020-12-12</t>
  </si>
  <si>
    <t>Martis</t>
  </si>
  <si>
    <t>Ashura King</t>
  </si>
  <si>
    <t>Masha</t>
  </si>
  <si>
    <t>Wild-oats Fist</t>
  </si>
  <si>
    <t>The fire of battle never extinguishes.</t>
  </si>
  <si>
    <t>2019-09-17</t>
  </si>
  <si>
    <t>Melissa</t>
  </si>
  <si>
    <t>Cursed Needle</t>
  </si>
  <si>
    <t>NEED SOME STITCHES? I CAN HELP! *GIGGLES*</t>
  </si>
  <si>
    <t>2022-02-22</t>
  </si>
  <si>
    <t>Minotaur</t>
  </si>
  <si>
    <t>Son of Minos</t>
  </si>
  <si>
    <t>Minsitthar</t>
  </si>
  <si>
    <t>Courageous Warrior</t>
  </si>
  <si>
    <t>Miya</t>
  </si>
  <si>
    <t>Moonlight Archer</t>
  </si>
  <si>
    <t>I am the moonlight that breaks through the darkness!</t>
  </si>
  <si>
    <t>22-09-2016</t>
  </si>
  <si>
    <t>Moskov</t>
  </si>
  <si>
    <t>Spear of Quiescence</t>
  </si>
  <si>
    <t>20-03-2017</t>
  </si>
  <si>
    <t>Nana</t>
  </si>
  <si>
    <t>Sweet Leonin</t>
  </si>
  <si>
    <t>Adventure's waiting for us!</t>
  </si>
  <si>
    <t>Natan</t>
  </si>
  <si>
    <t>Spacetime Walker</t>
  </si>
  <si>
    <t>It is in despair that I see the fondest hopes.</t>
  </si>
  <si>
    <t>2021-07-23</t>
  </si>
  <si>
    <t>Natalia</t>
  </si>
  <si>
    <t>Bright Claw</t>
  </si>
  <si>
    <t>2016-12</t>
  </si>
  <si>
    <t>Odette</t>
  </si>
  <si>
    <t>Swan Princess</t>
  </si>
  <si>
    <t>Love outshines the golden crown!</t>
  </si>
  <si>
    <t>2017-09-29</t>
  </si>
  <si>
    <t>Pharsa</t>
  </si>
  <si>
    <t>Wings of Vengeance</t>
  </si>
  <si>
    <t>Phoveus</t>
  </si>
  <si>
    <t>Shadow of Dread</t>
  </si>
  <si>
    <t>Tremble in my presence.</t>
  </si>
  <si>
    <t>2021-05-11</t>
  </si>
  <si>
    <t>Popol_and_Kupa</t>
  </si>
  <si>
    <t>Icefield Companions</t>
  </si>
  <si>
    <t>2020-04-21</t>
  </si>
  <si>
    <t>Paquito</t>
  </si>
  <si>
    <t>The Heavenly Fist</t>
  </si>
  <si>
    <t>A punch for a punch!</t>
  </si>
  <si>
    <t>2021-01-15</t>
  </si>
  <si>
    <t>Rafaela</t>
  </si>
  <si>
    <t>Wings of Holiness</t>
  </si>
  <si>
    <t>Healing prayers for you!</t>
  </si>
  <si>
    <t>Roger</t>
  </si>
  <si>
    <t>Dire Wolf Hunter</t>
  </si>
  <si>
    <t>2017-06-25</t>
  </si>
  <si>
    <t>Ruby</t>
  </si>
  <si>
    <t>Little Red Hood</t>
  </si>
  <si>
    <t>Selena</t>
  </si>
  <si>
    <t>Abyssal Witch</t>
  </si>
  <si>
    <t>2018-07-18</t>
  </si>
  <si>
    <t>Silvanna</t>
  </si>
  <si>
    <t>Imperial Knightess</t>
  </si>
  <si>
    <t>2019-12-17</t>
  </si>
  <si>
    <t>Terizla</t>
  </si>
  <si>
    <t>Executioner</t>
  </si>
  <si>
    <t>2019-06-04</t>
  </si>
  <si>
    <t>Thamuz</t>
  </si>
  <si>
    <t>Lord Lava</t>
  </si>
  <si>
    <t>Uranus</t>
  </si>
  <si>
    <t>Aethereal Defender</t>
  </si>
  <si>
    <t>Vale</t>
  </si>
  <si>
    <t>Windtalker</t>
  </si>
  <si>
    <t>2019-01-29</t>
  </si>
  <si>
    <t>Valentina</t>
  </si>
  <si>
    <t>Prophetess of the Night</t>
  </si>
  <si>
    <t>I didn't cure the pain, I harness it.</t>
  </si>
  <si>
    <t>2021</t>
  </si>
  <si>
    <t>Valir</t>
  </si>
  <si>
    <t>Son of Flames</t>
  </si>
  <si>
    <t>Vexana</t>
  </si>
  <si>
    <t>Shimmer of Hope</t>
  </si>
  <si>
    <t>Wanwan</t>
  </si>
  <si>
    <t>Agile Tiger</t>
  </si>
  <si>
    <t>To me, fun is all that matters.</t>
  </si>
  <si>
    <t>2019-11-26</t>
  </si>
  <si>
    <t>Xavier</t>
  </si>
  <si>
    <t>Defier of Light</t>
  </si>
  <si>
    <t>This time ... the choice is mine.</t>
  </si>
  <si>
    <t>2022-03-22</t>
  </si>
  <si>
    <t>X.Borg</t>
  </si>
  <si>
    <t>Firaga Armor</t>
  </si>
  <si>
    <t>2019-08-09</t>
  </si>
  <si>
    <t>Yin</t>
  </si>
  <si>
    <t>Martial Genius</t>
  </si>
  <si>
    <t>I AM YIN, AND WILL ALWAYS BE, NO MATTER WHAT!</t>
  </si>
  <si>
    <t>2022-01-18</t>
  </si>
  <si>
    <t>Yi_Sun-Shin</t>
  </si>
  <si>
    <t>Paenlong Legend</t>
  </si>
  <si>
    <t>Yu_Zhong</t>
  </si>
  <si>
    <t>Black Dragon</t>
  </si>
  <si>
    <t>I would rather betray the world, than let the world betray me.</t>
  </si>
  <si>
    <t>2020-06-19</t>
  </si>
  <si>
    <t>Yve</t>
  </si>
  <si>
    <t>Astrowarden</t>
  </si>
  <si>
    <t>Among the planes exists the equilibrium, which I was made for.</t>
  </si>
  <si>
    <t>2021-02-12</t>
  </si>
  <si>
    <t>Zhask</t>
  </si>
  <si>
    <t>Planes Dominator</t>
  </si>
  <si>
    <t>Grovel before your King, human!</t>
  </si>
  <si>
    <t>2017-11-27</t>
  </si>
  <si>
    <t>Zilong</t>
  </si>
  <si>
    <t>Spear of Dragon</t>
  </si>
  <si>
    <t>The Dragonborn is back!</t>
  </si>
  <si>
    <t>Release_Year</t>
  </si>
  <si>
    <t>MAX</t>
  </si>
  <si>
    <t>Hp_percent</t>
  </si>
  <si>
    <t>PDmg_percent</t>
  </si>
  <si>
    <t>Mdef_percent</t>
  </si>
  <si>
    <t>PDef_percent</t>
  </si>
  <si>
    <t>MovS_percent</t>
  </si>
  <si>
    <t>ES_WinRate</t>
  </si>
  <si>
    <t>ES_total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</si>
</sst>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1"/>
      <scheme val="minor"/>
    </font>
    <font>
      <sz val="8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/>
      <right/>
      <top style="double">
        <color theme="9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double">
        <color theme="9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2" xfId="0" applyFont="1" applyBorder="1"/>
    <xf numFmtId="0" fontId="0" fillId="0" borderId="0" xfId="0" applyProtection="1">
      <protection locked="0"/>
    </xf>
    <xf numFmtId="0" fontId="2" fillId="0" borderId="1" xfId="0" applyFont="1" applyBorder="1"/>
    <xf numFmtId="0" fontId="0" fillId="2" borderId="0" xfId="0" applyFill="1" applyProtection="1">
      <protection locked="0"/>
    </xf>
    <xf numFmtId="0" fontId="0" fillId="2" borderId="0" xfId="0" applyFill="1"/>
    <xf numFmtId="0" fontId="2" fillId="0" borderId="0" xfId="0" applyFont="1"/>
    <xf numFmtId="0" fontId="0" fillId="0" borderId="0" xfId="0" applyFill="1"/>
    <xf numFmtId="0" fontId="2" fillId="0" borderId="2" xfId="0" applyFont="1" applyFill="1" applyBorder="1"/>
  </cellXfs>
  <cellStyles count="1">
    <cellStyle name="Normal" xfId="0" builtinId="0"/>
  </cellStyles>
  <dxfs count="28"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protection locked="0" hidden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7E263EBD-D240-4092-BE51-30E8B6282F18}" autoFormatId="16" applyNumberFormats="0" applyBorderFormats="0" applyFontFormats="0" applyPatternFormats="0" applyAlignmentFormats="0" applyWidthHeightFormats="0">
  <queryTableRefresh nextId="19">
    <queryTableFields count="18">
      <queryTableField id="1" name="Name" tableColumnId="1"/>
      <queryTableField id="2" name="Title" tableColumnId="2"/>
      <queryTableField id="3" name="Voice_Line" tableColumnId="3"/>
      <queryTableField id="4" name="Release_Date" tableColumnId="4"/>
      <queryTableField id="5" name="Primary_Role" tableColumnId="5"/>
      <queryTableField id="6" name="Secondary_Role" tableColumnId="6"/>
      <queryTableField id="7" name="Lane" tableColumnId="7"/>
      <queryTableField id="8" name="Hp" tableColumnId="8"/>
      <queryTableField id="9" name="Hp_Regen" tableColumnId="9"/>
      <queryTableField id="10" name="Mana" tableColumnId="10"/>
      <queryTableField id="11" name="Mana_Regen" tableColumnId="11"/>
      <queryTableField id="12" name="Phy_Damage" tableColumnId="12"/>
      <queryTableField id="13" name="Mag_Damage" tableColumnId="13"/>
      <queryTableField id="14" name="Phy_Defence" tableColumnId="14"/>
      <queryTableField id="15" name="Mag_Defence" tableColumnId="15"/>
      <queryTableField id="16" name="Mov_Speed" tableColumnId="16"/>
      <queryTableField id="17" name="Esport_Wins" tableColumnId="17"/>
      <queryTableField id="18" name="Esport_Loss" tableColumnId="1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EAC237C1-7CEB-41EE-A94C-4803933AB4FA}" autoFormatId="16" applyNumberFormats="0" applyBorderFormats="0" applyFontFormats="0" applyPatternFormats="0" applyAlignmentFormats="0" applyWidthHeightFormats="0">
  <queryTableRefresh nextId="32" unboundColumnsRight="2">
    <queryTableFields count="25">
      <queryTableField id="1" name="Name" tableColumnId="1"/>
      <queryTableField id="2" name="Title" tableColumnId="2"/>
      <queryTableField id="3" name="Voice_Line" tableColumnId="3"/>
      <queryTableField id="23" dataBound="0" tableColumnId="27"/>
      <queryTableField id="5" name="Primary_Role" tableColumnId="5"/>
      <queryTableField id="6" name="Secondary_Role" tableColumnId="6"/>
      <queryTableField id="7" name="Lane" tableColumnId="7"/>
      <queryTableField id="8" name="Hp" tableColumnId="8"/>
      <queryTableField id="24" dataBound="0" tableColumnId="4"/>
      <queryTableField id="9" name="Hp_Regen" tableColumnId="9"/>
      <queryTableField id="10" name="Mana" tableColumnId="10"/>
      <queryTableField id="11" name="Mana_Regen" tableColumnId="11"/>
      <queryTableField id="12" name="Phy_Damage" tableColumnId="12"/>
      <queryTableField id="26" dataBound="0" tableColumnId="19"/>
      <queryTableField id="13" name="Mag_Damage" tableColumnId="13"/>
      <queryTableField id="14" name="Phy_Defence" tableColumnId="14"/>
      <queryTableField id="27" dataBound="0" tableColumnId="20"/>
      <queryTableField id="15" name="Mag_Defence" tableColumnId="15"/>
      <queryTableField id="28" dataBound="0" tableColumnId="21"/>
      <queryTableField id="16" name="Mov_Speed" tableColumnId="16"/>
      <queryTableField id="29" dataBound="0" tableColumnId="22"/>
      <queryTableField id="17" name="Esport_Wins" tableColumnId="17"/>
      <queryTableField id="18" name="Esport_Loss" tableColumnId="18"/>
      <queryTableField id="31" dataBound="0" tableColumnId="28"/>
      <queryTableField id="30" dataBound="0" tableColumnId="26"/>
    </queryTableFields>
    <queryTableDeletedFields count="1">
      <deletedField name="Release_Date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B9232C6-730B-4CE0-B78C-1427EA797ADC}" name="Table_mlbb_heroes" displayName="Table_mlbb_heroes" ref="A1:R115" tableType="queryTable" totalsRowShown="0">
  <autoFilter ref="A1:R115" xr:uid="{8B9232C6-730B-4CE0-B78C-1427EA797ADC}"/>
  <tableColumns count="18">
    <tableColumn id="1" xr3:uid="{3971799A-4EB2-4E7C-A168-DA31D1332E93}" uniqueName="1" name="Name" queryTableFieldId="1" dataDxfId="27"/>
    <tableColumn id="2" xr3:uid="{385566DF-14C9-4AA2-82BE-0EB2FBC22134}" uniqueName="2" name="Title" queryTableFieldId="2" dataDxfId="26"/>
    <tableColumn id="3" xr3:uid="{F29179F2-9740-407A-B761-5E45E1C82B57}" uniqueName="3" name="Voice_Line" queryTableFieldId="3" dataDxfId="25"/>
    <tableColumn id="4" xr3:uid="{5110F90F-C73E-4F72-84AE-D22F0E4A964A}" uniqueName="4" name="Release_Date" queryTableFieldId="4" dataDxfId="24"/>
    <tableColumn id="5" xr3:uid="{454AAD5E-CDD3-4D1B-8FD3-A11330BE67EA}" uniqueName="5" name="Primary_Role" queryTableFieldId="5" dataDxfId="23"/>
    <tableColumn id="6" xr3:uid="{E95169AA-3E2D-4178-BF36-39E7159D8B5A}" uniqueName="6" name="Secondary_Role" queryTableFieldId="6" dataDxfId="22"/>
    <tableColumn id="7" xr3:uid="{9546A460-9C90-425D-8122-72F0954D0881}" uniqueName="7" name="Lane" queryTableFieldId="7" dataDxfId="21"/>
    <tableColumn id="8" xr3:uid="{076ED417-0B65-473F-8A2B-2056F5C8852B}" uniqueName="8" name="Hp" queryTableFieldId="8"/>
    <tableColumn id="9" xr3:uid="{C8068E59-F067-4F76-80BA-1D8990D428A3}" uniqueName="9" name="Hp_Regen" queryTableFieldId="9"/>
    <tableColumn id="10" xr3:uid="{FA24B805-5DAD-4281-984A-D6DE07CBBC04}" uniqueName="10" name="Mana" queryTableFieldId="10"/>
    <tableColumn id="11" xr3:uid="{86D85C1A-F2E7-456C-ABDA-BB161AB0534C}" uniqueName="11" name="Mana_Regen" queryTableFieldId="11"/>
    <tableColumn id="12" xr3:uid="{55B0C21F-8872-4FFD-A253-7A30CE295A40}" uniqueName="12" name="Phy_Damage" queryTableFieldId="12"/>
    <tableColumn id="13" xr3:uid="{15A67C63-D8E1-4033-84F3-495D66E98C3F}" uniqueName="13" name="Mag_Damage" queryTableFieldId="13"/>
    <tableColumn id="14" xr3:uid="{15B028BC-D48F-41C5-B4E5-1A382A5D7F40}" uniqueName="14" name="Phy_Defence" queryTableFieldId="14"/>
    <tableColumn id="15" xr3:uid="{4797E714-6142-4B4D-954C-32EC31F9B240}" uniqueName="15" name="Mag_Defence" queryTableFieldId="15"/>
    <tableColumn id="16" xr3:uid="{70D4AB7F-FF97-40FF-B4CB-9D6F9A64946A}" uniqueName="16" name="Mov_Speed" queryTableFieldId="16"/>
    <tableColumn id="17" xr3:uid="{A81BA749-4B90-4AA9-BC9F-55FB9161F8DA}" uniqueName="17" name="Esport_Wins" queryTableFieldId="17"/>
    <tableColumn id="18" xr3:uid="{8A067DB0-70D9-4243-9279-F248F933D184}" uniqueName="18" name="Esport_Loss" queryTableFieldId="18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1424A95-2164-4200-B41B-A64E891A9632}" name="Table_mlbb_heroes3" displayName="Table_mlbb_heroes3" ref="A1:Y115" tableType="queryTable" totalsRowShown="0" headerRowDxfId="20">
  <autoFilter ref="A1:Y115" xr:uid="{71424A95-2164-4200-B41B-A64E891A9632}"/>
  <sortState xmlns:xlrd2="http://schemas.microsoft.com/office/spreadsheetml/2017/richdata2" ref="A2:Y115">
    <sortCondition descending="1" ref="M1:M115"/>
  </sortState>
  <tableColumns count="25">
    <tableColumn id="1" xr3:uid="{3FD50EA4-825C-4D99-A6E5-A9ED03C7ACC9}" uniqueName="1" name="Name" queryTableFieldId="1" dataDxfId="19" totalsRowDxfId="18"/>
    <tableColumn id="2" xr3:uid="{3B61DCE1-5407-4109-9D30-BF47D594B145}" uniqueName="2" name="Title" queryTableFieldId="2" dataDxfId="17" totalsRowDxfId="16"/>
    <tableColumn id="3" xr3:uid="{FD849320-237D-4B1D-9A44-04DD6AE42DF7}" uniqueName="3" name="Voice_Line" queryTableFieldId="3" dataDxfId="15" totalsRowDxfId="14"/>
    <tableColumn id="27" xr3:uid="{CE82D143-FB5B-4917-91A1-CAB6C2C01E5D}" uniqueName="27" name="Release_Year" queryTableFieldId="23" dataDxfId="13" totalsRowDxfId="12"/>
    <tableColumn id="5" xr3:uid="{10BEABDB-A19C-4684-BA3C-13590D63DB4F}" uniqueName="5" name="Primary_Role" queryTableFieldId="5" dataDxfId="11" totalsRowDxfId="10"/>
    <tableColumn id="6" xr3:uid="{F3D1458F-73D8-4052-AEC2-23CF3EAFF043}" uniqueName="6" name="Secondary_Role" queryTableFieldId="6" dataDxfId="9" totalsRowDxfId="8"/>
    <tableColumn id="7" xr3:uid="{791309A5-7821-4DA4-AD09-E5EB42798F1E}" uniqueName="7" name="Lane" queryTableFieldId="7" dataDxfId="7"/>
    <tableColumn id="8" xr3:uid="{A672F34B-ABF6-4AD3-9AAD-3EBE31CAB571}" uniqueName="8" name="Hp" queryTableFieldId="8"/>
    <tableColumn id="4" xr3:uid="{37CFD539-5E13-4EED-A770-A027D33DF24F}" uniqueName="4" name="Hp_percent" queryTableFieldId="24" dataDxfId="0">
      <calculatedColumnFormula>ROUNDUP(Table_mlbb_heroes3[[#This Row],[Hp]]/$H$116*100,0)</calculatedColumnFormula>
    </tableColumn>
    <tableColumn id="9" xr3:uid="{DCB0B4EE-B235-442E-B48D-7ADDC8E0A396}" uniqueName="9" name="Hp_Regen" queryTableFieldId="9"/>
    <tableColumn id="10" xr3:uid="{B5D781A7-29FE-4539-AE86-7B1748531947}" uniqueName="10" name="Mana" queryTableFieldId="10"/>
    <tableColumn id="11" xr3:uid="{21941AD3-8E17-44DB-B8E4-FF58F4694EEB}" uniqueName="11" name="Mana_Regen" queryTableFieldId="11"/>
    <tableColumn id="12" xr3:uid="{6CF7EE3F-12A3-45B7-BC3B-F9ABE2A45213}" uniqueName="12" name="Phy_Damage" queryTableFieldId="12"/>
    <tableColumn id="19" xr3:uid="{BCDD4F0E-1FDB-40D6-9E7F-F1C8DD3CBB41}" uniqueName="19" name="PDmg_percent" queryTableFieldId="26" dataDxfId="6">
      <calculatedColumnFormula>ROUNDUP(Table_mlbb_heroes3[[#This Row],[Phy_Damage]]/$M$116*100,0)</calculatedColumnFormula>
    </tableColumn>
    <tableColumn id="13" xr3:uid="{9A254C95-751A-43D9-BF27-385E3B5A750C}" uniqueName="13" name="Mag_Damage" queryTableFieldId="13"/>
    <tableColumn id="14" xr3:uid="{A08684A7-C758-4519-9A0A-84727B685918}" uniqueName="14" name="Phy_Defence" queryTableFieldId="14"/>
    <tableColumn id="20" xr3:uid="{8A5D4884-DF1E-4048-9DC2-93959410D7E5}" uniqueName="20" name="PDef_percent" queryTableFieldId="27" dataDxfId="5">
      <calculatedColumnFormula>ROUNDUP(Table_mlbb_heroes3[[#This Row],[Phy_Defence]]/$P$116*100,0)</calculatedColumnFormula>
    </tableColumn>
    <tableColumn id="15" xr3:uid="{05F2F1CD-E793-42EC-ACDA-E114B81E5CCD}" uniqueName="15" name="Mag_Defence" queryTableFieldId="15"/>
    <tableColumn id="21" xr3:uid="{2F123AFE-8A6A-42D7-A8A6-230BB456390E}" uniqueName="21" name="Mdef_percent" queryTableFieldId="28" dataDxfId="4">
      <calculatedColumnFormula>ROUNDUP(Table_mlbb_heroes3[[#This Row],[Mag_Defence]]/$R$116*100,0)</calculatedColumnFormula>
    </tableColumn>
    <tableColumn id="16" xr3:uid="{1FAC8BA6-4AF7-4D13-9D0A-E922A0E692C8}" uniqueName="16" name="Mov_Speed" queryTableFieldId="16"/>
    <tableColumn id="22" xr3:uid="{7A5AAE78-7AF3-40C0-95C5-821364A7F7C4}" uniqueName="22" name="MovS_percent" queryTableFieldId="29" dataDxfId="3">
      <calculatedColumnFormula>ROUNDUP(Table_mlbb_heroes3[[#This Row],[Mov_Speed]]/$T$116*100,0)</calculatedColumnFormula>
    </tableColumn>
    <tableColumn id="17" xr3:uid="{E8EB58A7-8287-47BA-9227-AA9190CD4FE0}" uniqueName="17" name="Esport_Wins" queryTableFieldId="17"/>
    <tableColumn id="18" xr3:uid="{88683589-A35C-4F55-B6BF-210406EDF256}" uniqueName="18" name="Esport_Loss" queryTableFieldId="18"/>
    <tableColumn id="28" xr3:uid="{B6BB2A08-5AEF-4189-94E2-1EF248D0EEA1}" uniqueName="28" name="ES_total" queryTableFieldId="31" dataDxfId="2">
      <calculatedColumnFormula>Table_mlbb_heroes3[[#This Row],[Esport_Wins]]+Table_mlbb_heroes3[[#This Row],[Esport_Loss]]</calculatedColumnFormula>
    </tableColumn>
    <tableColumn id="26" xr3:uid="{B54C84DC-6F64-4F4F-9F47-41AE7E5E72F6}" uniqueName="26" name="ES_WinRate" queryTableFieldId="30" dataDxfId="1">
      <calculatedColumnFormula>ROUNDUP(Table_mlbb_heroes3[[#This Row],[Esport_Wins]]/Table_mlbb_heroes3[[#This Row],[ES_total]]*100,0)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2A4A8-7545-402C-ABC7-0A00CD8815A9}">
  <dimension ref="A1:R115"/>
  <sheetViews>
    <sheetView topLeftCell="C112" workbookViewId="0">
      <selection sqref="A1:R115"/>
    </sheetView>
  </sheetViews>
  <sheetFormatPr defaultRowHeight="14.4" x14ac:dyDescent="0.3"/>
  <cols>
    <col min="1" max="1" width="14.77734375" bestFit="1" customWidth="1"/>
    <col min="2" max="2" width="20.33203125" bestFit="1" customWidth="1"/>
    <col min="3" max="3" width="61.21875" bestFit="1" customWidth="1"/>
    <col min="4" max="5" width="14.44140625" bestFit="1" customWidth="1"/>
    <col min="6" max="6" width="16.88671875" bestFit="1" customWidth="1"/>
    <col min="7" max="7" width="9.109375" bestFit="1" customWidth="1"/>
    <col min="8" max="8" width="5.5546875" bestFit="1" customWidth="1"/>
    <col min="9" max="9" width="11.77734375" bestFit="1" customWidth="1"/>
    <col min="10" max="10" width="8.109375" bestFit="1" customWidth="1"/>
    <col min="11" max="12" width="14.33203125" bestFit="1" customWidth="1"/>
    <col min="13" max="13" width="14.88671875" bestFit="1" customWidth="1"/>
    <col min="14" max="14" width="14.33203125" bestFit="1" customWidth="1"/>
    <col min="15" max="15" width="14.88671875" bestFit="1" customWidth="1"/>
    <col min="16" max="16" width="13.33203125" bestFit="1" customWidth="1"/>
    <col min="17" max="17" width="13.6640625" bestFit="1" customWidth="1"/>
    <col min="18" max="18" width="13.109375" bestFit="1" customWidth="1"/>
  </cols>
  <sheetData>
    <row r="1" spans="1:1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3">
      <c r="A2" t="s">
        <v>18</v>
      </c>
      <c r="B2" t="s">
        <v>19</v>
      </c>
      <c r="C2" t="s">
        <v>20</v>
      </c>
      <c r="D2" t="s">
        <v>21</v>
      </c>
      <c r="E2" t="s">
        <v>22</v>
      </c>
      <c r="F2" t="s">
        <v>23</v>
      </c>
      <c r="G2" t="s">
        <v>24</v>
      </c>
      <c r="H2">
        <v>2614</v>
      </c>
      <c r="I2">
        <v>8</v>
      </c>
      <c r="J2">
        <v>455</v>
      </c>
      <c r="K2">
        <v>21</v>
      </c>
      <c r="L2">
        <v>115</v>
      </c>
      <c r="M2">
        <v>0</v>
      </c>
      <c r="N2">
        <v>19</v>
      </c>
      <c r="O2">
        <v>15</v>
      </c>
      <c r="P2">
        <v>250</v>
      </c>
      <c r="Q2">
        <v>43</v>
      </c>
      <c r="R2">
        <v>42</v>
      </c>
    </row>
    <row r="3" spans="1:18" x14ac:dyDescent="0.3">
      <c r="A3" t="s">
        <v>25</v>
      </c>
      <c r="B3" t="s">
        <v>26</v>
      </c>
      <c r="C3" t="s">
        <v>27</v>
      </c>
      <c r="D3" t="s">
        <v>28</v>
      </c>
      <c r="E3" t="s">
        <v>29</v>
      </c>
      <c r="F3" t="s">
        <v>30</v>
      </c>
      <c r="G3" t="s">
        <v>31</v>
      </c>
      <c r="H3">
        <v>2769</v>
      </c>
      <c r="I3">
        <v>84</v>
      </c>
      <c r="J3">
        <v>422</v>
      </c>
      <c r="K3">
        <v>12</v>
      </c>
      <c r="L3">
        <v>115</v>
      </c>
      <c r="M3">
        <v>0</v>
      </c>
      <c r="N3">
        <v>24</v>
      </c>
      <c r="O3">
        <v>15</v>
      </c>
      <c r="P3">
        <v>260</v>
      </c>
      <c r="Q3">
        <v>540</v>
      </c>
      <c r="R3">
        <v>524</v>
      </c>
    </row>
    <row r="4" spans="1:18" x14ac:dyDescent="0.3">
      <c r="A4" t="s">
        <v>32</v>
      </c>
      <c r="B4" t="s">
        <v>33</v>
      </c>
      <c r="C4" t="s">
        <v>34</v>
      </c>
      <c r="D4" t="s">
        <v>35</v>
      </c>
      <c r="E4" t="s">
        <v>36</v>
      </c>
      <c r="F4" t="s">
        <v>23</v>
      </c>
      <c r="G4" t="s">
        <v>37</v>
      </c>
      <c r="H4">
        <v>2718</v>
      </c>
      <c r="I4">
        <v>98</v>
      </c>
      <c r="J4">
        <v>405</v>
      </c>
      <c r="K4">
        <v>18</v>
      </c>
      <c r="L4">
        <v>129</v>
      </c>
      <c r="M4">
        <v>0</v>
      </c>
      <c r="N4">
        <v>21</v>
      </c>
      <c r="O4">
        <v>15</v>
      </c>
      <c r="P4">
        <v>260</v>
      </c>
      <c r="Q4">
        <v>95</v>
      </c>
      <c r="R4">
        <v>92</v>
      </c>
    </row>
    <row r="5" spans="1:18" x14ac:dyDescent="0.3">
      <c r="A5" t="s">
        <v>38</v>
      </c>
      <c r="B5" t="s">
        <v>39</v>
      </c>
      <c r="C5" t="s">
        <v>40</v>
      </c>
      <c r="D5" t="s">
        <v>28</v>
      </c>
      <c r="E5" t="s">
        <v>41</v>
      </c>
      <c r="F5" t="s">
        <v>29</v>
      </c>
      <c r="G5" t="s">
        <v>37</v>
      </c>
      <c r="H5">
        <v>2573</v>
      </c>
      <c r="I5">
        <v>72</v>
      </c>
      <c r="J5">
        <v>493</v>
      </c>
      <c r="K5">
        <v>18</v>
      </c>
      <c r="L5">
        <v>114</v>
      </c>
      <c r="M5">
        <v>0</v>
      </c>
      <c r="N5">
        <v>21</v>
      </c>
      <c r="O5">
        <v>15</v>
      </c>
      <c r="P5">
        <v>240</v>
      </c>
      <c r="Q5">
        <v>364</v>
      </c>
      <c r="R5">
        <v>352</v>
      </c>
    </row>
    <row r="6" spans="1:18" x14ac:dyDescent="0.3">
      <c r="A6" t="s">
        <v>42</v>
      </c>
      <c r="B6" t="s">
        <v>43</v>
      </c>
      <c r="C6" t="s">
        <v>44</v>
      </c>
      <c r="D6" t="s">
        <v>45</v>
      </c>
      <c r="E6" t="s">
        <v>36</v>
      </c>
      <c r="F6" t="s">
        <v>23</v>
      </c>
      <c r="G6" t="s">
        <v>37</v>
      </c>
      <c r="H6">
        <v>2646</v>
      </c>
      <c r="I6">
        <v>78</v>
      </c>
      <c r="J6">
        <v>453</v>
      </c>
      <c r="K6">
        <v>31</v>
      </c>
      <c r="L6">
        <v>121</v>
      </c>
      <c r="M6">
        <v>0</v>
      </c>
      <c r="N6">
        <v>25</v>
      </c>
      <c r="O6">
        <v>15</v>
      </c>
      <c r="P6">
        <v>260</v>
      </c>
      <c r="Q6">
        <v>24</v>
      </c>
      <c r="R6">
        <v>33</v>
      </c>
    </row>
    <row r="7" spans="1:18" x14ac:dyDescent="0.3">
      <c r="A7" t="s">
        <v>46</v>
      </c>
      <c r="B7" t="s">
        <v>47</v>
      </c>
      <c r="C7" t="s">
        <v>48</v>
      </c>
      <c r="D7" t="s">
        <v>28</v>
      </c>
      <c r="E7" t="s">
        <v>36</v>
      </c>
      <c r="F7" t="s">
        <v>22</v>
      </c>
      <c r="G7" t="s">
        <v>24</v>
      </c>
      <c r="H7">
        <v>2621</v>
      </c>
      <c r="I7">
        <v>78</v>
      </c>
      <c r="J7">
        <v>0</v>
      </c>
      <c r="K7">
        <v>0</v>
      </c>
      <c r="L7">
        <v>123</v>
      </c>
      <c r="M7">
        <v>0</v>
      </c>
      <c r="N7">
        <v>21</v>
      </c>
      <c r="O7">
        <v>15</v>
      </c>
      <c r="P7">
        <v>260</v>
      </c>
      <c r="Q7">
        <v>22</v>
      </c>
      <c r="R7">
        <v>33</v>
      </c>
    </row>
    <row r="8" spans="1:18" x14ac:dyDescent="0.3">
      <c r="A8" t="s">
        <v>49</v>
      </c>
      <c r="B8" t="s">
        <v>50</v>
      </c>
      <c r="C8" t="s">
        <v>34</v>
      </c>
      <c r="D8" t="s">
        <v>51</v>
      </c>
      <c r="E8" t="s">
        <v>30</v>
      </c>
      <c r="F8" t="s">
        <v>23</v>
      </c>
      <c r="G8" t="s">
        <v>31</v>
      </c>
      <c r="H8">
        <v>2421</v>
      </c>
      <c r="I8">
        <v>68</v>
      </c>
      <c r="J8">
        <v>515</v>
      </c>
      <c r="K8">
        <v>18</v>
      </c>
      <c r="L8">
        <v>115</v>
      </c>
      <c r="M8">
        <v>0</v>
      </c>
      <c r="N8">
        <v>15</v>
      </c>
      <c r="O8">
        <v>15</v>
      </c>
      <c r="P8">
        <v>240</v>
      </c>
      <c r="Q8">
        <v>253</v>
      </c>
      <c r="R8">
        <v>325</v>
      </c>
    </row>
    <row r="9" spans="1:18" x14ac:dyDescent="0.3">
      <c r="A9" t="s">
        <v>52</v>
      </c>
      <c r="B9" t="s">
        <v>53</v>
      </c>
      <c r="C9" t="s">
        <v>34</v>
      </c>
      <c r="D9" t="s">
        <v>45</v>
      </c>
      <c r="E9" t="s">
        <v>36</v>
      </c>
      <c r="F9" t="s">
        <v>23</v>
      </c>
      <c r="G9" t="s">
        <v>37</v>
      </c>
      <c r="H9">
        <v>2628</v>
      </c>
      <c r="I9">
        <v>8</v>
      </c>
      <c r="J9">
        <v>0</v>
      </c>
      <c r="K9">
        <v>0</v>
      </c>
      <c r="L9">
        <v>100</v>
      </c>
      <c r="M9">
        <v>0</v>
      </c>
      <c r="N9">
        <v>21</v>
      </c>
      <c r="O9">
        <v>15</v>
      </c>
      <c r="P9">
        <v>260</v>
      </c>
      <c r="Q9">
        <v>2</v>
      </c>
      <c r="R9">
        <v>7</v>
      </c>
    </row>
    <row r="10" spans="1:18" x14ac:dyDescent="0.3">
      <c r="A10" t="s">
        <v>54</v>
      </c>
      <c r="B10" t="s">
        <v>55</v>
      </c>
      <c r="C10" t="s">
        <v>56</v>
      </c>
      <c r="D10" t="s">
        <v>57</v>
      </c>
      <c r="E10" t="s">
        <v>29</v>
      </c>
      <c r="F10" t="s">
        <v>30</v>
      </c>
      <c r="G10" t="s">
        <v>31</v>
      </c>
      <c r="H10">
        <v>2819</v>
      </c>
      <c r="I10">
        <v>84</v>
      </c>
      <c r="J10">
        <v>440</v>
      </c>
      <c r="K10">
        <v>15</v>
      </c>
      <c r="L10">
        <v>135</v>
      </c>
      <c r="M10">
        <v>0</v>
      </c>
      <c r="N10">
        <v>21</v>
      </c>
      <c r="O10">
        <v>15</v>
      </c>
      <c r="P10">
        <v>240</v>
      </c>
      <c r="Q10">
        <v>277</v>
      </c>
      <c r="R10">
        <v>254</v>
      </c>
    </row>
    <row r="11" spans="1:18" x14ac:dyDescent="0.3">
      <c r="A11" t="s">
        <v>58</v>
      </c>
      <c r="B11" t="s">
        <v>59</v>
      </c>
      <c r="C11" t="s">
        <v>60</v>
      </c>
      <c r="D11" t="s">
        <v>61</v>
      </c>
      <c r="E11" t="s">
        <v>41</v>
      </c>
      <c r="F11" t="s">
        <v>23</v>
      </c>
      <c r="G11" t="s">
        <v>62</v>
      </c>
      <c r="H11">
        <v>2501</v>
      </c>
      <c r="I11">
        <v>68</v>
      </c>
      <c r="J11">
        <v>750</v>
      </c>
      <c r="K11">
        <v>23</v>
      </c>
      <c r="L11">
        <v>110</v>
      </c>
      <c r="M11">
        <v>0</v>
      </c>
      <c r="N11">
        <v>17</v>
      </c>
      <c r="O11">
        <v>15</v>
      </c>
      <c r="P11">
        <v>245</v>
      </c>
      <c r="Q11">
        <v>28</v>
      </c>
      <c r="R11">
        <v>26</v>
      </c>
    </row>
    <row r="12" spans="1:18" x14ac:dyDescent="0.3">
      <c r="A12" t="s">
        <v>63</v>
      </c>
      <c r="B12" t="s">
        <v>64</v>
      </c>
      <c r="C12" t="s">
        <v>65</v>
      </c>
      <c r="D12" t="s">
        <v>66</v>
      </c>
      <c r="E12" t="s">
        <v>36</v>
      </c>
      <c r="F12" t="s">
        <v>23</v>
      </c>
      <c r="G12" t="s">
        <v>37</v>
      </c>
      <c r="H12">
        <v>2758</v>
      </c>
      <c r="I12">
        <v>102</v>
      </c>
      <c r="J12">
        <v>410</v>
      </c>
      <c r="K12">
        <v>17</v>
      </c>
      <c r="L12">
        <v>90</v>
      </c>
      <c r="M12">
        <v>0</v>
      </c>
      <c r="N12">
        <v>24</v>
      </c>
      <c r="O12">
        <v>15</v>
      </c>
      <c r="P12">
        <v>255</v>
      </c>
      <c r="Q12">
        <v>114</v>
      </c>
      <c r="R12">
        <v>109</v>
      </c>
    </row>
    <row r="13" spans="1:18" x14ac:dyDescent="0.3">
      <c r="A13" t="s">
        <v>67</v>
      </c>
      <c r="B13" t="s">
        <v>68</v>
      </c>
      <c r="C13" t="s">
        <v>34</v>
      </c>
      <c r="D13" t="s">
        <v>69</v>
      </c>
      <c r="E13" t="s">
        <v>36</v>
      </c>
      <c r="F13" t="s">
        <v>23</v>
      </c>
      <c r="G13" t="s">
        <v>37</v>
      </c>
      <c r="H13">
        <v>2708</v>
      </c>
      <c r="I13">
        <v>8</v>
      </c>
      <c r="J13">
        <v>0</v>
      </c>
      <c r="K13">
        <v>0</v>
      </c>
      <c r="L13">
        <v>111</v>
      </c>
      <c r="M13">
        <v>0</v>
      </c>
      <c r="N13">
        <v>23</v>
      </c>
      <c r="O13">
        <v>15</v>
      </c>
      <c r="P13">
        <v>255</v>
      </c>
      <c r="Q13">
        <v>15</v>
      </c>
      <c r="R13">
        <v>14</v>
      </c>
    </row>
    <row r="14" spans="1:18" x14ac:dyDescent="0.3">
      <c r="A14" t="s">
        <v>70</v>
      </c>
      <c r="B14" t="s">
        <v>71</v>
      </c>
      <c r="C14" t="s">
        <v>34</v>
      </c>
      <c r="D14" t="s">
        <v>28</v>
      </c>
      <c r="E14" t="s">
        <v>36</v>
      </c>
      <c r="F14" t="s">
        <v>23</v>
      </c>
      <c r="G14" t="s">
        <v>37</v>
      </c>
      <c r="H14">
        <v>2736</v>
      </c>
      <c r="I14">
        <v>94</v>
      </c>
      <c r="J14">
        <v>0</v>
      </c>
      <c r="K14">
        <v>0</v>
      </c>
      <c r="L14">
        <v>119</v>
      </c>
      <c r="M14">
        <v>0</v>
      </c>
      <c r="N14">
        <v>25</v>
      </c>
      <c r="O14">
        <v>15</v>
      </c>
      <c r="P14">
        <v>260</v>
      </c>
      <c r="Q14">
        <v>301</v>
      </c>
      <c r="R14">
        <v>330</v>
      </c>
    </row>
    <row r="15" spans="1:18" x14ac:dyDescent="0.3">
      <c r="A15" t="s">
        <v>72</v>
      </c>
      <c r="B15" t="s">
        <v>73</v>
      </c>
      <c r="C15" t="s">
        <v>74</v>
      </c>
      <c r="D15" t="s">
        <v>28</v>
      </c>
      <c r="E15" t="s">
        <v>36</v>
      </c>
      <c r="F15" t="s">
        <v>41</v>
      </c>
      <c r="G15" t="s">
        <v>24</v>
      </c>
      <c r="H15">
        <v>2559</v>
      </c>
      <c r="I15">
        <v>84</v>
      </c>
      <c r="J15">
        <v>433</v>
      </c>
      <c r="K15">
        <v>12</v>
      </c>
      <c r="L15">
        <v>117</v>
      </c>
      <c r="M15">
        <v>0</v>
      </c>
      <c r="N15">
        <v>23</v>
      </c>
      <c r="O15">
        <v>15</v>
      </c>
      <c r="P15">
        <v>260</v>
      </c>
      <c r="Q15">
        <v>95</v>
      </c>
      <c r="R15">
        <v>111</v>
      </c>
    </row>
    <row r="16" spans="1:18" x14ac:dyDescent="0.3">
      <c r="A16" t="s">
        <v>75</v>
      </c>
      <c r="B16" t="s">
        <v>76</v>
      </c>
      <c r="C16" t="s">
        <v>77</v>
      </c>
      <c r="D16" t="s">
        <v>78</v>
      </c>
      <c r="E16" t="s">
        <v>29</v>
      </c>
      <c r="F16" t="s">
        <v>36</v>
      </c>
      <c r="G16" t="s">
        <v>37</v>
      </c>
      <c r="H16">
        <v>2559</v>
      </c>
      <c r="I16">
        <v>88</v>
      </c>
      <c r="J16">
        <v>430</v>
      </c>
      <c r="K16">
        <v>15</v>
      </c>
      <c r="L16">
        <v>135</v>
      </c>
      <c r="M16">
        <v>0</v>
      </c>
      <c r="N16">
        <v>18</v>
      </c>
      <c r="O16">
        <v>15</v>
      </c>
      <c r="P16">
        <v>268</v>
      </c>
      <c r="Q16">
        <v>327</v>
      </c>
      <c r="R16">
        <v>346</v>
      </c>
    </row>
    <row r="17" spans="1:18" x14ac:dyDescent="0.3">
      <c r="A17" t="s">
        <v>79</v>
      </c>
      <c r="B17" t="s">
        <v>80</v>
      </c>
      <c r="C17" t="s">
        <v>81</v>
      </c>
      <c r="D17" t="s">
        <v>82</v>
      </c>
      <c r="E17" t="s">
        <v>29</v>
      </c>
      <c r="F17" t="s">
        <v>23</v>
      </c>
      <c r="G17" t="s">
        <v>24</v>
      </c>
      <c r="H17">
        <v>2769</v>
      </c>
      <c r="I17">
        <v>84</v>
      </c>
      <c r="J17">
        <v>422</v>
      </c>
      <c r="K17">
        <v>15</v>
      </c>
      <c r="L17">
        <v>125</v>
      </c>
      <c r="M17">
        <v>0</v>
      </c>
      <c r="N17">
        <v>23</v>
      </c>
      <c r="O17">
        <v>15</v>
      </c>
      <c r="P17">
        <v>240</v>
      </c>
      <c r="Q17">
        <v>450</v>
      </c>
      <c r="R17">
        <v>465</v>
      </c>
    </row>
    <row r="18" spans="1:18" x14ac:dyDescent="0.3">
      <c r="A18" t="s">
        <v>83</v>
      </c>
      <c r="B18" t="s">
        <v>84</v>
      </c>
      <c r="C18" t="s">
        <v>85</v>
      </c>
      <c r="D18" t="s">
        <v>86</v>
      </c>
      <c r="E18" t="s">
        <v>87</v>
      </c>
      <c r="F18" t="s">
        <v>23</v>
      </c>
      <c r="G18" t="s">
        <v>88</v>
      </c>
      <c r="H18">
        <v>2550</v>
      </c>
      <c r="I18">
        <v>72</v>
      </c>
      <c r="J18">
        <v>0</v>
      </c>
      <c r="K18">
        <v>0</v>
      </c>
      <c r="L18">
        <v>102</v>
      </c>
      <c r="M18">
        <v>0</v>
      </c>
      <c r="N18">
        <v>20</v>
      </c>
      <c r="O18">
        <v>15</v>
      </c>
      <c r="P18">
        <v>257</v>
      </c>
      <c r="Q18">
        <v>1016</v>
      </c>
      <c r="R18">
        <v>969</v>
      </c>
    </row>
    <row r="19" spans="1:18" x14ac:dyDescent="0.3">
      <c r="A19" t="s">
        <v>89</v>
      </c>
      <c r="B19" t="s">
        <v>90</v>
      </c>
      <c r="C19" t="s">
        <v>34</v>
      </c>
      <c r="D19" t="s">
        <v>91</v>
      </c>
      <c r="E19" t="s">
        <v>29</v>
      </c>
      <c r="F19" t="s">
        <v>23</v>
      </c>
      <c r="G19" t="s">
        <v>31</v>
      </c>
      <c r="H19">
        <v>2569</v>
      </c>
      <c r="I19">
        <v>84</v>
      </c>
      <c r="J19">
        <v>450</v>
      </c>
      <c r="K19">
        <v>12</v>
      </c>
      <c r="L19">
        <v>110</v>
      </c>
      <c r="M19">
        <v>0</v>
      </c>
      <c r="N19">
        <v>15</v>
      </c>
      <c r="O19">
        <v>15</v>
      </c>
      <c r="P19">
        <v>250</v>
      </c>
      <c r="Q19">
        <v>57</v>
      </c>
      <c r="R19">
        <v>71</v>
      </c>
    </row>
    <row r="20" spans="1:18" x14ac:dyDescent="0.3">
      <c r="A20" t="s">
        <v>92</v>
      </c>
      <c r="B20" t="s">
        <v>93</v>
      </c>
      <c r="C20" t="s">
        <v>94</v>
      </c>
      <c r="D20" t="s">
        <v>95</v>
      </c>
      <c r="E20" t="s">
        <v>22</v>
      </c>
      <c r="F20" t="s">
        <v>23</v>
      </c>
      <c r="G20" t="s">
        <v>37</v>
      </c>
      <c r="H20">
        <v>2569</v>
      </c>
      <c r="I20">
        <v>66</v>
      </c>
      <c r="J20">
        <v>460</v>
      </c>
      <c r="K20">
        <v>16</v>
      </c>
      <c r="L20">
        <v>113</v>
      </c>
      <c r="M20">
        <v>0</v>
      </c>
      <c r="N20">
        <v>18</v>
      </c>
      <c r="O20">
        <v>15</v>
      </c>
      <c r="P20">
        <v>255</v>
      </c>
      <c r="Q20">
        <v>477</v>
      </c>
      <c r="R20">
        <v>471</v>
      </c>
    </row>
    <row r="21" spans="1:18" x14ac:dyDescent="0.3">
      <c r="A21" t="s">
        <v>96</v>
      </c>
      <c r="B21" t="s">
        <v>97</v>
      </c>
      <c r="C21" t="s">
        <v>98</v>
      </c>
      <c r="D21" t="s">
        <v>99</v>
      </c>
      <c r="E21" t="s">
        <v>87</v>
      </c>
      <c r="F21" t="s">
        <v>23</v>
      </c>
      <c r="G21" t="s">
        <v>88</v>
      </c>
      <c r="H21">
        <v>2490</v>
      </c>
      <c r="I21">
        <v>72</v>
      </c>
      <c r="J21">
        <v>435</v>
      </c>
      <c r="K21">
        <v>15</v>
      </c>
      <c r="L21">
        <v>105</v>
      </c>
      <c r="M21">
        <v>0</v>
      </c>
      <c r="N21">
        <v>20</v>
      </c>
      <c r="O21">
        <v>15</v>
      </c>
      <c r="P21">
        <v>253</v>
      </c>
      <c r="Q21">
        <v>470</v>
      </c>
      <c r="R21">
        <v>476</v>
      </c>
    </row>
    <row r="22" spans="1:18" x14ac:dyDescent="0.3">
      <c r="A22" t="s">
        <v>100</v>
      </c>
      <c r="B22" t="s">
        <v>101</v>
      </c>
      <c r="C22" t="s">
        <v>34</v>
      </c>
      <c r="D22" t="s">
        <v>28</v>
      </c>
      <c r="E22" t="s">
        <v>87</v>
      </c>
      <c r="F22" t="s">
        <v>23</v>
      </c>
      <c r="G22" t="s">
        <v>88</v>
      </c>
      <c r="H22">
        <v>2522</v>
      </c>
      <c r="I22">
        <v>6</v>
      </c>
      <c r="J22">
        <v>439</v>
      </c>
      <c r="K22">
        <v>15</v>
      </c>
      <c r="L22">
        <v>140</v>
      </c>
      <c r="M22">
        <v>0</v>
      </c>
      <c r="N22">
        <v>17</v>
      </c>
      <c r="O22">
        <v>15</v>
      </c>
      <c r="P22">
        <v>240</v>
      </c>
      <c r="Q22">
        <v>154</v>
      </c>
      <c r="R22">
        <v>154</v>
      </c>
    </row>
    <row r="23" spans="1:18" x14ac:dyDescent="0.3">
      <c r="A23" t="s">
        <v>102</v>
      </c>
      <c r="B23" t="s">
        <v>103</v>
      </c>
      <c r="C23" t="s">
        <v>104</v>
      </c>
      <c r="D23" t="s">
        <v>105</v>
      </c>
      <c r="E23" t="s">
        <v>30</v>
      </c>
      <c r="F23" t="s">
        <v>23</v>
      </c>
      <c r="G23" t="s">
        <v>31</v>
      </c>
      <c r="H23">
        <v>2528</v>
      </c>
      <c r="I23">
        <v>78</v>
      </c>
      <c r="J23">
        <v>430</v>
      </c>
      <c r="K23">
        <v>16</v>
      </c>
      <c r="L23">
        <v>126</v>
      </c>
      <c r="M23">
        <v>0</v>
      </c>
      <c r="N23">
        <v>25</v>
      </c>
      <c r="O23">
        <v>15</v>
      </c>
      <c r="P23">
        <v>255</v>
      </c>
      <c r="Q23">
        <v>32</v>
      </c>
      <c r="R23">
        <v>47</v>
      </c>
    </row>
    <row r="24" spans="1:18" x14ac:dyDescent="0.3">
      <c r="A24" t="s">
        <v>106</v>
      </c>
      <c r="B24" t="s">
        <v>107</v>
      </c>
      <c r="C24" t="s">
        <v>108</v>
      </c>
      <c r="D24" t="s">
        <v>109</v>
      </c>
      <c r="E24" t="s">
        <v>41</v>
      </c>
      <c r="F24" t="s">
        <v>23</v>
      </c>
      <c r="G24" t="s">
        <v>62</v>
      </c>
      <c r="H24">
        <v>2456</v>
      </c>
      <c r="I24">
        <v>68</v>
      </c>
      <c r="J24">
        <v>700</v>
      </c>
      <c r="K24">
        <v>30</v>
      </c>
      <c r="L24">
        <v>105</v>
      </c>
      <c r="M24">
        <v>0</v>
      </c>
      <c r="N24">
        <v>18</v>
      </c>
      <c r="O24">
        <v>15</v>
      </c>
      <c r="P24">
        <v>255</v>
      </c>
      <c r="Q24">
        <v>470</v>
      </c>
      <c r="R24">
        <v>588</v>
      </c>
    </row>
    <row r="25" spans="1:18" x14ac:dyDescent="0.3">
      <c r="A25" t="s">
        <v>110</v>
      </c>
      <c r="B25" t="s">
        <v>111</v>
      </c>
      <c r="C25" t="s">
        <v>34</v>
      </c>
      <c r="D25" t="s">
        <v>112</v>
      </c>
      <c r="E25" t="s">
        <v>41</v>
      </c>
      <c r="F25" t="s">
        <v>23</v>
      </c>
      <c r="G25" t="s">
        <v>62</v>
      </c>
      <c r="H25">
        <v>2301</v>
      </c>
      <c r="I25">
        <v>68</v>
      </c>
      <c r="J25">
        <v>505</v>
      </c>
      <c r="K25">
        <v>21</v>
      </c>
      <c r="L25">
        <v>115</v>
      </c>
      <c r="M25">
        <v>0</v>
      </c>
      <c r="N25">
        <v>16</v>
      </c>
      <c r="O25">
        <v>15</v>
      </c>
      <c r="P25">
        <v>240</v>
      </c>
      <c r="Q25">
        <v>221</v>
      </c>
      <c r="R25">
        <v>285</v>
      </c>
    </row>
    <row r="26" spans="1:18" x14ac:dyDescent="0.3">
      <c r="A26" t="s">
        <v>113</v>
      </c>
      <c r="B26" t="s">
        <v>114</v>
      </c>
      <c r="C26" t="s">
        <v>34</v>
      </c>
      <c r="D26" t="s">
        <v>28</v>
      </c>
      <c r="E26" t="s">
        <v>36</v>
      </c>
      <c r="F26" t="s">
        <v>23</v>
      </c>
      <c r="G26" t="s">
        <v>88</v>
      </c>
      <c r="H26">
        <v>2708</v>
      </c>
      <c r="I26">
        <v>78</v>
      </c>
      <c r="J26">
        <v>0</v>
      </c>
      <c r="K26">
        <v>0</v>
      </c>
      <c r="L26">
        <v>121</v>
      </c>
      <c r="M26">
        <v>0</v>
      </c>
      <c r="N26">
        <v>23</v>
      </c>
      <c r="O26">
        <v>15</v>
      </c>
      <c r="P26">
        <v>260</v>
      </c>
      <c r="Q26">
        <v>1139</v>
      </c>
      <c r="R26">
        <v>1057</v>
      </c>
    </row>
    <row r="27" spans="1:18" x14ac:dyDescent="0.3">
      <c r="A27" t="s">
        <v>115</v>
      </c>
      <c r="B27" t="s">
        <v>116</v>
      </c>
      <c r="C27" t="s">
        <v>117</v>
      </c>
      <c r="D27" t="s">
        <v>118</v>
      </c>
      <c r="E27" t="s">
        <v>87</v>
      </c>
      <c r="F27" t="s">
        <v>23</v>
      </c>
      <c r="G27" t="s">
        <v>88</v>
      </c>
      <c r="H27">
        <v>2370</v>
      </c>
      <c r="I27">
        <v>8</v>
      </c>
      <c r="J27">
        <v>450</v>
      </c>
      <c r="K27">
        <v>16</v>
      </c>
      <c r="L27">
        <v>97</v>
      </c>
      <c r="M27">
        <v>0</v>
      </c>
      <c r="N27">
        <v>14</v>
      </c>
      <c r="O27">
        <v>15</v>
      </c>
      <c r="P27">
        <v>240</v>
      </c>
      <c r="Q27">
        <v>618</v>
      </c>
      <c r="R27">
        <v>583</v>
      </c>
    </row>
    <row r="28" spans="1:18" x14ac:dyDescent="0.3">
      <c r="A28" t="s">
        <v>119</v>
      </c>
      <c r="B28" t="s">
        <v>120</v>
      </c>
      <c r="C28" t="s">
        <v>121</v>
      </c>
      <c r="D28" t="s">
        <v>28</v>
      </c>
      <c r="E28" t="s">
        <v>87</v>
      </c>
      <c r="F28" t="s">
        <v>23</v>
      </c>
      <c r="G28" t="s">
        <v>88</v>
      </c>
      <c r="H28">
        <v>2530</v>
      </c>
      <c r="I28">
        <v>72</v>
      </c>
      <c r="J28">
        <v>450</v>
      </c>
      <c r="K28">
        <v>15</v>
      </c>
      <c r="L28">
        <v>115</v>
      </c>
      <c r="M28">
        <v>0</v>
      </c>
      <c r="N28">
        <v>20</v>
      </c>
      <c r="O28">
        <v>15</v>
      </c>
      <c r="P28">
        <v>240</v>
      </c>
      <c r="Q28">
        <v>540</v>
      </c>
      <c r="R28">
        <v>536</v>
      </c>
    </row>
    <row r="29" spans="1:18" x14ac:dyDescent="0.3">
      <c r="A29" t="s">
        <v>122</v>
      </c>
      <c r="B29" t="s">
        <v>123</v>
      </c>
      <c r="C29" t="s">
        <v>34</v>
      </c>
      <c r="D29" t="s">
        <v>45</v>
      </c>
      <c r="E29" t="s">
        <v>41</v>
      </c>
      <c r="F29" t="s">
        <v>23</v>
      </c>
      <c r="G29" t="s">
        <v>62</v>
      </c>
      <c r="H29">
        <v>2521</v>
      </c>
      <c r="I29">
        <v>76</v>
      </c>
      <c r="J29">
        <v>500</v>
      </c>
      <c r="K29">
        <v>20</v>
      </c>
      <c r="L29">
        <v>112</v>
      </c>
      <c r="M29">
        <v>0</v>
      </c>
      <c r="N29">
        <v>18</v>
      </c>
      <c r="O29">
        <v>15</v>
      </c>
      <c r="P29">
        <v>240</v>
      </c>
      <c r="Q29">
        <v>69</v>
      </c>
      <c r="R29">
        <v>90</v>
      </c>
    </row>
    <row r="30" spans="1:18" x14ac:dyDescent="0.3">
      <c r="A30" t="s">
        <v>124</v>
      </c>
      <c r="B30" t="s">
        <v>125</v>
      </c>
      <c r="C30" t="s">
        <v>34</v>
      </c>
      <c r="D30" t="s">
        <v>126</v>
      </c>
      <c r="E30" t="s">
        <v>30</v>
      </c>
      <c r="F30" t="s">
        <v>23</v>
      </c>
      <c r="G30" t="s">
        <v>31</v>
      </c>
      <c r="H30">
        <v>2468</v>
      </c>
      <c r="I30">
        <v>72</v>
      </c>
      <c r="J30">
        <v>490</v>
      </c>
      <c r="K30">
        <v>20</v>
      </c>
      <c r="L30">
        <v>115</v>
      </c>
      <c r="M30">
        <v>0</v>
      </c>
      <c r="N30">
        <v>20</v>
      </c>
      <c r="O30">
        <v>15</v>
      </c>
      <c r="P30">
        <v>250</v>
      </c>
      <c r="Q30">
        <v>270</v>
      </c>
      <c r="R30">
        <v>318</v>
      </c>
    </row>
    <row r="31" spans="1:18" x14ac:dyDescent="0.3">
      <c r="A31" t="s">
        <v>127</v>
      </c>
      <c r="B31" t="s">
        <v>128</v>
      </c>
      <c r="C31" t="s">
        <v>34</v>
      </c>
      <c r="D31" t="s">
        <v>129</v>
      </c>
      <c r="E31" t="s">
        <v>36</v>
      </c>
      <c r="F31" t="s">
        <v>23</v>
      </c>
      <c r="G31" t="s">
        <v>37</v>
      </c>
      <c r="H31">
        <v>2758</v>
      </c>
      <c r="I31">
        <v>82</v>
      </c>
      <c r="J31">
        <v>0</v>
      </c>
      <c r="K31">
        <v>0</v>
      </c>
      <c r="L31">
        <v>117</v>
      </c>
      <c r="M31">
        <v>0</v>
      </c>
      <c r="N31">
        <v>22</v>
      </c>
      <c r="O31">
        <v>15</v>
      </c>
      <c r="P31">
        <v>265</v>
      </c>
      <c r="Q31">
        <v>345</v>
      </c>
      <c r="R31">
        <v>300</v>
      </c>
    </row>
    <row r="32" spans="1:18" x14ac:dyDescent="0.3">
      <c r="A32" t="s">
        <v>130</v>
      </c>
      <c r="B32" t="s">
        <v>131</v>
      </c>
      <c r="C32" t="s">
        <v>132</v>
      </c>
      <c r="D32" t="s">
        <v>133</v>
      </c>
      <c r="E32" t="s">
        <v>41</v>
      </c>
      <c r="F32" t="s">
        <v>29</v>
      </c>
      <c r="G32" t="s">
        <v>37</v>
      </c>
      <c r="H32">
        <v>2573</v>
      </c>
      <c r="I32">
        <v>72</v>
      </c>
      <c r="J32">
        <v>502</v>
      </c>
      <c r="K32">
        <v>20</v>
      </c>
      <c r="L32">
        <v>114</v>
      </c>
      <c r="M32">
        <v>0</v>
      </c>
      <c r="N32">
        <v>21</v>
      </c>
      <c r="O32">
        <v>15</v>
      </c>
      <c r="P32">
        <v>240</v>
      </c>
      <c r="Q32">
        <v>1357</v>
      </c>
      <c r="R32">
        <v>1529</v>
      </c>
    </row>
    <row r="33" spans="1:18" x14ac:dyDescent="0.3">
      <c r="A33" t="s">
        <v>134</v>
      </c>
      <c r="B33" t="s">
        <v>135</v>
      </c>
      <c r="C33" t="s">
        <v>136</v>
      </c>
      <c r="D33" t="s">
        <v>137</v>
      </c>
      <c r="E33" t="s">
        <v>29</v>
      </c>
      <c r="F33" t="s">
        <v>87</v>
      </c>
      <c r="G33" t="s">
        <v>37</v>
      </c>
      <c r="H33">
        <v>2549</v>
      </c>
      <c r="I33">
        <v>9</v>
      </c>
      <c r="J33">
        <v>0</v>
      </c>
      <c r="K33">
        <v>0</v>
      </c>
      <c r="L33">
        <v>110</v>
      </c>
      <c r="M33">
        <v>0</v>
      </c>
      <c r="N33">
        <v>15</v>
      </c>
      <c r="O33">
        <v>15</v>
      </c>
      <c r="P33">
        <v>255</v>
      </c>
      <c r="Q33">
        <v>87</v>
      </c>
      <c r="R33">
        <v>93</v>
      </c>
    </row>
    <row r="34" spans="1:18" x14ac:dyDescent="0.3">
      <c r="A34" t="s">
        <v>138</v>
      </c>
      <c r="B34" t="s">
        <v>139</v>
      </c>
      <c r="C34" t="s">
        <v>34</v>
      </c>
      <c r="D34" t="s">
        <v>140</v>
      </c>
      <c r="E34" t="s">
        <v>30</v>
      </c>
      <c r="F34" t="s">
        <v>23</v>
      </c>
      <c r="G34" t="s">
        <v>31</v>
      </c>
      <c r="H34">
        <v>2221</v>
      </c>
      <c r="I34">
        <v>72</v>
      </c>
      <c r="J34">
        <v>545</v>
      </c>
      <c r="K34">
        <v>18</v>
      </c>
      <c r="L34">
        <v>120</v>
      </c>
      <c r="M34">
        <v>0</v>
      </c>
      <c r="N34">
        <v>13</v>
      </c>
      <c r="O34">
        <v>15</v>
      </c>
      <c r="P34">
        <v>240</v>
      </c>
      <c r="Q34">
        <v>220</v>
      </c>
      <c r="R34">
        <v>203</v>
      </c>
    </row>
    <row r="35" spans="1:18" x14ac:dyDescent="0.3">
      <c r="A35" t="s">
        <v>141</v>
      </c>
      <c r="B35" t="s">
        <v>142</v>
      </c>
      <c r="C35" t="s">
        <v>143</v>
      </c>
      <c r="D35" t="s">
        <v>28</v>
      </c>
      <c r="E35" t="s">
        <v>41</v>
      </c>
      <c r="F35" t="s">
        <v>23</v>
      </c>
      <c r="G35" t="s">
        <v>62</v>
      </c>
      <c r="H35">
        <v>2524</v>
      </c>
      <c r="I35">
        <v>76</v>
      </c>
      <c r="J35">
        <v>468</v>
      </c>
      <c r="K35">
        <v>16</v>
      </c>
      <c r="L35">
        <v>112</v>
      </c>
      <c r="M35">
        <v>0</v>
      </c>
      <c r="N35">
        <v>19</v>
      </c>
      <c r="O35">
        <v>15</v>
      </c>
      <c r="P35">
        <v>250</v>
      </c>
      <c r="Q35">
        <v>78</v>
      </c>
      <c r="R35">
        <v>67</v>
      </c>
    </row>
    <row r="36" spans="1:18" x14ac:dyDescent="0.3">
      <c r="A36" t="s">
        <v>144</v>
      </c>
      <c r="B36" t="s">
        <v>145</v>
      </c>
      <c r="C36" t="s">
        <v>146</v>
      </c>
      <c r="D36" t="s">
        <v>28</v>
      </c>
      <c r="E36" t="s">
        <v>22</v>
      </c>
      <c r="F36" t="s">
        <v>23</v>
      </c>
      <c r="G36" t="s">
        <v>24</v>
      </c>
      <c r="H36">
        <v>2526</v>
      </c>
      <c r="I36">
        <v>66</v>
      </c>
      <c r="J36">
        <v>100</v>
      </c>
      <c r="K36">
        <v>3</v>
      </c>
      <c r="L36">
        <v>126</v>
      </c>
      <c r="M36">
        <v>0</v>
      </c>
      <c r="N36">
        <v>19</v>
      </c>
      <c r="O36">
        <v>15</v>
      </c>
      <c r="P36">
        <v>265</v>
      </c>
      <c r="Q36">
        <v>189</v>
      </c>
      <c r="R36">
        <v>196</v>
      </c>
    </row>
    <row r="37" spans="1:18" x14ac:dyDescent="0.3">
      <c r="A37" t="s">
        <v>147</v>
      </c>
      <c r="B37" t="s">
        <v>148</v>
      </c>
      <c r="C37" t="s">
        <v>132</v>
      </c>
      <c r="D37" t="s">
        <v>149</v>
      </c>
      <c r="E37" t="s">
        <v>30</v>
      </c>
      <c r="F37" t="s">
        <v>41</v>
      </c>
      <c r="G37" t="s">
        <v>31</v>
      </c>
      <c r="H37">
        <v>2543</v>
      </c>
      <c r="I37">
        <v>68</v>
      </c>
      <c r="J37">
        <v>500</v>
      </c>
      <c r="K37">
        <v>19</v>
      </c>
      <c r="L37">
        <v>118</v>
      </c>
      <c r="M37">
        <v>0</v>
      </c>
      <c r="N37">
        <v>20</v>
      </c>
      <c r="O37">
        <v>15</v>
      </c>
      <c r="P37">
        <v>245</v>
      </c>
      <c r="Q37">
        <v>162</v>
      </c>
      <c r="R37">
        <v>118</v>
      </c>
    </row>
    <row r="38" spans="1:18" x14ac:dyDescent="0.3">
      <c r="A38" t="s">
        <v>150</v>
      </c>
      <c r="B38" t="s">
        <v>151</v>
      </c>
      <c r="C38" t="s">
        <v>152</v>
      </c>
      <c r="D38" t="s">
        <v>153</v>
      </c>
      <c r="E38" t="s">
        <v>30</v>
      </c>
      <c r="F38" t="s">
        <v>23</v>
      </c>
      <c r="G38" t="s">
        <v>31</v>
      </c>
      <c r="H38">
        <v>2401</v>
      </c>
      <c r="I38">
        <v>76</v>
      </c>
      <c r="J38">
        <v>550</v>
      </c>
      <c r="K38">
        <v>22</v>
      </c>
      <c r="L38">
        <v>119</v>
      </c>
      <c r="M38">
        <v>0</v>
      </c>
      <c r="N38">
        <v>12</v>
      </c>
      <c r="O38">
        <v>15</v>
      </c>
      <c r="P38">
        <v>240</v>
      </c>
      <c r="Q38">
        <v>16</v>
      </c>
      <c r="R38">
        <v>32</v>
      </c>
    </row>
    <row r="39" spans="1:18" x14ac:dyDescent="0.3">
      <c r="A39" t="s">
        <v>154</v>
      </c>
      <c r="B39" t="s">
        <v>155</v>
      </c>
      <c r="C39" t="s">
        <v>156</v>
      </c>
      <c r="D39" t="s">
        <v>28</v>
      </c>
      <c r="E39" t="s">
        <v>29</v>
      </c>
      <c r="F39" t="s">
        <v>30</v>
      </c>
      <c r="G39" t="s">
        <v>31</v>
      </c>
      <c r="H39">
        <v>2709</v>
      </c>
      <c r="I39">
        <v>92</v>
      </c>
      <c r="J39">
        <v>440</v>
      </c>
      <c r="K39">
        <v>10</v>
      </c>
      <c r="L39">
        <v>116</v>
      </c>
      <c r="M39">
        <v>0</v>
      </c>
      <c r="N39">
        <v>25</v>
      </c>
      <c r="O39">
        <v>15</v>
      </c>
      <c r="P39">
        <v>260</v>
      </c>
      <c r="Q39">
        <v>360</v>
      </c>
      <c r="R39">
        <v>267</v>
      </c>
    </row>
    <row r="40" spans="1:18" x14ac:dyDescent="0.3">
      <c r="A40" t="s">
        <v>157</v>
      </c>
      <c r="B40" t="s">
        <v>158</v>
      </c>
      <c r="C40" t="s">
        <v>159</v>
      </c>
      <c r="D40" t="s">
        <v>160</v>
      </c>
      <c r="E40" t="s">
        <v>29</v>
      </c>
      <c r="F40" t="s">
        <v>36</v>
      </c>
      <c r="G40" t="s">
        <v>37</v>
      </c>
      <c r="H40">
        <v>2709</v>
      </c>
      <c r="I40">
        <v>64</v>
      </c>
      <c r="J40">
        <v>0</v>
      </c>
      <c r="K40">
        <v>0</v>
      </c>
      <c r="L40">
        <v>125</v>
      </c>
      <c r="M40">
        <v>0</v>
      </c>
      <c r="N40">
        <v>20</v>
      </c>
      <c r="O40">
        <v>15</v>
      </c>
      <c r="P40">
        <v>260</v>
      </c>
      <c r="Q40">
        <v>0</v>
      </c>
      <c r="R40">
        <v>3</v>
      </c>
    </row>
    <row r="41" spans="1:18" x14ac:dyDescent="0.3">
      <c r="A41" t="s">
        <v>161</v>
      </c>
      <c r="B41" t="s">
        <v>162</v>
      </c>
      <c r="C41" t="s">
        <v>163</v>
      </c>
      <c r="D41" t="s">
        <v>28</v>
      </c>
      <c r="E41" t="s">
        <v>36</v>
      </c>
      <c r="F41" t="s">
        <v>23</v>
      </c>
      <c r="G41" t="s">
        <v>37</v>
      </c>
      <c r="H41">
        <v>2801</v>
      </c>
      <c r="I41">
        <v>98</v>
      </c>
      <c r="J41">
        <v>0</v>
      </c>
      <c r="K41">
        <v>0</v>
      </c>
      <c r="L41">
        <v>109</v>
      </c>
      <c r="M41">
        <v>0</v>
      </c>
      <c r="N41">
        <v>22</v>
      </c>
      <c r="O41">
        <v>15</v>
      </c>
      <c r="P41">
        <v>260</v>
      </c>
      <c r="Q41">
        <v>7</v>
      </c>
      <c r="R41">
        <v>15</v>
      </c>
    </row>
    <row r="42" spans="1:18" x14ac:dyDescent="0.3">
      <c r="A42" t="s">
        <v>164</v>
      </c>
      <c r="B42" t="s">
        <v>165</v>
      </c>
      <c r="C42" t="s">
        <v>132</v>
      </c>
      <c r="D42" t="s">
        <v>45</v>
      </c>
      <c r="E42" t="s">
        <v>29</v>
      </c>
      <c r="F42" t="s">
        <v>36</v>
      </c>
      <c r="G42" t="s">
        <v>31</v>
      </c>
      <c r="H42">
        <v>2629</v>
      </c>
      <c r="I42">
        <v>84</v>
      </c>
      <c r="J42">
        <v>0</v>
      </c>
      <c r="K42">
        <v>0</v>
      </c>
      <c r="L42">
        <v>128</v>
      </c>
      <c r="M42">
        <v>0</v>
      </c>
      <c r="N42">
        <v>10</v>
      </c>
      <c r="O42">
        <v>15</v>
      </c>
      <c r="P42">
        <v>260</v>
      </c>
      <c r="Q42">
        <v>71</v>
      </c>
      <c r="R42">
        <v>74</v>
      </c>
    </row>
    <row r="43" spans="1:18" x14ac:dyDescent="0.3">
      <c r="A43" t="s">
        <v>166</v>
      </c>
      <c r="B43" t="s">
        <v>167</v>
      </c>
      <c r="C43" t="s">
        <v>168</v>
      </c>
      <c r="D43" t="s">
        <v>169</v>
      </c>
      <c r="E43" t="s">
        <v>29</v>
      </c>
      <c r="F43" t="s">
        <v>23</v>
      </c>
      <c r="G43" t="s">
        <v>31</v>
      </c>
      <c r="H43">
        <v>2819</v>
      </c>
      <c r="I43">
        <v>124</v>
      </c>
      <c r="J43">
        <v>440</v>
      </c>
      <c r="K43">
        <v>20</v>
      </c>
      <c r="L43">
        <v>120</v>
      </c>
      <c r="M43">
        <v>0</v>
      </c>
      <c r="N43">
        <v>18</v>
      </c>
      <c r="O43">
        <v>15</v>
      </c>
      <c r="P43">
        <v>245</v>
      </c>
      <c r="Q43">
        <v>244</v>
      </c>
      <c r="R43">
        <v>223</v>
      </c>
    </row>
    <row r="44" spans="1:18" x14ac:dyDescent="0.3">
      <c r="A44" t="s">
        <v>170</v>
      </c>
      <c r="B44" t="s">
        <v>171</v>
      </c>
      <c r="C44" t="s">
        <v>34</v>
      </c>
      <c r="D44" t="s">
        <v>28</v>
      </c>
      <c r="E44" t="s">
        <v>41</v>
      </c>
      <c r="F44" t="s">
        <v>23</v>
      </c>
      <c r="G44" t="s">
        <v>62</v>
      </c>
      <c r="H44">
        <v>2478</v>
      </c>
      <c r="I44">
        <v>64</v>
      </c>
      <c r="J44">
        <v>570</v>
      </c>
      <c r="K44">
        <v>25</v>
      </c>
      <c r="L44">
        <v>110</v>
      </c>
      <c r="M44">
        <v>0</v>
      </c>
      <c r="N44">
        <v>13</v>
      </c>
      <c r="O44">
        <v>15</v>
      </c>
      <c r="P44">
        <v>240</v>
      </c>
      <c r="Q44">
        <v>13</v>
      </c>
      <c r="R44">
        <v>21</v>
      </c>
    </row>
    <row r="45" spans="1:18" x14ac:dyDescent="0.3">
      <c r="A45" t="s">
        <v>172</v>
      </c>
      <c r="B45" t="s">
        <v>173</v>
      </c>
      <c r="C45" t="s">
        <v>34</v>
      </c>
      <c r="D45" t="s">
        <v>174</v>
      </c>
      <c r="E45" t="s">
        <v>87</v>
      </c>
      <c r="F45" t="s">
        <v>23</v>
      </c>
      <c r="G45" t="s">
        <v>88</v>
      </c>
      <c r="H45">
        <v>2370</v>
      </c>
      <c r="I45">
        <v>54</v>
      </c>
      <c r="J45">
        <v>0</v>
      </c>
      <c r="K45">
        <v>0</v>
      </c>
      <c r="L45">
        <v>100</v>
      </c>
      <c r="M45">
        <v>0</v>
      </c>
      <c r="N45">
        <v>15</v>
      </c>
      <c r="O45">
        <v>15</v>
      </c>
      <c r="P45">
        <v>240</v>
      </c>
      <c r="Q45">
        <v>309</v>
      </c>
      <c r="R45">
        <v>349</v>
      </c>
    </row>
    <row r="46" spans="1:18" x14ac:dyDescent="0.3">
      <c r="A46" t="s">
        <v>175</v>
      </c>
      <c r="B46" t="s">
        <v>176</v>
      </c>
      <c r="C46" t="s">
        <v>34</v>
      </c>
      <c r="D46" t="s">
        <v>45</v>
      </c>
      <c r="E46" t="s">
        <v>29</v>
      </c>
      <c r="F46" t="s">
        <v>23</v>
      </c>
      <c r="G46" t="s">
        <v>31</v>
      </c>
      <c r="H46">
        <v>2819</v>
      </c>
      <c r="I46">
        <v>84</v>
      </c>
      <c r="J46">
        <v>430</v>
      </c>
      <c r="K46">
        <v>12</v>
      </c>
      <c r="L46">
        <v>135</v>
      </c>
      <c r="M46">
        <v>0</v>
      </c>
      <c r="N46">
        <v>21</v>
      </c>
      <c r="O46">
        <v>15</v>
      </c>
      <c r="P46">
        <v>260</v>
      </c>
      <c r="Q46">
        <v>601</v>
      </c>
      <c r="R46">
        <v>634</v>
      </c>
    </row>
    <row r="47" spans="1:18" x14ac:dyDescent="0.3">
      <c r="A47" t="s">
        <v>177</v>
      </c>
      <c r="B47" t="s">
        <v>178</v>
      </c>
      <c r="C47" t="s">
        <v>34</v>
      </c>
      <c r="D47" t="s">
        <v>179</v>
      </c>
      <c r="E47" t="s">
        <v>36</v>
      </c>
      <c r="F47" t="s">
        <v>23</v>
      </c>
      <c r="G47" t="s">
        <v>88</v>
      </c>
      <c r="H47">
        <v>2528</v>
      </c>
      <c r="I47">
        <v>78</v>
      </c>
      <c r="J47">
        <v>0</v>
      </c>
      <c r="K47">
        <v>0</v>
      </c>
      <c r="L47">
        <v>126</v>
      </c>
      <c r="M47">
        <v>0</v>
      </c>
      <c r="N47">
        <v>18</v>
      </c>
      <c r="O47">
        <v>15</v>
      </c>
      <c r="P47">
        <v>260</v>
      </c>
      <c r="Q47">
        <v>18</v>
      </c>
      <c r="R47">
        <v>26</v>
      </c>
    </row>
    <row r="48" spans="1:18" x14ac:dyDescent="0.3">
      <c r="A48" t="s">
        <v>180</v>
      </c>
      <c r="B48" t="s">
        <v>181</v>
      </c>
      <c r="C48" t="s">
        <v>182</v>
      </c>
      <c r="D48" t="s">
        <v>35</v>
      </c>
      <c r="E48" t="s">
        <v>22</v>
      </c>
      <c r="F48" t="s">
        <v>23</v>
      </c>
      <c r="G48" t="s">
        <v>24</v>
      </c>
      <c r="H48">
        <v>2578</v>
      </c>
      <c r="I48">
        <v>78</v>
      </c>
      <c r="J48">
        <v>460</v>
      </c>
      <c r="K48">
        <v>16</v>
      </c>
      <c r="L48">
        <v>119</v>
      </c>
      <c r="M48">
        <v>0</v>
      </c>
      <c r="N48">
        <v>18</v>
      </c>
      <c r="O48">
        <v>15</v>
      </c>
      <c r="P48">
        <v>260</v>
      </c>
      <c r="Q48">
        <v>117</v>
      </c>
      <c r="R48">
        <v>131</v>
      </c>
    </row>
    <row r="49" spans="1:18" x14ac:dyDescent="0.3">
      <c r="A49" t="s">
        <v>183</v>
      </c>
      <c r="B49" t="s">
        <v>184</v>
      </c>
      <c r="C49" t="s">
        <v>185</v>
      </c>
      <c r="D49" t="s">
        <v>186</v>
      </c>
      <c r="E49" t="s">
        <v>87</v>
      </c>
      <c r="F49" t="s">
        <v>23</v>
      </c>
      <c r="G49" t="s">
        <v>88</v>
      </c>
      <c r="H49">
        <v>2510</v>
      </c>
      <c r="I49">
        <v>6</v>
      </c>
      <c r="J49">
        <v>390</v>
      </c>
      <c r="K49">
        <v>15</v>
      </c>
      <c r="L49">
        <v>105</v>
      </c>
      <c r="M49">
        <v>0</v>
      </c>
      <c r="N49">
        <v>17</v>
      </c>
      <c r="O49">
        <v>15</v>
      </c>
      <c r="P49">
        <v>245</v>
      </c>
      <c r="Q49">
        <v>14</v>
      </c>
      <c r="R49">
        <v>12</v>
      </c>
    </row>
    <row r="50" spans="1:18" x14ac:dyDescent="0.3">
      <c r="A50" t="s">
        <v>187</v>
      </c>
      <c r="B50" t="s">
        <v>188</v>
      </c>
      <c r="C50" t="s">
        <v>34</v>
      </c>
      <c r="D50" t="s">
        <v>189</v>
      </c>
      <c r="E50" t="s">
        <v>22</v>
      </c>
      <c r="F50" t="s">
        <v>23</v>
      </c>
      <c r="G50" t="s">
        <v>24</v>
      </c>
      <c r="H50">
        <v>2594</v>
      </c>
      <c r="I50">
        <v>7</v>
      </c>
      <c r="J50">
        <v>0</v>
      </c>
      <c r="K50">
        <v>0</v>
      </c>
      <c r="L50">
        <v>108</v>
      </c>
      <c r="M50">
        <v>0</v>
      </c>
      <c r="N50">
        <v>17</v>
      </c>
      <c r="O50">
        <v>15</v>
      </c>
      <c r="P50">
        <v>260</v>
      </c>
      <c r="Q50">
        <v>14</v>
      </c>
      <c r="R50">
        <v>25</v>
      </c>
    </row>
    <row r="51" spans="1:18" x14ac:dyDescent="0.3">
      <c r="A51" t="s">
        <v>190</v>
      </c>
      <c r="B51" t="s">
        <v>191</v>
      </c>
      <c r="C51" t="s">
        <v>34</v>
      </c>
      <c r="D51" t="s">
        <v>192</v>
      </c>
      <c r="E51" t="s">
        <v>41</v>
      </c>
      <c r="F51" t="s">
        <v>23</v>
      </c>
      <c r="G51" t="s">
        <v>62</v>
      </c>
      <c r="H51">
        <v>2701</v>
      </c>
      <c r="I51">
        <v>72</v>
      </c>
      <c r="J51">
        <v>490</v>
      </c>
      <c r="K51">
        <v>18</v>
      </c>
      <c r="L51">
        <v>114</v>
      </c>
      <c r="M51">
        <v>0</v>
      </c>
      <c r="N51">
        <v>19</v>
      </c>
      <c r="O51">
        <v>15</v>
      </c>
      <c r="P51">
        <v>240</v>
      </c>
      <c r="Q51">
        <v>243</v>
      </c>
      <c r="R51">
        <v>222</v>
      </c>
    </row>
    <row r="52" spans="1:18" x14ac:dyDescent="0.3">
      <c r="A52" t="s">
        <v>193</v>
      </c>
      <c r="B52" t="s">
        <v>194</v>
      </c>
      <c r="C52" t="s">
        <v>195</v>
      </c>
      <c r="D52" t="s">
        <v>196</v>
      </c>
      <c r="E52" t="s">
        <v>41</v>
      </c>
      <c r="F52" t="s">
        <v>22</v>
      </c>
      <c r="G52" t="s">
        <v>62</v>
      </c>
      <c r="H52">
        <v>2501</v>
      </c>
      <c r="I52">
        <v>72</v>
      </c>
      <c r="J52">
        <v>490</v>
      </c>
      <c r="K52">
        <v>18</v>
      </c>
      <c r="L52">
        <v>114</v>
      </c>
      <c r="M52">
        <v>0</v>
      </c>
      <c r="N52">
        <v>19</v>
      </c>
      <c r="O52">
        <v>15</v>
      </c>
      <c r="P52">
        <v>240</v>
      </c>
      <c r="Q52">
        <v>211</v>
      </c>
      <c r="R52">
        <v>217</v>
      </c>
    </row>
    <row r="53" spans="1:18" x14ac:dyDescent="0.3">
      <c r="A53" t="s">
        <v>197</v>
      </c>
      <c r="B53" t="s">
        <v>198</v>
      </c>
      <c r="C53" t="s">
        <v>199</v>
      </c>
      <c r="D53" t="s">
        <v>28</v>
      </c>
      <c r="E53" t="s">
        <v>22</v>
      </c>
      <c r="F53" t="s">
        <v>23</v>
      </c>
      <c r="G53" t="s">
        <v>24</v>
      </c>
      <c r="H53">
        <v>2429</v>
      </c>
      <c r="I53">
        <v>74</v>
      </c>
      <c r="J53">
        <v>100</v>
      </c>
      <c r="K53">
        <v>4</v>
      </c>
      <c r="L53">
        <v>117</v>
      </c>
      <c r="M53">
        <v>0</v>
      </c>
      <c r="N53">
        <v>17</v>
      </c>
      <c r="O53">
        <v>15</v>
      </c>
      <c r="P53">
        <v>260</v>
      </c>
      <c r="Q53">
        <v>607</v>
      </c>
      <c r="R53">
        <v>564</v>
      </c>
    </row>
    <row r="54" spans="1:18" x14ac:dyDescent="0.3">
      <c r="A54" t="s">
        <v>200</v>
      </c>
      <c r="B54" t="s">
        <v>201</v>
      </c>
      <c r="C54" t="s">
        <v>34</v>
      </c>
      <c r="D54" t="s">
        <v>45</v>
      </c>
      <c r="E54" t="s">
        <v>22</v>
      </c>
      <c r="F54" t="s">
        <v>23</v>
      </c>
      <c r="G54" t="s">
        <v>24</v>
      </c>
      <c r="H54">
        <v>2599</v>
      </c>
      <c r="I54">
        <v>7</v>
      </c>
      <c r="J54">
        <v>440</v>
      </c>
      <c r="K54">
        <v>16</v>
      </c>
      <c r="L54">
        <v>121</v>
      </c>
      <c r="M54">
        <v>0</v>
      </c>
      <c r="N54">
        <v>17</v>
      </c>
      <c r="O54">
        <v>15</v>
      </c>
      <c r="P54">
        <v>255</v>
      </c>
      <c r="Q54">
        <v>173</v>
      </c>
      <c r="R54">
        <v>179</v>
      </c>
    </row>
    <row r="55" spans="1:18" x14ac:dyDescent="0.3">
      <c r="A55" t="s">
        <v>202</v>
      </c>
      <c r="B55" t="s">
        <v>203</v>
      </c>
      <c r="C55" t="s">
        <v>204</v>
      </c>
      <c r="D55" t="s">
        <v>45</v>
      </c>
      <c r="E55" t="s">
        <v>36</v>
      </c>
      <c r="F55" t="s">
        <v>29</v>
      </c>
      <c r="G55" t="s">
        <v>37</v>
      </c>
      <c r="H55">
        <v>2789</v>
      </c>
      <c r="I55">
        <v>84</v>
      </c>
      <c r="J55">
        <v>0</v>
      </c>
      <c r="K55">
        <v>0</v>
      </c>
      <c r="L55">
        <v>123</v>
      </c>
      <c r="M55">
        <v>0</v>
      </c>
      <c r="N55">
        <v>24</v>
      </c>
      <c r="O55">
        <v>15</v>
      </c>
      <c r="P55">
        <v>260</v>
      </c>
      <c r="Q55">
        <v>192</v>
      </c>
      <c r="R55">
        <v>230</v>
      </c>
    </row>
    <row r="56" spans="1:18" x14ac:dyDescent="0.3">
      <c r="A56" t="s">
        <v>205</v>
      </c>
      <c r="B56" t="s">
        <v>206</v>
      </c>
      <c r="C56" t="s">
        <v>34</v>
      </c>
      <c r="D56" t="s">
        <v>45</v>
      </c>
      <c r="E56" t="s">
        <v>29</v>
      </c>
      <c r="F56" t="s">
        <v>23</v>
      </c>
      <c r="G56" t="s">
        <v>31</v>
      </c>
      <c r="H56">
        <v>2909</v>
      </c>
      <c r="I56">
        <v>184</v>
      </c>
      <c r="J56">
        <v>430</v>
      </c>
      <c r="K56">
        <v>12</v>
      </c>
      <c r="L56">
        <v>105</v>
      </c>
      <c r="M56">
        <v>0</v>
      </c>
      <c r="N56">
        <v>17</v>
      </c>
      <c r="O56">
        <v>15</v>
      </c>
      <c r="P56">
        <v>260</v>
      </c>
      <c r="Q56">
        <v>232</v>
      </c>
      <c r="R56">
        <v>277</v>
      </c>
    </row>
    <row r="57" spans="1:18" x14ac:dyDescent="0.3">
      <c r="A57" t="s">
        <v>207</v>
      </c>
      <c r="B57" t="s">
        <v>208</v>
      </c>
      <c r="C57" t="s">
        <v>34</v>
      </c>
      <c r="D57" t="s">
        <v>209</v>
      </c>
      <c r="E57" t="s">
        <v>87</v>
      </c>
      <c r="F57" t="s">
        <v>23</v>
      </c>
      <c r="G57" t="s">
        <v>88</v>
      </c>
      <c r="H57">
        <v>2540</v>
      </c>
      <c r="I57">
        <v>7</v>
      </c>
      <c r="J57">
        <v>0</v>
      </c>
      <c r="K57">
        <v>0</v>
      </c>
      <c r="L57">
        <v>118</v>
      </c>
      <c r="M57">
        <v>0</v>
      </c>
      <c r="N57">
        <v>17</v>
      </c>
      <c r="O57">
        <v>15</v>
      </c>
      <c r="P57">
        <v>260</v>
      </c>
      <c r="Q57">
        <v>114</v>
      </c>
      <c r="R57">
        <v>109</v>
      </c>
    </row>
    <row r="58" spans="1:18" x14ac:dyDescent="0.3">
      <c r="A58" t="s">
        <v>210</v>
      </c>
      <c r="B58" t="s">
        <v>211</v>
      </c>
      <c r="C58" t="s">
        <v>34</v>
      </c>
      <c r="D58" t="s">
        <v>35</v>
      </c>
      <c r="E58" t="s">
        <v>36</v>
      </c>
      <c r="F58" t="s">
        <v>23</v>
      </c>
      <c r="G58" t="s">
        <v>37</v>
      </c>
      <c r="H58">
        <v>2658</v>
      </c>
      <c r="I58">
        <v>78</v>
      </c>
      <c r="J58">
        <v>430</v>
      </c>
      <c r="K58">
        <v>16</v>
      </c>
      <c r="L58">
        <v>119</v>
      </c>
      <c r="M58">
        <v>0</v>
      </c>
      <c r="N58">
        <v>24</v>
      </c>
      <c r="O58">
        <v>15</v>
      </c>
      <c r="P58">
        <v>255</v>
      </c>
      <c r="Q58">
        <v>470</v>
      </c>
      <c r="R58">
        <v>490</v>
      </c>
    </row>
    <row r="59" spans="1:18" x14ac:dyDescent="0.3">
      <c r="A59" t="s">
        <v>212</v>
      </c>
      <c r="B59" t="s">
        <v>213</v>
      </c>
      <c r="C59" t="s">
        <v>34</v>
      </c>
      <c r="D59" t="s">
        <v>45</v>
      </c>
      <c r="E59" t="s">
        <v>29</v>
      </c>
      <c r="F59" t="s">
        <v>23</v>
      </c>
      <c r="G59" t="s">
        <v>31</v>
      </c>
      <c r="H59">
        <v>2809</v>
      </c>
      <c r="I59">
        <v>84</v>
      </c>
      <c r="J59">
        <v>0</v>
      </c>
      <c r="K59">
        <v>0</v>
      </c>
      <c r="L59">
        <v>120</v>
      </c>
      <c r="M59">
        <v>0</v>
      </c>
      <c r="N59">
        <v>27</v>
      </c>
      <c r="O59">
        <v>15</v>
      </c>
      <c r="P59">
        <v>255</v>
      </c>
      <c r="Q59">
        <v>68</v>
      </c>
      <c r="R59">
        <v>69</v>
      </c>
    </row>
    <row r="60" spans="1:18" x14ac:dyDescent="0.3">
      <c r="A60" t="s">
        <v>214</v>
      </c>
      <c r="B60" t="s">
        <v>215</v>
      </c>
      <c r="C60" t="s">
        <v>216</v>
      </c>
      <c r="D60" t="s">
        <v>217</v>
      </c>
      <c r="E60" t="s">
        <v>36</v>
      </c>
      <c r="F60" t="s">
        <v>41</v>
      </c>
      <c r="G60" t="s">
        <v>37</v>
      </c>
      <c r="H60">
        <v>2878</v>
      </c>
      <c r="I60">
        <v>78</v>
      </c>
      <c r="J60">
        <v>420</v>
      </c>
      <c r="K60">
        <v>16</v>
      </c>
      <c r="L60">
        <v>128</v>
      </c>
      <c r="M60">
        <v>0</v>
      </c>
      <c r="N60">
        <v>24</v>
      </c>
      <c r="O60">
        <v>15</v>
      </c>
      <c r="P60">
        <v>262</v>
      </c>
      <c r="Q60">
        <v>281</v>
      </c>
      <c r="R60">
        <v>256</v>
      </c>
    </row>
    <row r="61" spans="1:18" x14ac:dyDescent="0.3">
      <c r="A61" t="s">
        <v>218</v>
      </c>
      <c r="B61" t="s">
        <v>219</v>
      </c>
      <c r="C61" t="s">
        <v>132</v>
      </c>
      <c r="D61" t="s">
        <v>35</v>
      </c>
      <c r="E61" t="s">
        <v>41</v>
      </c>
      <c r="F61" t="s">
        <v>22</v>
      </c>
      <c r="G61" t="s">
        <v>62</v>
      </c>
      <c r="H61">
        <v>2491</v>
      </c>
      <c r="I61">
        <v>72</v>
      </c>
      <c r="J61">
        <v>495</v>
      </c>
      <c r="K61">
        <v>18</v>
      </c>
      <c r="L61">
        <v>105</v>
      </c>
      <c r="M61">
        <v>0</v>
      </c>
      <c r="N61">
        <v>18</v>
      </c>
      <c r="O61">
        <v>15</v>
      </c>
      <c r="P61">
        <v>240</v>
      </c>
      <c r="Q61">
        <v>198</v>
      </c>
      <c r="R61">
        <v>148</v>
      </c>
    </row>
    <row r="62" spans="1:18" x14ac:dyDescent="0.3">
      <c r="A62" t="s">
        <v>220</v>
      </c>
      <c r="B62" t="s">
        <v>221</v>
      </c>
      <c r="C62" t="s">
        <v>222</v>
      </c>
      <c r="D62" t="s">
        <v>28</v>
      </c>
      <c r="E62" t="s">
        <v>41</v>
      </c>
      <c r="F62" t="s">
        <v>23</v>
      </c>
      <c r="G62" t="s">
        <v>62</v>
      </c>
      <c r="H62">
        <v>2556</v>
      </c>
      <c r="I62">
        <v>7</v>
      </c>
      <c r="J62">
        <v>519</v>
      </c>
      <c r="K62">
        <v>21</v>
      </c>
      <c r="L62">
        <v>118</v>
      </c>
      <c r="M62">
        <v>0</v>
      </c>
      <c r="N62">
        <v>19</v>
      </c>
      <c r="O62">
        <v>10</v>
      </c>
      <c r="P62">
        <v>240</v>
      </c>
      <c r="Q62">
        <v>714</v>
      </c>
      <c r="R62">
        <v>739</v>
      </c>
    </row>
    <row r="63" spans="1:18" x14ac:dyDescent="0.3">
      <c r="A63" t="s">
        <v>223</v>
      </c>
      <c r="B63" t="s">
        <v>224</v>
      </c>
      <c r="C63" t="s">
        <v>132</v>
      </c>
      <c r="D63" t="s">
        <v>35</v>
      </c>
      <c r="E63" t="s">
        <v>36</v>
      </c>
      <c r="F63" t="s">
        <v>30</v>
      </c>
      <c r="G63" t="s">
        <v>37</v>
      </c>
      <c r="H63">
        <v>2609</v>
      </c>
      <c r="I63">
        <v>104</v>
      </c>
      <c r="J63">
        <v>400</v>
      </c>
      <c r="K63">
        <v>12</v>
      </c>
      <c r="L63">
        <v>120</v>
      </c>
      <c r="M63">
        <v>0</v>
      </c>
      <c r="N63">
        <v>21</v>
      </c>
      <c r="O63">
        <v>15</v>
      </c>
      <c r="P63">
        <v>270</v>
      </c>
      <c r="Q63">
        <v>278</v>
      </c>
      <c r="R63">
        <v>280</v>
      </c>
    </row>
    <row r="64" spans="1:18" x14ac:dyDescent="0.3">
      <c r="A64" t="s">
        <v>225</v>
      </c>
      <c r="B64" t="s">
        <v>226</v>
      </c>
      <c r="C64" t="s">
        <v>34</v>
      </c>
      <c r="D64" t="s">
        <v>28</v>
      </c>
      <c r="E64" t="s">
        <v>22</v>
      </c>
      <c r="F64" t="s">
        <v>23</v>
      </c>
      <c r="G64" t="s">
        <v>24</v>
      </c>
      <c r="H64">
        <v>2633</v>
      </c>
      <c r="I64">
        <v>78</v>
      </c>
      <c r="J64">
        <v>431</v>
      </c>
      <c r="K64">
        <v>16</v>
      </c>
      <c r="L64">
        <v>121</v>
      </c>
      <c r="M64">
        <v>0</v>
      </c>
      <c r="N64">
        <v>20</v>
      </c>
      <c r="O64">
        <v>15</v>
      </c>
      <c r="P64">
        <v>260</v>
      </c>
      <c r="Q64">
        <v>403</v>
      </c>
      <c r="R64">
        <v>395</v>
      </c>
    </row>
    <row r="65" spans="1:18" x14ac:dyDescent="0.3">
      <c r="A65" t="s">
        <v>227</v>
      </c>
      <c r="B65" t="s">
        <v>228</v>
      </c>
      <c r="C65" t="s">
        <v>34</v>
      </c>
      <c r="D65" t="s">
        <v>229</v>
      </c>
      <c r="E65" t="s">
        <v>87</v>
      </c>
      <c r="F65" t="s">
        <v>23</v>
      </c>
      <c r="G65" t="s">
        <v>88</v>
      </c>
      <c r="H65">
        <v>2578</v>
      </c>
      <c r="I65">
        <v>8</v>
      </c>
      <c r="J65">
        <v>440</v>
      </c>
      <c r="K65">
        <v>15</v>
      </c>
      <c r="L65">
        <v>120</v>
      </c>
      <c r="M65">
        <v>0</v>
      </c>
      <c r="N65">
        <v>17</v>
      </c>
      <c r="O65">
        <v>15</v>
      </c>
      <c r="P65">
        <v>240</v>
      </c>
      <c r="Q65">
        <v>350</v>
      </c>
      <c r="R65">
        <v>430</v>
      </c>
    </row>
    <row r="66" spans="1:18" x14ac:dyDescent="0.3">
      <c r="A66" t="s">
        <v>230</v>
      </c>
      <c r="B66" t="s">
        <v>231</v>
      </c>
      <c r="C66" t="s">
        <v>232</v>
      </c>
      <c r="D66" t="s">
        <v>233</v>
      </c>
      <c r="E66" t="s">
        <v>36</v>
      </c>
      <c r="F66" t="s">
        <v>23</v>
      </c>
      <c r="G66" t="s">
        <v>37</v>
      </c>
      <c r="H66">
        <v>2778</v>
      </c>
      <c r="I66">
        <v>7</v>
      </c>
      <c r="J66">
        <v>0</v>
      </c>
      <c r="K66">
        <v>0</v>
      </c>
      <c r="L66">
        <v>109</v>
      </c>
      <c r="M66">
        <v>0</v>
      </c>
      <c r="N66">
        <v>23</v>
      </c>
      <c r="O66">
        <v>15</v>
      </c>
      <c r="P66">
        <v>250</v>
      </c>
      <c r="Q66">
        <v>174</v>
      </c>
      <c r="R66">
        <v>166</v>
      </c>
    </row>
    <row r="67" spans="1:18" x14ac:dyDescent="0.3">
      <c r="A67" t="s">
        <v>234</v>
      </c>
      <c r="B67" t="s">
        <v>235</v>
      </c>
      <c r="C67" t="s">
        <v>132</v>
      </c>
      <c r="D67" t="s">
        <v>236</v>
      </c>
      <c r="E67" t="s">
        <v>29</v>
      </c>
      <c r="F67" t="s">
        <v>30</v>
      </c>
      <c r="G67" t="s">
        <v>31</v>
      </c>
      <c r="H67">
        <v>2770</v>
      </c>
      <c r="I67">
        <v>94</v>
      </c>
      <c r="J67">
        <v>460</v>
      </c>
      <c r="K67">
        <v>15</v>
      </c>
      <c r="L67">
        <v>117</v>
      </c>
      <c r="M67">
        <v>0</v>
      </c>
      <c r="N67">
        <v>19</v>
      </c>
      <c r="O67">
        <v>15</v>
      </c>
      <c r="P67">
        <v>255</v>
      </c>
      <c r="Q67">
        <v>689</v>
      </c>
      <c r="R67">
        <v>661</v>
      </c>
    </row>
    <row r="68" spans="1:18" x14ac:dyDescent="0.3">
      <c r="A68" t="s">
        <v>237</v>
      </c>
      <c r="B68" t="s">
        <v>238</v>
      </c>
      <c r="C68" t="s">
        <v>132</v>
      </c>
      <c r="D68" t="s">
        <v>239</v>
      </c>
      <c r="E68" t="s">
        <v>87</v>
      </c>
      <c r="F68" t="s">
        <v>41</v>
      </c>
      <c r="G68" t="s">
        <v>88</v>
      </c>
      <c r="H68">
        <v>2450</v>
      </c>
      <c r="I68">
        <v>8</v>
      </c>
      <c r="J68">
        <v>100</v>
      </c>
      <c r="K68">
        <v>5</v>
      </c>
      <c r="L68">
        <v>90</v>
      </c>
      <c r="M68">
        <v>0</v>
      </c>
      <c r="N68">
        <v>22</v>
      </c>
      <c r="O68">
        <v>15</v>
      </c>
      <c r="P68">
        <v>245</v>
      </c>
      <c r="Q68">
        <v>233</v>
      </c>
      <c r="R68">
        <v>203</v>
      </c>
    </row>
    <row r="69" spans="1:18" x14ac:dyDescent="0.3">
      <c r="A69" t="s">
        <v>240</v>
      </c>
      <c r="B69" t="s">
        <v>241</v>
      </c>
      <c r="C69" t="s">
        <v>242</v>
      </c>
      <c r="D69" t="s">
        <v>45</v>
      </c>
      <c r="E69" t="s">
        <v>22</v>
      </c>
      <c r="F69" t="s">
        <v>23</v>
      </c>
      <c r="G69" t="s">
        <v>24</v>
      </c>
      <c r="H69">
        <v>2549</v>
      </c>
      <c r="I69">
        <v>7</v>
      </c>
      <c r="J69">
        <v>450</v>
      </c>
      <c r="K69">
        <v>16</v>
      </c>
      <c r="L69">
        <v>124</v>
      </c>
      <c r="M69">
        <v>0</v>
      </c>
      <c r="N69">
        <v>16</v>
      </c>
      <c r="O69">
        <v>15</v>
      </c>
      <c r="P69">
        <v>260</v>
      </c>
      <c r="Q69">
        <v>603</v>
      </c>
      <c r="R69">
        <v>568</v>
      </c>
    </row>
    <row r="70" spans="1:18" x14ac:dyDescent="0.3">
      <c r="A70" t="s">
        <v>243</v>
      </c>
      <c r="B70" t="s">
        <v>244</v>
      </c>
      <c r="C70" t="s">
        <v>34</v>
      </c>
      <c r="D70" t="s">
        <v>245</v>
      </c>
      <c r="E70" t="s">
        <v>36</v>
      </c>
      <c r="F70" t="s">
        <v>23</v>
      </c>
      <c r="G70" t="s">
        <v>37</v>
      </c>
      <c r="H70">
        <v>2628</v>
      </c>
      <c r="I70">
        <v>7</v>
      </c>
      <c r="J70">
        <v>0</v>
      </c>
      <c r="K70">
        <v>0</v>
      </c>
      <c r="L70">
        <v>119</v>
      </c>
      <c r="M70">
        <v>0</v>
      </c>
      <c r="N70">
        <v>21</v>
      </c>
      <c r="O70">
        <v>15</v>
      </c>
      <c r="P70">
        <v>260</v>
      </c>
      <c r="Q70">
        <v>239</v>
      </c>
      <c r="R70">
        <v>256</v>
      </c>
    </row>
    <row r="71" spans="1:18" x14ac:dyDescent="0.3">
      <c r="A71" t="s">
        <v>246</v>
      </c>
      <c r="B71" t="s">
        <v>247</v>
      </c>
      <c r="C71" t="s">
        <v>248</v>
      </c>
      <c r="D71" t="s">
        <v>28</v>
      </c>
      <c r="E71" t="s">
        <v>87</v>
      </c>
      <c r="F71" t="s">
        <v>23</v>
      </c>
      <c r="G71" t="s">
        <v>88</v>
      </c>
      <c r="H71">
        <v>2500</v>
      </c>
      <c r="I71">
        <v>54</v>
      </c>
      <c r="J71">
        <v>424</v>
      </c>
      <c r="K71">
        <v>14</v>
      </c>
      <c r="L71">
        <v>125</v>
      </c>
      <c r="M71">
        <v>0</v>
      </c>
      <c r="N71">
        <v>15</v>
      </c>
      <c r="O71">
        <v>15</v>
      </c>
      <c r="P71">
        <v>240</v>
      </c>
      <c r="Q71">
        <v>8</v>
      </c>
      <c r="R71">
        <v>7</v>
      </c>
    </row>
    <row r="72" spans="1:18" x14ac:dyDescent="0.3">
      <c r="A72" t="s">
        <v>249</v>
      </c>
      <c r="B72" t="s">
        <v>250</v>
      </c>
      <c r="C72" t="s">
        <v>34</v>
      </c>
      <c r="D72" t="s">
        <v>35</v>
      </c>
      <c r="E72" t="s">
        <v>36</v>
      </c>
      <c r="F72" t="s">
        <v>23</v>
      </c>
      <c r="G72" t="s">
        <v>37</v>
      </c>
      <c r="H72">
        <v>2738</v>
      </c>
      <c r="I72">
        <v>7</v>
      </c>
      <c r="J72">
        <v>0</v>
      </c>
      <c r="K72">
        <v>0</v>
      </c>
      <c r="L72">
        <v>126</v>
      </c>
      <c r="M72">
        <v>0</v>
      </c>
      <c r="N72">
        <v>21</v>
      </c>
      <c r="O72">
        <v>15</v>
      </c>
      <c r="P72">
        <v>240</v>
      </c>
      <c r="Q72">
        <v>89</v>
      </c>
      <c r="R72">
        <v>122</v>
      </c>
    </row>
    <row r="73" spans="1:18" x14ac:dyDescent="0.3">
      <c r="A73" t="s">
        <v>251</v>
      </c>
      <c r="B73" t="s">
        <v>252</v>
      </c>
      <c r="C73" t="s">
        <v>132</v>
      </c>
      <c r="D73" t="s">
        <v>253</v>
      </c>
      <c r="E73" t="s">
        <v>87</v>
      </c>
      <c r="F73" t="s">
        <v>22</v>
      </c>
      <c r="G73" t="s">
        <v>88</v>
      </c>
      <c r="H73">
        <v>2490</v>
      </c>
      <c r="I73">
        <v>72</v>
      </c>
      <c r="J73">
        <v>100</v>
      </c>
      <c r="K73">
        <v>240</v>
      </c>
      <c r="L73">
        <v>131</v>
      </c>
      <c r="M73">
        <v>0</v>
      </c>
      <c r="N73">
        <v>14</v>
      </c>
      <c r="O73">
        <v>15</v>
      </c>
      <c r="P73">
        <v>240</v>
      </c>
      <c r="Q73">
        <v>19</v>
      </c>
      <c r="R73">
        <v>35</v>
      </c>
    </row>
    <row r="74" spans="1:18" x14ac:dyDescent="0.3">
      <c r="A74" t="s">
        <v>254</v>
      </c>
      <c r="B74" t="s">
        <v>255</v>
      </c>
      <c r="C74" t="s">
        <v>256</v>
      </c>
      <c r="D74" t="s">
        <v>236</v>
      </c>
      <c r="E74" t="s">
        <v>22</v>
      </c>
      <c r="F74" t="s">
        <v>23</v>
      </c>
      <c r="G74" t="s">
        <v>24</v>
      </c>
      <c r="H74">
        <v>2578</v>
      </c>
      <c r="I74">
        <v>78</v>
      </c>
      <c r="J74">
        <v>100</v>
      </c>
      <c r="K74">
        <v>4</v>
      </c>
      <c r="L74">
        <v>125</v>
      </c>
      <c r="M74">
        <v>0</v>
      </c>
      <c r="N74">
        <v>18</v>
      </c>
      <c r="O74">
        <v>15</v>
      </c>
      <c r="P74">
        <v>260</v>
      </c>
      <c r="Q74">
        <v>700</v>
      </c>
      <c r="R74">
        <v>684</v>
      </c>
    </row>
    <row r="75" spans="1:18" x14ac:dyDescent="0.3">
      <c r="A75" t="s">
        <v>257</v>
      </c>
      <c r="B75" t="s">
        <v>258</v>
      </c>
      <c r="C75" t="s">
        <v>132</v>
      </c>
      <c r="D75" t="s">
        <v>28</v>
      </c>
      <c r="E75" t="s">
        <v>30</v>
      </c>
      <c r="F75" t="s">
        <v>29</v>
      </c>
      <c r="G75" t="s">
        <v>31</v>
      </c>
      <c r="H75">
        <v>2579</v>
      </c>
      <c r="I75">
        <v>96</v>
      </c>
      <c r="J75">
        <v>480</v>
      </c>
      <c r="K75">
        <v>12</v>
      </c>
      <c r="L75">
        <v>115</v>
      </c>
      <c r="M75">
        <v>0</v>
      </c>
      <c r="N75">
        <v>27</v>
      </c>
      <c r="O75">
        <v>15</v>
      </c>
      <c r="P75">
        <v>260</v>
      </c>
      <c r="Q75">
        <v>508</v>
      </c>
      <c r="R75">
        <v>436</v>
      </c>
    </row>
    <row r="76" spans="1:18" x14ac:dyDescent="0.3">
      <c r="A76" t="s">
        <v>259</v>
      </c>
      <c r="B76" t="s">
        <v>260</v>
      </c>
      <c r="C76" t="s">
        <v>34</v>
      </c>
      <c r="D76" t="s">
        <v>35</v>
      </c>
      <c r="E76" t="s">
        <v>41</v>
      </c>
      <c r="F76" t="s">
        <v>23</v>
      </c>
      <c r="G76" t="s">
        <v>62</v>
      </c>
      <c r="H76">
        <v>2621</v>
      </c>
      <c r="I76">
        <v>68</v>
      </c>
      <c r="J76">
        <v>540</v>
      </c>
      <c r="K76">
        <v>23</v>
      </c>
      <c r="L76">
        <v>115</v>
      </c>
      <c r="M76">
        <v>0</v>
      </c>
      <c r="N76">
        <v>15</v>
      </c>
      <c r="O76">
        <v>15</v>
      </c>
      <c r="P76">
        <v>240</v>
      </c>
      <c r="Q76">
        <v>724</v>
      </c>
      <c r="R76">
        <v>698</v>
      </c>
    </row>
    <row r="77" spans="1:18" x14ac:dyDescent="0.3">
      <c r="A77" t="s">
        <v>261</v>
      </c>
      <c r="B77" t="s">
        <v>262</v>
      </c>
      <c r="C77" t="s">
        <v>263</v>
      </c>
      <c r="D77" t="s">
        <v>264</v>
      </c>
      <c r="E77" t="s">
        <v>41</v>
      </c>
      <c r="F77" t="s">
        <v>23</v>
      </c>
      <c r="G77" t="s">
        <v>62</v>
      </c>
      <c r="H77">
        <v>2601</v>
      </c>
      <c r="I77">
        <v>72</v>
      </c>
      <c r="J77">
        <v>520</v>
      </c>
      <c r="K77">
        <v>21</v>
      </c>
      <c r="L77">
        <v>107</v>
      </c>
      <c r="M77">
        <v>0</v>
      </c>
      <c r="N77">
        <v>20</v>
      </c>
      <c r="O77">
        <v>15</v>
      </c>
      <c r="P77">
        <v>250</v>
      </c>
      <c r="Q77">
        <v>165</v>
      </c>
      <c r="R77">
        <v>147</v>
      </c>
    </row>
    <row r="78" spans="1:18" x14ac:dyDescent="0.3">
      <c r="A78" t="s">
        <v>265</v>
      </c>
      <c r="B78" t="s">
        <v>266</v>
      </c>
      <c r="C78" t="s">
        <v>34</v>
      </c>
      <c r="D78" t="s">
        <v>267</v>
      </c>
      <c r="E78" t="s">
        <v>41</v>
      </c>
      <c r="F78" t="s">
        <v>23</v>
      </c>
      <c r="G78" t="s">
        <v>62</v>
      </c>
      <c r="H78">
        <v>2501</v>
      </c>
      <c r="I78">
        <v>68</v>
      </c>
      <c r="J78">
        <v>500</v>
      </c>
      <c r="K78">
        <v>19</v>
      </c>
      <c r="L78">
        <v>113</v>
      </c>
      <c r="M78">
        <v>0</v>
      </c>
      <c r="N78">
        <v>17</v>
      </c>
      <c r="O78">
        <v>15</v>
      </c>
      <c r="P78">
        <v>245</v>
      </c>
      <c r="Q78">
        <v>655</v>
      </c>
      <c r="R78">
        <v>628</v>
      </c>
    </row>
    <row r="79" spans="1:18" x14ac:dyDescent="0.3">
      <c r="A79" t="s">
        <v>268</v>
      </c>
      <c r="B79" t="s">
        <v>269</v>
      </c>
      <c r="C79" t="s">
        <v>270</v>
      </c>
      <c r="D79" t="s">
        <v>271</v>
      </c>
      <c r="E79" t="s">
        <v>30</v>
      </c>
      <c r="F79" t="s">
        <v>22</v>
      </c>
      <c r="G79" t="s">
        <v>31</v>
      </c>
      <c r="H79">
        <v>2561</v>
      </c>
      <c r="I79">
        <v>68</v>
      </c>
      <c r="J79">
        <v>430</v>
      </c>
      <c r="K79">
        <v>16</v>
      </c>
      <c r="L79">
        <v>120</v>
      </c>
      <c r="M79">
        <v>0</v>
      </c>
      <c r="N79">
        <v>22</v>
      </c>
      <c r="O79">
        <v>15</v>
      </c>
      <c r="P79">
        <v>252</v>
      </c>
      <c r="Q79">
        <v>756</v>
      </c>
      <c r="R79">
        <v>736</v>
      </c>
    </row>
    <row r="80" spans="1:18" x14ac:dyDescent="0.3">
      <c r="A80" t="s">
        <v>272</v>
      </c>
      <c r="B80" t="s">
        <v>273</v>
      </c>
      <c r="C80" t="s">
        <v>34</v>
      </c>
      <c r="D80" t="s">
        <v>35</v>
      </c>
      <c r="E80" t="s">
        <v>36</v>
      </c>
      <c r="F80" t="s">
        <v>23</v>
      </c>
      <c r="G80" t="s">
        <v>37</v>
      </c>
      <c r="H80">
        <v>2738</v>
      </c>
      <c r="I80">
        <v>7</v>
      </c>
      <c r="J80">
        <v>0</v>
      </c>
      <c r="K80">
        <v>0</v>
      </c>
      <c r="L80">
        <v>128</v>
      </c>
      <c r="M80">
        <v>0</v>
      </c>
      <c r="N80">
        <v>25</v>
      </c>
      <c r="O80">
        <v>15</v>
      </c>
      <c r="P80">
        <v>260</v>
      </c>
      <c r="Q80">
        <v>95</v>
      </c>
      <c r="R80">
        <v>110</v>
      </c>
    </row>
    <row r="81" spans="1:18" x14ac:dyDescent="0.3">
      <c r="A81" t="s">
        <v>274</v>
      </c>
      <c r="B81" t="s">
        <v>275</v>
      </c>
      <c r="C81" t="s">
        <v>276</v>
      </c>
      <c r="D81" t="s">
        <v>277</v>
      </c>
      <c r="E81" t="s">
        <v>36</v>
      </c>
      <c r="F81" t="s">
        <v>29</v>
      </c>
      <c r="G81" t="s">
        <v>37</v>
      </c>
      <c r="H81">
        <v>2043</v>
      </c>
      <c r="I81">
        <v>38</v>
      </c>
      <c r="J81">
        <v>0</v>
      </c>
      <c r="K81">
        <v>0</v>
      </c>
      <c r="L81">
        <v>91</v>
      </c>
      <c r="M81">
        <v>0</v>
      </c>
      <c r="N81">
        <v>10</v>
      </c>
      <c r="O81">
        <v>15</v>
      </c>
      <c r="P81">
        <v>250</v>
      </c>
      <c r="Q81">
        <v>321</v>
      </c>
      <c r="R81">
        <v>278</v>
      </c>
    </row>
    <row r="82" spans="1:18" x14ac:dyDescent="0.3">
      <c r="A82" t="s">
        <v>278</v>
      </c>
      <c r="B82" t="s">
        <v>279</v>
      </c>
      <c r="C82" t="s">
        <v>280</v>
      </c>
      <c r="D82" t="s">
        <v>281</v>
      </c>
      <c r="E82" t="s">
        <v>87</v>
      </c>
      <c r="F82" t="s">
        <v>23</v>
      </c>
      <c r="G82" t="s">
        <v>88</v>
      </c>
      <c r="H82">
        <v>2460</v>
      </c>
      <c r="I82">
        <v>66</v>
      </c>
      <c r="J82">
        <v>448</v>
      </c>
      <c r="K82">
        <v>15</v>
      </c>
      <c r="L82">
        <v>123</v>
      </c>
      <c r="M82">
        <v>0</v>
      </c>
      <c r="N82">
        <v>18</v>
      </c>
      <c r="O82">
        <v>15</v>
      </c>
      <c r="P82">
        <v>248</v>
      </c>
      <c r="Q82">
        <v>67</v>
      </c>
      <c r="R82">
        <v>75</v>
      </c>
    </row>
    <row r="83" spans="1:18" x14ac:dyDescent="0.3">
      <c r="A83" t="s">
        <v>282</v>
      </c>
      <c r="B83" t="s">
        <v>283</v>
      </c>
      <c r="C83" t="s">
        <v>132</v>
      </c>
      <c r="D83" t="s">
        <v>28</v>
      </c>
      <c r="E83" t="s">
        <v>29</v>
      </c>
      <c r="F83" t="s">
        <v>30</v>
      </c>
      <c r="G83" t="s">
        <v>31</v>
      </c>
      <c r="H83">
        <v>2859</v>
      </c>
      <c r="I83">
        <v>88</v>
      </c>
      <c r="J83">
        <v>0</v>
      </c>
      <c r="K83">
        <v>0</v>
      </c>
      <c r="L83">
        <v>123</v>
      </c>
      <c r="M83">
        <v>0</v>
      </c>
      <c r="N83">
        <v>18</v>
      </c>
      <c r="O83">
        <v>10</v>
      </c>
      <c r="P83">
        <v>260</v>
      </c>
      <c r="Q83">
        <v>96</v>
      </c>
      <c r="R83">
        <v>96</v>
      </c>
    </row>
    <row r="84" spans="1:18" x14ac:dyDescent="0.3">
      <c r="A84" t="s">
        <v>284</v>
      </c>
      <c r="B84" t="s">
        <v>285</v>
      </c>
      <c r="C84" t="s">
        <v>34</v>
      </c>
      <c r="D84" t="s">
        <v>35</v>
      </c>
      <c r="E84" t="s">
        <v>36</v>
      </c>
      <c r="F84" t="s">
        <v>23</v>
      </c>
      <c r="G84" t="s">
        <v>37</v>
      </c>
      <c r="H84">
        <v>2698</v>
      </c>
      <c r="I84">
        <v>74</v>
      </c>
      <c r="J84">
        <v>380</v>
      </c>
      <c r="K84">
        <v>16</v>
      </c>
      <c r="L84">
        <v>121</v>
      </c>
      <c r="M84">
        <v>0</v>
      </c>
      <c r="N84">
        <v>23</v>
      </c>
      <c r="O84">
        <v>15</v>
      </c>
      <c r="P84">
        <v>260</v>
      </c>
      <c r="Q84">
        <v>20</v>
      </c>
      <c r="R84">
        <v>30</v>
      </c>
    </row>
    <row r="85" spans="1:18" x14ac:dyDescent="0.3">
      <c r="A85" t="s">
        <v>286</v>
      </c>
      <c r="B85" t="s">
        <v>287</v>
      </c>
      <c r="C85" t="s">
        <v>288</v>
      </c>
      <c r="D85" t="s">
        <v>289</v>
      </c>
      <c r="E85" t="s">
        <v>87</v>
      </c>
      <c r="F85" t="s">
        <v>23</v>
      </c>
      <c r="G85" t="s">
        <v>88</v>
      </c>
      <c r="H85">
        <v>2524</v>
      </c>
      <c r="I85">
        <v>6</v>
      </c>
      <c r="J85">
        <v>445</v>
      </c>
      <c r="K85">
        <v>15</v>
      </c>
      <c r="L85">
        <v>100</v>
      </c>
      <c r="M85">
        <v>0</v>
      </c>
      <c r="N85">
        <v>17</v>
      </c>
      <c r="O85">
        <v>15</v>
      </c>
      <c r="P85">
        <v>240</v>
      </c>
      <c r="Q85">
        <v>18</v>
      </c>
      <c r="R85">
        <v>14</v>
      </c>
    </row>
    <row r="86" spans="1:18" x14ac:dyDescent="0.3">
      <c r="A86" t="s">
        <v>290</v>
      </c>
      <c r="B86" t="s">
        <v>291</v>
      </c>
      <c r="C86" t="s">
        <v>34</v>
      </c>
      <c r="D86" t="s">
        <v>292</v>
      </c>
      <c r="E86" t="s">
        <v>87</v>
      </c>
      <c r="F86" t="s">
        <v>23</v>
      </c>
      <c r="G86" t="s">
        <v>88</v>
      </c>
      <c r="H86">
        <v>2455</v>
      </c>
      <c r="I86">
        <v>64</v>
      </c>
      <c r="J86">
        <v>420</v>
      </c>
      <c r="K86">
        <v>15</v>
      </c>
      <c r="L86">
        <v>125</v>
      </c>
      <c r="M86">
        <v>0</v>
      </c>
      <c r="N86">
        <v>16</v>
      </c>
      <c r="O86">
        <v>15</v>
      </c>
      <c r="P86">
        <v>240</v>
      </c>
      <c r="Q86">
        <v>42</v>
      </c>
      <c r="R86">
        <v>36</v>
      </c>
    </row>
    <row r="87" spans="1:18" x14ac:dyDescent="0.3">
      <c r="A87" t="s">
        <v>293</v>
      </c>
      <c r="B87" t="s">
        <v>294</v>
      </c>
      <c r="C87" t="s">
        <v>295</v>
      </c>
      <c r="D87" t="s">
        <v>28</v>
      </c>
      <c r="E87" t="s">
        <v>41</v>
      </c>
      <c r="F87" t="s">
        <v>30</v>
      </c>
      <c r="G87" t="s">
        <v>62</v>
      </c>
      <c r="H87">
        <v>2501</v>
      </c>
      <c r="I87">
        <v>68</v>
      </c>
      <c r="J87">
        <v>510</v>
      </c>
      <c r="K87">
        <v>18</v>
      </c>
      <c r="L87">
        <v>115</v>
      </c>
      <c r="M87">
        <v>0</v>
      </c>
      <c r="N87">
        <v>17</v>
      </c>
      <c r="O87">
        <v>15</v>
      </c>
      <c r="P87">
        <v>250</v>
      </c>
      <c r="Q87">
        <v>26</v>
      </c>
      <c r="R87">
        <v>38</v>
      </c>
    </row>
    <row r="88" spans="1:18" x14ac:dyDescent="0.3">
      <c r="A88" t="s">
        <v>296</v>
      </c>
      <c r="B88" t="s">
        <v>297</v>
      </c>
      <c r="C88" t="s">
        <v>298</v>
      </c>
      <c r="D88" t="s">
        <v>299</v>
      </c>
      <c r="E88" t="s">
        <v>87</v>
      </c>
      <c r="F88" t="s">
        <v>23</v>
      </c>
      <c r="G88" t="s">
        <v>88</v>
      </c>
      <c r="H88">
        <v>2530</v>
      </c>
      <c r="I88">
        <v>6</v>
      </c>
      <c r="J88">
        <v>443</v>
      </c>
      <c r="K88">
        <v>15</v>
      </c>
      <c r="L88">
        <v>115</v>
      </c>
      <c r="M88">
        <v>0</v>
      </c>
      <c r="N88">
        <v>17</v>
      </c>
      <c r="O88">
        <v>15</v>
      </c>
      <c r="P88">
        <v>245</v>
      </c>
      <c r="Q88">
        <v>167</v>
      </c>
      <c r="R88">
        <v>155</v>
      </c>
    </row>
    <row r="89" spans="1:18" x14ac:dyDescent="0.3">
      <c r="A89" t="s">
        <v>300</v>
      </c>
      <c r="B89" t="s">
        <v>301</v>
      </c>
      <c r="C89" t="s">
        <v>34</v>
      </c>
      <c r="D89" t="s">
        <v>302</v>
      </c>
      <c r="E89" t="s">
        <v>22</v>
      </c>
      <c r="F89" t="s">
        <v>23</v>
      </c>
      <c r="G89" t="s">
        <v>24</v>
      </c>
      <c r="H89">
        <v>2639</v>
      </c>
      <c r="I89">
        <v>7</v>
      </c>
      <c r="J89">
        <v>486</v>
      </c>
      <c r="K89">
        <v>16</v>
      </c>
      <c r="L89">
        <v>121</v>
      </c>
      <c r="M89">
        <v>0</v>
      </c>
      <c r="N89">
        <v>18</v>
      </c>
      <c r="O89">
        <v>15</v>
      </c>
      <c r="P89">
        <v>260</v>
      </c>
      <c r="Q89">
        <v>173</v>
      </c>
      <c r="R89">
        <v>173</v>
      </c>
    </row>
    <row r="90" spans="1:18" x14ac:dyDescent="0.3">
      <c r="A90" t="s">
        <v>303</v>
      </c>
      <c r="B90" t="s">
        <v>304</v>
      </c>
      <c r="C90" t="s">
        <v>305</v>
      </c>
      <c r="D90" t="s">
        <v>306</v>
      </c>
      <c r="E90" t="s">
        <v>41</v>
      </c>
      <c r="F90" t="s">
        <v>23</v>
      </c>
      <c r="G90" t="s">
        <v>62</v>
      </c>
      <c r="H90">
        <v>2491</v>
      </c>
      <c r="I90">
        <v>68</v>
      </c>
      <c r="J90">
        <v>495</v>
      </c>
      <c r="K90">
        <v>23</v>
      </c>
      <c r="L90">
        <v>105</v>
      </c>
      <c r="M90">
        <v>0</v>
      </c>
      <c r="N90">
        <v>18</v>
      </c>
      <c r="O90">
        <v>15</v>
      </c>
      <c r="P90">
        <v>240</v>
      </c>
      <c r="Q90">
        <v>2</v>
      </c>
      <c r="R90">
        <v>4</v>
      </c>
    </row>
    <row r="91" spans="1:18" x14ac:dyDescent="0.3">
      <c r="A91" t="s">
        <v>307</v>
      </c>
      <c r="B91" t="s">
        <v>308</v>
      </c>
      <c r="C91" t="s">
        <v>34</v>
      </c>
      <c r="D91" t="s">
        <v>45</v>
      </c>
      <c r="E91" t="s">
        <v>41</v>
      </c>
      <c r="F91" t="s">
        <v>23</v>
      </c>
      <c r="G91" t="s">
        <v>62</v>
      </c>
      <c r="H91">
        <v>2421</v>
      </c>
      <c r="I91">
        <v>68</v>
      </c>
      <c r="J91">
        <v>490</v>
      </c>
      <c r="K91">
        <v>18</v>
      </c>
      <c r="L91">
        <v>109</v>
      </c>
      <c r="M91">
        <v>0</v>
      </c>
      <c r="N91">
        <v>17</v>
      </c>
      <c r="O91">
        <v>15</v>
      </c>
      <c r="P91">
        <v>240</v>
      </c>
      <c r="Q91">
        <v>668</v>
      </c>
      <c r="R91">
        <v>673</v>
      </c>
    </row>
    <row r="92" spans="1:18" x14ac:dyDescent="0.3">
      <c r="A92" t="s">
        <v>309</v>
      </c>
      <c r="B92" t="s">
        <v>310</v>
      </c>
      <c r="C92" t="s">
        <v>311</v>
      </c>
      <c r="D92" t="s">
        <v>312</v>
      </c>
      <c r="E92" t="s">
        <v>36</v>
      </c>
      <c r="F92" t="s">
        <v>23</v>
      </c>
      <c r="G92" t="s">
        <v>37</v>
      </c>
      <c r="H92">
        <v>2828</v>
      </c>
      <c r="I92">
        <v>108</v>
      </c>
      <c r="J92">
        <v>430</v>
      </c>
      <c r="K92">
        <v>21</v>
      </c>
      <c r="L92">
        <v>132</v>
      </c>
      <c r="M92">
        <v>0</v>
      </c>
      <c r="N92">
        <v>25</v>
      </c>
      <c r="O92">
        <v>15</v>
      </c>
      <c r="P92">
        <v>252</v>
      </c>
      <c r="Q92">
        <v>309</v>
      </c>
      <c r="R92">
        <v>273</v>
      </c>
    </row>
    <row r="93" spans="1:18" x14ac:dyDescent="0.3">
      <c r="A93" t="s">
        <v>313</v>
      </c>
      <c r="B93" t="s">
        <v>314</v>
      </c>
      <c r="C93" t="s">
        <v>34</v>
      </c>
      <c r="D93" t="s">
        <v>315</v>
      </c>
      <c r="E93" t="s">
        <v>87</v>
      </c>
      <c r="F93" t="s">
        <v>23</v>
      </c>
      <c r="G93" t="s">
        <v>88</v>
      </c>
      <c r="H93">
        <v>2425</v>
      </c>
      <c r="I93">
        <v>6</v>
      </c>
      <c r="J93">
        <v>445</v>
      </c>
      <c r="K93">
        <v>15</v>
      </c>
      <c r="L93">
        <v>95</v>
      </c>
      <c r="M93">
        <v>0</v>
      </c>
      <c r="N93">
        <v>17</v>
      </c>
      <c r="O93">
        <v>15</v>
      </c>
      <c r="P93">
        <v>250</v>
      </c>
      <c r="Q93">
        <v>669</v>
      </c>
      <c r="R93">
        <v>654</v>
      </c>
    </row>
    <row r="94" spans="1:18" x14ac:dyDescent="0.3">
      <c r="A94" t="s">
        <v>316</v>
      </c>
      <c r="B94" t="s">
        <v>317</v>
      </c>
      <c r="C94" t="s">
        <v>318</v>
      </c>
      <c r="D94" t="s">
        <v>319</v>
      </c>
      <c r="E94" t="s">
        <v>36</v>
      </c>
      <c r="F94" t="s">
        <v>23</v>
      </c>
      <c r="G94" t="s">
        <v>37</v>
      </c>
      <c r="H94">
        <v>2798</v>
      </c>
      <c r="I94">
        <v>98</v>
      </c>
      <c r="J94">
        <v>0</v>
      </c>
      <c r="K94">
        <v>0</v>
      </c>
      <c r="L94">
        <v>121</v>
      </c>
      <c r="M94">
        <v>0</v>
      </c>
      <c r="N94">
        <v>22</v>
      </c>
      <c r="O94">
        <v>15</v>
      </c>
      <c r="P94">
        <v>260</v>
      </c>
      <c r="Q94">
        <v>1064</v>
      </c>
      <c r="R94">
        <v>964</v>
      </c>
    </row>
    <row r="95" spans="1:18" x14ac:dyDescent="0.3">
      <c r="A95" t="s">
        <v>320</v>
      </c>
      <c r="B95" t="s">
        <v>321</v>
      </c>
      <c r="C95" t="s">
        <v>322</v>
      </c>
      <c r="D95" t="s">
        <v>28</v>
      </c>
      <c r="E95" t="s">
        <v>30</v>
      </c>
      <c r="F95" t="s">
        <v>23</v>
      </c>
      <c r="G95" t="s">
        <v>31</v>
      </c>
      <c r="H95">
        <v>2441</v>
      </c>
      <c r="I95">
        <v>72</v>
      </c>
      <c r="J95">
        <v>545</v>
      </c>
      <c r="K95">
        <v>23</v>
      </c>
      <c r="L95">
        <v>117</v>
      </c>
      <c r="M95">
        <v>0</v>
      </c>
      <c r="N95">
        <v>15</v>
      </c>
      <c r="O95">
        <v>15</v>
      </c>
      <c r="P95">
        <v>245</v>
      </c>
      <c r="Q95">
        <v>375</v>
      </c>
      <c r="R95">
        <v>418</v>
      </c>
    </row>
    <row r="96" spans="1:18" x14ac:dyDescent="0.3">
      <c r="A96" t="s">
        <v>323</v>
      </c>
      <c r="B96" t="s">
        <v>324</v>
      </c>
      <c r="C96" t="s">
        <v>132</v>
      </c>
      <c r="D96" t="s">
        <v>325</v>
      </c>
      <c r="E96" t="s">
        <v>36</v>
      </c>
      <c r="F96" t="s">
        <v>87</v>
      </c>
      <c r="G96" t="s">
        <v>24</v>
      </c>
      <c r="H96">
        <v>2730</v>
      </c>
      <c r="I96">
        <v>72</v>
      </c>
      <c r="J96">
        <v>450</v>
      </c>
      <c r="K96">
        <v>15</v>
      </c>
      <c r="L96">
        <v>128</v>
      </c>
      <c r="M96">
        <v>0</v>
      </c>
      <c r="N96">
        <v>22</v>
      </c>
      <c r="O96">
        <v>15</v>
      </c>
      <c r="P96">
        <v>240</v>
      </c>
      <c r="Q96">
        <v>361</v>
      </c>
      <c r="R96">
        <v>411</v>
      </c>
    </row>
    <row r="97" spans="1:18" x14ac:dyDescent="0.3">
      <c r="A97" t="s">
        <v>326</v>
      </c>
      <c r="B97" t="s">
        <v>327</v>
      </c>
      <c r="C97" t="s">
        <v>132</v>
      </c>
      <c r="D97" t="s">
        <v>45</v>
      </c>
      <c r="E97" t="s">
        <v>36</v>
      </c>
      <c r="F97" t="s">
        <v>29</v>
      </c>
      <c r="G97" t="s">
        <v>37</v>
      </c>
      <c r="H97">
        <v>2646</v>
      </c>
      <c r="I97">
        <v>78</v>
      </c>
      <c r="J97">
        <v>453</v>
      </c>
      <c r="K97">
        <v>31</v>
      </c>
      <c r="L97">
        <v>121</v>
      </c>
      <c r="M97">
        <v>0</v>
      </c>
      <c r="N97">
        <v>25</v>
      </c>
      <c r="O97">
        <v>15</v>
      </c>
      <c r="P97">
        <v>260</v>
      </c>
      <c r="Q97">
        <v>547</v>
      </c>
      <c r="R97">
        <v>632</v>
      </c>
    </row>
    <row r="98" spans="1:18" x14ac:dyDescent="0.3">
      <c r="A98" t="s">
        <v>328</v>
      </c>
      <c r="B98" t="s">
        <v>329</v>
      </c>
      <c r="C98" t="s">
        <v>132</v>
      </c>
      <c r="D98" t="s">
        <v>330</v>
      </c>
      <c r="E98" t="s">
        <v>22</v>
      </c>
      <c r="F98" t="s">
        <v>41</v>
      </c>
      <c r="G98" t="s">
        <v>24</v>
      </c>
      <c r="H98">
        <v>2401</v>
      </c>
      <c r="I98">
        <v>68</v>
      </c>
      <c r="J98">
        <v>490</v>
      </c>
      <c r="K98">
        <v>18</v>
      </c>
      <c r="L98">
        <v>110</v>
      </c>
      <c r="M98">
        <v>0</v>
      </c>
      <c r="N98">
        <v>15</v>
      </c>
      <c r="O98">
        <v>15</v>
      </c>
      <c r="P98">
        <v>240</v>
      </c>
      <c r="Q98">
        <v>493</v>
      </c>
      <c r="R98">
        <v>531</v>
      </c>
    </row>
    <row r="99" spans="1:18" x14ac:dyDescent="0.3">
      <c r="A99" t="s">
        <v>331</v>
      </c>
      <c r="B99" t="s">
        <v>332</v>
      </c>
      <c r="C99" t="s">
        <v>34</v>
      </c>
      <c r="D99" t="s">
        <v>333</v>
      </c>
      <c r="E99" t="s">
        <v>36</v>
      </c>
      <c r="F99" t="s">
        <v>23</v>
      </c>
      <c r="G99" t="s">
        <v>37</v>
      </c>
      <c r="H99">
        <v>2868</v>
      </c>
      <c r="I99">
        <v>78</v>
      </c>
      <c r="J99">
        <v>430</v>
      </c>
      <c r="K99">
        <v>16</v>
      </c>
      <c r="L99">
        <v>126</v>
      </c>
      <c r="M99">
        <v>0</v>
      </c>
      <c r="N99">
        <v>22</v>
      </c>
      <c r="O99">
        <v>15</v>
      </c>
      <c r="P99">
        <v>255</v>
      </c>
      <c r="Q99">
        <v>88</v>
      </c>
      <c r="R99">
        <v>84</v>
      </c>
    </row>
    <row r="100" spans="1:18" x14ac:dyDescent="0.3">
      <c r="A100" t="s">
        <v>334</v>
      </c>
      <c r="B100" t="s">
        <v>335</v>
      </c>
      <c r="C100" t="s">
        <v>34</v>
      </c>
      <c r="D100" t="s">
        <v>336</v>
      </c>
      <c r="E100" t="s">
        <v>36</v>
      </c>
      <c r="F100" t="s">
        <v>23</v>
      </c>
      <c r="G100" t="s">
        <v>37</v>
      </c>
      <c r="H100">
        <v>2728</v>
      </c>
      <c r="I100">
        <v>108</v>
      </c>
      <c r="J100">
        <v>430</v>
      </c>
      <c r="K100">
        <v>21</v>
      </c>
      <c r="L100">
        <v>129</v>
      </c>
      <c r="M100">
        <v>0</v>
      </c>
      <c r="N100">
        <v>19</v>
      </c>
      <c r="O100">
        <v>15</v>
      </c>
      <c r="P100">
        <v>255</v>
      </c>
      <c r="Q100">
        <v>103</v>
      </c>
      <c r="R100">
        <v>105</v>
      </c>
    </row>
    <row r="101" spans="1:18" x14ac:dyDescent="0.3">
      <c r="A101" t="s">
        <v>337</v>
      </c>
      <c r="B101" t="s">
        <v>338</v>
      </c>
      <c r="C101" t="s">
        <v>34</v>
      </c>
      <c r="D101" t="s">
        <v>35</v>
      </c>
      <c r="E101" t="s">
        <v>36</v>
      </c>
      <c r="F101" t="s">
        <v>23</v>
      </c>
      <c r="G101" t="s">
        <v>37</v>
      </c>
      <c r="H101">
        <v>2758</v>
      </c>
      <c r="I101">
        <v>74</v>
      </c>
      <c r="J101">
        <v>0</v>
      </c>
      <c r="K101">
        <v>0</v>
      </c>
      <c r="L101">
        <v>107</v>
      </c>
      <c r="M101">
        <v>0</v>
      </c>
      <c r="N101">
        <v>17</v>
      </c>
      <c r="O101">
        <v>15</v>
      </c>
      <c r="P101">
        <v>250</v>
      </c>
      <c r="Q101">
        <v>582</v>
      </c>
      <c r="R101">
        <v>597</v>
      </c>
    </row>
    <row r="102" spans="1:18" x14ac:dyDescent="0.3">
      <c r="A102" t="s">
        <v>339</v>
      </c>
      <c r="B102" t="s">
        <v>340</v>
      </c>
      <c r="C102" t="s">
        <v>34</v>
      </c>
      <c r="D102" t="s">
        <v>35</v>
      </c>
      <c r="E102" t="s">
        <v>29</v>
      </c>
      <c r="F102" t="s">
        <v>23</v>
      </c>
      <c r="G102" t="s">
        <v>37</v>
      </c>
      <c r="H102">
        <v>2489</v>
      </c>
      <c r="I102">
        <v>64</v>
      </c>
      <c r="J102">
        <v>455</v>
      </c>
      <c r="K102">
        <v>12</v>
      </c>
      <c r="L102">
        <v>115</v>
      </c>
      <c r="M102">
        <v>0</v>
      </c>
      <c r="N102">
        <v>15</v>
      </c>
      <c r="O102">
        <v>15</v>
      </c>
      <c r="P102">
        <v>260</v>
      </c>
      <c r="Q102">
        <v>596</v>
      </c>
      <c r="R102">
        <v>578</v>
      </c>
    </row>
    <row r="103" spans="1:18" x14ac:dyDescent="0.3">
      <c r="A103" t="s">
        <v>341</v>
      </c>
      <c r="B103" t="s">
        <v>342</v>
      </c>
      <c r="C103" t="s">
        <v>34</v>
      </c>
      <c r="D103" t="s">
        <v>343</v>
      </c>
      <c r="E103" t="s">
        <v>41</v>
      </c>
      <c r="F103" t="s">
        <v>23</v>
      </c>
      <c r="G103" t="s">
        <v>62</v>
      </c>
      <c r="H103">
        <v>2401</v>
      </c>
      <c r="I103">
        <v>68</v>
      </c>
      <c r="J103">
        <v>490</v>
      </c>
      <c r="K103">
        <v>21</v>
      </c>
      <c r="L103">
        <v>115</v>
      </c>
      <c r="M103">
        <v>0</v>
      </c>
      <c r="N103">
        <v>15</v>
      </c>
      <c r="O103">
        <v>15</v>
      </c>
      <c r="P103">
        <v>250</v>
      </c>
      <c r="Q103">
        <v>53</v>
      </c>
      <c r="R103">
        <v>57</v>
      </c>
    </row>
    <row r="104" spans="1:18" x14ac:dyDescent="0.3">
      <c r="A104" t="s">
        <v>344</v>
      </c>
      <c r="B104" t="s">
        <v>345</v>
      </c>
      <c r="C104" t="s">
        <v>346</v>
      </c>
      <c r="D104" t="s">
        <v>347</v>
      </c>
      <c r="E104" t="s">
        <v>41</v>
      </c>
      <c r="F104" t="s">
        <v>23</v>
      </c>
      <c r="G104" t="s">
        <v>62</v>
      </c>
      <c r="H104">
        <v>2701</v>
      </c>
      <c r="I104">
        <v>72</v>
      </c>
      <c r="J104">
        <v>510</v>
      </c>
      <c r="K104">
        <v>19</v>
      </c>
      <c r="L104">
        <v>115</v>
      </c>
      <c r="M104">
        <v>0</v>
      </c>
      <c r="N104">
        <v>21</v>
      </c>
      <c r="O104">
        <v>15</v>
      </c>
      <c r="P104">
        <v>240</v>
      </c>
      <c r="Q104">
        <v>270</v>
      </c>
      <c r="R104">
        <v>250</v>
      </c>
    </row>
    <row r="105" spans="1:18" x14ac:dyDescent="0.3">
      <c r="A105" t="s">
        <v>348</v>
      </c>
      <c r="B105" t="s">
        <v>349</v>
      </c>
      <c r="C105" t="s">
        <v>34</v>
      </c>
      <c r="D105" t="s">
        <v>35</v>
      </c>
      <c r="E105" t="s">
        <v>41</v>
      </c>
      <c r="F105" t="s">
        <v>23</v>
      </c>
      <c r="G105" t="s">
        <v>62</v>
      </c>
      <c r="H105">
        <v>2516</v>
      </c>
      <c r="I105">
        <v>68</v>
      </c>
      <c r="J105">
        <v>495</v>
      </c>
      <c r="K105">
        <v>18</v>
      </c>
      <c r="L105">
        <v>105</v>
      </c>
      <c r="M105">
        <v>0</v>
      </c>
      <c r="N105">
        <v>20</v>
      </c>
      <c r="O105">
        <v>15</v>
      </c>
      <c r="P105">
        <v>245</v>
      </c>
      <c r="Q105">
        <v>129</v>
      </c>
      <c r="R105">
        <v>125</v>
      </c>
    </row>
    <row r="106" spans="1:18" x14ac:dyDescent="0.3">
      <c r="A106" t="s">
        <v>350</v>
      </c>
      <c r="B106" t="s">
        <v>351</v>
      </c>
      <c r="C106" t="s">
        <v>34</v>
      </c>
      <c r="D106" t="s">
        <v>45</v>
      </c>
      <c r="E106" t="s">
        <v>41</v>
      </c>
      <c r="F106" t="s">
        <v>23</v>
      </c>
      <c r="G106" t="s">
        <v>62</v>
      </c>
      <c r="H106">
        <v>2481</v>
      </c>
      <c r="I106">
        <v>76</v>
      </c>
      <c r="J106">
        <v>490</v>
      </c>
      <c r="K106">
        <v>20</v>
      </c>
      <c r="L106">
        <v>112</v>
      </c>
      <c r="M106">
        <v>0</v>
      </c>
      <c r="N106">
        <v>17</v>
      </c>
      <c r="O106">
        <v>15</v>
      </c>
      <c r="P106">
        <v>245</v>
      </c>
      <c r="Q106">
        <v>5</v>
      </c>
      <c r="R106">
        <v>4</v>
      </c>
    </row>
    <row r="107" spans="1:18" x14ac:dyDescent="0.3">
      <c r="A107" t="s">
        <v>352</v>
      </c>
      <c r="B107" t="s">
        <v>353</v>
      </c>
      <c r="C107" t="s">
        <v>354</v>
      </c>
      <c r="D107" t="s">
        <v>355</v>
      </c>
      <c r="E107" t="s">
        <v>87</v>
      </c>
      <c r="F107" t="s">
        <v>23</v>
      </c>
      <c r="G107" t="s">
        <v>88</v>
      </c>
      <c r="H107">
        <v>2540</v>
      </c>
      <c r="I107">
        <v>54</v>
      </c>
      <c r="J107">
        <v>424</v>
      </c>
      <c r="K107">
        <v>14</v>
      </c>
      <c r="L107">
        <v>95</v>
      </c>
      <c r="M107">
        <v>0</v>
      </c>
      <c r="N107">
        <v>15</v>
      </c>
      <c r="O107">
        <v>15</v>
      </c>
      <c r="P107">
        <v>245</v>
      </c>
      <c r="Q107">
        <v>413</v>
      </c>
      <c r="R107">
        <v>312</v>
      </c>
    </row>
    <row r="108" spans="1:18" x14ac:dyDescent="0.3">
      <c r="A108" t="s">
        <v>356</v>
      </c>
      <c r="B108" t="s">
        <v>357</v>
      </c>
      <c r="C108" t="s">
        <v>358</v>
      </c>
      <c r="D108" t="s">
        <v>359</v>
      </c>
      <c r="E108" t="s">
        <v>41</v>
      </c>
      <c r="F108" t="s">
        <v>23</v>
      </c>
      <c r="G108" t="s">
        <v>62</v>
      </c>
      <c r="H108">
        <v>2616</v>
      </c>
      <c r="I108">
        <v>68</v>
      </c>
      <c r="J108">
        <v>670</v>
      </c>
      <c r="K108">
        <v>26</v>
      </c>
      <c r="L108">
        <v>111</v>
      </c>
      <c r="M108">
        <v>0</v>
      </c>
      <c r="N108">
        <v>15</v>
      </c>
      <c r="O108">
        <v>15</v>
      </c>
      <c r="P108">
        <v>250</v>
      </c>
      <c r="Q108">
        <v>252</v>
      </c>
      <c r="R108">
        <v>232</v>
      </c>
    </row>
    <row r="109" spans="1:18" x14ac:dyDescent="0.3">
      <c r="A109" t="s">
        <v>360</v>
      </c>
      <c r="B109" t="s">
        <v>361</v>
      </c>
      <c r="C109" t="s">
        <v>34</v>
      </c>
      <c r="D109" t="s">
        <v>362</v>
      </c>
      <c r="E109" t="s">
        <v>36</v>
      </c>
      <c r="F109" t="s">
        <v>23</v>
      </c>
      <c r="G109" t="s">
        <v>37</v>
      </c>
      <c r="H109">
        <v>918</v>
      </c>
      <c r="I109">
        <v>78</v>
      </c>
      <c r="J109">
        <v>0</v>
      </c>
      <c r="K109">
        <v>0</v>
      </c>
      <c r="L109">
        <v>117</v>
      </c>
      <c r="M109">
        <v>0</v>
      </c>
      <c r="N109">
        <v>25</v>
      </c>
      <c r="O109">
        <v>15</v>
      </c>
      <c r="P109">
        <v>260</v>
      </c>
      <c r="Q109">
        <v>318</v>
      </c>
      <c r="R109">
        <v>327</v>
      </c>
    </row>
    <row r="110" spans="1:18" x14ac:dyDescent="0.3">
      <c r="A110" t="s">
        <v>363</v>
      </c>
      <c r="B110" t="s">
        <v>364</v>
      </c>
      <c r="C110" t="s">
        <v>365</v>
      </c>
      <c r="D110" t="s">
        <v>366</v>
      </c>
      <c r="E110" t="s">
        <v>36</v>
      </c>
      <c r="F110" t="s">
        <v>23</v>
      </c>
      <c r="G110" t="s">
        <v>37</v>
      </c>
      <c r="H110">
        <v>2578</v>
      </c>
      <c r="I110">
        <v>98</v>
      </c>
      <c r="J110">
        <v>0</v>
      </c>
      <c r="L110">
        <v>109</v>
      </c>
      <c r="M110">
        <v>0</v>
      </c>
      <c r="N110">
        <v>21</v>
      </c>
      <c r="O110">
        <v>15</v>
      </c>
      <c r="P110">
        <v>252</v>
      </c>
      <c r="Q110">
        <v>52</v>
      </c>
      <c r="R110">
        <v>45</v>
      </c>
    </row>
    <row r="111" spans="1:18" x14ac:dyDescent="0.3">
      <c r="A111" t="s">
        <v>367</v>
      </c>
      <c r="B111" t="s">
        <v>368</v>
      </c>
      <c r="C111" t="s">
        <v>132</v>
      </c>
      <c r="D111" t="s">
        <v>45</v>
      </c>
      <c r="E111" t="s">
        <v>22</v>
      </c>
      <c r="F111" t="s">
        <v>87</v>
      </c>
      <c r="G111" t="s">
        <v>24</v>
      </c>
      <c r="H111">
        <v>2570</v>
      </c>
      <c r="I111">
        <v>72</v>
      </c>
      <c r="J111">
        <v>438</v>
      </c>
      <c r="K111">
        <v>15</v>
      </c>
      <c r="L111">
        <v>100</v>
      </c>
      <c r="M111">
        <v>0</v>
      </c>
      <c r="N111">
        <v>22</v>
      </c>
      <c r="O111">
        <v>15</v>
      </c>
      <c r="P111">
        <v>250</v>
      </c>
      <c r="Q111">
        <v>443</v>
      </c>
      <c r="R111">
        <v>383</v>
      </c>
    </row>
    <row r="112" spans="1:18" x14ac:dyDescent="0.3">
      <c r="A112" t="s">
        <v>369</v>
      </c>
      <c r="B112" t="s">
        <v>370</v>
      </c>
      <c r="C112" t="s">
        <v>371</v>
      </c>
      <c r="D112" t="s">
        <v>372</v>
      </c>
      <c r="E112" t="s">
        <v>36</v>
      </c>
      <c r="F112" t="s">
        <v>23</v>
      </c>
      <c r="G112" t="s">
        <v>37</v>
      </c>
      <c r="H112">
        <v>2698</v>
      </c>
      <c r="I112">
        <v>118</v>
      </c>
      <c r="J112">
        <v>0</v>
      </c>
      <c r="K112">
        <v>0</v>
      </c>
      <c r="L112">
        <v>129</v>
      </c>
      <c r="M112">
        <v>0</v>
      </c>
      <c r="N112">
        <v>21</v>
      </c>
      <c r="O112">
        <v>15</v>
      </c>
      <c r="P112">
        <v>245</v>
      </c>
      <c r="Q112">
        <v>550</v>
      </c>
      <c r="R112">
        <v>594</v>
      </c>
    </row>
    <row r="113" spans="1:18" x14ac:dyDescent="0.3">
      <c r="A113" t="s">
        <v>373</v>
      </c>
      <c r="B113" t="s">
        <v>374</v>
      </c>
      <c r="C113" t="s">
        <v>375</v>
      </c>
      <c r="D113" t="s">
        <v>376</v>
      </c>
      <c r="E113" t="s">
        <v>41</v>
      </c>
      <c r="F113" t="s">
        <v>23</v>
      </c>
      <c r="G113" t="s">
        <v>62</v>
      </c>
      <c r="H113">
        <v>2651</v>
      </c>
      <c r="I113">
        <v>72</v>
      </c>
      <c r="J113">
        <v>510</v>
      </c>
      <c r="K113">
        <v>21</v>
      </c>
      <c r="L113">
        <v>115</v>
      </c>
      <c r="M113">
        <v>0</v>
      </c>
      <c r="N113">
        <v>19</v>
      </c>
      <c r="O113">
        <v>15</v>
      </c>
      <c r="P113">
        <v>255</v>
      </c>
      <c r="Q113">
        <v>834</v>
      </c>
      <c r="R113">
        <v>722</v>
      </c>
    </row>
    <row r="114" spans="1:18" x14ac:dyDescent="0.3">
      <c r="A114" t="s">
        <v>377</v>
      </c>
      <c r="B114" t="s">
        <v>378</v>
      </c>
      <c r="C114" t="s">
        <v>379</v>
      </c>
      <c r="D114" t="s">
        <v>380</v>
      </c>
      <c r="E114" t="s">
        <v>41</v>
      </c>
      <c r="F114" t="s">
        <v>23</v>
      </c>
      <c r="G114" t="s">
        <v>62</v>
      </c>
      <c r="H114">
        <v>2401</v>
      </c>
      <c r="I114">
        <v>68</v>
      </c>
      <c r="J114">
        <v>490</v>
      </c>
      <c r="K114">
        <v>20</v>
      </c>
      <c r="L114">
        <v>107</v>
      </c>
      <c r="M114">
        <v>0</v>
      </c>
      <c r="N114">
        <v>15</v>
      </c>
      <c r="O114">
        <v>15</v>
      </c>
      <c r="P114">
        <v>240</v>
      </c>
      <c r="Q114">
        <v>37</v>
      </c>
      <c r="R114">
        <v>46</v>
      </c>
    </row>
    <row r="115" spans="1:18" x14ac:dyDescent="0.3">
      <c r="A115" t="s">
        <v>381</v>
      </c>
      <c r="B115" t="s">
        <v>382</v>
      </c>
      <c r="C115" t="s">
        <v>383</v>
      </c>
      <c r="D115" t="s">
        <v>28</v>
      </c>
      <c r="E115" t="s">
        <v>36</v>
      </c>
      <c r="F115" t="s">
        <v>22</v>
      </c>
      <c r="G115" t="s">
        <v>88</v>
      </c>
      <c r="H115">
        <v>2689</v>
      </c>
      <c r="I115">
        <v>7</v>
      </c>
      <c r="J115">
        <v>405</v>
      </c>
      <c r="K115">
        <v>16</v>
      </c>
      <c r="L115">
        <v>123</v>
      </c>
      <c r="M115">
        <v>0</v>
      </c>
      <c r="N115">
        <v>25</v>
      </c>
      <c r="O115">
        <v>15</v>
      </c>
      <c r="P115">
        <v>265</v>
      </c>
      <c r="Q115">
        <v>5</v>
      </c>
      <c r="R115">
        <v>23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87847-36A2-439E-B084-484D92837115}">
  <dimension ref="A1:Z117"/>
  <sheetViews>
    <sheetView tabSelected="1" topLeftCell="C1" workbookViewId="0">
      <pane ySplit="1" topLeftCell="A104" activePane="bottomLeft" state="frozen"/>
      <selection pane="bottomLeft" activeCell="N118" sqref="N118"/>
    </sheetView>
  </sheetViews>
  <sheetFormatPr defaultRowHeight="14.4" x14ac:dyDescent="0.3"/>
  <cols>
    <col min="1" max="1" width="14.77734375" bestFit="1" customWidth="1"/>
    <col min="2" max="2" width="20.33203125" bestFit="1" customWidth="1"/>
    <col min="3" max="3" width="61.21875" bestFit="1" customWidth="1"/>
    <col min="4" max="4" width="14.44140625" customWidth="1"/>
    <col min="5" max="5" width="16.88671875" bestFit="1" customWidth="1"/>
    <col min="6" max="6" width="9.109375" bestFit="1" customWidth="1"/>
    <col min="7" max="7" width="14.77734375" customWidth="1"/>
    <col min="8" max="8" width="11.77734375" bestFit="1" customWidth="1"/>
    <col min="9" max="9" width="11.77734375" style="7" customWidth="1"/>
    <col min="10" max="10" width="8.109375" bestFit="1" customWidth="1"/>
    <col min="11" max="12" width="14.33203125" bestFit="1" customWidth="1"/>
    <col min="13" max="13" width="14.88671875" bestFit="1" customWidth="1"/>
    <col min="14" max="14" width="14.88671875" customWidth="1"/>
    <col min="15" max="15" width="14.33203125" bestFit="1" customWidth="1"/>
    <col min="16" max="16" width="14.88671875" bestFit="1" customWidth="1"/>
    <col min="17" max="17" width="14.88671875" customWidth="1"/>
    <col min="18" max="18" width="13.33203125" bestFit="1" customWidth="1"/>
    <col min="19" max="19" width="13.33203125" customWidth="1"/>
    <col min="20" max="20" width="13.6640625" bestFit="1" customWidth="1"/>
    <col min="21" max="21" width="13.6640625" customWidth="1"/>
    <col min="22" max="22" width="11" customWidth="1"/>
    <col min="23" max="25" width="11.109375" customWidth="1"/>
  </cols>
  <sheetData>
    <row r="1" spans="1:25" s="2" customFormat="1" x14ac:dyDescent="0.3">
      <c r="A1" s="2" t="s">
        <v>0</v>
      </c>
      <c r="B1" s="2" t="s">
        <v>1</v>
      </c>
      <c r="C1" s="2" t="s">
        <v>2</v>
      </c>
      <c r="D1" s="2" t="s">
        <v>384</v>
      </c>
      <c r="E1" s="2" t="s">
        <v>4</v>
      </c>
      <c r="F1" s="2" t="s">
        <v>5</v>
      </c>
      <c r="G1" s="2" t="s">
        <v>6</v>
      </c>
      <c r="H1" s="2" t="s">
        <v>7</v>
      </c>
      <c r="I1" s="4" t="s">
        <v>386</v>
      </c>
      <c r="J1" s="2" t="s">
        <v>8</v>
      </c>
      <c r="K1" s="2" t="s">
        <v>9</v>
      </c>
      <c r="L1" s="2" t="s">
        <v>10</v>
      </c>
      <c r="M1" s="2" t="s">
        <v>11</v>
      </c>
      <c r="N1" s="4" t="s">
        <v>387</v>
      </c>
      <c r="O1" s="2" t="s">
        <v>12</v>
      </c>
      <c r="P1" s="2" t="s">
        <v>13</v>
      </c>
      <c r="Q1" s="4" t="s">
        <v>389</v>
      </c>
      <c r="R1" s="2" t="s">
        <v>14</v>
      </c>
      <c r="S1" s="4" t="s">
        <v>388</v>
      </c>
      <c r="T1" s="2" t="s">
        <v>15</v>
      </c>
      <c r="U1" s="4" t="s">
        <v>390</v>
      </c>
      <c r="V1" s="2" t="s">
        <v>16</v>
      </c>
      <c r="W1" s="2" t="s">
        <v>17</v>
      </c>
      <c r="X1" s="4" t="s">
        <v>392</v>
      </c>
      <c r="Y1" s="4" t="s">
        <v>391</v>
      </c>
    </row>
    <row r="2" spans="1:25" x14ac:dyDescent="0.3">
      <c r="A2" t="s">
        <v>100</v>
      </c>
      <c r="B2" t="s">
        <v>101</v>
      </c>
      <c r="C2" t="s">
        <v>34</v>
      </c>
      <c r="D2">
        <v>2016</v>
      </c>
      <c r="E2" t="s">
        <v>87</v>
      </c>
      <c r="F2" t="s">
        <v>23</v>
      </c>
      <c r="G2" t="s">
        <v>88</v>
      </c>
      <c r="H2">
        <v>2522</v>
      </c>
      <c r="I2" s="5">
        <f>ROUNDUP(Table_mlbb_heroes3[[#This Row],[Hp]]/$H$116*100,0)</f>
        <v>87</v>
      </c>
      <c r="J2">
        <v>6</v>
      </c>
      <c r="K2">
        <v>439</v>
      </c>
      <c r="L2">
        <v>15</v>
      </c>
      <c r="M2">
        <v>140</v>
      </c>
      <c r="N2" s="5">
        <f>ROUNDUP(Table_mlbb_heroes3[[#This Row],[Phy_Damage]]/$M$116*100,0)</f>
        <v>100</v>
      </c>
      <c r="O2">
        <v>0</v>
      </c>
      <c r="P2">
        <v>17</v>
      </c>
      <c r="Q2" s="5">
        <f>ROUNDUP(Table_mlbb_heroes3[[#This Row],[Phy_Defence]]/$P$116*100,0)</f>
        <v>63</v>
      </c>
      <c r="R2">
        <v>15</v>
      </c>
      <c r="S2" s="5">
        <f>ROUNDUP(Table_mlbb_heroes3[[#This Row],[Mag_Defence]]/$R$116*100,0)</f>
        <v>100</v>
      </c>
      <c r="T2">
        <v>240</v>
      </c>
      <c r="U2" s="5">
        <f>ROUNDUP(Table_mlbb_heroes3[[#This Row],[Mov_Speed]]/$T$116*100,0)</f>
        <v>89</v>
      </c>
      <c r="V2">
        <v>154</v>
      </c>
      <c r="W2">
        <v>154</v>
      </c>
      <c r="X2" s="5">
        <f>Table_mlbb_heroes3[[#This Row],[Esport_Wins]]+Table_mlbb_heroes3[[#This Row],[Esport_Loss]]</f>
        <v>308</v>
      </c>
      <c r="Y2" s="5">
        <f>ROUNDUP(Table_mlbb_heroes3[[#This Row],[Esport_Wins]]/Table_mlbb_heroes3[[#This Row],[ES_total]]*100,0)</f>
        <v>50</v>
      </c>
    </row>
    <row r="3" spans="1:25" x14ac:dyDescent="0.3">
      <c r="A3" t="s">
        <v>54</v>
      </c>
      <c r="B3" t="s">
        <v>55</v>
      </c>
      <c r="C3" t="s">
        <v>56</v>
      </c>
      <c r="D3">
        <v>2020</v>
      </c>
      <c r="E3" t="s">
        <v>29</v>
      </c>
      <c r="F3" t="s">
        <v>30</v>
      </c>
      <c r="G3" t="s">
        <v>31</v>
      </c>
      <c r="H3">
        <v>2819</v>
      </c>
      <c r="I3" s="5">
        <f>ROUNDUP(Table_mlbb_heroes3[[#This Row],[Hp]]/$H$116*100,0)</f>
        <v>97</v>
      </c>
      <c r="J3">
        <v>84</v>
      </c>
      <c r="K3">
        <v>440</v>
      </c>
      <c r="L3">
        <v>15</v>
      </c>
      <c r="M3">
        <v>135</v>
      </c>
      <c r="N3" s="5">
        <f>ROUNDUP(Table_mlbb_heroes3[[#This Row],[Phy_Damage]]/$M$116*100,0)</f>
        <v>97</v>
      </c>
      <c r="O3">
        <v>0</v>
      </c>
      <c r="P3">
        <v>21</v>
      </c>
      <c r="Q3" s="5">
        <f>ROUNDUP(Table_mlbb_heroes3[[#This Row],[Phy_Defence]]/$P$116*100,0)</f>
        <v>78</v>
      </c>
      <c r="R3">
        <v>15</v>
      </c>
      <c r="S3" s="5">
        <f>ROUNDUP(Table_mlbb_heroes3[[#This Row],[Mag_Defence]]/$R$116*100,0)</f>
        <v>100</v>
      </c>
      <c r="T3">
        <v>240</v>
      </c>
      <c r="U3" s="5">
        <f>ROUNDUP(Table_mlbb_heroes3[[#This Row],[Mov_Speed]]/$T$116*100,0)</f>
        <v>89</v>
      </c>
      <c r="V3">
        <v>277</v>
      </c>
      <c r="W3">
        <v>254</v>
      </c>
      <c r="X3" s="5">
        <f>Table_mlbb_heroes3[[#This Row],[Esport_Wins]]+Table_mlbb_heroes3[[#This Row],[Esport_Loss]]</f>
        <v>531</v>
      </c>
      <c r="Y3" s="5">
        <f>ROUNDUP(Table_mlbb_heroes3[[#This Row],[Esport_Wins]]/Table_mlbb_heroes3[[#This Row],[ES_total]]*100,0)</f>
        <v>53</v>
      </c>
    </row>
    <row r="4" spans="1:25" x14ac:dyDescent="0.3">
      <c r="A4" t="s">
        <v>75</v>
      </c>
      <c r="B4" t="s">
        <v>76</v>
      </c>
      <c r="C4" t="s">
        <v>77</v>
      </c>
      <c r="D4">
        <v>2020</v>
      </c>
      <c r="E4" t="s">
        <v>29</v>
      </c>
      <c r="F4" t="s">
        <v>36</v>
      </c>
      <c r="G4" t="s">
        <v>37</v>
      </c>
      <c r="H4">
        <v>2559</v>
      </c>
      <c r="I4" s="5">
        <f>ROUNDUP(Table_mlbb_heroes3[[#This Row],[Hp]]/$H$116*100,0)</f>
        <v>88</v>
      </c>
      <c r="J4">
        <v>88</v>
      </c>
      <c r="K4">
        <v>430</v>
      </c>
      <c r="L4">
        <v>15</v>
      </c>
      <c r="M4">
        <v>135</v>
      </c>
      <c r="N4" s="5">
        <f>ROUNDUP(Table_mlbb_heroes3[[#This Row],[Phy_Damage]]/$M$116*100,0)</f>
        <v>97</v>
      </c>
      <c r="O4">
        <v>0</v>
      </c>
      <c r="P4">
        <v>18</v>
      </c>
      <c r="Q4" s="5">
        <f>ROUNDUP(Table_mlbb_heroes3[[#This Row],[Phy_Defence]]/$P$116*100,0)</f>
        <v>67</v>
      </c>
      <c r="R4">
        <v>15</v>
      </c>
      <c r="S4" s="5">
        <f>ROUNDUP(Table_mlbb_heroes3[[#This Row],[Mag_Defence]]/$R$116*100,0)</f>
        <v>100</v>
      </c>
      <c r="T4">
        <v>268</v>
      </c>
      <c r="U4" s="5">
        <f>ROUNDUP(Table_mlbb_heroes3[[#This Row],[Mov_Speed]]/$T$116*100,0)</f>
        <v>100</v>
      </c>
      <c r="V4">
        <v>327</v>
      </c>
      <c r="W4">
        <v>346</v>
      </c>
      <c r="X4" s="5">
        <f>Table_mlbb_heroes3[[#This Row],[Esport_Wins]]+Table_mlbb_heroes3[[#This Row],[Esport_Loss]]</f>
        <v>673</v>
      </c>
      <c r="Y4" s="5">
        <f>ROUNDUP(Table_mlbb_heroes3[[#This Row],[Esport_Wins]]/Table_mlbb_heroes3[[#This Row],[ES_total]]*100,0)</f>
        <v>49</v>
      </c>
    </row>
    <row r="5" spans="1:25" x14ac:dyDescent="0.3">
      <c r="A5" t="s">
        <v>175</v>
      </c>
      <c r="B5" t="s">
        <v>176</v>
      </c>
      <c r="C5" t="s">
        <v>34</v>
      </c>
      <c r="D5">
        <v>2017</v>
      </c>
      <c r="E5" t="s">
        <v>29</v>
      </c>
      <c r="F5" t="s">
        <v>23</v>
      </c>
      <c r="G5" t="s">
        <v>31</v>
      </c>
      <c r="H5">
        <v>2819</v>
      </c>
      <c r="I5" s="5">
        <f>ROUNDUP(Table_mlbb_heroes3[[#This Row],[Hp]]/$H$116*100,0)</f>
        <v>97</v>
      </c>
      <c r="J5">
        <v>84</v>
      </c>
      <c r="K5">
        <v>430</v>
      </c>
      <c r="L5">
        <v>12</v>
      </c>
      <c r="M5">
        <v>135</v>
      </c>
      <c r="N5" s="5">
        <f>ROUNDUP(Table_mlbb_heroes3[[#This Row],[Phy_Damage]]/$M$116*100,0)</f>
        <v>97</v>
      </c>
      <c r="O5">
        <v>0</v>
      </c>
      <c r="P5">
        <v>21</v>
      </c>
      <c r="Q5" s="5">
        <f>ROUNDUP(Table_mlbb_heroes3[[#This Row],[Phy_Defence]]/$P$116*100,0)</f>
        <v>78</v>
      </c>
      <c r="R5">
        <v>15</v>
      </c>
      <c r="S5" s="5">
        <f>ROUNDUP(Table_mlbb_heroes3[[#This Row],[Mag_Defence]]/$R$116*100,0)</f>
        <v>100</v>
      </c>
      <c r="T5">
        <v>260</v>
      </c>
      <c r="U5" s="5">
        <f>ROUNDUP(Table_mlbb_heroes3[[#This Row],[Mov_Speed]]/$T$116*100,0)</f>
        <v>97</v>
      </c>
      <c r="V5">
        <v>601</v>
      </c>
      <c r="W5">
        <v>634</v>
      </c>
      <c r="X5" s="5">
        <f>Table_mlbb_heroes3[[#This Row],[Esport_Wins]]+Table_mlbb_heroes3[[#This Row],[Esport_Loss]]</f>
        <v>1235</v>
      </c>
      <c r="Y5" s="5">
        <f>ROUNDUP(Table_mlbb_heroes3[[#This Row],[Esport_Wins]]/Table_mlbb_heroes3[[#This Row],[ES_total]]*100,0)</f>
        <v>49</v>
      </c>
    </row>
    <row r="6" spans="1:25" x14ac:dyDescent="0.3">
      <c r="A6" t="s">
        <v>309</v>
      </c>
      <c r="B6" t="s">
        <v>310</v>
      </c>
      <c r="C6" t="s">
        <v>311</v>
      </c>
      <c r="D6">
        <v>2021</v>
      </c>
      <c r="E6" t="s">
        <v>36</v>
      </c>
      <c r="F6" t="s">
        <v>23</v>
      </c>
      <c r="G6" t="s">
        <v>37</v>
      </c>
      <c r="H6">
        <v>2828</v>
      </c>
      <c r="I6" s="5">
        <f>ROUNDUP(Table_mlbb_heroes3[[#This Row],[Hp]]/$H$116*100,0)</f>
        <v>98</v>
      </c>
      <c r="J6">
        <v>108</v>
      </c>
      <c r="K6">
        <v>430</v>
      </c>
      <c r="L6">
        <v>21</v>
      </c>
      <c r="M6">
        <v>132</v>
      </c>
      <c r="N6" s="5">
        <f>ROUNDUP(Table_mlbb_heroes3[[#This Row],[Phy_Damage]]/$M$116*100,0)</f>
        <v>95</v>
      </c>
      <c r="O6">
        <v>0</v>
      </c>
      <c r="P6">
        <v>25</v>
      </c>
      <c r="Q6" s="5">
        <f>ROUNDUP(Table_mlbb_heroes3[[#This Row],[Phy_Defence]]/$P$116*100,0)</f>
        <v>93</v>
      </c>
      <c r="R6">
        <v>15</v>
      </c>
      <c r="S6" s="5">
        <f>ROUNDUP(Table_mlbb_heroes3[[#This Row],[Mag_Defence]]/$R$116*100,0)</f>
        <v>100</v>
      </c>
      <c r="T6">
        <v>252</v>
      </c>
      <c r="U6" s="5">
        <f>ROUNDUP(Table_mlbb_heroes3[[#This Row],[Mov_Speed]]/$T$116*100,0)</f>
        <v>94</v>
      </c>
      <c r="V6">
        <v>309</v>
      </c>
      <c r="W6">
        <v>273</v>
      </c>
      <c r="X6" s="5">
        <f>Table_mlbb_heroes3[[#This Row],[Esport_Wins]]+Table_mlbb_heroes3[[#This Row],[Esport_Loss]]</f>
        <v>582</v>
      </c>
      <c r="Y6" s="5">
        <f>ROUNDUP(Table_mlbb_heroes3[[#This Row],[Esport_Wins]]/Table_mlbb_heroes3[[#This Row],[ES_total]]*100,0)</f>
        <v>54</v>
      </c>
    </row>
    <row r="7" spans="1:25" x14ac:dyDescent="0.3">
      <c r="A7" t="s">
        <v>251</v>
      </c>
      <c r="B7" t="s">
        <v>252</v>
      </c>
      <c r="C7" t="s">
        <v>132</v>
      </c>
      <c r="D7">
        <v>2018</v>
      </c>
      <c r="E7" t="s">
        <v>87</v>
      </c>
      <c r="F7" t="s">
        <v>22</v>
      </c>
      <c r="G7" t="s">
        <v>88</v>
      </c>
      <c r="H7">
        <v>2490</v>
      </c>
      <c r="I7" s="5">
        <f>ROUNDUP(Table_mlbb_heroes3[[#This Row],[Hp]]/$H$116*100,0)</f>
        <v>86</v>
      </c>
      <c r="J7">
        <v>72</v>
      </c>
      <c r="K7">
        <v>100</v>
      </c>
      <c r="L7">
        <v>240</v>
      </c>
      <c r="M7">
        <v>131</v>
      </c>
      <c r="N7" s="5">
        <f>ROUNDUP(Table_mlbb_heroes3[[#This Row],[Phy_Damage]]/$M$116*100,0)</f>
        <v>94</v>
      </c>
      <c r="O7">
        <v>0</v>
      </c>
      <c r="P7">
        <v>14</v>
      </c>
      <c r="Q7" s="5">
        <f>ROUNDUP(Table_mlbb_heroes3[[#This Row],[Phy_Defence]]/$P$116*100,0)</f>
        <v>52</v>
      </c>
      <c r="R7">
        <v>15</v>
      </c>
      <c r="S7" s="5">
        <f>ROUNDUP(Table_mlbb_heroes3[[#This Row],[Mag_Defence]]/$R$116*100,0)</f>
        <v>100</v>
      </c>
      <c r="T7">
        <v>240</v>
      </c>
      <c r="U7" s="5">
        <f>ROUNDUP(Table_mlbb_heroes3[[#This Row],[Mov_Speed]]/$T$116*100,0)</f>
        <v>89</v>
      </c>
      <c r="V7">
        <v>19</v>
      </c>
      <c r="W7">
        <v>35</v>
      </c>
      <c r="X7" s="5">
        <f>Table_mlbb_heroes3[[#This Row],[Esport_Wins]]+Table_mlbb_heroes3[[#This Row],[Esport_Loss]]</f>
        <v>54</v>
      </c>
      <c r="Y7" s="5">
        <f>ROUNDUP(Table_mlbb_heroes3[[#This Row],[Esport_Wins]]/Table_mlbb_heroes3[[#This Row],[ES_total]]*100,0)</f>
        <v>36</v>
      </c>
    </row>
    <row r="8" spans="1:25" x14ac:dyDescent="0.3">
      <c r="A8" t="s">
        <v>32</v>
      </c>
      <c r="B8" t="s">
        <v>33</v>
      </c>
      <c r="C8" t="s">
        <v>34</v>
      </c>
      <c r="D8">
        <v>2018</v>
      </c>
      <c r="E8" t="s">
        <v>36</v>
      </c>
      <c r="F8" t="s">
        <v>23</v>
      </c>
      <c r="G8" t="s">
        <v>37</v>
      </c>
      <c r="H8">
        <v>2718</v>
      </c>
      <c r="I8" s="5">
        <f>ROUNDUP(Table_mlbb_heroes3[[#This Row],[Hp]]/$H$116*100,0)</f>
        <v>94</v>
      </c>
      <c r="J8">
        <v>98</v>
      </c>
      <c r="K8">
        <v>405</v>
      </c>
      <c r="L8">
        <v>18</v>
      </c>
      <c r="M8">
        <v>129</v>
      </c>
      <c r="N8" s="5">
        <f>ROUNDUP(Table_mlbb_heroes3[[#This Row],[Phy_Damage]]/$M$116*100,0)</f>
        <v>93</v>
      </c>
      <c r="O8">
        <v>0</v>
      </c>
      <c r="P8">
        <v>21</v>
      </c>
      <c r="Q8" s="5">
        <f>ROUNDUP(Table_mlbb_heroes3[[#This Row],[Phy_Defence]]/$P$116*100,0)</f>
        <v>78</v>
      </c>
      <c r="R8">
        <v>15</v>
      </c>
      <c r="S8" s="5">
        <f>ROUNDUP(Table_mlbb_heroes3[[#This Row],[Mag_Defence]]/$R$116*100,0)</f>
        <v>100</v>
      </c>
      <c r="T8">
        <v>260</v>
      </c>
      <c r="U8" s="5">
        <f>ROUNDUP(Table_mlbb_heroes3[[#This Row],[Mov_Speed]]/$T$116*100,0)</f>
        <v>97</v>
      </c>
      <c r="V8">
        <v>95</v>
      </c>
      <c r="W8">
        <v>92</v>
      </c>
      <c r="X8" s="5">
        <f>Table_mlbb_heroes3[[#This Row],[Esport_Wins]]+Table_mlbb_heroes3[[#This Row],[Esport_Loss]]</f>
        <v>187</v>
      </c>
      <c r="Y8" s="5">
        <f>ROUNDUP(Table_mlbb_heroes3[[#This Row],[Esport_Wins]]/Table_mlbb_heroes3[[#This Row],[ES_total]]*100,0)</f>
        <v>51</v>
      </c>
    </row>
    <row r="9" spans="1:25" x14ac:dyDescent="0.3">
      <c r="A9" t="s">
        <v>334</v>
      </c>
      <c r="B9" t="s">
        <v>335</v>
      </c>
      <c r="C9" t="s">
        <v>34</v>
      </c>
      <c r="D9">
        <v>2019</v>
      </c>
      <c r="E9" t="s">
        <v>36</v>
      </c>
      <c r="F9" t="s">
        <v>23</v>
      </c>
      <c r="G9" t="s">
        <v>37</v>
      </c>
      <c r="H9">
        <v>2728</v>
      </c>
      <c r="I9" s="5">
        <f>ROUNDUP(Table_mlbb_heroes3[[#This Row],[Hp]]/$H$116*100,0)</f>
        <v>94</v>
      </c>
      <c r="J9">
        <v>108</v>
      </c>
      <c r="K9">
        <v>430</v>
      </c>
      <c r="L9">
        <v>21</v>
      </c>
      <c r="M9">
        <v>129</v>
      </c>
      <c r="N9" s="5">
        <f>ROUNDUP(Table_mlbb_heroes3[[#This Row],[Phy_Damage]]/$M$116*100,0)</f>
        <v>93</v>
      </c>
      <c r="O9">
        <v>0</v>
      </c>
      <c r="P9">
        <v>19</v>
      </c>
      <c r="Q9" s="5">
        <f>ROUNDUP(Table_mlbb_heroes3[[#This Row],[Phy_Defence]]/$P$116*100,0)</f>
        <v>71</v>
      </c>
      <c r="R9">
        <v>15</v>
      </c>
      <c r="S9" s="5">
        <f>ROUNDUP(Table_mlbb_heroes3[[#This Row],[Mag_Defence]]/$R$116*100,0)</f>
        <v>100</v>
      </c>
      <c r="T9">
        <v>255</v>
      </c>
      <c r="U9" s="5">
        <f>ROUNDUP(Table_mlbb_heroes3[[#This Row],[Mov_Speed]]/$T$116*100,0)</f>
        <v>95</v>
      </c>
      <c r="V9">
        <v>103</v>
      </c>
      <c r="W9">
        <v>105</v>
      </c>
      <c r="X9" s="5">
        <f>Table_mlbb_heroes3[[#This Row],[Esport_Wins]]+Table_mlbb_heroes3[[#This Row],[Esport_Loss]]</f>
        <v>208</v>
      </c>
      <c r="Y9" s="5">
        <f>ROUNDUP(Table_mlbb_heroes3[[#This Row],[Esport_Wins]]/Table_mlbb_heroes3[[#This Row],[ES_total]]*100,0)</f>
        <v>50</v>
      </c>
    </row>
    <row r="10" spans="1:25" x14ac:dyDescent="0.3">
      <c r="A10" t="s">
        <v>369</v>
      </c>
      <c r="B10" t="s">
        <v>370</v>
      </c>
      <c r="C10" t="s">
        <v>371</v>
      </c>
      <c r="D10">
        <v>2020</v>
      </c>
      <c r="E10" t="s">
        <v>36</v>
      </c>
      <c r="F10" t="s">
        <v>23</v>
      </c>
      <c r="G10" t="s">
        <v>37</v>
      </c>
      <c r="H10">
        <v>2698</v>
      </c>
      <c r="I10" s="5">
        <f>ROUNDUP(Table_mlbb_heroes3[[#This Row],[Hp]]/$H$116*100,0)</f>
        <v>93</v>
      </c>
      <c r="J10">
        <v>118</v>
      </c>
      <c r="K10">
        <v>0</v>
      </c>
      <c r="L10">
        <v>0</v>
      </c>
      <c r="M10">
        <v>129</v>
      </c>
      <c r="N10" s="5">
        <f>ROUNDUP(Table_mlbb_heroes3[[#This Row],[Phy_Damage]]/$M$116*100,0)</f>
        <v>93</v>
      </c>
      <c r="O10">
        <v>0</v>
      </c>
      <c r="P10">
        <v>21</v>
      </c>
      <c r="Q10" s="5">
        <f>ROUNDUP(Table_mlbb_heroes3[[#This Row],[Phy_Defence]]/$P$116*100,0)</f>
        <v>78</v>
      </c>
      <c r="R10">
        <v>15</v>
      </c>
      <c r="S10" s="5">
        <f>ROUNDUP(Table_mlbb_heroes3[[#This Row],[Mag_Defence]]/$R$116*100,0)</f>
        <v>100</v>
      </c>
      <c r="T10">
        <v>245</v>
      </c>
      <c r="U10" s="5">
        <f>ROUNDUP(Table_mlbb_heroes3[[#This Row],[Mov_Speed]]/$T$116*100,0)</f>
        <v>91</v>
      </c>
      <c r="V10">
        <v>550</v>
      </c>
      <c r="W10">
        <v>594</v>
      </c>
      <c r="X10" s="5">
        <f>Table_mlbb_heroes3[[#This Row],[Esport_Wins]]+Table_mlbb_heroes3[[#This Row],[Esport_Loss]]</f>
        <v>1144</v>
      </c>
      <c r="Y10" s="5">
        <f>ROUNDUP(Table_mlbb_heroes3[[#This Row],[Esport_Wins]]/Table_mlbb_heroes3[[#This Row],[ES_total]]*100,0)</f>
        <v>49</v>
      </c>
    </row>
    <row r="11" spans="1:25" x14ac:dyDescent="0.3">
      <c r="A11" t="s">
        <v>214</v>
      </c>
      <c r="B11" t="s">
        <v>215</v>
      </c>
      <c r="C11" t="s">
        <v>216</v>
      </c>
      <c r="D11">
        <v>2022</v>
      </c>
      <c r="E11" t="s">
        <v>36</v>
      </c>
      <c r="F11" t="s">
        <v>41</v>
      </c>
      <c r="G11" t="s">
        <v>37</v>
      </c>
      <c r="H11">
        <v>2878</v>
      </c>
      <c r="I11" s="5">
        <f>ROUNDUP(Table_mlbb_heroes3[[#This Row],[Hp]]/$H$116*100,0)</f>
        <v>99</v>
      </c>
      <c r="J11">
        <v>78</v>
      </c>
      <c r="K11">
        <v>420</v>
      </c>
      <c r="L11">
        <v>16</v>
      </c>
      <c r="M11">
        <v>128</v>
      </c>
      <c r="N11" s="5">
        <f>ROUNDUP(Table_mlbb_heroes3[[#This Row],[Phy_Damage]]/$M$116*100,0)</f>
        <v>92</v>
      </c>
      <c r="O11">
        <v>0</v>
      </c>
      <c r="P11">
        <v>24</v>
      </c>
      <c r="Q11" s="5">
        <f>ROUNDUP(Table_mlbb_heroes3[[#This Row],[Phy_Defence]]/$P$116*100,0)</f>
        <v>89</v>
      </c>
      <c r="R11">
        <v>15</v>
      </c>
      <c r="S11" s="5">
        <f>ROUNDUP(Table_mlbb_heroes3[[#This Row],[Mag_Defence]]/$R$116*100,0)</f>
        <v>100</v>
      </c>
      <c r="T11">
        <v>262</v>
      </c>
      <c r="U11" s="5">
        <f>ROUNDUP(Table_mlbb_heroes3[[#This Row],[Mov_Speed]]/$T$116*100,0)</f>
        <v>98</v>
      </c>
      <c r="V11">
        <v>281</v>
      </c>
      <c r="W11">
        <v>256</v>
      </c>
      <c r="X11" s="5">
        <f>Table_mlbb_heroes3[[#This Row],[Esport_Wins]]+Table_mlbb_heroes3[[#This Row],[Esport_Loss]]</f>
        <v>537</v>
      </c>
      <c r="Y11" s="5">
        <f>ROUNDUP(Table_mlbb_heroes3[[#This Row],[Esport_Wins]]/Table_mlbb_heroes3[[#This Row],[ES_total]]*100,0)</f>
        <v>53</v>
      </c>
    </row>
    <row r="12" spans="1:25" x14ac:dyDescent="0.3">
      <c r="A12" t="s">
        <v>272</v>
      </c>
      <c r="B12" t="s">
        <v>273</v>
      </c>
      <c r="C12" t="s">
        <v>34</v>
      </c>
      <c r="D12">
        <v>2018</v>
      </c>
      <c r="E12" t="s">
        <v>36</v>
      </c>
      <c r="F12" t="s">
        <v>23</v>
      </c>
      <c r="G12" t="s">
        <v>37</v>
      </c>
      <c r="H12">
        <v>2738</v>
      </c>
      <c r="I12" s="5">
        <f>ROUNDUP(Table_mlbb_heroes3[[#This Row],[Hp]]/$H$116*100,0)</f>
        <v>95</v>
      </c>
      <c r="J12">
        <v>7</v>
      </c>
      <c r="K12">
        <v>0</v>
      </c>
      <c r="L12">
        <v>0</v>
      </c>
      <c r="M12">
        <v>128</v>
      </c>
      <c r="N12" s="5">
        <f>ROUNDUP(Table_mlbb_heroes3[[#This Row],[Phy_Damage]]/$M$116*100,0)</f>
        <v>92</v>
      </c>
      <c r="O12">
        <v>0</v>
      </c>
      <c r="P12">
        <v>25</v>
      </c>
      <c r="Q12" s="5">
        <f>ROUNDUP(Table_mlbb_heroes3[[#This Row],[Phy_Defence]]/$P$116*100,0)</f>
        <v>93</v>
      </c>
      <c r="R12">
        <v>15</v>
      </c>
      <c r="S12" s="5">
        <f>ROUNDUP(Table_mlbb_heroes3[[#This Row],[Mag_Defence]]/$R$116*100,0)</f>
        <v>100</v>
      </c>
      <c r="T12">
        <v>260</v>
      </c>
      <c r="U12" s="5">
        <f>ROUNDUP(Table_mlbb_heroes3[[#This Row],[Mov_Speed]]/$T$116*100,0)</f>
        <v>97</v>
      </c>
      <c r="V12">
        <v>95</v>
      </c>
      <c r="W12">
        <v>110</v>
      </c>
      <c r="X12" s="5">
        <f>Table_mlbb_heroes3[[#This Row],[Esport_Wins]]+Table_mlbb_heroes3[[#This Row],[Esport_Loss]]</f>
        <v>205</v>
      </c>
      <c r="Y12" s="5">
        <f>ROUNDUP(Table_mlbb_heroes3[[#This Row],[Esport_Wins]]/Table_mlbb_heroes3[[#This Row],[ES_total]]*100,0)</f>
        <v>47</v>
      </c>
    </row>
    <row r="13" spans="1:25" x14ac:dyDescent="0.3">
      <c r="A13" t="s">
        <v>323</v>
      </c>
      <c r="B13" t="s">
        <v>324</v>
      </c>
      <c r="C13" t="s">
        <v>132</v>
      </c>
      <c r="D13">
        <v>2017</v>
      </c>
      <c r="E13" t="s">
        <v>36</v>
      </c>
      <c r="F13" t="s">
        <v>87</v>
      </c>
      <c r="G13" t="s">
        <v>24</v>
      </c>
      <c r="H13">
        <v>2730</v>
      </c>
      <c r="I13" s="5">
        <f>ROUNDUP(Table_mlbb_heroes3[[#This Row],[Hp]]/$H$116*100,0)</f>
        <v>94</v>
      </c>
      <c r="J13">
        <v>72</v>
      </c>
      <c r="K13">
        <v>450</v>
      </c>
      <c r="L13">
        <v>15</v>
      </c>
      <c r="M13">
        <v>128</v>
      </c>
      <c r="N13" s="5">
        <f>ROUNDUP(Table_mlbb_heroes3[[#This Row],[Phy_Damage]]/$M$116*100,0)</f>
        <v>92</v>
      </c>
      <c r="O13">
        <v>0</v>
      </c>
      <c r="P13">
        <v>22</v>
      </c>
      <c r="Q13" s="5">
        <f>ROUNDUP(Table_mlbb_heroes3[[#This Row],[Phy_Defence]]/$P$116*100,0)</f>
        <v>82</v>
      </c>
      <c r="R13">
        <v>15</v>
      </c>
      <c r="S13" s="5">
        <f>ROUNDUP(Table_mlbb_heroes3[[#This Row],[Mag_Defence]]/$R$116*100,0)</f>
        <v>100</v>
      </c>
      <c r="T13">
        <v>240</v>
      </c>
      <c r="U13" s="5">
        <f>ROUNDUP(Table_mlbb_heroes3[[#This Row],[Mov_Speed]]/$T$116*100,0)</f>
        <v>89</v>
      </c>
      <c r="V13">
        <v>361</v>
      </c>
      <c r="W13">
        <v>411</v>
      </c>
      <c r="X13" s="5">
        <f>Table_mlbb_heroes3[[#This Row],[Esport_Wins]]+Table_mlbb_heroes3[[#This Row],[Esport_Loss]]</f>
        <v>772</v>
      </c>
      <c r="Y13" s="5">
        <f>ROUNDUP(Table_mlbb_heroes3[[#This Row],[Esport_Wins]]/Table_mlbb_heroes3[[#This Row],[ES_total]]*100,0)</f>
        <v>47</v>
      </c>
    </row>
    <row r="14" spans="1:25" x14ac:dyDescent="0.3">
      <c r="A14" t="s">
        <v>164</v>
      </c>
      <c r="B14" t="s">
        <v>165</v>
      </c>
      <c r="C14" t="s">
        <v>132</v>
      </c>
      <c r="D14">
        <v>2017</v>
      </c>
      <c r="E14" t="s">
        <v>29</v>
      </c>
      <c r="F14" t="s">
        <v>36</v>
      </c>
      <c r="G14" t="s">
        <v>31</v>
      </c>
      <c r="H14">
        <v>2629</v>
      </c>
      <c r="I14" s="5">
        <f>ROUNDUP(Table_mlbb_heroes3[[#This Row],[Hp]]/$H$116*100,0)</f>
        <v>91</v>
      </c>
      <c r="J14">
        <v>84</v>
      </c>
      <c r="K14">
        <v>0</v>
      </c>
      <c r="L14">
        <v>0</v>
      </c>
      <c r="M14">
        <v>128</v>
      </c>
      <c r="N14" s="5">
        <f>ROUNDUP(Table_mlbb_heroes3[[#This Row],[Phy_Damage]]/$M$116*100,0)</f>
        <v>92</v>
      </c>
      <c r="O14">
        <v>0</v>
      </c>
      <c r="P14">
        <v>10</v>
      </c>
      <c r="Q14" s="5">
        <f>ROUNDUP(Table_mlbb_heroes3[[#This Row],[Phy_Defence]]/$P$116*100,0)</f>
        <v>38</v>
      </c>
      <c r="R14">
        <v>15</v>
      </c>
      <c r="S14" s="5">
        <f>ROUNDUP(Table_mlbb_heroes3[[#This Row],[Mag_Defence]]/$R$116*100,0)</f>
        <v>100</v>
      </c>
      <c r="T14">
        <v>260</v>
      </c>
      <c r="U14" s="5">
        <f>ROUNDUP(Table_mlbb_heroes3[[#This Row],[Mov_Speed]]/$T$116*100,0)</f>
        <v>97</v>
      </c>
      <c r="V14">
        <v>71</v>
      </c>
      <c r="W14">
        <v>74</v>
      </c>
      <c r="X14" s="5">
        <f>Table_mlbb_heroes3[[#This Row],[Esport_Wins]]+Table_mlbb_heroes3[[#This Row],[Esport_Loss]]</f>
        <v>145</v>
      </c>
      <c r="Y14" s="5">
        <f>ROUNDUP(Table_mlbb_heroes3[[#This Row],[Esport_Wins]]/Table_mlbb_heroes3[[#This Row],[ES_total]]*100,0)</f>
        <v>49</v>
      </c>
    </row>
    <row r="15" spans="1:25" x14ac:dyDescent="0.3">
      <c r="A15" t="s">
        <v>144</v>
      </c>
      <c r="B15" t="s">
        <v>145</v>
      </c>
      <c r="C15" t="s">
        <v>146</v>
      </c>
      <c r="D15">
        <v>2016</v>
      </c>
      <c r="E15" t="s">
        <v>22</v>
      </c>
      <c r="F15" t="s">
        <v>23</v>
      </c>
      <c r="G15" t="s">
        <v>24</v>
      </c>
      <c r="H15">
        <v>2526</v>
      </c>
      <c r="I15" s="5">
        <f>ROUNDUP(Table_mlbb_heroes3[[#This Row],[Hp]]/$H$116*100,0)</f>
        <v>87</v>
      </c>
      <c r="J15">
        <v>66</v>
      </c>
      <c r="K15">
        <v>100</v>
      </c>
      <c r="L15">
        <v>3</v>
      </c>
      <c r="M15">
        <v>126</v>
      </c>
      <c r="N15" s="5">
        <f>ROUNDUP(Table_mlbb_heroes3[[#This Row],[Phy_Damage]]/$M$116*100,0)</f>
        <v>90</v>
      </c>
      <c r="O15">
        <v>0</v>
      </c>
      <c r="P15">
        <v>19</v>
      </c>
      <c r="Q15" s="5">
        <f>ROUNDUP(Table_mlbb_heroes3[[#This Row],[Phy_Defence]]/$P$116*100,0)</f>
        <v>71</v>
      </c>
      <c r="R15">
        <v>15</v>
      </c>
      <c r="S15" s="5">
        <f>ROUNDUP(Table_mlbb_heroes3[[#This Row],[Mag_Defence]]/$R$116*100,0)</f>
        <v>100</v>
      </c>
      <c r="T15">
        <v>265</v>
      </c>
      <c r="U15" s="5">
        <f>ROUNDUP(Table_mlbb_heroes3[[#This Row],[Mov_Speed]]/$T$116*100,0)</f>
        <v>99</v>
      </c>
      <c r="V15">
        <v>189</v>
      </c>
      <c r="W15">
        <v>196</v>
      </c>
      <c r="X15" s="5">
        <f>Table_mlbb_heroes3[[#This Row],[Esport_Wins]]+Table_mlbb_heroes3[[#This Row],[Esport_Loss]]</f>
        <v>385</v>
      </c>
      <c r="Y15" s="5">
        <f>ROUNDUP(Table_mlbb_heroes3[[#This Row],[Esport_Wins]]/Table_mlbb_heroes3[[#This Row],[ES_total]]*100,0)</f>
        <v>50</v>
      </c>
    </row>
    <row r="16" spans="1:25" x14ac:dyDescent="0.3">
      <c r="A16" t="s">
        <v>177</v>
      </c>
      <c r="B16" t="s">
        <v>178</v>
      </c>
      <c r="C16" t="s">
        <v>34</v>
      </c>
      <c r="D16">
        <v>2019</v>
      </c>
      <c r="E16" t="s">
        <v>36</v>
      </c>
      <c r="F16" t="s">
        <v>23</v>
      </c>
      <c r="G16" t="s">
        <v>88</v>
      </c>
      <c r="H16">
        <v>2528</v>
      </c>
      <c r="I16" s="5">
        <f>ROUNDUP(Table_mlbb_heroes3[[#This Row],[Hp]]/$H$116*100,0)</f>
        <v>87</v>
      </c>
      <c r="J16">
        <v>78</v>
      </c>
      <c r="K16">
        <v>0</v>
      </c>
      <c r="L16">
        <v>0</v>
      </c>
      <c r="M16">
        <v>126</v>
      </c>
      <c r="N16" s="5">
        <f>ROUNDUP(Table_mlbb_heroes3[[#This Row],[Phy_Damage]]/$M$116*100,0)</f>
        <v>90</v>
      </c>
      <c r="O16">
        <v>0</v>
      </c>
      <c r="P16">
        <v>18</v>
      </c>
      <c r="Q16" s="5">
        <f>ROUNDUP(Table_mlbb_heroes3[[#This Row],[Phy_Defence]]/$P$116*100,0)</f>
        <v>67</v>
      </c>
      <c r="R16">
        <v>15</v>
      </c>
      <c r="S16" s="5">
        <f>ROUNDUP(Table_mlbb_heroes3[[#This Row],[Mag_Defence]]/$R$116*100,0)</f>
        <v>100</v>
      </c>
      <c r="T16">
        <v>260</v>
      </c>
      <c r="U16" s="5">
        <f>ROUNDUP(Table_mlbb_heroes3[[#This Row],[Mov_Speed]]/$T$116*100,0)</f>
        <v>97</v>
      </c>
      <c r="V16">
        <v>18</v>
      </c>
      <c r="W16">
        <v>26</v>
      </c>
      <c r="X16" s="5">
        <f>Table_mlbb_heroes3[[#This Row],[Esport_Wins]]+Table_mlbb_heroes3[[#This Row],[Esport_Loss]]</f>
        <v>44</v>
      </c>
      <c r="Y16" s="5">
        <f>ROUNDUP(Table_mlbb_heroes3[[#This Row],[Esport_Wins]]/Table_mlbb_heroes3[[#This Row],[ES_total]]*100,0)</f>
        <v>41</v>
      </c>
    </row>
    <row r="17" spans="1:25" x14ac:dyDescent="0.3">
      <c r="A17" t="s">
        <v>249</v>
      </c>
      <c r="B17" t="s">
        <v>250</v>
      </c>
      <c r="C17" t="s">
        <v>34</v>
      </c>
      <c r="D17">
        <v>2018</v>
      </c>
      <c r="E17" t="s">
        <v>36</v>
      </c>
      <c r="F17" t="s">
        <v>23</v>
      </c>
      <c r="G17" t="s">
        <v>37</v>
      </c>
      <c r="H17">
        <v>2738</v>
      </c>
      <c r="I17" s="5">
        <f>ROUNDUP(Table_mlbb_heroes3[[#This Row],[Hp]]/$H$116*100,0)</f>
        <v>95</v>
      </c>
      <c r="J17">
        <v>7</v>
      </c>
      <c r="K17">
        <v>0</v>
      </c>
      <c r="L17">
        <v>0</v>
      </c>
      <c r="M17">
        <v>126</v>
      </c>
      <c r="N17" s="5">
        <f>ROUNDUP(Table_mlbb_heroes3[[#This Row],[Phy_Damage]]/$M$116*100,0)</f>
        <v>90</v>
      </c>
      <c r="O17">
        <v>0</v>
      </c>
      <c r="P17">
        <v>21</v>
      </c>
      <c r="Q17" s="5">
        <f>ROUNDUP(Table_mlbb_heroes3[[#This Row],[Phy_Defence]]/$P$116*100,0)</f>
        <v>78</v>
      </c>
      <c r="R17">
        <v>15</v>
      </c>
      <c r="S17" s="5">
        <f>ROUNDUP(Table_mlbb_heroes3[[#This Row],[Mag_Defence]]/$R$116*100,0)</f>
        <v>100</v>
      </c>
      <c r="T17">
        <v>240</v>
      </c>
      <c r="U17" s="5">
        <f>ROUNDUP(Table_mlbb_heroes3[[#This Row],[Mov_Speed]]/$T$116*100,0)</f>
        <v>89</v>
      </c>
      <c r="V17">
        <v>89</v>
      </c>
      <c r="W17">
        <v>122</v>
      </c>
      <c r="X17" s="5">
        <f>Table_mlbb_heroes3[[#This Row],[Esport_Wins]]+Table_mlbb_heroes3[[#This Row],[Esport_Loss]]</f>
        <v>211</v>
      </c>
      <c r="Y17" s="5">
        <f>ROUNDUP(Table_mlbb_heroes3[[#This Row],[Esport_Wins]]/Table_mlbb_heroes3[[#This Row],[ES_total]]*100,0)</f>
        <v>43</v>
      </c>
    </row>
    <row r="18" spans="1:25" x14ac:dyDescent="0.3">
      <c r="A18" t="s">
        <v>331</v>
      </c>
      <c r="B18" t="s">
        <v>332</v>
      </c>
      <c r="C18" t="s">
        <v>34</v>
      </c>
      <c r="D18">
        <v>2019</v>
      </c>
      <c r="E18" t="s">
        <v>36</v>
      </c>
      <c r="F18" t="s">
        <v>23</v>
      </c>
      <c r="G18" t="s">
        <v>37</v>
      </c>
      <c r="H18">
        <v>2868</v>
      </c>
      <c r="I18" s="5">
        <f>ROUNDUP(Table_mlbb_heroes3[[#This Row],[Hp]]/$H$116*100,0)</f>
        <v>99</v>
      </c>
      <c r="J18">
        <v>78</v>
      </c>
      <c r="K18">
        <v>430</v>
      </c>
      <c r="L18">
        <v>16</v>
      </c>
      <c r="M18">
        <v>126</v>
      </c>
      <c r="N18" s="5">
        <f>ROUNDUP(Table_mlbb_heroes3[[#This Row],[Phy_Damage]]/$M$116*100,0)</f>
        <v>90</v>
      </c>
      <c r="O18">
        <v>0</v>
      </c>
      <c r="P18">
        <v>22</v>
      </c>
      <c r="Q18" s="5">
        <f>ROUNDUP(Table_mlbb_heroes3[[#This Row],[Phy_Defence]]/$P$116*100,0)</f>
        <v>82</v>
      </c>
      <c r="R18">
        <v>15</v>
      </c>
      <c r="S18" s="5">
        <f>ROUNDUP(Table_mlbb_heroes3[[#This Row],[Mag_Defence]]/$R$116*100,0)</f>
        <v>100</v>
      </c>
      <c r="T18">
        <v>255</v>
      </c>
      <c r="U18" s="5">
        <f>ROUNDUP(Table_mlbb_heroes3[[#This Row],[Mov_Speed]]/$T$116*100,0)</f>
        <v>95</v>
      </c>
      <c r="V18">
        <v>88</v>
      </c>
      <c r="W18">
        <v>84</v>
      </c>
      <c r="X18" s="5">
        <f>Table_mlbb_heroes3[[#This Row],[Esport_Wins]]+Table_mlbb_heroes3[[#This Row],[Esport_Loss]]</f>
        <v>172</v>
      </c>
      <c r="Y18" s="5">
        <f>ROUNDUP(Table_mlbb_heroes3[[#This Row],[Esport_Wins]]/Table_mlbb_heroes3[[#This Row],[ES_total]]*100,0)</f>
        <v>52</v>
      </c>
    </row>
    <row r="19" spans="1:25" x14ac:dyDescent="0.3">
      <c r="A19" t="s">
        <v>102</v>
      </c>
      <c r="B19" t="s">
        <v>103</v>
      </c>
      <c r="C19" t="s">
        <v>104</v>
      </c>
      <c r="D19">
        <v>2020</v>
      </c>
      <c r="E19" t="s">
        <v>30</v>
      </c>
      <c r="F19" t="s">
        <v>23</v>
      </c>
      <c r="G19" t="s">
        <v>31</v>
      </c>
      <c r="H19">
        <v>2528</v>
      </c>
      <c r="I19" s="5">
        <f>ROUNDUP(Table_mlbb_heroes3[[#This Row],[Hp]]/$H$116*100,0)</f>
        <v>87</v>
      </c>
      <c r="J19">
        <v>78</v>
      </c>
      <c r="K19">
        <v>430</v>
      </c>
      <c r="L19">
        <v>16</v>
      </c>
      <c r="M19">
        <v>126</v>
      </c>
      <c r="N19" s="5">
        <f>ROUNDUP(Table_mlbb_heroes3[[#This Row],[Phy_Damage]]/$M$116*100,0)</f>
        <v>90</v>
      </c>
      <c r="O19">
        <v>0</v>
      </c>
      <c r="P19">
        <v>25</v>
      </c>
      <c r="Q19" s="5">
        <f>ROUNDUP(Table_mlbb_heroes3[[#This Row],[Phy_Defence]]/$P$116*100,0)</f>
        <v>93</v>
      </c>
      <c r="R19">
        <v>15</v>
      </c>
      <c r="S19" s="5">
        <f>ROUNDUP(Table_mlbb_heroes3[[#This Row],[Mag_Defence]]/$R$116*100,0)</f>
        <v>100</v>
      </c>
      <c r="T19">
        <v>255</v>
      </c>
      <c r="U19" s="5">
        <f>ROUNDUP(Table_mlbb_heroes3[[#This Row],[Mov_Speed]]/$T$116*100,0)</f>
        <v>95</v>
      </c>
      <c r="V19">
        <v>32</v>
      </c>
      <c r="W19">
        <v>47</v>
      </c>
      <c r="X19" s="5">
        <f>Table_mlbb_heroes3[[#This Row],[Esport_Wins]]+Table_mlbb_heroes3[[#This Row],[Esport_Loss]]</f>
        <v>79</v>
      </c>
      <c r="Y19" s="5">
        <f>ROUNDUP(Table_mlbb_heroes3[[#This Row],[Esport_Wins]]/Table_mlbb_heroes3[[#This Row],[ES_total]]*100,0)</f>
        <v>41</v>
      </c>
    </row>
    <row r="20" spans="1:25" x14ac:dyDescent="0.3">
      <c r="A20" t="s">
        <v>254</v>
      </c>
      <c r="B20" t="s">
        <v>255</v>
      </c>
      <c r="C20" t="s">
        <v>256</v>
      </c>
      <c r="D20">
        <v>2019</v>
      </c>
      <c r="E20" t="s">
        <v>22</v>
      </c>
      <c r="F20" t="s">
        <v>23</v>
      </c>
      <c r="G20" t="s">
        <v>24</v>
      </c>
      <c r="H20">
        <v>2578</v>
      </c>
      <c r="I20" s="5">
        <f>ROUNDUP(Table_mlbb_heroes3[[#This Row],[Hp]]/$H$116*100,0)</f>
        <v>89</v>
      </c>
      <c r="J20">
        <v>78</v>
      </c>
      <c r="K20">
        <v>100</v>
      </c>
      <c r="L20">
        <v>4</v>
      </c>
      <c r="M20">
        <v>125</v>
      </c>
      <c r="N20" s="5">
        <f>ROUNDUP(Table_mlbb_heroes3[[#This Row],[Phy_Damage]]/$M$116*100,0)</f>
        <v>90</v>
      </c>
      <c r="O20">
        <v>0</v>
      </c>
      <c r="P20">
        <v>18</v>
      </c>
      <c r="Q20" s="5">
        <f>ROUNDUP(Table_mlbb_heroes3[[#This Row],[Phy_Defence]]/$P$116*100,0)</f>
        <v>67</v>
      </c>
      <c r="R20">
        <v>15</v>
      </c>
      <c r="S20" s="5">
        <f>ROUNDUP(Table_mlbb_heroes3[[#This Row],[Mag_Defence]]/$R$116*100,0)</f>
        <v>100</v>
      </c>
      <c r="T20">
        <v>260</v>
      </c>
      <c r="U20" s="5">
        <f>ROUNDUP(Table_mlbb_heroes3[[#This Row],[Mov_Speed]]/$T$116*100,0)</f>
        <v>97</v>
      </c>
      <c r="V20">
        <v>700</v>
      </c>
      <c r="W20">
        <v>684</v>
      </c>
      <c r="X20" s="5">
        <f>Table_mlbb_heroes3[[#This Row],[Esport_Wins]]+Table_mlbb_heroes3[[#This Row],[Esport_Loss]]</f>
        <v>1384</v>
      </c>
      <c r="Y20" s="5">
        <f>ROUNDUP(Table_mlbb_heroes3[[#This Row],[Esport_Wins]]/Table_mlbb_heroes3[[#This Row],[ES_total]]*100,0)</f>
        <v>51</v>
      </c>
    </row>
    <row r="21" spans="1:25" x14ac:dyDescent="0.3">
      <c r="A21" t="s">
        <v>246</v>
      </c>
      <c r="B21" t="s">
        <v>247</v>
      </c>
      <c r="C21" t="s">
        <v>248</v>
      </c>
      <c r="D21">
        <v>2016</v>
      </c>
      <c r="E21" t="s">
        <v>87</v>
      </c>
      <c r="F21" t="s">
        <v>23</v>
      </c>
      <c r="G21" t="s">
        <v>88</v>
      </c>
      <c r="H21">
        <v>2500</v>
      </c>
      <c r="I21" s="5">
        <f>ROUNDUP(Table_mlbb_heroes3[[#This Row],[Hp]]/$H$116*100,0)</f>
        <v>86</v>
      </c>
      <c r="J21">
        <v>54</v>
      </c>
      <c r="K21">
        <v>424</v>
      </c>
      <c r="L21">
        <v>14</v>
      </c>
      <c r="M21">
        <v>125</v>
      </c>
      <c r="N21" s="5">
        <f>ROUNDUP(Table_mlbb_heroes3[[#This Row],[Phy_Damage]]/$M$116*100,0)</f>
        <v>90</v>
      </c>
      <c r="O21">
        <v>0</v>
      </c>
      <c r="P21">
        <v>15</v>
      </c>
      <c r="Q21" s="5">
        <f>ROUNDUP(Table_mlbb_heroes3[[#This Row],[Phy_Defence]]/$P$116*100,0)</f>
        <v>56</v>
      </c>
      <c r="R21">
        <v>15</v>
      </c>
      <c r="S21" s="5">
        <f>ROUNDUP(Table_mlbb_heroes3[[#This Row],[Mag_Defence]]/$R$116*100,0)</f>
        <v>100</v>
      </c>
      <c r="T21">
        <v>240</v>
      </c>
      <c r="U21" s="5">
        <f>ROUNDUP(Table_mlbb_heroes3[[#This Row],[Mov_Speed]]/$T$116*100,0)</f>
        <v>89</v>
      </c>
      <c r="V21">
        <v>8</v>
      </c>
      <c r="W21">
        <v>7</v>
      </c>
      <c r="X21" s="5">
        <f>Table_mlbb_heroes3[[#This Row],[Esport_Wins]]+Table_mlbb_heroes3[[#This Row],[Esport_Loss]]</f>
        <v>15</v>
      </c>
      <c r="Y21" s="5">
        <f>ROUNDUP(Table_mlbb_heroes3[[#This Row],[Esport_Wins]]/Table_mlbb_heroes3[[#This Row],[ES_total]]*100,0)</f>
        <v>54</v>
      </c>
    </row>
    <row r="22" spans="1:25" x14ac:dyDescent="0.3">
      <c r="A22" t="s">
        <v>290</v>
      </c>
      <c r="B22" t="s">
        <v>291</v>
      </c>
      <c r="C22" t="s">
        <v>34</v>
      </c>
      <c r="D22">
        <v>2017</v>
      </c>
      <c r="E22" t="s">
        <v>87</v>
      </c>
      <c r="F22" t="s">
        <v>23</v>
      </c>
      <c r="G22" t="s">
        <v>88</v>
      </c>
      <c r="H22">
        <v>2455</v>
      </c>
      <c r="I22" s="5">
        <f>ROUNDUP(Table_mlbb_heroes3[[#This Row],[Hp]]/$H$116*100,0)</f>
        <v>85</v>
      </c>
      <c r="J22">
        <v>64</v>
      </c>
      <c r="K22">
        <v>420</v>
      </c>
      <c r="L22">
        <v>15</v>
      </c>
      <c r="M22">
        <v>125</v>
      </c>
      <c r="N22" s="5">
        <f>ROUNDUP(Table_mlbb_heroes3[[#This Row],[Phy_Damage]]/$M$116*100,0)</f>
        <v>90</v>
      </c>
      <c r="O22">
        <v>0</v>
      </c>
      <c r="P22">
        <v>16</v>
      </c>
      <c r="Q22" s="5">
        <f>ROUNDUP(Table_mlbb_heroes3[[#This Row],[Phy_Defence]]/$P$116*100,0)</f>
        <v>60</v>
      </c>
      <c r="R22">
        <v>15</v>
      </c>
      <c r="S22" s="5">
        <f>ROUNDUP(Table_mlbb_heroes3[[#This Row],[Mag_Defence]]/$R$116*100,0)</f>
        <v>100</v>
      </c>
      <c r="T22">
        <v>240</v>
      </c>
      <c r="U22" s="5">
        <f>ROUNDUP(Table_mlbb_heroes3[[#This Row],[Mov_Speed]]/$T$116*100,0)</f>
        <v>89</v>
      </c>
      <c r="V22">
        <v>42</v>
      </c>
      <c r="W22">
        <v>36</v>
      </c>
      <c r="X22" s="5">
        <f>Table_mlbb_heroes3[[#This Row],[Esport_Wins]]+Table_mlbb_heroes3[[#This Row],[Esport_Loss]]</f>
        <v>78</v>
      </c>
      <c r="Y22" s="5">
        <f>ROUNDUP(Table_mlbb_heroes3[[#This Row],[Esport_Wins]]/Table_mlbb_heroes3[[#This Row],[ES_total]]*100,0)</f>
        <v>54</v>
      </c>
    </row>
    <row r="23" spans="1:25" x14ac:dyDescent="0.3">
      <c r="A23" t="s">
        <v>79</v>
      </c>
      <c r="B23" t="s">
        <v>80</v>
      </c>
      <c r="C23" t="s">
        <v>81</v>
      </c>
      <c r="D23">
        <v>2019</v>
      </c>
      <c r="E23" t="s">
        <v>29</v>
      </c>
      <c r="F23" t="s">
        <v>23</v>
      </c>
      <c r="G23" t="s">
        <v>24</v>
      </c>
      <c r="H23">
        <v>2769</v>
      </c>
      <c r="I23" s="5">
        <f>ROUNDUP(Table_mlbb_heroes3[[#This Row],[Hp]]/$H$116*100,0)</f>
        <v>96</v>
      </c>
      <c r="J23">
        <v>84</v>
      </c>
      <c r="K23">
        <v>422</v>
      </c>
      <c r="L23">
        <v>15</v>
      </c>
      <c r="M23">
        <v>125</v>
      </c>
      <c r="N23" s="5">
        <f>ROUNDUP(Table_mlbb_heroes3[[#This Row],[Phy_Damage]]/$M$116*100,0)</f>
        <v>90</v>
      </c>
      <c r="O23">
        <v>0</v>
      </c>
      <c r="P23">
        <v>23</v>
      </c>
      <c r="Q23" s="5">
        <f>ROUNDUP(Table_mlbb_heroes3[[#This Row],[Phy_Defence]]/$P$116*100,0)</f>
        <v>86</v>
      </c>
      <c r="R23">
        <v>15</v>
      </c>
      <c r="S23" s="5">
        <f>ROUNDUP(Table_mlbb_heroes3[[#This Row],[Mag_Defence]]/$R$116*100,0)</f>
        <v>100</v>
      </c>
      <c r="T23">
        <v>240</v>
      </c>
      <c r="U23" s="5">
        <f>ROUNDUP(Table_mlbb_heroes3[[#This Row],[Mov_Speed]]/$T$116*100,0)</f>
        <v>89</v>
      </c>
      <c r="V23">
        <v>450</v>
      </c>
      <c r="W23">
        <v>465</v>
      </c>
      <c r="X23" s="5">
        <f>Table_mlbb_heroes3[[#This Row],[Esport_Wins]]+Table_mlbb_heroes3[[#This Row],[Esport_Loss]]</f>
        <v>915</v>
      </c>
      <c r="Y23" s="5">
        <f>ROUNDUP(Table_mlbb_heroes3[[#This Row],[Esport_Wins]]/Table_mlbb_heroes3[[#This Row],[ES_total]]*100,0)</f>
        <v>50</v>
      </c>
    </row>
    <row r="24" spans="1:25" x14ac:dyDescent="0.3">
      <c r="A24" t="s">
        <v>157</v>
      </c>
      <c r="B24" t="s">
        <v>158</v>
      </c>
      <c r="C24" t="s">
        <v>159</v>
      </c>
      <c r="D24">
        <v>2022</v>
      </c>
      <c r="E24" t="s">
        <v>29</v>
      </c>
      <c r="F24" t="s">
        <v>36</v>
      </c>
      <c r="G24" t="s">
        <v>37</v>
      </c>
      <c r="H24">
        <v>2709</v>
      </c>
      <c r="I24" s="5">
        <f>ROUNDUP(Table_mlbb_heroes3[[#This Row],[Hp]]/$H$116*100,0)</f>
        <v>94</v>
      </c>
      <c r="J24">
        <v>64</v>
      </c>
      <c r="K24">
        <v>0</v>
      </c>
      <c r="L24">
        <v>0</v>
      </c>
      <c r="M24">
        <v>125</v>
      </c>
      <c r="N24" s="5">
        <f>ROUNDUP(Table_mlbb_heroes3[[#This Row],[Phy_Damage]]/$M$116*100,0)</f>
        <v>90</v>
      </c>
      <c r="O24">
        <v>0</v>
      </c>
      <c r="P24">
        <v>20</v>
      </c>
      <c r="Q24" s="5">
        <f>ROUNDUP(Table_mlbb_heroes3[[#This Row],[Phy_Defence]]/$P$116*100,0)</f>
        <v>75</v>
      </c>
      <c r="R24">
        <v>15</v>
      </c>
      <c r="S24" s="5">
        <f>ROUNDUP(Table_mlbb_heroes3[[#This Row],[Mag_Defence]]/$R$116*100,0)</f>
        <v>100</v>
      </c>
      <c r="T24">
        <v>260</v>
      </c>
      <c r="U24" s="5">
        <f>ROUNDUP(Table_mlbb_heroes3[[#This Row],[Mov_Speed]]/$T$116*100,0)</f>
        <v>97</v>
      </c>
      <c r="V24">
        <v>0</v>
      </c>
      <c r="W24">
        <v>3</v>
      </c>
      <c r="X24" s="5">
        <f>Table_mlbb_heroes3[[#This Row],[Esport_Wins]]+Table_mlbb_heroes3[[#This Row],[Esport_Loss]]</f>
        <v>3</v>
      </c>
      <c r="Y24" s="5">
        <f>ROUNDUP(Table_mlbb_heroes3[[#This Row],[Esport_Wins]]/Table_mlbb_heroes3[[#This Row],[ES_total]]*100,0)</f>
        <v>0</v>
      </c>
    </row>
    <row r="25" spans="1:25" x14ac:dyDescent="0.3">
      <c r="A25" t="s">
        <v>240</v>
      </c>
      <c r="B25" t="s">
        <v>241</v>
      </c>
      <c r="C25" t="s">
        <v>242</v>
      </c>
      <c r="D25">
        <v>2017</v>
      </c>
      <c r="E25" t="s">
        <v>22</v>
      </c>
      <c r="F25" t="s">
        <v>23</v>
      </c>
      <c r="G25" t="s">
        <v>24</v>
      </c>
      <c r="H25">
        <v>2549</v>
      </c>
      <c r="I25" s="5">
        <f>ROUNDUP(Table_mlbb_heroes3[[#This Row],[Hp]]/$H$116*100,0)</f>
        <v>88</v>
      </c>
      <c r="J25">
        <v>7</v>
      </c>
      <c r="K25">
        <v>450</v>
      </c>
      <c r="L25">
        <v>16</v>
      </c>
      <c r="M25">
        <v>124</v>
      </c>
      <c r="N25" s="5">
        <f>ROUNDUP(Table_mlbb_heroes3[[#This Row],[Phy_Damage]]/$M$116*100,0)</f>
        <v>89</v>
      </c>
      <c r="O25">
        <v>0</v>
      </c>
      <c r="P25">
        <v>16</v>
      </c>
      <c r="Q25" s="5">
        <f>ROUNDUP(Table_mlbb_heroes3[[#This Row],[Phy_Defence]]/$P$116*100,0)</f>
        <v>60</v>
      </c>
      <c r="R25">
        <v>15</v>
      </c>
      <c r="S25" s="5">
        <f>ROUNDUP(Table_mlbb_heroes3[[#This Row],[Mag_Defence]]/$R$116*100,0)</f>
        <v>100</v>
      </c>
      <c r="T25">
        <v>260</v>
      </c>
      <c r="U25" s="5">
        <f>ROUNDUP(Table_mlbb_heroes3[[#This Row],[Mov_Speed]]/$T$116*100,0)</f>
        <v>97</v>
      </c>
      <c r="V25">
        <v>603</v>
      </c>
      <c r="W25">
        <v>568</v>
      </c>
      <c r="X25" s="5">
        <f>Table_mlbb_heroes3[[#This Row],[Esport_Wins]]+Table_mlbb_heroes3[[#This Row],[Esport_Loss]]</f>
        <v>1171</v>
      </c>
      <c r="Y25" s="5">
        <f>ROUNDUP(Table_mlbb_heroes3[[#This Row],[Esport_Wins]]/Table_mlbb_heroes3[[#This Row],[ES_total]]*100,0)</f>
        <v>52</v>
      </c>
    </row>
    <row r="26" spans="1:25" x14ac:dyDescent="0.3">
      <c r="A26" t="s">
        <v>46</v>
      </c>
      <c r="B26" t="s">
        <v>47</v>
      </c>
      <c r="C26" t="s">
        <v>48</v>
      </c>
      <c r="D26">
        <v>2016</v>
      </c>
      <c r="E26" t="s">
        <v>36</v>
      </c>
      <c r="F26" t="s">
        <v>22</v>
      </c>
      <c r="G26" t="s">
        <v>24</v>
      </c>
      <c r="H26">
        <v>2621</v>
      </c>
      <c r="I26" s="5">
        <f>ROUNDUP(Table_mlbb_heroes3[[#This Row],[Hp]]/$H$116*100,0)</f>
        <v>91</v>
      </c>
      <c r="J26">
        <v>78</v>
      </c>
      <c r="K26">
        <v>0</v>
      </c>
      <c r="L26">
        <v>0</v>
      </c>
      <c r="M26">
        <v>123</v>
      </c>
      <c r="N26" s="5">
        <f>ROUNDUP(Table_mlbb_heroes3[[#This Row],[Phy_Damage]]/$M$116*100,0)</f>
        <v>88</v>
      </c>
      <c r="O26">
        <v>0</v>
      </c>
      <c r="P26">
        <v>21</v>
      </c>
      <c r="Q26" s="5">
        <f>ROUNDUP(Table_mlbb_heroes3[[#This Row],[Phy_Defence]]/$P$116*100,0)</f>
        <v>78</v>
      </c>
      <c r="R26">
        <v>15</v>
      </c>
      <c r="S26" s="5">
        <f>ROUNDUP(Table_mlbb_heroes3[[#This Row],[Mag_Defence]]/$R$116*100,0)</f>
        <v>100</v>
      </c>
      <c r="T26">
        <v>260</v>
      </c>
      <c r="U26" s="5">
        <f>ROUNDUP(Table_mlbb_heroes3[[#This Row],[Mov_Speed]]/$T$116*100,0)</f>
        <v>97</v>
      </c>
      <c r="V26">
        <v>22</v>
      </c>
      <c r="W26">
        <v>33</v>
      </c>
      <c r="X26" s="5">
        <f>Table_mlbb_heroes3[[#This Row],[Esport_Wins]]+Table_mlbb_heroes3[[#This Row],[Esport_Loss]]</f>
        <v>55</v>
      </c>
      <c r="Y26" s="5">
        <f>ROUNDUP(Table_mlbb_heroes3[[#This Row],[Esport_Wins]]/Table_mlbb_heroes3[[#This Row],[ES_total]]*100,0)</f>
        <v>40</v>
      </c>
    </row>
    <row r="27" spans="1:25" x14ac:dyDescent="0.3">
      <c r="A27" t="s">
        <v>202</v>
      </c>
      <c r="B27" t="s">
        <v>203</v>
      </c>
      <c r="C27" t="s">
        <v>204</v>
      </c>
      <c r="D27">
        <v>2017</v>
      </c>
      <c r="E27" t="s">
        <v>36</v>
      </c>
      <c r="F27" t="s">
        <v>29</v>
      </c>
      <c r="G27" t="s">
        <v>37</v>
      </c>
      <c r="H27">
        <v>2789</v>
      </c>
      <c r="I27" s="5">
        <f>ROUNDUP(Table_mlbb_heroes3[[#This Row],[Hp]]/$H$116*100,0)</f>
        <v>96</v>
      </c>
      <c r="J27">
        <v>84</v>
      </c>
      <c r="K27">
        <v>0</v>
      </c>
      <c r="L27">
        <v>0</v>
      </c>
      <c r="M27">
        <v>123</v>
      </c>
      <c r="N27" s="5">
        <f>ROUNDUP(Table_mlbb_heroes3[[#This Row],[Phy_Damage]]/$M$116*100,0)</f>
        <v>88</v>
      </c>
      <c r="O27">
        <v>0</v>
      </c>
      <c r="P27">
        <v>24</v>
      </c>
      <c r="Q27" s="5">
        <f>ROUNDUP(Table_mlbb_heroes3[[#This Row],[Phy_Defence]]/$P$116*100,0)</f>
        <v>89</v>
      </c>
      <c r="R27">
        <v>15</v>
      </c>
      <c r="S27" s="5">
        <f>ROUNDUP(Table_mlbb_heroes3[[#This Row],[Mag_Defence]]/$R$116*100,0)</f>
        <v>100</v>
      </c>
      <c r="T27">
        <v>260</v>
      </c>
      <c r="U27" s="5">
        <f>ROUNDUP(Table_mlbb_heroes3[[#This Row],[Mov_Speed]]/$T$116*100,0)</f>
        <v>97</v>
      </c>
      <c r="V27">
        <v>192</v>
      </c>
      <c r="W27">
        <v>230</v>
      </c>
      <c r="X27" s="5">
        <f>Table_mlbb_heroes3[[#This Row],[Esport_Wins]]+Table_mlbb_heroes3[[#This Row],[Esport_Loss]]</f>
        <v>422</v>
      </c>
      <c r="Y27" s="5">
        <f>ROUNDUP(Table_mlbb_heroes3[[#This Row],[Esport_Wins]]/Table_mlbb_heroes3[[#This Row],[ES_total]]*100,0)</f>
        <v>46</v>
      </c>
    </row>
    <row r="28" spans="1:25" x14ac:dyDescent="0.3">
      <c r="A28" t="s">
        <v>381</v>
      </c>
      <c r="B28" t="s">
        <v>382</v>
      </c>
      <c r="C28" t="s">
        <v>383</v>
      </c>
      <c r="D28">
        <v>2016</v>
      </c>
      <c r="E28" t="s">
        <v>36</v>
      </c>
      <c r="F28" t="s">
        <v>22</v>
      </c>
      <c r="G28" t="s">
        <v>88</v>
      </c>
      <c r="H28">
        <v>2689</v>
      </c>
      <c r="I28" s="5">
        <f>ROUNDUP(Table_mlbb_heroes3[[#This Row],[Hp]]/$H$116*100,0)</f>
        <v>93</v>
      </c>
      <c r="J28">
        <v>7</v>
      </c>
      <c r="K28">
        <v>405</v>
      </c>
      <c r="L28">
        <v>16</v>
      </c>
      <c r="M28">
        <v>123</v>
      </c>
      <c r="N28" s="5">
        <f>ROUNDUP(Table_mlbb_heroes3[[#This Row],[Phy_Damage]]/$M$116*100,0)</f>
        <v>88</v>
      </c>
      <c r="O28">
        <v>0</v>
      </c>
      <c r="P28">
        <v>25</v>
      </c>
      <c r="Q28" s="5">
        <f>ROUNDUP(Table_mlbb_heroes3[[#This Row],[Phy_Defence]]/$P$116*100,0)</f>
        <v>93</v>
      </c>
      <c r="R28">
        <v>15</v>
      </c>
      <c r="S28" s="5">
        <f>ROUNDUP(Table_mlbb_heroes3[[#This Row],[Mag_Defence]]/$R$116*100,0)</f>
        <v>100</v>
      </c>
      <c r="T28">
        <v>265</v>
      </c>
      <c r="U28" s="5">
        <f>ROUNDUP(Table_mlbb_heroes3[[#This Row],[Mov_Speed]]/$T$116*100,0)</f>
        <v>99</v>
      </c>
      <c r="V28">
        <v>5</v>
      </c>
      <c r="W28">
        <v>23</v>
      </c>
      <c r="X28" s="5">
        <f>Table_mlbb_heroes3[[#This Row],[Esport_Wins]]+Table_mlbb_heroes3[[#This Row],[Esport_Loss]]</f>
        <v>28</v>
      </c>
      <c r="Y28" s="5">
        <f>ROUNDUP(Table_mlbb_heroes3[[#This Row],[Esport_Wins]]/Table_mlbb_heroes3[[#This Row],[ES_total]]*100,0)</f>
        <v>18</v>
      </c>
    </row>
    <row r="29" spans="1:25" x14ac:dyDescent="0.3">
      <c r="A29" t="s">
        <v>278</v>
      </c>
      <c r="B29" t="s">
        <v>279</v>
      </c>
      <c r="C29" t="s">
        <v>280</v>
      </c>
      <c r="D29">
        <v>2022</v>
      </c>
      <c r="E29" t="s">
        <v>87</v>
      </c>
      <c r="F29" t="s">
        <v>23</v>
      </c>
      <c r="G29" t="s">
        <v>88</v>
      </c>
      <c r="H29">
        <v>2460</v>
      </c>
      <c r="I29" s="5">
        <f>ROUNDUP(Table_mlbb_heroes3[[#This Row],[Hp]]/$H$116*100,0)</f>
        <v>85</v>
      </c>
      <c r="J29">
        <v>66</v>
      </c>
      <c r="K29">
        <v>448</v>
      </c>
      <c r="L29">
        <v>15</v>
      </c>
      <c r="M29">
        <v>123</v>
      </c>
      <c r="N29" s="5">
        <f>ROUNDUP(Table_mlbb_heroes3[[#This Row],[Phy_Damage]]/$M$116*100,0)</f>
        <v>88</v>
      </c>
      <c r="O29">
        <v>0</v>
      </c>
      <c r="P29">
        <v>18</v>
      </c>
      <c r="Q29" s="5">
        <f>ROUNDUP(Table_mlbb_heroes3[[#This Row],[Phy_Defence]]/$P$116*100,0)</f>
        <v>67</v>
      </c>
      <c r="R29">
        <v>15</v>
      </c>
      <c r="S29" s="5">
        <f>ROUNDUP(Table_mlbb_heroes3[[#This Row],[Mag_Defence]]/$R$116*100,0)</f>
        <v>100</v>
      </c>
      <c r="T29">
        <v>248</v>
      </c>
      <c r="U29" s="5">
        <f>ROUNDUP(Table_mlbb_heroes3[[#This Row],[Mov_Speed]]/$T$116*100,0)</f>
        <v>92</v>
      </c>
      <c r="V29">
        <v>67</v>
      </c>
      <c r="W29">
        <v>75</v>
      </c>
      <c r="X29" s="5">
        <f>Table_mlbb_heroes3[[#This Row],[Esport_Wins]]+Table_mlbb_heroes3[[#This Row],[Esport_Loss]]</f>
        <v>142</v>
      </c>
      <c r="Y29" s="5">
        <f>ROUNDUP(Table_mlbb_heroes3[[#This Row],[Esport_Wins]]/Table_mlbb_heroes3[[#This Row],[ES_total]]*100,0)</f>
        <v>48</v>
      </c>
    </row>
    <row r="30" spans="1:25" x14ac:dyDescent="0.3">
      <c r="A30" t="s">
        <v>282</v>
      </c>
      <c r="B30" t="s">
        <v>283</v>
      </c>
      <c r="C30" t="s">
        <v>132</v>
      </c>
      <c r="D30">
        <v>2016</v>
      </c>
      <c r="E30" t="s">
        <v>29</v>
      </c>
      <c r="F30" t="s">
        <v>30</v>
      </c>
      <c r="G30" t="s">
        <v>31</v>
      </c>
      <c r="H30">
        <v>2859</v>
      </c>
      <c r="I30" s="5">
        <f>ROUNDUP(Table_mlbb_heroes3[[#This Row],[Hp]]/$H$116*100,0)</f>
        <v>99</v>
      </c>
      <c r="J30">
        <v>88</v>
      </c>
      <c r="K30">
        <v>0</v>
      </c>
      <c r="L30">
        <v>0</v>
      </c>
      <c r="M30">
        <v>123</v>
      </c>
      <c r="N30" s="5">
        <f>ROUNDUP(Table_mlbb_heroes3[[#This Row],[Phy_Damage]]/$M$116*100,0)</f>
        <v>88</v>
      </c>
      <c r="O30">
        <v>0</v>
      </c>
      <c r="P30">
        <v>18</v>
      </c>
      <c r="Q30" s="5">
        <f>ROUNDUP(Table_mlbb_heroes3[[#This Row],[Phy_Defence]]/$P$116*100,0)</f>
        <v>67</v>
      </c>
      <c r="R30">
        <v>10</v>
      </c>
      <c r="S30" s="5">
        <f>ROUNDUP(Table_mlbb_heroes3[[#This Row],[Mag_Defence]]/$R$116*100,0)</f>
        <v>67</v>
      </c>
      <c r="T30">
        <v>260</v>
      </c>
      <c r="U30" s="5">
        <f>ROUNDUP(Table_mlbb_heroes3[[#This Row],[Mov_Speed]]/$T$116*100,0)</f>
        <v>97</v>
      </c>
      <c r="V30">
        <v>96</v>
      </c>
      <c r="W30">
        <v>96</v>
      </c>
      <c r="X30" s="5">
        <f>Table_mlbb_heroes3[[#This Row],[Esport_Wins]]+Table_mlbb_heroes3[[#This Row],[Esport_Loss]]</f>
        <v>192</v>
      </c>
      <c r="Y30" s="5">
        <f>ROUNDUP(Table_mlbb_heroes3[[#This Row],[Esport_Wins]]/Table_mlbb_heroes3[[#This Row],[ES_total]]*100,0)</f>
        <v>50</v>
      </c>
    </row>
    <row r="31" spans="1:25" x14ac:dyDescent="0.3">
      <c r="A31" t="s">
        <v>200</v>
      </c>
      <c r="B31" t="s">
        <v>201</v>
      </c>
      <c r="C31" t="s">
        <v>34</v>
      </c>
      <c r="D31">
        <v>2017</v>
      </c>
      <c r="E31" t="s">
        <v>22</v>
      </c>
      <c r="F31" t="s">
        <v>23</v>
      </c>
      <c r="G31" t="s">
        <v>24</v>
      </c>
      <c r="H31">
        <v>2599</v>
      </c>
      <c r="I31" s="5">
        <f>ROUNDUP(Table_mlbb_heroes3[[#This Row],[Hp]]/$H$116*100,0)</f>
        <v>90</v>
      </c>
      <c r="J31">
        <v>7</v>
      </c>
      <c r="K31">
        <v>440</v>
      </c>
      <c r="L31">
        <v>16</v>
      </c>
      <c r="M31">
        <v>121</v>
      </c>
      <c r="N31" s="5">
        <f>ROUNDUP(Table_mlbb_heroes3[[#This Row],[Phy_Damage]]/$M$116*100,0)</f>
        <v>87</v>
      </c>
      <c r="O31">
        <v>0</v>
      </c>
      <c r="P31">
        <v>17</v>
      </c>
      <c r="Q31" s="5">
        <f>ROUNDUP(Table_mlbb_heroes3[[#This Row],[Phy_Defence]]/$P$116*100,0)</f>
        <v>63</v>
      </c>
      <c r="R31">
        <v>15</v>
      </c>
      <c r="S31" s="5">
        <f>ROUNDUP(Table_mlbb_heroes3[[#This Row],[Mag_Defence]]/$R$116*100,0)</f>
        <v>100</v>
      </c>
      <c r="T31">
        <v>255</v>
      </c>
      <c r="U31" s="5">
        <f>ROUNDUP(Table_mlbb_heroes3[[#This Row],[Mov_Speed]]/$T$116*100,0)</f>
        <v>95</v>
      </c>
      <c r="V31">
        <v>173</v>
      </c>
      <c r="W31">
        <v>179</v>
      </c>
      <c r="X31" s="5">
        <f>Table_mlbb_heroes3[[#This Row],[Esport_Wins]]+Table_mlbb_heroes3[[#This Row],[Esport_Loss]]</f>
        <v>352</v>
      </c>
      <c r="Y31" s="5">
        <f>ROUNDUP(Table_mlbb_heroes3[[#This Row],[Esport_Wins]]/Table_mlbb_heroes3[[#This Row],[ES_total]]*100,0)</f>
        <v>50</v>
      </c>
    </row>
    <row r="32" spans="1:25" x14ac:dyDescent="0.3">
      <c r="A32" t="s">
        <v>225</v>
      </c>
      <c r="B32" t="s">
        <v>226</v>
      </c>
      <c r="C32" t="s">
        <v>34</v>
      </c>
      <c r="D32">
        <v>2016</v>
      </c>
      <c r="E32" t="s">
        <v>22</v>
      </c>
      <c r="F32" t="s">
        <v>23</v>
      </c>
      <c r="G32" t="s">
        <v>24</v>
      </c>
      <c r="H32">
        <v>2633</v>
      </c>
      <c r="I32" s="5">
        <f>ROUNDUP(Table_mlbb_heroes3[[#This Row],[Hp]]/$H$116*100,0)</f>
        <v>91</v>
      </c>
      <c r="J32">
        <v>78</v>
      </c>
      <c r="K32">
        <v>431</v>
      </c>
      <c r="L32">
        <v>16</v>
      </c>
      <c r="M32">
        <v>121</v>
      </c>
      <c r="N32" s="5">
        <f>ROUNDUP(Table_mlbb_heroes3[[#This Row],[Phy_Damage]]/$M$116*100,0)</f>
        <v>87</v>
      </c>
      <c r="O32">
        <v>0</v>
      </c>
      <c r="P32">
        <v>20</v>
      </c>
      <c r="Q32" s="5">
        <f>ROUNDUP(Table_mlbb_heroes3[[#This Row],[Phy_Defence]]/$P$116*100,0)</f>
        <v>75</v>
      </c>
      <c r="R32">
        <v>15</v>
      </c>
      <c r="S32" s="5">
        <f>ROUNDUP(Table_mlbb_heroes3[[#This Row],[Mag_Defence]]/$R$116*100,0)</f>
        <v>100</v>
      </c>
      <c r="T32">
        <v>260</v>
      </c>
      <c r="U32" s="5">
        <f>ROUNDUP(Table_mlbb_heroes3[[#This Row],[Mov_Speed]]/$T$116*100,0)</f>
        <v>97</v>
      </c>
      <c r="V32">
        <v>403</v>
      </c>
      <c r="W32">
        <v>395</v>
      </c>
      <c r="X32" s="5">
        <f>Table_mlbb_heroes3[[#This Row],[Esport_Wins]]+Table_mlbb_heroes3[[#This Row],[Esport_Loss]]</f>
        <v>798</v>
      </c>
      <c r="Y32" s="5">
        <f>ROUNDUP(Table_mlbb_heroes3[[#This Row],[Esport_Wins]]/Table_mlbb_heroes3[[#This Row],[ES_total]]*100,0)</f>
        <v>51</v>
      </c>
    </row>
    <row r="33" spans="1:25" x14ac:dyDescent="0.3">
      <c r="A33" t="s">
        <v>300</v>
      </c>
      <c r="B33" t="s">
        <v>301</v>
      </c>
      <c r="C33" t="s">
        <v>34</v>
      </c>
      <c r="D33">
        <v>2016</v>
      </c>
      <c r="E33" t="s">
        <v>22</v>
      </c>
      <c r="F33" t="s">
        <v>23</v>
      </c>
      <c r="G33" t="s">
        <v>24</v>
      </c>
      <c r="H33">
        <v>2639</v>
      </c>
      <c r="I33" s="5">
        <f>ROUNDUP(Table_mlbb_heroes3[[#This Row],[Hp]]/$H$116*100,0)</f>
        <v>91</v>
      </c>
      <c r="J33">
        <v>7</v>
      </c>
      <c r="K33">
        <v>486</v>
      </c>
      <c r="L33">
        <v>16</v>
      </c>
      <c r="M33">
        <v>121</v>
      </c>
      <c r="N33" s="5">
        <f>ROUNDUP(Table_mlbb_heroes3[[#This Row],[Phy_Damage]]/$M$116*100,0)</f>
        <v>87</v>
      </c>
      <c r="O33">
        <v>0</v>
      </c>
      <c r="P33">
        <v>18</v>
      </c>
      <c r="Q33" s="5">
        <f>ROUNDUP(Table_mlbb_heroes3[[#This Row],[Phy_Defence]]/$P$116*100,0)</f>
        <v>67</v>
      </c>
      <c r="R33">
        <v>15</v>
      </c>
      <c r="S33" s="5">
        <f>ROUNDUP(Table_mlbb_heroes3[[#This Row],[Mag_Defence]]/$R$116*100,0)</f>
        <v>100</v>
      </c>
      <c r="T33">
        <v>260</v>
      </c>
      <c r="U33" s="5">
        <f>ROUNDUP(Table_mlbb_heroes3[[#This Row],[Mov_Speed]]/$T$116*100,0)</f>
        <v>97</v>
      </c>
      <c r="V33">
        <v>173</v>
      </c>
      <c r="W33">
        <v>173</v>
      </c>
      <c r="X33" s="5">
        <f>Table_mlbb_heroes3[[#This Row],[Esport_Wins]]+Table_mlbb_heroes3[[#This Row],[Esport_Loss]]</f>
        <v>346</v>
      </c>
      <c r="Y33" s="5">
        <f>ROUNDUP(Table_mlbb_heroes3[[#This Row],[Esport_Wins]]/Table_mlbb_heroes3[[#This Row],[ES_total]]*100,0)</f>
        <v>50</v>
      </c>
    </row>
    <row r="34" spans="1:25" x14ac:dyDescent="0.3">
      <c r="A34" t="s">
        <v>42</v>
      </c>
      <c r="B34" t="s">
        <v>43</v>
      </c>
      <c r="C34" t="s">
        <v>44</v>
      </c>
      <c r="D34">
        <v>2017</v>
      </c>
      <c r="E34" t="s">
        <v>36</v>
      </c>
      <c r="F34" t="s">
        <v>23</v>
      </c>
      <c r="G34" t="s">
        <v>37</v>
      </c>
      <c r="H34">
        <v>2646</v>
      </c>
      <c r="I34" s="5">
        <f>ROUNDUP(Table_mlbb_heroes3[[#This Row],[Hp]]/$H$116*100,0)</f>
        <v>91</v>
      </c>
      <c r="J34">
        <v>78</v>
      </c>
      <c r="K34">
        <v>453</v>
      </c>
      <c r="L34">
        <v>31</v>
      </c>
      <c r="M34">
        <v>121</v>
      </c>
      <c r="N34" s="5">
        <f>ROUNDUP(Table_mlbb_heroes3[[#This Row],[Phy_Damage]]/$M$116*100,0)</f>
        <v>87</v>
      </c>
      <c r="O34">
        <v>0</v>
      </c>
      <c r="P34">
        <v>25</v>
      </c>
      <c r="Q34" s="5">
        <f>ROUNDUP(Table_mlbb_heroes3[[#This Row],[Phy_Defence]]/$P$116*100,0)</f>
        <v>93</v>
      </c>
      <c r="R34">
        <v>15</v>
      </c>
      <c r="S34" s="5">
        <f>ROUNDUP(Table_mlbb_heroes3[[#This Row],[Mag_Defence]]/$R$116*100,0)</f>
        <v>100</v>
      </c>
      <c r="T34">
        <v>260</v>
      </c>
      <c r="U34" s="5">
        <f>ROUNDUP(Table_mlbb_heroes3[[#This Row],[Mov_Speed]]/$T$116*100,0)</f>
        <v>97</v>
      </c>
      <c r="V34">
        <v>24</v>
      </c>
      <c r="W34">
        <v>33</v>
      </c>
      <c r="X34" s="5">
        <f>Table_mlbb_heroes3[[#This Row],[Esport_Wins]]+Table_mlbb_heroes3[[#This Row],[Esport_Loss]]</f>
        <v>57</v>
      </c>
      <c r="Y34" s="5">
        <f>ROUNDUP(Table_mlbb_heroes3[[#This Row],[Esport_Wins]]/Table_mlbb_heroes3[[#This Row],[ES_total]]*100,0)</f>
        <v>43</v>
      </c>
    </row>
    <row r="35" spans="1:25" x14ac:dyDescent="0.3">
      <c r="A35" t="s">
        <v>113</v>
      </c>
      <c r="B35" t="s">
        <v>114</v>
      </c>
      <c r="C35" t="s">
        <v>34</v>
      </c>
      <c r="D35">
        <v>2016</v>
      </c>
      <c r="E35" t="s">
        <v>36</v>
      </c>
      <c r="F35" t="s">
        <v>23</v>
      </c>
      <c r="G35" t="s">
        <v>88</v>
      </c>
      <c r="H35">
        <v>2708</v>
      </c>
      <c r="I35" s="5">
        <f>ROUNDUP(Table_mlbb_heroes3[[#This Row],[Hp]]/$H$116*100,0)</f>
        <v>94</v>
      </c>
      <c r="J35">
        <v>78</v>
      </c>
      <c r="K35">
        <v>0</v>
      </c>
      <c r="L35">
        <v>0</v>
      </c>
      <c r="M35">
        <v>121</v>
      </c>
      <c r="N35" s="5">
        <f>ROUNDUP(Table_mlbb_heroes3[[#This Row],[Phy_Damage]]/$M$116*100,0)</f>
        <v>87</v>
      </c>
      <c r="O35">
        <v>0</v>
      </c>
      <c r="P35">
        <v>23</v>
      </c>
      <c r="Q35" s="5">
        <f>ROUNDUP(Table_mlbb_heroes3[[#This Row],[Phy_Defence]]/$P$116*100,0)</f>
        <v>86</v>
      </c>
      <c r="R35">
        <v>15</v>
      </c>
      <c r="S35" s="5">
        <f>ROUNDUP(Table_mlbb_heroes3[[#This Row],[Mag_Defence]]/$R$116*100,0)</f>
        <v>100</v>
      </c>
      <c r="T35">
        <v>260</v>
      </c>
      <c r="U35" s="5">
        <f>ROUNDUP(Table_mlbb_heroes3[[#This Row],[Mov_Speed]]/$T$116*100,0)</f>
        <v>97</v>
      </c>
      <c r="V35">
        <v>1139</v>
      </c>
      <c r="W35">
        <v>1057</v>
      </c>
      <c r="X35" s="5">
        <f>Table_mlbb_heroes3[[#This Row],[Esport_Wins]]+Table_mlbb_heroes3[[#This Row],[Esport_Loss]]</f>
        <v>2196</v>
      </c>
      <c r="Y35" s="5">
        <f>ROUNDUP(Table_mlbb_heroes3[[#This Row],[Esport_Wins]]/Table_mlbb_heroes3[[#This Row],[ES_total]]*100,0)</f>
        <v>52</v>
      </c>
    </row>
    <row r="36" spans="1:25" x14ac:dyDescent="0.3">
      <c r="A36" t="s">
        <v>284</v>
      </c>
      <c r="B36" t="s">
        <v>285</v>
      </c>
      <c r="C36" t="s">
        <v>34</v>
      </c>
      <c r="D36">
        <v>2018</v>
      </c>
      <c r="E36" t="s">
        <v>36</v>
      </c>
      <c r="F36" t="s">
        <v>23</v>
      </c>
      <c r="G36" t="s">
        <v>37</v>
      </c>
      <c r="H36">
        <v>2698</v>
      </c>
      <c r="I36" s="5">
        <f>ROUNDUP(Table_mlbb_heroes3[[#This Row],[Hp]]/$H$116*100,0)</f>
        <v>93</v>
      </c>
      <c r="J36">
        <v>74</v>
      </c>
      <c r="K36">
        <v>380</v>
      </c>
      <c r="L36">
        <v>16</v>
      </c>
      <c r="M36">
        <v>121</v>
      </c>
      <c r="N36" s="5">
        <f>ROUNDUP(Table_mlbb_heroes3[[#This Row],[Phy_Damage]]/$M$116*100,0)</f>
        <v>87</v>
      </c>
      <c r="O36">
        <v>0</v>
      </c>
      <c r="P36">
        <v>23</v>
      </c>
      <c r="Q36" s="5">
        <f>ROUNDUP(Table_mlbb_heroes3[[#This Row],[Phy_Defence]]/$P$116*100,0)</f>
        <v>86</v>
      </c>
      <c r="R36">
        <v>15</v>
      </c>
      <c r="S36" s="5">
        <f>ROUNDUP(Table_mlbb_heroes3[[#This Row],[Mag_Defence]]/$R$116*100,0)</f>
        <v>100</v>
      </c>
      <c r="T36">
        <v>260</v>
      </c>
      <c r="U36" s="5">
        <f>ROUNDUP(Table_mlbb_heroes3[[#This Row],[Mov_Speed]]/$T$116*100,0)</f>
        <v>97</v>
      </c>
      <c r="V36">
        <v>20</v>
      </c>
      <c r="W36">
        <v>30</v>
      </c>
      <c r="X36" s="5">
        <f>Table_mlbb_heroes3[[#This Row],[Esport_Wins]]+Table_mlbb_heroes3[[#This Row],[Esport_Loss]]</f>
        <v>50</v>
      </c>
      <c r="Y36" s="5">
        <f>ROUNDUP(Table_mlbb_heroes3[[#This Row],[Esport_Wins]]/Table_mlbb_heroes3[[#This Row],[ES_total]]*100,0)</f>
        <v>40</v>
      </c>
    </row>
    <row r="37" spans="1:25" x14ac:dyDescent="0.3">
      <c r="A37" t="s">
        <v>316</v>
      </c>
      <c r="B37" t="s">
        <v>317</v>
      </c>
      <c r="C37" t="s">
        <v>318</v>
      </c>
      <c r="D37">
        <v>2021</v>
      </c>
      <c r="E37" t="s">
        <v>36</v>
      </c>
      <c r="F37" t="s">
        <v>23</v>
      </c>
      <c r="G37" t="s">
        <v>37</v>
      </c>
      <c r="H37">
        <v>2798</v>
      </c>
      <c r="I37" s="5">
        <f>ROUNDUP(Table_mlbb_heroes3[[#This Row],[Hp]]/$H$116*100,0)</f>
        <v>97</v>
      </c>
      <c r="J37">
        <v>98</v>
      </c>
      <c r="K37">
        <v>0</v>
      </c>
      <c r="L37">
        <v>0</v>
      </c>
      <c r="M37">
        <v>121</v>
      </c>
      <c r="N37" s="5">
        <f>ROUNDUP(Table_mlbb_heroes3[[#This Row],[Phy_Damage]]/$M$116*100,0)</f>
        <v>87</v>
      </c>
      <c r="O37">
        <v>0</v>
      </c>
      <c r="P37">
        <v>22</v>
      </c>
      <c r="Q37" s="5">
        <f>ROUNDUP(Table_mlbb_heroes3[[#This Row],[Phy_Defence]]/$P$116*100,0)</f>
        <v>82</v>
      </c>
      <c r="R37">
        <v>15</v>
      </c>
      <c r="S37" s="5">
        <f>ROUNDUP(Table_mlbb_heroes3[[#This Row],[Mag_Defence]]/$R$116*100,0)</f>
        <v>100</v>
      </c>
      <c r="T37">
        <v>260</v>
      </c>
      <c r="U37" s="5">
        <f>ROUNDUP(Table_mlbb_heroes3[[#This Row],[Mov_Speed]]/$T$116*100,0)</f>
        <v>97</v>
      </c>
      <c r="V37">
        <v>1064</v>
      </c>
      <c r="W37">
        <v>964</v>
      </c>
      <c r="X37" s="5">
        <f>Table_mlbb_heroes3[[#This Row],[Esport_Wins]]+Table_mlbb_heroes3[[#This Row],[Esport_Loss]]</f>
        <v>2028</v>
      </c>
      <c r="Y37" s="5">
        <f>ROUNDUP(Table_mlbb_heroes3[[#This Row],[Esport_Wins]]/Table_mlbb_heroes3[[#This Row],[ES_total]]*100,0)</f>
        <v>53</v>
      </c>
    </row>
    <row r="38" spans="1:25" x14ac:dyDescent="0.3">
      <c r="A38" t="s">
        <v>326</v>
      </c>
      <c r="B38" t="s">
        <v>327</v>
      </c>
      <c r="C38" t="s">
        <v>132</v>
      </c>
      <c r="D38">
        <v>2017</v>
      </c>
      <c r="E38" t="s">
        <v>36</v>
      </c>
      <c r="F38" t="s">
        <v>29</v>
      </c>
      <c r="G38" t="s">
        <v>37</v>
      </c>
      <c r="H38">
        <v>2646</v>
      </c>
      <c r="I38" s="5">
        <f>ROUNDUP(Table_mlbb_heroes3[[#This Row],[Hp]]/$H$116*100,0)</f>
        <v>91</v>
      </c>
      <c r="J38">
        <v>78</v>
      </c>
      <c r="K38">
        <v>453</v>
      </c>
      <c r="L38">
        <v>31</v>
      </c>
      <c r="M38">
        <v>121</v>
      </c>
      <c r="N38" s="5">
        <f>ROUNDUP(Table_mlbb_heroes3[[#This Row],[Phy_Damage]]/$M$116*100,0)</f>
        <v>87</v>
      </c>
      <c r="O38">
        <v>0</v>
      </c>
      <c r="P38">
        <v>25</v>
      </c>
      <c r="Q38" s="5">
        <f>ROUNDUP(Table_mlbb_heroes3[[#This Row],[Phy_Defence]]/$P$116*100,0)</f>
        <v>93</v>
      </c>
      <c r="R38">
        <v>15</v>
      </c>
      <c r="S38" s="5">
        <f>ROUNDUP(Table_mlbb_heroes3[[#This Row],[Mag_Defence]]/$R$116*100,0)</f>
        <v>100</v>
      </c>
      <c r="T38">
        <v>260</v>
      </c>
      <c r="U38" s="5">
        <f>ROUNDUP(Table_mlbb_heroes3[[#This Row],[Mov_Speed]]/$T$116*100,0)</f>
        <v>97</v>
      </c>
      <c r="V38">
        <v>547</v>
      </c>
      <c r="W38">
        <v>632</v>
      </c>
      <c r="X38" s="5">
        <f>Table_mlbb_heroes3[[#This Row],[Esport_Wins]]+Table_mlbb_heroes3[[#This Row],[Esport_Loss]]</f>
        <v>1179</v>
      </c>
      <c r="Y38" s="5">
        <f>ROUNDUP(Table_mlbb_heroes3[[#This Row],[Esport_Wins]]/Table_mlbb_heroes3[[#This Row],[ES_total]]*100,0)</f>
        <v>47</v>
      </c>
    </row>
    <row r="39" spans="1:25" x14ac:dyDescent="0.3">
      <c r="A39" t="s">
        <v>223</v>
      </c>
      <c r="B39" t="s">
        <v>224</v>
      </c>
      <c r="C39" t="s">
        <v>132</v>
      </c>
      <c r="D39">
        <v>2018</v>
      </c>
      <c r="E39" t="s">
        <v>36</v>
      </c>
      <c r="F39" t="s">
        <v>30</v>
      </c>
      <c r="G39" t="s">
        <v>37</v>
      </c>
      <c r="H39">
        <v>2609</v>
      </c>
      <c r="I39" s="5">
        <f>ROUNDUP(Table_mlbb_heroes3[[#This Row],[Hp]]/$H$116*100,0)</f>
        <v>90</v>
      </c>
      <c r="J39">
        <v>104</v>
      </c>
      <c r="K39">
        <v>400</v>
      </c>
      <c r="L39">
        <v>12</v>
      </c>
      <c r="M39">
        <v>120</v>
      </c>
      <c r="N39" s="5">
        <f>ROUNDUP(Table_mlbb_heroes3[[#This Row],[Phy_Damage]]/$M$116*100,0)</f>
        <v>86</v>
      </c>
      <c r="O39">
        <v>0</v>
      </c>
      <c r="P39">
        <v>21</v>
      </c>
      <c r="Q39" s="5">
        <f>ROUNDUP(Table_mlbb_heroes3[[#This Row],[Phy_Defence]]/$P$116*100,0)</f>
        <v>78</v>
      </c>
      <c r="R39">
        <v>15</v>
      </c>
      <c r="S39" s="5">
        <f>ROUNDUP(Table_mlbb_heroes3[[#This Row],[Mag_Defence]]/$R$116*100,0)</f>
        <v>100</v>
      </c>
      <c r="T39">
        <v>270</v>
      </c>
      <c r="U39" s="5">
        <f>ROUNDUP(Table_mlbb_heroes3[[#This Row],[Mov_Speed]]/$T$116*100,0)</f>
        <v>100</v>
      </c>
      <c r="V39">
        <v>278</v>
      </c>
      <c r="W39">
        <v>280</v>
      </c>
      <c r="X39" s="5">
        <f>Table_mlbb_heroes3[[#This Row],[Esport_Wins]]+Table_mlbb_heroes3[[#This Row],[Esport_Loss]]</f>
        <v>558</v>
      </c>
      <c r="Y39" s="5">
        <f>ROUNDUP(Table_mlbb_heroes3[[#This Row],[Esport_Wins]]/Table_mlbb_heroes3[[#This Row],[ES_total]]*100,0)</f>
        <v>50</v>
      </c>
    </row>
    <row r="40" spans="1:25" x14ac:dyDescent="0.3">
      <c r="A40" t="s">
        <v>227</v>
      </c>
      <c r="B40" t="s">
        <v>228</v>
      </c>
      <c r="C40" t="s">
        <v>34</v>
      </c>
      <c r="D40">
        <v>2017</v>
      </c>
      <c r="E40" t="s">
        <v>87</v>
      </c>
      <c r="F40" t="s">
        <v>23</v>
      </c>
      <c r="G40" t="s">
        <v>88</v>
      </c>
      <c r="H40">
        <v>2578</v>
      </c>
      <c r="I40" s="5">
        <f>ROUNDUP(Table_mlbb_heroes3[[#This Row],[Hp]]/$H$116*100,0)</f>
        <v>89</v>
      </c>
      <c r="J40">
        <v>8</v>
      </c>
      <c r="K40">
        <v>440</v>
      </c>
      <c r="L40">
        <v>15</v>
      </c>
      <c r="M40">
        <v>120</v>
      </c>
      <c r="N40" s="5">
        <f>ROUNDUP(Table_mlbb_heroes3[[#This Row],[Phy_Damage]]/$M$116*100,0)</f>
        <v>86</v>
      </c>
      <c r="O40">
        <v>0</v>
      </c>
      <c r="P40">
        <v>17</v>
      </c>
      <c r="Q40" s="5">
        <f>ROUNDUP(Table_mlbb_heroes3[[#This Row],[Phy_Defence]]/$P$116*100,0)</f>
        <v>63</v>
      </c>
      <c r="R40">
        <v>15</v>
      </c>
      <c r="S40" s="5">
        <f>ROUNDUP(Table_mlbb_heroes3[[#This Row],[Mag_Defence]]/$R$116*100,0)</f>
        <v>100</v>
      </c>
      <c r="T40">
        <v>240</v>
      </c>
      <c r="U40" s="5">
        <f>ROUNDUP(Table_mlbb_heroes3[[#This Row],[Mov_Speed]]/$T$116*100,0)</f>
        <v>89</v>
      </c>
      <c r="V40">
        <v>350</v>
      </c>
      <c r="W40">
        <v>430</v>
      </c>
      <c r="X40" s="5">
        <f>Table_mlbb_heroes3[[#This Row],[Esport_Wins]]+Table_mlbb_heroes3[[#This Row],[Esport_Loss]]</f>
        <v>780</v>
      </c>
      <c r="Y40" s="5">
        <f>ROUNDUP(Table_mlbb_heroes3[[#This Row],[Esport_Wins]]/Table_mlbb_heroes3[[#This Row],[ES_total]]*100,0)</f>
        <v>45</v>
      </c>
    </row>
    <row r="41" spans="1:25" x14ac:dyDescent="0.3">
      <c r="A41" t="s">
        <v>138</v>
      </c>
      <c r="B41" t="s">
        <v>139</v>
      </c>
      <c r="C41" t="s">
        <v>34</v>
      </c>
      <c r="D41">
        <v>2017</v>
      </c>
      <c r="E41" t="s">
        <v>30</v>
      </c>
      <c r="F41" t="s">
        <v>23</v>
      </c>
      <c r="G41" t="s">
        <v>31</v>
      </c>
      <c r="H41">
        <v>2221</v>
      </c>
      <c r="I41" s="5">
        <f>ROUNDUP(Table_mlbb_heroes3[[#This Row],[Hp]]/$H$116*100,0)</f>
        <v>77</v>
      </c>
      <c r="J41">
        <v>72</v>
      </c>
      <c r="K41">
        <v>545</v>
      </c>
      <c r="L41">
        <v>18</v>
      </c>
      <c r="M41">
        <v>120</v>
      </c>
      <c r="N41" s="5">
        <f>ROUNDUP(Table_mlbb_heroes3[[#This Row],[Phy_Damage]]/$M$116*100,0)</f>
        <v>86</v>
      </c>
      <c r="O41">
        <v>0</v>
      </c>
      <c r="P41">
        <v>13</v>
      </c>
      <c r="Q41" s="5">
        <f>ROUNDUP(Table_mlbb_heroes3[[#This Row],[Phy_Defence]]/$P$116*100,0)</f>
        <v>49</v>
      </c>
      <c r="R41">
        <v>15</v>
      </c>
      <c r="S41" s="5">
        <f>ROUNDUP(Table_mlbb_heroes3[[#This Row],[Mag_Defence]]/$R$116*100,0)</f>
        <v>100</v>
      </c>
      <c r="T41">
        <v>240</v>
      </c>
      <c r="U41" s="5">
        <f>ROUNDUP(Table_mlbb_heroes3[[#This Row],[Mov_Speed]]/$T$116*100,0)</f>
        <v>89</v>
      </c>
      <c r="V41">
        <v>220</v>
      </c>
      <c r="W41">
        <v>203</v>
      </c>
      <c r="X41" s="5">
        <f>Table_mlbb_heroes3[[#This Row],[Esport_Wins]]+Table_mlbb_heroes3[[#This Row],[Esport_Loss]]</f>
        <v>423</v>
      </c>
      <c r="Y41" s="5">
        <f>ROUNDUP(Table_mlbb_heroes3[[#This Row],[Esport_Wins]]/Table_mlbb_heroes3[[#This Row],[ES_total]]*100,0)</f>
        <v>53</v>
      </c>
    </row>
    <row r="42" spans="1:25" x14ac:dyDescent="0.3">
      <c r="A42" t="s">
        <v>268</v>
      </c>
      <c r="B42" t="s">
        <v>269</v>
      </c>
      <c r="C42" t="s">
        <v>270</v>
      </c>
      <c r="D42">
        <v>2020</v>
      </c>
      <c r="E42" t="s">
        <v>30</v>
      </c>
      <c r="F42" t="s">
        <v>22</v>
      </c>
      <c r="G42" t="s">
        <v>31</v>
      </c>
      <c r="H42">
        <v>2561</v>
      </c>
      <c r="I42" s="5">
        <f>ROUNDUP(Table_mlbb_heroes3[[#This Row],[Hp]]/$H$116*100,0)</f>
        <v>89</v>
      </c>
      <c r="J42">
        <v>68</v>
      </c>
      <c r="K42">
        <v>430</v>
      </c>
      <c r="L42">
        <v>16</v>
      </c>
      <c r="M42">
        <v>120</v>
      </c>
      <c r="N42" s="5">
        <f>ROUNDUP(Table_mlbb_heroes3[[#This Row],[Phy_Damage]]/$M$116*100,0)</f>
        <v>86</v>
      </c>
      <c r="O42">
        <v>0</v>
      </c>
      <c r="P42">
        <v>22</v>
      </c>
      <c r="Q42" s="5">
        <f>ROUNDUP(Table_mlbb_heroes3[[#This Row],[Phy_Defence]]/$P$116*100,0)</f>
        <v>82</v>
      </c>
      <c r="R42">
        <v>15</v>
      </c>
      <c r="S42" s="5">
        <f>ROUNDUP(Table_mlbb_heroes3[[#This Row],[Mag_Defence]]/$R$116*100,0)</f>
        <v>100</v>
      </c>
      <c r="T42">
        <v>252</v>
      </c>
      <c r="U42" s="5">
        <f>ROUNDUP(Table_mlbb_heroes3[[#This Row],[Mov_Speed]]/$T$116*100,0)</f>
        <v>94</v>
      </c>
      <c r="V42">
        <v>756</v>
      </c>
      <c r="W42">
        <v>736</v>
      </c>
      <c r="X42" s="5">
        <f>Table_mlbb_heroes3[[#This Row],[Esport_Wins]]+Table_mlbb_heroes3[[#This Row],[Esport_Loss]]</f>
        <v>1492</v>
      </c>
      <c r="Y42" s="5">
        <f>ROUNDUP(Table_mlbb_heroes3[[#This Row],[Esport_Wins]]/Table_mlbb_heroes3[[#This Row],[ES_total]]*100,0)</f>
        <v>51</v>
      </c>
    </row>
    <row r="43" spans="1:25" x14ac:dyDescent="0.3">
      <c r="A43" t="s">
        <v>166</v>
      </c>
      <c r="B43" t="s">
        <v>167</v>
      </c>
      <c r="C43" t="s">
        <v>168</v>
      </c>
      <c r="D43">
        <v>2021</v>
      </c>
      <c r="E43" t="s">
        <v>29</v>
      </c>
      <c r="F43" t="s">
        <v>23</v>
      </c>
      <c r="G43" t="s">
        <v>31</v>
      </c>
      <c r="H43">
        <v>2819</v>
      </c>
      <c r="I43" s="5">
        <f>ROUNDUP(Table_mlbb_heroes3[[#This Row],[Hp]]/$H$116*100,0)</f>
        <v>97</v>
      </c>
      <c r="J43">
        <v>124</v>
      </c>
      <c r="K43">
        <v>440</v>
      </c>
      <c r="L43">
        <v>20</v>
      </c>
      <c r="M43">
        <v>120</v>
      </c>
      <c r="N43" s="5">
        <f>ROUNDUP(Table_mlbb_heroes3[[#This Row],[Phy_Damage]]/$M$116*100,0)</f>
        <v>86</v>
      </c>
      <c r="O43">
        <v>0</v>
      </c>
      <c r="P43">
        <v>18</v>
      </c>
      <c r="Q43" s="5">
        <f>ROUNDUP(Table_mlbb_heroes3[[#This Row],[Phy_Defence]]/$P$116*100,0)</f>
        <v>67</v>
      </c>
      <c r="R43">
        <v>15</v>
      </c>
      <c r="S43" s="5">
        <f>ROUNDUP(Table_mlbb_heroes3[[#This Row],[Mag_Defence]]/$R$116*100,0)</f>
        <v>100</v>
      </c>
      <c r="T43">
        <v>245</v>
      </c>
      <c r="U43" s="5">
        <f>ROUNDUP(Table_mlbb_heroes3[[#This Row],[Mov_Speed]]/$T$116*100,0)</f>
        <v>91</v>
      </c>
      <c r="V43">
        <v>244</v>
      </c>
      <c r="W43">
        <v>223</v>
      </c>
      <c r="X43" s="5">
        <f>Table_mlbb_heroes3[[#This Row],[Esport_Wins]]+Table_mlbb_heroes3[[#This Row],[Esport_Loss]]</f>
        <v>467</v>
      </c>
      <c r="Y43" s="5">
        <f>ROUNDUP(Table_mlbb_heroes3[[#This Row],[Esport_Wins]]/Table_mlbb_heroes3[[#This Row],[ES_total]]*100,0)</f>
        <v>53</v>
      </c>
    </row>
    <row r="44" spans="1:25" x14ac:dyDescent="0.3">
      <c r="A44" t="s">
        <v>212</v>
      </c>
      <c r="B44" t="s">
        <v>213</v>
      </c>
      <c r="C44" t="s">
        <v>34</v>
      </c>
      <c r="D44">
        <v>2017</v>
      </c>
      <c r="E44" t="s">
        <v>29</v>
      </c>
      <c r="F44" t="s">
        <v>23</v>
      </c>
      <c r="G44" t="s">
        <v>31</v>
      </c>
      <c r="H44">
        <v>2809</v>
      </c>
      <c r="I44" s="5">
        <f>ROUNDUP(Table_mlbb_heroes3[[#This Row],[Hp]]/$H$116*100,0)</f>
        <v>97</v>
      </c>
      <c r="J44">
        <v>84</v>
      </c>
      <c r="K44">
        <v>0</v>
      </c>
      <c r="L44">
        <v>0</v>
      </c>
      <c r="M44">
        <v>120</v>
      </c>
      <c r="N44" s="5">
        <f>ROUNDUP(Table_mlbb_heroes3[[#This Row],[Phy_Damage]]/$M$116*100,0)</f>
        <v>86</v>
      </c>
      <c r="O44">
        <v>0</v>
      </c>
      <c r="P44">
        <v>27</v>
      </c>
      <c r="Q44" s="5">
        <f>ROUNDUP(Table_mlbb_heroes3[[#This Row],[Phy_Defence]]/$P$116*100,0)</f>
        <v>100</v>
      </c>
      <c r="R44">
        <v>15</v>
      </c>
      <c r="S44" s="5">
        <f>ROUNDUP(Table_mlbb_heroes3[[#This Row],[Mag_Defence]]/$R$116*100,0)</f>
        <v>100</v>
      </c>
      <c r="T44">
        <v>255</v>
      </c>
      <c r="U44" s="5">
        <f>ROUNDUP(Table_mlbb_heroes3[[#This Row],[Mov_Speed]]/$T$116*100,0)</f>
        <v>95</v>
      </c>
      <c r="V44">
        <v>68</v>
      </c>
      <c r="W44">
        <v>69</v>
      </c>
      <c r="X44" s="5">
        <f>Table_mlbb_heroes3[[#This Row],[Esport_Wins]]+Table_mlbb_heroes3[[#This Row],[Esport_Loss]]</f>
        <v>137</v>
      </c>
      <c r="Y44" s="5">
        <f>ROUNDUP(Table_mlbb_heroes3[[#This Row],[Esport_Wins]]/Table_mlbb_heroes3[[#This Row],[ES_total]]*100,0)</f>
        <v>50</v>
      </c>
    </row>
    <row r="45" spans="1:25" x14ac:dyDescent="0.3">
      <c r="A45" t="s">
        <v>180</v>
      </c>
      <c r="B45" t="s">
        <v>181</v>
      </c>
      <c r="C45" t="s">
        <v>182</v>
      </c>
      <c r="D45">
        <v>2018</v>
      </c>
      <c r="E45" t="s">
        <v>22</v>
      </c>
      <c r="F45" t="s">
        <v>23</v>
      </c>
      <c r="G45" t="s">
        <v>24</v>
      </c>
      <c r="H45">
        <v>2578</v>
      </c>
      <c r="I45" s="5">
        <f>ROUNDUP(Table_mlbb_heroes3[[#This Row],[Hp]]/$H$116*100,0)</f>
        <v>89</v>
      </c>
      <c r="J45">
        <v>78</v>
      </c>
      <c r="K45">
        <v>460</v>
      </c>
      <c r="L45">
        <v>16</v>
      </c>
      <c r="M45">
        <v>119</v>
      </c>
      <c r="N45" s="5">
        <f>ROUNDUP(Table_mlbb_heroes3[[#This Row],[Phy_Damage]]/$M$116*100,0)</f>
        <v>85</v>
      </c>
      <c r="O45">
        <v>0</v>
      </c>
      <c r="P45">
        <v>18</v>
      </c>
      <c r="Q45" s="5">
        <f>ROUNDUP(Table_mlbb_heroes3[[#This Row],[Phy_Defence]]/$P$116*100,0)</f>
        <v>67</v>
      </c>
      <c r="R45">
        <v>15</v>
      </c>
      <c r="S45" s="5">
        <f>ROUNDUP(Table_mlbb_heroes3[[#This Row],[Mag_Defence]]/$R$116*100,0)</f>
        <v>100</v>
      </c>
      <c r="T45">
        <v>260</v>
      </c>
      <c r="U45" s="5">
        <f>ROUNDUP(Table_mlbb_heroes3[[#This Row],[Mov_Speed]]/$T$116*100,0)</f>
        <v>97</v>
      </c>
      <c r="V45">
        <v>117</v>
      </c>
      <c r="W45">
        <v>131</v>
      </c>
      <c r="X45" s="5">
        <f>Table_mlbb_heroes3[[#This Row],[Esport_Wins]]+Table_mlbb_heroes3[[#This Row],[Esport_Loss]]</f>
        <v>248</v>
      </c>
      <c r="Y45" s="5">
        <f>ROUNDUP(Table_mlbb_heroes3[[#This Row],[Esport_Wins]]/Table_mlbb_heroes3[[#This Row],[ES_total]]*100,0)</f>
        <v>48</v>
      </c>
    </row>
    <row r="46" spans="1:25" x14ac:dyDescent="0.3">
      <c r="A46" t="s">
        <v>70</v>
      </c>
      <c r="B46" t="s">
        <v>71</v>
      </c>
      <c r="C46" t="s">
        <v>34</v>
      </c>
      <c r="D46">
        <v>2016</v>
      </c>
      <c r="E46" t="s">
        <v>36</v>
      </c>
      <c r="F46" t="s">
        <v>23</v>
      </c>
      <c r="G46" t="s">
        <v>37</v>
      </c>
      <c r="H46">
        <v>2736</v>
      </c>
      <c r="I46" s="5">
        <f>ROUNDUP(Table_mlbb_heroes3[[#This Row],[Hp]]/$H$116*100,0)</f>
        <v>95</v>
      </c>
      <c r="J46">
        <v>94</v>
      </c>
      <c r="K46">
        <v>0</v>
      </c>
      <c r="L46">
        <v>0</v>
      </c>
      <c r="M46">
        <v>119</v>
      </c>
      <c r="N46" s="5">
        <f>ROUNDUP(Table_mlbb_heroes3[[#This Row],[Phy_Damage]]/$M$116*100,0)</f>
        <v>85</v>
      </c>
      <c r="O46">
        <v>0</v>
      </c>
      <c r="P46">
        <v>25</v>
      </c>
      <c r="Q46" s="5">
        <f>ROUNDUP(Table_mlbb_heroes3[[#This Row],[Phy_Defence]]/$P$116*100,0)</f>
        <v>93</v>
      </c>
      <c r="R46">
        <v>15</v>
      </c>
      <c r="S46" s="5">
        <f>ROUNDUP(Table_mlbb_heroes3[[#This Row],[Mag_Defence]]/$R$116*100,0)</f>
        <v>100</v>
      </c>
      <c r="T46">
        <v>260</v>
      </c>
      <c r="U46" s="5">
        <f>ROUNDUP(Table_mlbb_heroes3[[#This Row],[Mov_Speed]]/$T$116*100,0)</f>
        <v>97</v>
      </c>
      <c r="V46">
        <v>301</v>
      </c>
      <c r="W46">
        <v>330</v>
      </c>
      <c r="X46" s="5">
        <f>Table_mlbb_heroes3[[#This Row],[Esport_Wins]]+Table_mlbb_heroes3[[#This Row],[Esport_Loss]]</f>
        <v>631</v>
      </c>
      <c r="Y46" s="5">
        <f>ROUNDUP(Table_mlbb_heroes3[[#This Row],[Esport_Wins]]/Table_mlbb_heroes3[[#This Row],[ES_total]]*100,0)</f>
        <v>48</v>
      </c>
    </row>
    <row r="47" spans="1:25" x14ac:dyDescent="0.3">
      <c r="A47" t="s">
        <v>210</v>
      </c>
      <c r="B47" t="s">
        <v>211</v>
      </c>
      <c r="C47" t="s">
        <v>34</v>
      </c>
      <c r="D47">
        <v>2018</v>
      </c>
      <c r="E47" t="s">
        <v>36</v>
      </c>
      <c r="F47" t="s">
        <v>23</v>
      </c>
      <c r="G47" t="s">
        <v>37</v>
      </c>
      <c r="H47">
        <v>2658</v>
      </c>
      <c r="I47" s="5">
        <f>ROUNDUP(Table_mlbb_heroes3[[#This Row],[Hp]]/$H$116*100,0)</f>
        <v>92</v>
      </c>
      <c r="J47">
        <v>78</v>
      </c>
      <c r="K47">
        <v>430</v>
      </c>
      <c r="L47">
        <v>16</v>
      </c>
      <c r="M47">
        <v>119</v>
      </c>
      <c r="N47" s="5">
        <f>ROUNDUP(Table_mlbb_heroes3[[#This Row],[Phy_Damage]]/$M$116*100,0)</f>
        <v>85</v>
      </c>
      <c r="O47">
        <v>0</v>
      </c>
      <c r="P47">
        <v>24</v>
      </c>
      <c r="Q47" s="5">
        <f>ROUNDUP(Table_mlbb_heroes3[[#This Row],[Phy_Defence]]/$P$116*100,0)</f>
        <v>89</v>
      </c>
      <c r="R47">
        <v>15</v>
      </c>
      <c r="S47" s="5">
        <f>ROUNDUP(Table_mlbb_heroes3[[#This Row],[Mag_Defence]]/$R$116*100,0)</f>
        <v>100</v>
      </c>
      <c r="T47">
        <v>255</v>
      </c>
      <c r="U47" s="5">
        <f>ROUNDUP(Table_mlbb_heroes3[[#This Row],[Mov_Speed]]/$T$116*100,0)</f>
        <v>95</v>
      </c>
      <c r="V47">
        <v>470</v>
      </c>
      <c r="W47">
        <v>490</v>
      </c>
      <c r="X47" s="5">
        <f>Table_mlbb_heroes3[[#This Row],[Esport_Wins]]+Table_mlbb_heroes3[[#This Row],[Esport_Loss]]</f>
        <v>960</v>
      </c>
      <c r="Y47" s="5">
        <f>ROUNDUP(Table_mlbb_heroes3[[#This Row],[Esport_Wins]]/Table_mlbb_heroes3[[#This Row],[ES_total]]*100,0)</f>
        <v>49</v>
      </c>
    </row>
    <row r="48" spans="1:25" x14ac:dyDescent="0.3">
      <c r="A48" t="s">
        <v>243</v>
      </c>
      <c r="B48" t="s">
        <v>244</v>
      </c>
      <c r="C48" t="s">
        <v>34</v>
      </c>
      <c r="D48">
        <v>2017</v>
      </c>
      <c r="E48" t="s">
        <v>36</v>
      </c>
      <c r="F48" t="s">
        <v>23</v>
      </c>
      <c r="G48" t="s">
        <v>37</v>
      </c>
      <c r="H48">
        <v>2628</v>
      </c>
      <c r="I48" s="5">
        <f>ROUNDUP(Table_mlbb_heroes3[[#This Row],[Hp]]/$H$116*100,0)</f>
        <v>91</v>
      </c>
      <c r="J48">
        <v>7</v>
      </c>
      <c r="K48">
        <v>0</v>
      </c>
      <c r="L48">
        <v>0</v>
      </c>
      <c r="M48">
        <v>119</v>
      </c>
      <c r="N48" s="5">
        <f>ROUNDUP(Table_mlbb_heroes3[[#This Row],[Phy_Damage]]/$M$116*100,0)</f>
        <v>85</v>
      </c>
      <c r="O48">
        <v>0</v>
      </c>
      <c r="P48">
        <v>21</v>
      </c>
      <c r="Q48" s="5">
        <f>ROUNDUP(Table_mlbb_heroes3[[#This Row],[Phy_Defence]]/$P$116*100,0)</f>
        <v>78</v>
      </c>
      <c r="R48">
        <v>15</v>
      </c>
      <c r="S48" s="5">
        <f>ROUNDUP(Table_mlbb_heroes3[[#This Row],[Mag_Defence]]/$R$116*100,0)</f>
        <v>100</v>
      </c>
      <c r="T48">
        <v>260</v>
      </c>
      <c r="U48" s="5">
        <f>ROUNDUP(Table_mlbb_heroes3[[#This Row],[Mov_Speed]]/$T$116*100,0)</f>
        <v>97</v>
      </c>
      <c r="V48">
        <v>239</v>
      </c>
      <c r="W48">
        <v>256</v>
      </c>
      <c r="X48" s="5">
        <f>Table_mlbb_heroes3[[#This Row],[Esport_Wins]]+Table_mlbb_heroes3[[#This Row],[Esport_Loss]]</f>
        <v>495</v>
      </c>
      <c r="Y48" s="5">
        <f>ROUNDUP(Table_mlbb_heroes3[[#This Row],[Esport_Wins]]/Table_mlbb_heroes3[[#This Row],[ES_total]]*100,0)</f>
        <v>49</v>
      </c>
    </row>
    <row r="49" spans="1:25" x14ac:dyDescent="0.3">
      <c r="A49" t="s">
        <v>150</v>
      </c>
      <c r="B49" t="s">
        <v>151</v>
      </c>
      <c r="C49" t="s">
        <v>152</v>
      </c>
      <c r="D49">
        <v>2021</v>
      </c>
      <c r="E49" t="s">
        <v>30</v>
      </c>
      <c r="F49" t="s">
        <v>23</v>
      </c>
      <c r="G49" t="s">
        <v>31</v>
      </c>
      <c r="H49">
        <v>2401</v>
      </c>
      <c r="I49" s="5">
        <f>ROUNDUP(Table_mlbb_heroes3[[#This Row],[Hp]]/$H$116*100,0)</f>
        <v>83</v>
      </c>
      <c r="J49">
        <v>76</v>
      </c>
      <c r="K49">
        <v>550</v>
      </c>
      <c r="L49">
        <v>22</v>
      </c>
      <c r="M49">
        <v>119</v>
      </c>
      <c r="N49" s="5">
        <f>ROUNDUP(Table_mlbb_heroes3[[#This Row],[Phy_Damage]]/$M$116*100,0)</f>
        <v>85</v>
      </c>
      <c r="O49">
        <v>0</v>
      </c>
      <c r="P49">
        <v>12</v>
      </c>
      <c r="Q49" s="5">
        <f>ROUNDUP(Table_mlbb_heroes3[[#This Row],[Phy_Defence]]/$P$116*100,0)</f>
        <v>45</v>
      </c>
      <c r="R49">
        <v>15</v>
      </c>
      <c r="S49" s="5">
        <f>ROUNDUP(Table_mlbb_heroes3[[#This Row],[Mag_Defence]]/$R$116*100,0)</f>
        <v>100</v>
      </c>
      <c r="T49">
        <v>240</v>
      </c>
      <c r="U49" s="5">
        <f>ROUNDUP(Table_mlbb_heroes3[[#This Row],[Mov_Speed]]/$T$116*100,0)</f>
        <v>89</v>
      </c>
      <c r="V49">
        <v>16</v>
      </c>
      <c r="W49">
        <v>32</v>
      </c>
      <c r="X49" s="5">
        <f>Table_mlbb_heroes3[[#This Row],[Esport_Wins]]+Table_mlbb_heroes3[[#This Row],[Esport_Loss]]</f>
        <v>48</v>
      </c>
      <c r="Y49" s="5">
        <f>ROUNDUP(Table_mlbb_heroes3[[#This Row],[Esport_Wins]]/Table_mlbb_heroes3[[#This Row],[ES_total]]*100,0)</f>
        <v>34</v>
      </c>
    </row>
    <row r="50" spans="1:25" x14ac:dyDescent="0.3">
      <c r="A50" t="s">
        <v>220</v>
      </c>
      <c r="B50" t="s">
        <v>221</v>
      </c>
      <c r="C50" t="s">
        <v>222</v>
      </c>
      <c r="D50">
        <v>2016</v>
      </c>
      <c r="E50" t="s">
        <v>41</v>
      </c>
      <c r="F50" t="s">
        <v>23</v>
      </c>
      <c r="G50" t="s">
        <v>62</v>
      </c>
      <c r="H50">
        <v>2556</v>
      </c>
      <c r="I50" s="5">
        <f>ROUNDUP(Table_mlbb_heroes3[[#This Row],[Hp]]/$H$116*100,0)</f>
        <v>88</v>
      </c>
      <c r="J50">
        <v>7</v>
      </c>
      <c r="K50">
        <v>519</v>
      </c>
      <c r="L50">
        <v>21</v>
      </c>
      <c r="M50">
        <v>118</v>
      </c>
      <c r="N50" s="5">
        <f>ROUNDUP(Table_mlbb_heroes3[[#This Row],[Phy_Damage]]/$M$116*100,0)</f>
        <v>85</v>
      </c>
      <c r="O50">
        <v>0</v>
      </c>
      <c r="P50">
        <v>19</v>
      </c>
      <c r="Q50" s="5">
        <f>ROUNDUP(Table_mlbb_heroes3[[#This Row],[Phy_Defence]]/$P$116*100,0)</f>
        <v>71</v>
      </c>
      <c r="R50">
        <v>10</v>
      </c>
      <c r="S50" s="5">
        <f>ROUNDUP(Table_mlbb_heroes3[[#This Row],[Mag_Defence]]/$R$116*100,0)</f>
        <v>67</v>
      </c>
      <c r="T50">
        <v>240</v>
      </c>
      <c r="U50" s="5">
        <f>ROUNDUP(Table_mlbb_heroes3[[#This Row],[Mov_Speed]]/$T$116*100,0)</f>
        <v>89</v>
      </c>
      <c r="V50">
        <v>714</v>
      </c>
      <c r="W50">
        <v>739</v>
      </c>
      <c r="X50" s="5">
        <f>Table_mlbb_heroes3[[#This Row],[Esport_Wins]]+Table_mlbb_heroes3[[#This Row],[Esport_Loss]]</f>
        <v>1453</v>
      </c>
      <c r="Y50" s="5">
        <f>ROUNDUP(Table_mlbb_heroes3[[#This Row],[Esport_Wins]]/Table_mlbb_heroes3[[#This Row],[ES_total]]*100,0)</f>
        <v>50</v>
      </c>
    </row>
    <row r="51" spans="1:25" x14ac:dyDescent="0.3">
      <c r="A51" t="s">
        <v>207</v>
      </c>
      <c r="B51" t="s">
        <v>208</v>
      </c>
      <c r="C51" t="s">
        <v>34</v>
      </c>
      <c r="D51">
        <v>2017</v>
      </c>
      <c r="E51" t="s">
        <v>87</v>
      </c>
      <c r="F51" t="s">
        <v>23</v>
      </c>
      <c r="G51" t="s">
        <v>88</v>
      </c>
      <c r="H51">
        <v>2540</v>
      </c>
      <c r="I51" s="5">
        <f>ROUNDUP(Table_mlbb_heroes3[[#This Row],[Hp]]/$H$116*100,0)</f>
        <v>88</v>
      </c>
      <c r="J51">
        <v>7</v>
      </c>
      <c r="K51">
        <v>0</v>
      </c>
      <c r="L51">
        <v>0</v>
      </c>
      <c r="M51">
        <v>118</v>
      </c>
      <c r="N51" s="5">
        <f>ROUNDUP(Table_mlbb_heroes3[[#This Row],[Phy_Damage]]/$M$116*100,0)</f>
        <v>85</v>
      </c>
      <c r="O51">
        <v>0</v>
      </c>
      <c r="P51">
        <v>17</v>
      </c>
      <c r="Q51" s="5">
        <f>ROUNDUP(Table_mlbb_heroes3[[#This Row],[Phy_Defence]]/$P$116*100,0)</f>
        <v>63</v>
      </c>
      <c r="R51">
        <v>15</v>
      </c>
      <c r="S51" s="5">
        <f>ROUNDUP(Table_mlbb_heroes3[[#This Row],[Mag_Defence]]/$R$116*100,0)</f>
        <v>100</v>
      </c>
      <c r="T51">
        <v>260</v>
      </c>
      <c r="U51" s="5">
        <f>ROUNDUP(Table_mlbb_heroes3[[#This Row],[Mov_Speed]]/$T$116*100,0)</f>
        <v>97</v>
      </c>
      <c r="V51">
        <v>114</v>
      </c>
      <c r="W51">
        <v>109</v>
      </c>
      <c r="X51" s="5">
        <f>Table_mlbb_heroes3[[#This Row],[Esport_Wins]]+Table_mlbb_heroes3[[#This Row],[Esport_Loss]]</f>
        <v>223</v>
      </c>
      <c r="Y51" s="5">
        <f>ROUNDUP(Table_mlbb_heroes3[[#This Row],[Esport_Wins]]/Table_mlbb_heroes3[[#This Row],[ES_total]]*100,0)</f>
        <v>52</v>
      </c>
    </row>
    <row r="52" spans="1:25" x14ac:dyDescent="0.3">
      <c r="A52" t="s">
        <v>147</v>
      </c>
      <c r="B52" t="s">
        <v>148</v>
      </c>
      <c r="C52" t="s">
        <v>132</v>
      </c>
      <c r="D52">
        <v>2019</v>
      </c>
      <c r="E52" t="s">
        <v>30</v>
      </c>
      <c r="F52" t="s">
        <v>41</v>
      </c>
      <c r="G52" t="s">
        <v>31</v>
      </c>
      <c r="H52">
        <v>2543</v>
      </c>
      <c r="I52" s="5">
        <f>ROUNDUP(Table_mlbb_heroes3[[#This Row],[Hp]]/$H$116*100,0)</f>
        <v>88</v>
      </c>
      <c r="J52">
        <v>68</v>
      </c>
      <c r="K52">
        <v>500</v>
      </c>
      <c r="L52">
        <v>19</v>
      </c>
      <c r="M52">
        <v>118</v>
      </c>
      <c r="N52" s="5">
        <f>ROUNDUP(Table_mlbb_heroes3[[#This Row],[Phy_Damage]]/$M$116*100,0)</f>
        <v>85</v>
      </c>
      <c r="O52">
        <v>0</v>
      </c>
      <c r="P52">
        <v>20</v>
      </c>
      <c r="Q52" s="5">
        <f>ROUNDUP(Table_mlbb_heroes3[[#This Row],[Phy_Defence]]/$P$116*100,0)</f>
        <v>75</v>
      </c>
      <c r="R52">
        <v>15</v>
      </c>
      <c r="S52" s="5">
        <f>ROUNDUP(Table_mlbb_heroes3[[#This Row],[Mag_Defence]]/$R$116*100,0)</f>
        <v>100</v>
      </c>
      <c r="T52">
        <v>245</v>
      </c>
      <c r="U52" s="5">
        <f>ROUNDUP(Table_mlbb_heroes3[[#This Row],[Mov_Speed]]/$T$116*100,0)</f>
        <v>91</v>
      </c>
      <c r="V52">
        <v>162</v>
      </c>
      <c r="W52">
        <v>118</v>
      </c>
      <c r="X52" s="5">
        <f>Table_mlbb_heroes3[[#This Row],[Esport_Wins]]+Table_mlbb_heroes3[[#This Row],[Esport_Loss]]</f>
        <v>280</v>
      </c>
      <c r="Y52" s="5">
        <f>ROUNDUP(Table_mlbb_heroes3[[#This Row],[Esport_Wins]]/Table_mlbb_heroes3[[#This Row],[ES_total]]*100,0)</f>
        <v>58</v>
      </c>
    </row>
    <row r="53" spans="1:25" x14ac:dyDescent="0.3">
      <c r="A53" t="s">
        <v>197</v>
      </c>
      <c r="B53" t="s">
        <v>198</v>
      </c>
      <c r="C53" t="s">
        <v>199</v>
      </c>
      <c r="D53">
        <v>2016</v>
      </c>
      <c r="E53" t="s">
        <v>22</v>
      </c>
      <c r="F53" t="s">
        <v>23</v>
      </c>
      <c r="G53" t="s">
        <v>24</v>
      </c>
      <c r="H53">
        <v>2429</v>
      </c>
      <c r="I53" s="5">
        <f>ROUNDUP(Table_mlbb_heroes3[[#This Row],[Hp]]/$H$116*100,0)</f>
        <v>84</v>
      </c>
      <c r="J53">
        <v>74</v>
      </c>
      <c r="K53">
        <v>100</v>
      </c>
      <c r="L53">
        <v>4</v>
      </c>
      <c r="M53">
        <v>117</v>
      </c>
      <c r="N53" s="5">
        <f>ROUNDUP(Table_mlbb_heroes3[[#This Row],[Phy_Damage]]/$M$116*100,0)</f>
        <v>84</v>
      </c>
      <c r="O53">
        <v>0</v>
      </c>
      <c r="P53">
        <v>17</v>
      </c>
      <c r="Q53" s="5">
        <f>ROUNDUP(Table_mlbb_heroes3[[#This Row],[Phy_Defence]]/$P$116*100,0)</f>
        <v>63</v>
      </c>
      <c r="R53">
        <v>15</v>
      </c>
      <c r="S53" s="5">
        <f>ROUNDUP(Table_mlbb_heroes3[[#This Row],[Mag_Defence]]/$R$116*100,0)</f>
        <v>100</v>
      </c>
      <c r="T53">
        <v>260</v>
      </c>
      <c r="U53" s="5">
        <f>ROUNDUP(Table_mlbb_heroes3[[#This Row],[Mov_Speed]]/$T$116*100,0)</f>
        <v>97</v>
      </c>
      <c r="V53">
        <v>607</v>
      </c>
      <c r="W53">
        <v>564</v>
      </c>
      <c r="X53" s="5">
        <f>Table_mlbb_heroes3[[#This Row],[Esport_Wins]]+Table_mlbb_heroes3[[#This Row],[Esport_Loss]]</f>
        <v>1171</v>
      </c>
      <c r="Y53" s="5">
        <f>ROUNDUP(Table_mlbb_heroes3[[#This Row],[Esport_Wins]]/Table_mlbb_heroes3[[#This Row],[ES_total]]*100,0)</f>
        <v>52</v>
      </c>
    </row>
    <row r="54" spans="1:25" x14ac:dyDescent="0.3">
      <c r="A54" t="s">
        <v>72</v>
      </c>
      <c r="B54" t="s">
        <v>73</v>
      </c>
      <c r="C54" t="s">
        <v>74</v>
      </c>
      <c r="D54">
        <v>2016</v>
      </c>
      <c r="E54" t="s">
        <v>36</v>
      </c>
      <c r="F54" t="s">
        <v>41</v>
      </c>
      <c r="G54" t="s">
        <v>24</v>
      </c>
      <c r="H54">
        <v>2559</v>
      </c>
      <c r="I54" s="5">
        <f>ROUNDUP(Table_mlbb_heroes3[[#This Row],[Hp]]/$H$116*100,0)</f>
        <v>88</v>
      </c>
      <c r="J54">
        <v>84</v>
      </c>
      <c r="K54">
        <v>433</v>
      </c>
      <c r="L54">
        <v>12</v>
      </c>
      <c r="M54">
        <v>117</v>
      </c>
      <c r="N54" s="5">
        <f>ROUNDUP(Table_mlbb_heroes3[[#This Row],[Phy_Damage]]/$M$116*100,0)</f>
        <v>84</v>
      </c>
      <c r="O54">
        <v>0</v>
      </c>
      <c r="P54">
        <v>23</v>
      </c>
      <c r="Q54" s="5">
        <f>ROUNDUP(Table_mlbb_heroes3[[#This Row],[Phy_Defence]]/$P$116*100,0)</f>
        <v>86</v>
      </c>
      <c r="R54">
        <v>15</v>
      </c>
      <c r="S54" s="5">
        <f>ROUNDUP(Table_mlbb_heroes3[[#This Row],[Mag_Defence]]/$R$116*100,0)</f>
        <v>100</v>
      </c>
      <c r="T54">
        <v>260</v>
      </c>
      <c r="U54" s="5">
        <f>ROUNDUP(Table_mlbb_heroes3[[#This Row],[Mov_Speed]]/$T$116*100,0)</f>
        <v>97</v>
      </c>
      <c r="V54">
        <v>95</v>
      </c>
      <c r="W54">
        <v>111</v>
      </c>
      <c r="X54" s="5">
        <f>Table_mlbb_heroes3[[#This Row],[Esport_Wins]]+Table_mlbb_heroes3[[#This Row],[Esport_Loss]]</f>
        <v>206</v>
      </c>
      <c r="Y54" s="5">
        <f>ROUNDUP(Table_mlbb_heroes3[[#This Row],[Esport_Wins]]/Table_mlbb_heroes3[[#This Row],[ES_total]]*100,0)</f>
        <v>47</v>
      </c>
    </row>
    <row r="55" spans="1:25" x14ac:dyDescent="0.3">
      <c r="A55" t="s">
        <v>127</v>
      </c>
      <c r="B55" t="s">
        <v>128</v>
      </c>
      <c r="C55" t="s">
        <v>34</v>
      </c>
      <c r="D55">
        <v>2019</v>
      </c>
      <c r="E55" t="s">
        <v>36</v>
      </c>
      <c r="F55" t="s">
        <v>23</v>
      </c>
      <c r="G55" t="s">
        <v>37</v>
      </c>
      <c r="H55">
        <v>2758</v>
      </c>
      <c r="I55" s="5">
        <f>ROUNDUP(Table_mlbb_heroes3[[#This Row],[Hp]]/$H$116*100,0)</f>
        <v>95</v>
      </c>
      <c r="J55">
        <v>82</v>
      </c>
      <c r="K55">
        <v>0</v>
      </c>
      <c r="L55">
        <v>0</v>
      </c>
      <c r="M55">
        <v>117</v>
      </c>
      <c r="N55" s="5">
        <f>ROUNDUP(Table_mlbb_heroes3[[#This Row],[Phy_Damage]]/$M$116*100,0)</f>
        <v>84</v>
      </c>
      <c r="O55">
        <v>0</v>
      </c>
      <c r="P55">
        <v>22</v>
      </c>
      <c r="Q55" s="5">
        <f>ROUNDUP(Table_mlbb_heroes3[[#This Row],[Phy_Defence]]/$P$116*100,0)</f>
        <v>82</v>
      </c>
      <c r="R55">
        <v>15</v>
      </c>
      <c r="S55" s="5">
        <f>ROUNDUP(Table_mlbb_heroes3[[#This Row],[Mag_Defence]]/$R$116*100,0)</f>
        <v>100</v>
      </c>
      <c r="T55">
        <v>265</v>
      </c>
      <c r="U55" s="5">
        <f>ROUNDUP(Table_mlbb_heroes3[[#This Row],[Mov_Speed]]/$T$116*100,0)</f>
        <v>99</v>
      </c>
      <c r="V55">
        <v>345</v>
      </c>
      <c r="W55">
        <v>300</v>
      </c>
      <c r="X55" s="5">
        <f>Table_mlbb_heroes3[[#This Row],[Esport_Wins]]+Table_mlbb_heroes3[[#This Row],[Esport_Loss]]</f>
        <v>645</v>
      </c>
      <c r="Y55" s="5">
        <f>ROUNDUP(Table_mlbb_heroes3[[#This Row],[Esport_Wins]]/Table_mlbb_heroes3[[#This Row],[ES_total]]*100,0)</f>
        <v>54</v>
      </c>
    </row>
    <row r="56" spans="1:25" x14ac:dyDescent="0.3">
      <c r="A56" t="s">
        <v>360</v>
      </c>
      <c r="B56" t="s">
        <v>361</v>
      </c>
      <c r="C56" t="s">
        <v>34</v>
      </c>
      <c r="D56">
        <v>2019</v>
      </c>
      <c r="E56" t="s">
        <v>36</v>
      </c>
      <c r="F56" t="s">
        <v>23</v>
      </c>
      <c r="G56" t="s">
        <v>37</v>
      </c>
      <c r="H56">
        <v>918</v>
      </c>
      <c r="I56" s="5">
        <f>ROUNDUP(Table_mlbb_heroes3[[#This Row],[Hp]]/$H$116*100,0)</f>
        <v>32</v>
      </c>
      <c r="J56">
        <v>78</v>
      </c>
      <c r="K56">
        <v>0</v>
      </c>
      <c r="L56">
        <v>0</v>
      </c>
      <c r="M56">
        <v>117</v>
      </c>
      <c r="N56" s="5">
        <f>ROUNDUP(Table_mlbb_heroes3[[#This Row],[Phy_Damage]]/$M$116*100,0)</f>
        <v>84</v>
      </c>
      <c r="O56">
        <v>0</v>
      </c>
      <c r="P56">
        <v>25</v>
      </c>
      <c r="Q56" s="5">
        <f>ROUNDUP(Table_mlbb_heroes3[[#This Row],[Phy_Defence]]/$P$116*100,0)</f>
        <v>93</v>
      </c>
      <c r="R56">
        <v>15</v>
      </c>
      <c r="S56" s="5">
        <f>ROUNDUP(Table_mlbb_heroes3[[#This Row],[Mag_Defence]]/$R$116*100,0)</f>
        <v>100</v>
      </c>
      <c r="T56">
        <v>260</v>
      </c>
      <c r="U56" s="5">
        <f>ROUNDUP(Table_mlbb_heroes3[[#This Row],[Mov_Speed]]/$T$116*100,0)</f>
        <v>97</v>
      </c>
      <c r="V56">
        <v>318</v>
      </c>
      <c r="W56">
        <v>327</v>
      </c>
      <c r="X56" s="5">
        <f>Table_mlbb_heroes3[[#This Row],[Esport_Wins]]+Table_mlbb_heroes3[[#This Row],[Esport_Loss]]</f>
        <v>645</v>
      </c>
      <c r="Y56" s="5">
        <f>ROUNDUP(Table_mlbb_heroes3[[#This Row],[Esport_Wins]]/Table_mlbb_heroes3[[#This Row],[ES_total]]*100,0)</f>
        <v>50</v>
      </c>
    </row>
    <row r="57" spans="1:25" x14ac:dyDescent="0.3">
      <c r="A57" t="s">
        <v>320</v>
      </c>
      <c r="B57" t="s">
        <v>321</v>
      </c>
      <c r="C57" t="s">
        <v>322</v>
      </c>
      <c r="D57">
        <v>2016</v>
      </c>
      <c r="E57" t="s">
        <v>30</v>
      </c>
      <c r="F57" t="s">
        <v>23</v>
      </c>
      <c r="G57" t="s">
        <v>31</v>
      </c>
      <c r="H57">
        <v>2441</v>
      </c>
      <c r="I57" s="5">
        <f>ROUNDUP(Table_mlbb_heroes3[[#This Row],[Hp]]/$H$116*100,0)</f>
        <v>84</v>
      </c>
      <c r="J57">
        <v>72</v>
      </c>
      <c r="K57">
        <v>545</v>
      </c>
      <c r="L57">
        <v>23</v>
      </c>
      <c r="M57">
        <v>117</v>
      </c>
      <c r="N57" s="5">
        <f>ROUNDUP(Table_mlbb_heroes3[[#This Row],[Phy_Damage]]/$M$116*100,0)</f>
        <v>84</v>
      </c>
      <c r="O57">
        <v>0</v>
      </c>
      <c r="P57">
        <v>15</v>
      </c>
      <c r="Q57" s="5">
        <f>ROUNDUP(Table_mlbb_heroes3[[#This Row],[Phy_Defence]]/$P$116*100,0)</f>
        <v>56</v>
      </c>
      <c r="R57">
        <v>15</v>
      </c>
      <c r="S57" s="5">
        <f>ROUNDUP(Table_mlbb_heroes3[[#This Row],[Mag_Defence]]/$R$116*100,0)</f>
        <v>100</v>
      </c>
      <c r="T57">
        <v>245</v>
      </c>
      <c r="U57" s="5">
        <f>ROUNDUP(Table_mlbb_heroes3[[#This Row],[Mov_Speed]]/$T$116*100,0)</f>
        <v>91</v>
      </c>
      <c r="V57">
        <v>375</v>
      </c>
      <c r="W57">
        <v>418</v>
      </c>
      <c r="X57" s="5">
        <f>Table_mlbb_heroes3[[#This Row],[Esport_Wins]]+Table_mlbb_heroes3[[#This Row],[Esport_Loss]]</f>
        <v>793</v>
      </c>
      <c r="Y57" s="5">
        <f>ROUNDUP(Table_mlbb_heroes3[[#This Row],[Esport_Wins]]/Table_mlbb_heroes3[[#This Row],[ES_total]]*100,0)</f>
        <v>48</v>
      </c>
    </row>
    <row r="58" spans="1:25" x14ac:dyDescent="0.3">
      <c r="A58" t="s">
        <v>234</v>
      </c>
      <c r="B58" t="s">
        <v>235</v>
      </c>
      <c r="C58" t="s">
        <v>132</v>
      </c>
      <c r="D58">
        <v>2019</v>
      </c>
      <c r="E58" t="s">
        <v>29</v>
      </c>
      <c r="F58" t="s">
        <v>30</v>
      </c>
      <c r="G58" t="s">
        <v>31</v>
      </c>
      <c r="H58">
        <v>2770</v>
      </c>
      <c r="I58" s="5">
        <f>ROUNDUP(Table_mlbb_heroes3[[#This Row],[Hp]]/$H$116*100,0)</f>
        <v>96</v>
      </c>
      <c r="J58">
        <v>94</v>
      </c>
      <c r="K58">
        <v>460</v>
      </c>
      <c r="L58">
        <v>15</v>
      </c>
      <c r="M58">
        <v>117</v>
      </c>
      <c r="N58" s="5">
        <f>ROUNDUP(Table_mlbb_heroes3[[#This Row],[Phy_Damage]]/$M$116*100,0)</f>
        <v>84</v>
      </c>
      <c r="O58">
        <v>0</v>
      </c>
      <c r="P58">
        <v>19</v>
      </c>
      <c r="Q58" s="5">
        <f>ROUNDUP(Table_mlbb_heroes3[[#This Row],[Phy_Defence]]/$P$116*100,0)</f>
        <v>71</v>
      </c>
      <c r="R58">
        <v>15</v>
      </c>
      <c r="S58" s="5">
        <f>ROUNDUP(Table_mlbb_heroes3[[#This Row],[Mag_Defence]]/$R$116*100,0)</f>
        <v>100</v>
      </c>
      <c r="T58">
        <v>255</v>
      </c>
      <c r="U58" s="5">
        <f>ROUNDUP(Table_mlbb_heroes3[[#This Row],[Mov_Speed]]/$T$116*100,0)</f>
        <v>95</v>
      </c>
      <c r="V58">
        <v>689</v>
      </c>
      <c r="W58">
        <v>661</v>
      </c>
      <c r="X58" s="5">
        <f>Table_mlbb_heroes3[[#This Row],[Esport_Wins]]+Table_mlbb_heroes3[[#This Row],[Esport_Loss]]</f>
        <v>1350</v>
      </c>
      <c r="Y58" s="5">
        <f>ROUNDUP(Table_mlbb_heroes3[[#This Row],[Esport_Wins]]/Table_mlbb_heroes3[[#This Row],[ES_total]]*100,0)</f>
        <v>52</v>
      </c>
    </row>
    <row r="59" spans="1:25" x14ac:dyDescent="0.3">
      <c r="A59" t="s">
        <v>154</v>
      </c>
      <c r="B59" t="s">
        <v>155</v>
      </c>
      <c r="C59" t="s">
        <v>156</v>
      </c>
      <c r="D59">
        <v>2016</v>
      </c>
      <c r="E59" t="s">
        <v>29</v>
      </c>
      <c r="F59" t="s">
        <v>30</v>
      </c>
      <c r="G59" t="s">
        <v>31</v>
      </c>
      <c r="H59">
        <v>2709</v>
      </c>
      <c r="I59" s="5">
        <f>ROUNDUP(Table_mlbb_heroes3[[#This Row],[Hp]]/$H$116*100,0)</f>
        <v>94</v>
      </c>
      <c r="J59">
        <v>92</v>
      </c>
      <c r="K59">
        <v>440</v>
      </c>
      <c r="L59">
        <v>10</v>
      </c>
      <c r="M59">
        <v>116</v>
      </c>
      <c r="N59" s="5">
        <f>ROUNDUP(Table_mlbb_heroes3[[#This Row],[Phy_Damage]]/$M$116*100,0)</f>
        <v>83</v>
      </c>
      <c r="O59">
        <v>0</v>
      </c>
      <c r="P59">
        <v>25</v>
      </c>
      <c r="Q59" s="5">
        <f>ROUNDUP(Table_mlbb_heroes3[[#This Row],[Phy_Defence]]/$P$116*100,0)</f>
        <v>93</v>
      </c>
      <c r="R59">
        <v>15</v>
      </c>
      <c r="S59" s="5">
        <f>ROUNDUP(Table_mlbb_heroes3[[#This Row],[Mag_Defence]]/$R$116*100,0)</f>
        <v>100</v>
      </c>
      <c r="T59">
        <v>260</v>
      </c>
      <c r="U59" s="5">
        <f>ROUNDUP(Table_mlbb_heroes3[[#This Row],[Mov_Speed]]/$T$116*100,0)</f>
        <v>97</v>
      </c>
      <c r="V59">
        <v>360</v>
      </c>
      <c r="W59">
        <v>267</v>
      </c>
      <c r="X59" s="5">
        <f>Table_mlbb_heroes3[[#This Row],[Esport_Wins]]+Table_mlbb_heroes3[[#This Row],[Esport_Loss]]</f>
        <v>627</v>
      </c>
      <c r="Y59" s="5">
        <f>ROUNDUP(Table_mlbb_heroes3[[#This Row],[Esport_Wins]]/Table_mlbb_heroes3[[#This Row],[ES_total]]*100,0)</f>
        <v>58</v>
      </c>
    </row>
    <row r="60" spans="1:25" x14ac:dyDescent="0.3">
      <c r="A60" t="s">
        <v>18</v>
      </c>
      <c r="B60" t="s">
        <v>19</v>
      </c>
      <c r="C60" t="s">
        <v>20</v>
      </c>
      <c r="D60">
        <v>2021</v>
      </c>
      <c r="E60" t="s">
        <v>22</v>
      </c>
      <c r="G60" t="s">
        <v>24</v>
      </c>
      <c r="H60">
        <v>2614</v>
      </c>
      <c r="I60" s="5">
        <f>ROUNDUP(Table_mlbb_heroes3[[#This Row],[Hp]]/$H$116*100,0)</f>
        <v>90</v>
      </c>
      <c r="J60">
        <v>8</v>
      </c>
      <c r="K60">
        <v>455</v>
      </c>
      <c r="L60">
        <v>21</v>
      </c>
      <c r="M60">
        <v>115</v>
      </c>
      <c r="N60" s="5">
        <f>ROUNDUP(Table_mlbb_heroes3[[#This Row],[Phy_Damage]]/$M$116*100,0)</f>
        <v>83</v>
      </c>
      <c r="O60">
        <v>0</v>
      </c>
      <c r="P60">
        <v>19</v>
      </c>
      <c r="Q60" s="5">
        <f>ROUNDUP(Table_mlbb_heroes3[[#This Row],[Phy_Defence]]/$P$116*100,0)</f>
        <v>71</v>
      </c>
      <c r="R60">
        <v>15</v>
      </c>
      <c r="S60" s="5">
        <f>ROUNDUP(Table_mlbb_heroes3[[#This Row],[Mag_Defence]]/$R$116*100,0)</f>
        <v>100</v>
      </c>
      <c r="T60">
        <v>250</v>
      </c>
      <c r="U60" s="5">
        <f>ROUNDUP(Table_mlbb_heroes3[[#This Row],[Mov_Speed]]/$T$116*100,0)</f>
        <v>93</v>
      </c>
      <c r="V60">
        <v>43</v>
      </c>
      <c r="W60">
        <v>42</v>
      </c>
      <c r="X60" s="5">
        <f>Table_mlbb_heroes3[[#This Row],[Esport_Wins]]+Table_mlbb_heroes3[[#This Row],[Esport_Loss]]</f>
        <v>85</v>
      </c>
      <c r="Y60" s="5">
        <f>ROUNDUP(Table_mlbb_heroes3[[#This Row],[Esport_Wins]]/Table_mlbb_heroes3[[#This Row],[ES_total]]*100,0)</f>
        <v>51</v>
      </c>
    </row>
    <row r="61" spans="1:25" x14ac:dyDescent="0.3">
      <c r="A61" t="s">
        <v>110</v>
      </c>
      <c r="B61" t="s">
        <v>111</v>
      </c>
      <c r="C61" t="s">
        <v>34</v>
      </c>
      <c r="D61">
        <v>2018</v>
      </c>
      <c r="E61" t="s">
        <v>41</v>
      </c>
      <c r="F61" t="s">
        <v>23</v>
      </c>
      <c r="G61" t="s">
        <v>62</v>
      </c>
      <c r="H61">
        <v>2301</v>
      </c>
      <c r="I61" s="5">
        <f>ROUNDUP(Table_mlbb_heroes3[[#This Row],[Hp]]/$H$116*100,0)</f>
        <v>80</v>
      </c>
      <c r="J61">
        <v>68</v>
      </c>
      <c r="K61">
        <v>505</v>
      </c>
      <c r="L61">
        <v>21</v>
      </c>
      <c r="M61">
        <v>115</v>
      </c>
      <c r="N61" s="5">
        <f>ROUNDUP(Table_mlbb_heroes3[[#This Row],[Phy_Damage]]/$M$116*100,0)</f>
        <v>83</v>
      </c>
      <c r="O61">
        <v>0</v>
      </c>
      <c r="P61">
        <v>16</v>
      </c>
      <c r="Q61" s="5">
        <f>ROUNDUP(Table_mlbb_heroes3[[#This Row],[Phy_Defence]]/$P$116*100,0)</f>
        <v>60</v>
      </c>
      <c r="R61">
        <v>15</v>
      </c>
      <c r="S61" s="5">
        <f>ROUNDUP(Table_mlbb_heroes3[[#This Row],[Mag_Defence]]/$R$116*100,0)</f>
        <v>100</v>
      </c>
      <c r="T61">
        <v>240</v>
      </c>
      <c r="U61" s="5">
        <f>ROUNDUP(Table_mlbb_heroes3[[#This Row],[Mov_Speed]]/$T$116*100,0)</f>
        <v>89</v>
      </c>
      <c r="V61">
        <v>221</v>
      </c>
      <c r="W61">
        <v>285</v>
      </c>
      <c r="X61" s="5">
        <f>Table_mlbb_heroes3[[#This Row],[Esport_Wins]]+Table_mlbb_heroes3[[#This Row],[Esport_Loss]]</f>
        <v>506</v>
      </c>
      <c r="Y61" s="5">
        <f>ROUNDUP(Table_mlbb_heroes3[[#This Row],[Esport_Wins]]/Table_mlbb_heroes3[[#This Row],[ES_total]]*100,0)</f>
        <v>44</v>
      </c>
    </row>
    <row r="62" spans="1:25" x14ac:dyDescent="0.3">
      <c r="A62" t="s">
        <v>259</v>
      </c>
      <c r="B62" t="s">
        <v>260</v>
      </c>
      <c r="C62" t="s">
        <v>34</v>
      </c>
      <c r="D62">
        <v>2018</v>
      </c>
      <c r="E62" t="s">
        <v>41</v>
      </c>
      <c r="F62" t="s">
        <v>23</v>
      </c>
      <c r="G62" t="s">
        <v>62</v>
      </c>
      <c r="H62">
        <v>2621</v>
      </c>
      <c r="I62" s="5">
        <f>ROUNDUP(Table_mlbb_heroes3[[#This Row],[Hp]]/$H$116*100,0)</f>
        <v>91</v>
      </c>
      <c r="J62">
        <v>68</v>
      </c>
      <c r="K62">
        <v>540</v>
      </c>
      <c r="L62">
        <v>23</v>
      </c>
      <c r="M62">
        <v>115</v>
      </c>
      <c r="N62" s="5">
        <f>ROUNDUP(Table_mlbb_heroes3[[#This Row],[Phy_Damage]]/$M$116*100,0)</f>
        <v>83</v>
      </c>
      <c r="O62">
        <v>0</v>
      </c>
      <c r="P62">
        <v>15</v>
      </c>
      <c r="Q62" s="5">
        <f>ROUNDUP(Table_mlbb_heroes3[[#This Row],[Phy_Defence]]/$P$116*100,0)</f>
        <v>56</v>
      </c>
      <c r="R62">
        <v>15</v>
      </c>
      <c r="S62" s="5">
        <f>ROUNDUP(Table_mlbb_heroes3[[#This Row],[Mag_Defence]]/$R$116*100,0)</f>
        <v>100</v>
      </c>
      <c r="T62">
        <v>240</v>
      </c>
      <c r="U62" s="5">
        <f>ROUNDUP(Table_mlbb_heroes3[[#This Row],[Mov_Speed]]/$T$116*100,0)</f>
        <v>89</v>
      </c>
      <c r="V62">
        <v>724</v>
      </c>
      <c r="W62">
        <v>698</v>
      </c>
      <c r="X62" s="5">
        <f>Table_mlbb_heroes3[[#This Row],[Esport_Wins]]+Table_mlbb_heroes3[[#This Row],[Esport_Loss]]</f>
        <v>1422</v>
      </c>
      <c r="Y62" s="5">
        <f>ROUNDUP(Table_mlbb_heroes3[[#This Row],[Esport_Wins]]/Table_mlbb_heroes3[[#This Row],[ES_total]]*100,0)</f>
        <v>51</v>
      </c>
    </row>
    <row r="63" spans="1:25" x14ac:dyDescent="0.3">
      <c r="A63" t="s">
        <v>293</v>
      </c>
      <c r="B63" t="s">
        <v>294</v>
      </c>
      <c r="C63" t="s">
        <v>295</v>
      </c>
      <c r="D63">
        <v>2016</v>
      </c>
      <c r="E63" t="s">
        <v>41</v>
      </c>
      <c r="F63" t="s">
        <v>30</v>
      </c>
      <c r="G63" t="s">
        <v>62</v>
      </c>
      <c r="H63">
        <v>2501</v>
      </c>
      <c r="I63" s="5">
        <f>ROUNDUP(Table_mlbb_heroes3[[#This Row],[Hp]]/$H$116*100,0)</f>
        <v>86</v>
      </c>
      <c r="J63">
        <v>68</v>
      </c>
      <c r="K63">
        <v>510</v>
      </c>
      <c r="L63">
        <v>18</v>
      </c>
      <c r="M63">
        <v>115</v>
      </c>
      <c r="N63" s="5">
        <f>ROUNDUP(Table_mlbb_heroes3[[#This Row],[Phy_Damage]]/$M$116*100,0)</f>
        <v>83</v>
      </c>
      <c r="O63">
        <v>0</v>
      </c>
      <c r="P63">
        <v>17</v>
      </c>
      <c r="Q63" s="5">
        <f>ROUNDUP(Table_mlbb_heroes3[[#This Row],[Phy_Defence]]/$P$116*100,0)</f>
        <v>63</v>
      </c>
      <c r="R63">
        <v>15</v>
      </c>
      <c r="S63" s="5">
        <f>ROUNDUP(Table_mlbb_heroes3[[#This Row],[Mag_Defence]]/$R$116*100,0)</f>
        <v>100</v>
      </c>
      <c r="T63">
        <v>250</v>
      </c>
      <c r="U63" s="5">
        <f>ROUNDUP(Table_mlbb_heroes3[[#This Row],[Mov_Speed]]/$T$116*100,0)</f>
        <v>93</v>
      </c>
      <c r="V63">
        <v>26</v>
      </c>
      <c r="W63">
        <v>38</v>
      </c>
      <c r="X63" s="5">
        <f>Table_mlbb_heroes3[[#This Row],[Esport_Wins]]+Table_mlbb_heroes3[[#This Row],[Esport_Loss]]</f>
        <v>64</v>
      </c>
      <c r="Y63" s="5">
        <f>ROUNDUP(Table_mlbb_heroes3[[#This Row],[Esport_Wins]]/Table_mlbb_heroes3[[#This Row],[ES_total]]*100,0)</f>
        <v>41</v>
      </c>
    </row>
    <row r="64" spans="1:25" x14ac:dyDescent="0.3">
      <c r="A64" t="s">
        <v>341</v>
      </c>
      <c r="B64" t="s">
        <v>342</v>
      </c>
      <c r="C64" t="s">
        <v>34</v>
      </c>
      <c r="D64">
        <v>2019</v>
      </c>
      <c r="E64" t="s">
        <v>41</v>
      </c>
      <c r="F64" t="s">
        <v>23</v>
      </c>
      <c r="G64" t="s">
        <v>62</v>
      </c>
      <c r="H64">
        <v>2401</v>
      </c>
      <c r="I64" s="5">
        <f>ROUNDUP(Table_mlbb_heroes3[[#This Row],[Hp]]/$H$116*100,0)</f>
        <v>83</v>
      </c>
      <c r="J64">
        <v>68</v>
      </c>
      <c r="K64">
        <v>490</v>
      </c>
      <c r="L64">
        <v>21</v>
      </c>
      <c r="M64">
        <v>115</v>
      </c>
      <c r="N64" s="5">
        <f>ROUNDUP(Table_mlbb_heroes3[[#This Row],[Phy_Damage]]/$M$116*100,0)</f>
        <v>83</v>
      </c>
      <c r="O64">
        <v>0</v>
      </c>
      <c r="P64">
        <v>15</v>
      </c>
      <c r="Q64" s="5">
        <f>ROUNDUP(Table_mlbb_heroes3[[#This Row],[Phy_Defence]]/$P$116*100,0)</f>
        <v>56</v>
      </c>
      <c r="R64">
        <v>15</v>
      </c>
      <c r="S64" s="5">
        <f>ROUNDUP(Table_mlbb_heroes3[[#This Row],[Mag_Defence]]/$R$116*100,0)</f>
        <v>100</v>
      </c>
      <c r="T64">
        <v>250</v>
      </c>
      <c r="U64" s="5">
        <f>ROUNDUP(Table_mlbb_heroes3[[#This Row],[Mov_Speed]]/$T$116*100,0)</f>
        <v>93</v>
      </c>
      <c r="V64">
        <v>53</v>
      </c>
      <c r="W64">
        <v>57</v>
      </c>
      <c r="X64" s="5">
        <f>Table_mlbb_heroes3[[#This Row],[Esport_Wins]]+Table_mlbb_heroes3[[#This Row],[Esport_Loss]]</f>
        <v>110</v>
      </c>
      <c r="Y64" s="5">
        <f>ROUNDUP(Table_mlbb_heroes3[[#This Row],[Esport_Wins]]/Table_mlbb_heroes3[[#This Row],[ES_total]]*100,0)</f>
        <v>49</v>
      </c>
    </row>
    <row r="65" spans="1:25" x14ac:dyDescent="0.3">
      <c r="A65" t="s">
        <v>344</v>
      </c>
      <c r="B65" t="s">
        <v>345</v>
      </c>
      <c r="C65" t="s">
        <v>346</v>
      </c>
      <c r="D65">
        <v>2021</v>
      </c>
      <c r="E65" t="s">
        <v>41</v>
      </c>
      <c r="F65" t="s">
        <v>23</v>
      </c>
      <c r="G65" t="s">
        <v>62</v>
      </c>
      <c r="H65">
        <v>2701</v>
      </c>
      <c r="I65" s="5">
        <f>ROUNDUP(Table_mlbb_heroes3[[#This Row],[Hp]]/$H$116*100,0)</f>
        <v>93</v>
      </c>
      <c r="J65">
        <v>72</v>
      </c>
      <c r="K65">
        <v>510</v>
      </c>
      <c r="L65">
        <v>19</v>
      </c>
      <c r="M65">
        <v>115</v>
      </c>
      <c r="N65" s="5">
        <f>ROUNDUP(Table_mlbb_heroes3[[#This Row],[Phy_Damage]]/$M$116*100,0)</f>
        <v>83</v>
      </c>
      <c r="O65">
        <v>0</v>
      </c>
      <c r="P65">
        <v>21</v>
      </c>
      <c r="Q65" s="5">
        <f>ROUNDUP(Table_mlbb_heroes3[[#This Row],[Phy_Defence]]/$P$116*100,0)</f>
        <v>78</v>
      </c>
      <c r="R65">
        <v>15</v>
      </c>
      <c r="S65" s="5">
        <f>ROUNDUP(Table_mlbb_heroes3[[#This Row],[Mag_Defence]]/$R$116*100,0)</f>
        <v>100</v>
      </c>
      <c r="T65">
        <v>240</v>
      </c>
      <c r="U65" s="5">
        <f>ROUNDUP(Table_mlbb_heroes3[[#This Row],[Mov_Speed]]/$T$116*100,0)</f>
        <v>89</v>
      </c>
      <c r="V65">
        <v>270</v>
      </c>
      <c r="W65">
        <v>250</v>
      </c>
      <c r="X65" s="5">
        <f>Table_mlbb_heroes3[[#This Row],[Esport_Wins]]+Table_mlbb_heroes3[[#This Row],[Esport_Loss]]</f>
        <v>520</v>
      </c>
      <c r="Y65" s="5">
        <f>ROUNDUP(Table_mlbb_heroes3[[#This Row],[Esport_Wins]]/Table_mlbb_heroes3[[#This Row],[ES_total]]*100,0)</f>
        <v>52</v>
      </c>
    </row>
    <row r="66" spans="1:25" x14ac:dyDescent="0.3">
      <c r="A66" t="s">
        <v>373</v>
      </c>
      <c r="B66" t="s">
        <v>374</v>
      </c>
      <c r="C66" t="s">
        <v>375</v>
      </c>
      <c r="D66">
        <v>2021</v>
      </c>
      <c r="E66" t="s">
        <v>41</v>
      </c>
      <c r="F66" t="s">
        <v>23</v>
      </c>
      <c r="G66" t="s">
        <v>62</v>
      </c>
      <c r="H66">
        <v>2651</v>
      </c>
      <c r="I66" s="5">
        <f>ROUNDUP(Table_mlbb_heroes3[[#This Row],[Hp]]/$H$116*100,0)</f>
        <v>92</v>
      </c>
      <c r="J66">
        <v>72</v>
      </c>
      <c r="K66">
        <v>510</v>
      </c>
      <c r="L66">
        <v>21</v>
      </c>
      <c r="M66">
        <v>115</v>
      </c>
      <c r="N66" s="5">
        <f>ROUNDUP(Table_mlbb_heroes3[[#This Row],[Phy_Damage]]/$M$116*100,0)</f>
        <v>83</v>
      </c>
      <c r="O66">
        <v>0</v>
      </c>
      <c r="P66">
        <v>19</v>
      </c>
      <c r="Q66" s="5">
        <f>ROUNDUP(Table_mlbb_heroes3[[#This Row],[Phy_Defence]]/$P$116*100,0)</f>
        <v>71</v>
      </c>
      <c r="R66">
        <v>15</v>
      </c>
      <c r="S66" s="5">
        <f>ROUNDUP(Table_mlbb_heroes3[[#This Row],[Mag_Defence]]/$R$116*100,0)</f>
        <v>100</v>
      </c>
      <c r="T66">
        <v>255</v>
      </c>
      <c r="U66" s="5">
        <f>ROUNDUP(Table_mlbb_heroes3[[#This Row],[Mov_Speed]]/$T$116*100,0)</f>
        <v>95</v>
      </c>
      <c r="V66">
        <v>834</v>
      </c>
      <c r="W66">
        <v>722</v>
      </c>
      <c r="X66" s="5">
        <f>Table_mlbb_heroes3[[#This Row],[Esport_Wins]]+Table_mlbb_heroes3[[#This Row],[Esport_Loss]]</f>
        <v>1556</v>
      </c>
      <c r="Y66" s="5">
        <f>ROUNDUP(Table_mlbb_heroes3[[#This Row],[Esport_Wins]]/Table_mlbb_heroes3[[#This Row],[ES_total]]*100,0)</f>
        <v>54</v>
      </c>
    </row>
    <row r="67" spans="1:25" x14ac:dyDescent="0.3">
      <c r="A67" t="s">
        <v>119</v>
      </c>
      <c r="B67" t="s">
        <v>120</v>
      </c>
      <c r="C67" t="s">
        <v>121</v>
      </c>
      <c r="D67">
        <v>2016</v>
      </c>
      <c r="E67" t="s">
        <v>87</v>
      </c>
      <c r="F67" t="s">
        <v>23</v>
      </c>
      <c r="G67" t="s">
        <v>88</v>
      </c>
      <c r="H67">
        <v>2530</v>
      </c>
      <c r="I67" s="5">
        <f>ROUNDUP(Table_mlbb_heroes3[[#This Row],[Hp]]/$H$116*100,0)</f>
        <v>87</v>
      </c>
      <c r="J67">
        <v>72</v>
      </c>
      <c r="K67">
        <v>450</v>
      </c>
      <c r="L67">
        <v>15</v>
      </c>
      <c r="M67">
        <v>115</v>
      </c>
      <c r="N67" s="5">
        <f>ROUNDUP(Table_mlbb_heroes3[[#This Row],[Phy_Damage]]/$M$116*100,0)</f>
        <v>83</v>
      </c>
      <c r="O67">
        <v>0</v>
      </c>
      <c r="P67">
        <v>20</v>
      </c>
      <c r="Q67" s="5">
        <f>ROUNDUP(Table_mlbb_heroes3[[#This Row],[Phy_Defence]]/$P$116*100,0)</f>
        <v>75</v>
      </c>
      <c r="R67">
        <v>15</v>
      </c>
      <c r="S67" s="5">
        <f>ROUNDUP(Table_mlbb_heroes3[[#This Row],[Mag_Defence]]/$R$116*100,0)</f>
        <v>100</v>
      </c>
      <c r="T67">
        <v>240</v>
      </c>
      <c r="U67" s="5">
        <f>ROUNDUP(Table_mlbb_heroes3[[#This Row],[Mov_Speed]]/$T$116*100,0)</f>
        <v>89</v>
      </c>
      <c r="V67">
        <v>540</v>
      </c>
      <c r="W67">
        <v>536</v>
      </c>
      <c r="X67" s="5">
        <f>Table_mlbb_heroes3[[#This Row],[Esport_Wins]]+Table_mlbb_heroes3[[#This Row],[Esport_Loss]]</f>
        <v>1076</v>
      </c>
      <c r="Y67" s="5">
        <f>ROUNDUP(Table_mlbb_heroes3[[#This Row],[Esport_Wins]]/Table_mlbb_heroes3[[#This Row],[ES_total]]*100,0)</f>
        <v>51</v>
      </c>
    </row>
    <row r="68" spans="1:25" x14ac:dyDescent="0.3">
      <c r="A68" t="s">
        <v>296</v>
      </c>
      <c r="B68" t="s">
        <v>297</v>
      </c>
      <c r="C68" t="s">
        <v>298</v>
      </c>
      <c r="D68">
        <v>2021</v>
      </c>
      <c r="E68" t="s">
        <v>87</v>
      </c>
      <c r="F68" t="s">
        <v>23</v>
      </c>
      <c r="G68" t="s">
        <v>88</v>
      </c>
      <c r="H68">
        <v>2530</v>
      </c>
      <c r="I68" s="5">
        <f>ROUNDUP(Table_mlbb_heroes3[[#This Row],[Hp]]/$H$116*100,0)</f>
        <v>87</v>
      </c>
      <c r="J68">
        <v>6</v>
      </c>
      <c r="K68">
        <v>443</v>
      </c>
      <c r="L68">
        <v>15</v>
      </c>
      <c r="M68">
        <v>115</v>
      </c>
      <c r="N68" s="5">
        <f>ROUNDUP(Table_mlbb_heroes3[[#This Row],[Phy_Damage]]/$M$116*100,0)</f>
        <v>83</v>
      </c>
      <c r="O68">
        <v>0</v>
      </c>
      <c r="P68">
        <v>17</v>
      </c>
      <c r="Q68" s="5">
        <f>ROUNDUP(Table_mlbb_heroes3[[#This Row],[Phy_Defence]]/$P$116*100,0)</f>
        <v>63</v>
      </c>
      <c r="R68">
        <v>15</v>
      </c>
      <c r="S68" s="5">
        <f>ROUNDUP(Table_mlbb_heroes3[[#This Row],[Mag_Defence]]/$R$116*100,0)</f>
        <v>100</v>
      </c>
      <c r="T68">
        <v>245</v>
      </c>
      <c r="U68" s="5">
        <f>ROUNDUP(Table_mlbb_heroes3[[#This Row],[Mov_Speed]]/$T$116*100,0)</f>
        <v>91</v>
      </c>
      <c r="V68">
        <v>167</v>
      </c>
      <c r="W68">
        <v>155</v>
      </c>
      <c r="X68" s="5">
        <f>Table_mlbb_heroes3[[#This Row],[Esport_Wins]]+Table_mlbb_heroes3[[#This Row],[Esport_Loss]]</f>
        <v>322</v>
      </c>
      <c r="Y68" s="5">
        <f>ROUNDUP(Table_mlbb_heroes3[[#This Row],[Esport_Wins]]/Table_mlbb_heroes3[[#This Row],[ES_total]]*100,0)</f>
        <v>52</v>
      </c>
    </row>
    <row r="69" spans="1:25" x14ac:dyDescent="0.3">
      <c r="A69" t="s">
        <v>49</v>
      </c>
      <c r="B69" t="s">
        <v>50</v>
      </c>
      <c r="C69" t="s">
        <v>34</v>
      </c>
      <c r="D69">
        <v>2018</v>
      </c>
      <c r="E69" t="s">
        <v>30</v>
      </c>
      <c r="F69" t="s">
        <v>23</v>
      </c>
      <c r="G69" t="s">
        <v>31</v>
      </c>
      <c r="H69">
        <v>2421</v>
      </c>
      <c r="I69" s="5">
        <f>ROUNDUP(Table_mlbb_heroes3[[#This Row],[Hp]]/$H$116*100,0)</f>
        <v>84</v>
      </c>
      <c r="J69">
        <v>68</v>
      </c>
      <c r="K69">
        <v>515</v>
      </c>
      <c r="L69">
        <v>18</v>
      </c>
      <c r="M69">
        <v>115</v>
      </c>
      <c r="N69" s="5">
        <f>ROUNDUP(Table_mlbb_heroes3[[#This Row],[Phy_Damage]]/$M$116*100,0)</f>
        <v>83</v>
      </c>
      <c r="O69">
        <v>0</v>
      </c>
      <c r="P69">
        <v>15</v>
      </c>
      <c r="Q69" s="5">
        <f>ROUNDUP(Table_mlbb_heroes3[[#This Row],[Phy_Defence]]/$P$116*100,0)</f>
        <v>56</v>
      </c>
      <c r="R69">
        <v>15</v>
      </c>
      <c r="S69" s="5">
        <f>ROUNDUP(Table_mlbb_heroes3[[#This Row],[Mag_Defence]]/$R$116*100,0)</f>
        <v>100</v>
      </c>
      <c r="T69">
        <v>240</v>
      </c>
      <c r="U69" s="5">
        <f>ROUNDUP(Table_mlbb_heroes3[[#This Row],[Mov_Speed]]/$T$116*100,0)</f>
        <v>89</v>
      </c>
      <c r="V69">
        <v>253</v>
      </c>
      <c r="W69">
        <v>325</v>
      </c>
      <c r="X69" s="5">
        <f>Table_mlbb_heroes3[[#This Row],[Esport_Wins]]+Table_mlbb_heroes3[[#This Row],[Esport_Loss]]</f>
        <v>578</v>
      </c>
      <c r="Y69" s="5">
        <f>ROUNDUP(Table_mlbb_heroes3[[#This Row],[Esport_Wins]]/Table_mlbb_heroes3[[#This Row],[ES_total]]*100,0)</f>
        <v>44</v>
      </c>
    </row>
    <row r="70" spans="1:25" x14ac:dyDescent="0.3">
      <c r="A70" t="s">
        <v>124</v>
      </c>
      <c r="B70" t="s">
        <v>125</v>
      </c>
      <c r="C70" t="s">
        <v>34</v>
      </c>
      <c r="D70">
        <v>2017</v>
      </c>
      <c r="E70" t="s">
        <v>30</v>
      </c>
      <c r="F70" t="s">
        <v>23</v>
      </c>
      <c r="G70" t="s">
        <v>31</v>
      </c>
      <c r="H70">
        <v>2468</v>
      </c>
      <c r="I70" s="5">
        <f>ROUNDUP(Table_mlbb_heroes3[[#This Row],[Hp]]/$H$116*100,0)</f>
        <v>85</v>
      </c>
      <c r="J70">
        <v>72</v>
      </c>
      <c r="K70">
        <v>490</v>
      </c>
      <c r="L70">
        <v>20</v>
      </c>
      <c r="M70">
        <v>115</v>
      </c>
      <c r="N70" s="5">
        <f>ROUNDUP(Table_mlbb_heroes3[[#This Row],[Phy_Damage]]/$M$116*100,0)</f>
        <v>83</v>
      </c>
      <c r="O70">
        <v>0</v>
      </c>
      <c r="P70">
        <v>20</v>
      </c>
      <c r="Q70" s="5">
        <f>ROUNDUP(Table_mlbb_heroes3[[#This Row],[Phy_Defence]]/$P$116*100,0)</f>
        <v>75</v>
      </c>
      <c r="R70">
        <v>15</v>
      </c>
      <c r="S70" s="5">
        <f>ROUNDUP(Table_mlbb_heroes3[[#This Row],[Mag_Defence]]/$R$116*100,0)</f>
        <v>100</v>
      </c>
      <c r="T70">
        <v>250</v>
      </c>
      <c r="U70" s="5">
        <f>ROUNDUP(Table_mlbb_heroes3[[#This Row],[Mov_Speed]]/$T$116*100,0)</f>
        <v>93</v>
      </c>
      <c r="V70">
        <v>270</v>
      </c>
      <c r="W70">
        <v>318</v>
      </c>
      <c r="X70" s="5">
        <f>Table_mlbb_heroes3[[#This Row],[Esport_Wins]]+Table_mlbb_heroes3[[#This Row],[Esport_Loss]]</f>
        <v>588</v>
      </c>
      <c r="Y70" s="5">
        <f>ROUNDUP(Table_mlbb_heroes3[[#This Row],[Esport_Wins]]/Table_mlbb_heroes3[[#This Row],[ES_total]]*100,0)</f>
        <v>46</v>
      </c>
    </row>
    <row r="71" spans="1:25" x14ac:dyDescent="0.3">
      <c r="A71" t="s">
        <v>257</v>
      </c>
      <c r="B71" t="s">
        <v>258</v>
      </c>
      <c r="C71" t="s">
        <v>132</v>
      </c>
      <c r="D71">
        <v>2016</v>
      </c>
      <c r="E71" t="s">
        <v>30</v>
      </c>
      <c r="F71" t="s">
        <v>29</v>
      </c>
      <c r="G71" t="s">
        <v>31</v>
      </c>
      <c r="H71">
        <v>2579</v>
      </c>
      <c r="I71" s="5">
        <f>ROUNDUP(Table_mlbb_heroes3[[#This Row],[Hp]]/$H$116*100,0)</f>
        <v>89</v>
      </c>
      <c r="J71">
        <v>96</v>
      </c>
      <c r="K71">
        <v>480</v>
      </c>
      <c r="L71">
        <v>12</v>
      </c>
      <c r="M71">
        <v>115</v>
      </c>
      <c r="N71" s="5">
        <f>ROUNDUP(Table_mlbb_heroes3[[#This Row],[Phy_Damage]]/$M$116*100,0)</f>
        <v>83</v>
      </c>
      <c r="O71">
        <v>0</v>
      </c>
      <c r="P71">
        <v>27</v>
      </c>
      <c r="Q71" s="5">
        <f>ROUNDUP(Table_mlbb_heroes3[[#This Row],[Phy_Defence]]/$P$116*100,0)</f>
        <v>100</v>
      </c>
      <c r="R71">
        <v>15</v>
      </c>
      <c r="S71" s="5">
        <f>ROUNDUP(Table_mlbb_heroes3[[#This Row],[Mag_Defence]]/$R$116*100,0)</f>
        <v>100</v>
      </c>
      <c r="T71">
        <v>260</v>
      </c>
      <c r="U71" s="5">
        <f>ROUNDUP(Table_mlbb_heroes3[[#This Row],[Mov_Speed]]/$T$116*100,0)</f>
        <v>97</v>
      </c>
      <c r="V71">
        <v>508</v>
      </c>
      <c r="W71">
        <v>436</v>
      </c>
      <c r="X71" s="5">
        <f>Table_mlbb_heroes3[[#This Row],[Esport_Wins]]+Table_mlbb_heroes3[[#This Row],[Esport_Loss]]</f>
        <v>944</v>
      </c>
      <c r="Y71" s="5">
        <f>ROUNDUP(Table_mlbb_heroes3[[#This Row],[Esport_Wins]]/Table_mlbb_heroes3[[#This Row],[ES_total]]*100,0)</f>
        <v>54</v>
      </c>
    </row>
    <row r="72" spans="1:25" x14ac:dyDescent="0.3">
      <c r="A72" t="s">
        <v>25</v>
      </c>
      <c r="B72" t="s">
        <v>26</v>
      </c>
      <c r="C72" t="s">
        <v>27</v>
      </c>
      <c r="D72">
        <v>2016</v>
      </c>
      <c r="E72" t="s">
        <v>29</v>
      </c>
      <c r="F72" t="s">
        <v>30</v>
      </c>
      <c r="G72" t="s">
        <v>31</v>
      </c>
      <c r="H72">
        <v>2769</v>
      </c>
      <c r="I72" s="5">
        <f>ROUNDUP(Table_mlbb_heroes3[[#This Row],[Hp]]/$H$116*100,0)</f>
        <v>96</v>
      </c>
      <c r="J72">
        <v>84</v>
      </c>
      <c r="K72">
        <v>422</v>
      </c>
      <c r="L72">
        <v>12</v>
      </c>
      <c r="M72">
        <v>115</v>
      </c>
      <c r="N72" s="5">
        <f>ROUNDUP(Table_mlbb_heroes3[[#This Row],[Phy_Damage]]/$M$116*100,0)</f>
        <v>83</v>
      </c>
      <c r="O72">
        <v>0</v>
      </c>
      <c r="P72">
        <v>24</v>
      </c>
      <c r="Q72" s="5">
        <f>ROUNDUP(Table_mlbb_heroes3[[#This Row],[Phy_Defence]]/$P$116*100,0)</f>
        <v>89</v>
      </c>
      <c r="R72">
        <v>15</v>
      </c>
      <c r="S72" s="5">
        <f>ROUNDUP(Table_mlbb_heroes3[[#This Row],[Mag_Defence]]/$R$116*100,0)</f>
        <v>100</v>
      </c>
      <c r="T72">
        <v>260</v>
      </c>
      <c r="U72" s="5">
        <f>ROUNDUP(Table_mlbb_heroes3[[#This Row],[Mov_Speed]]/$T$116*100,0)</f>
        <v>97</v>
      </c>
      <c r="V72">
        <v>540</v>
      </c>
      <c r="W72">
        <v>524</v>
      </c>
      <c r="X72" s="5">
        <f>Table_mlbb_heroes3[[#This Row],[Esport_Wins]]+Table_mlbb_heroes3[[#This Row],[Esport_Loss]]</f>
        <v>1064</v>
      </c>
      <c r="Y72" s="5">
        <f>ROUNDUP(Table_mlbb_heroes3[[#This Row],[Esport_Wins]]/Table_mlbb_heroes3[[#This Row],[ES_total]]*100,0)</f>
        <v>51</v>
      </c>
    </row>
    <row r="73" spans="1:25" x14ac:dyDescent="0.3">
      <c r="A73" t="s">
        <v>339</v>
      </c>
      <c r="B73" t="s">
        <v>340</v>
      </c>
      <c r="C73" t="s">
        <v>34</v>
      </c>
      <c r="D73">
        <v>2018</v>
      </c>
      <c r="E73" t="s">
        <v>29</v>
      </c>
      <c r="F73" t="s">
        <v>23</v>
      </c>
      <c r="G73" t="s">
        <v>37</v>
      </c>
      <c r="H73">
        <v>2489</v>
      </c>
      <c r="I73" s="5">
        <f>ROUNDUP(Table_mlbb_heroes3[[#This Row],[Hp]]/$H$116*100,0)</f>
        <v>86</v>
      </c>
      <c r="J73">
        <v>64</v>
      </c>
      <c r="K73">
        <v>455</v>
      </c>
      <c r="L73">
        <v>12</v>
      </c>
      <c r="M73">
        <v>115</v>
      </c>
      <c r="N73" s="5">
        <f>ROUNDUP(Table_mlbb_heroes3[[#This Row],[Phy_Damage]]/$M$116*100,0)</f>
        <v>83</v>
      </c>
      <c r="O73">
        <v>0</v>
      </c>
      <c r="P73">
        <v>15</v>
      </c>
      <c r="Q73" s="5">
        <f>ROUNDUP(Table_mlbb_heroes3[[#This Row],[Phy_Defence]]/$P$116*100,0)</f>
        <v>56</v>
      </c>
      <c r="R73">
        <v>15</v>
      </c>
      <c r="S73" s="5">
        <f>ROUNDUP(Table_mlbb_heroes3[[#This Row],[Mag_Defence]]/$R$116*100,0)</f>
        <v>100</v>
      </c>
      <c r="T73">
        <v>260</v>
      </c>
      <c r="U73" s="5">
        <f>ROUNDUP(Table_mlbb_heroes3[[#This Row],[Mov_Speed]]/$T$116*100,0)</f>
        <v>97</v>
      </c>
      <c r="V73">
        <v>596</v>
      </c>
      <c r="W73">
        <v>578</v>
      </c>
      <c r="X73" s="5">
        <f>Table_mlbb_heroes3[[#This Row],[Esport_Wins]]+Table_mlbb_heroes3[[#This Row],[Esport_Loss]]</f>
        <v>1174</v>
      </c>
      <c r="Y73" s="5">
        <f>ROUNDUP(Table_mlbb_heroes3[[#This Row],[Esport_Wins]]/Table_mlbb_heroes3[[#This Row],[ES_total]]*100,0)</f>
        <v>51</v>
      </c>
    </row>
    <row r="74" spans="1:25" x14ac:dyDescent="0.3">
      <c r="A74" t="s">
        <v>38</v>
      </c>
      <c r="B74" t="s">
        <v>39</v>
      </c>
      <c r="C74" s="2" t="s">
        <v>40</v>
      </c>
      <c r="D74">
        <v>2016</v>
      </c>
      <c r="E74" t="s">
        <v>41</v>
      </c>
      <c r="F74" t="s">
        <v>29</v>
      </c>
      <c r="G74" t="s">
        <v>37</v>
      </c>
      <c r="H74">
        <v>2573</v>
      </c>
      <c r="I74" s="5">
        <f>ROUNDUP(Table_mlbb_heroes3[[#This Row],[Hp]]/$H$116*100,0)</f>
        <v>89</v>
      </c>
      <c r="J74">
        <v>72</v>
      </c>
      <c r="K74">
        <v>493</v>
      </c>
      <c r="L74">
        <v>18</v>
      </c>
      <c r="M74">
        <v>114</v>
      </c>
      <c r="N74" s="5">
        <f>ROUNDUP(Table_mlbb_heroes3[[#This Row],[Phy_Damage]]/$M$116*100,0)</f>
        <v>82</v>
      </c>
      <c r="O74">
        <v>0</v>
      </c>
      <c r="P74">
        <v>21</v>
      </c>
      <c r="Q74" s="5">
        <f>ROUNDUP(Table_mlbb_heroes3[[#This Row],[Phy_Defence]]/$P$116*100,0)</f>
        <v>78</v>
      </c>
      <c r="R74">
        <v>15</v>
      </c>
      <c r="S74" s="5">
        <f>ROUNDUP(Table_mlbb_heroes3[[#This Row],[Mag_Defence]]/$R$116*100,0)</f>
        <v>100</v>
      </c>
      <c r="T74">
        <v>240</v>
      </c>
      <c r="U74" s="5">
        <f>ROUNDUP(Table_mlbb_heroes3[[#This Row],[Mov_Speed]]/$T$116*100,0)</f>
        <v>89</v>
      </c>
      <c r="V74">
        <v>364</v>
      </c>
      <c r="W74">
        <v>352</v>
      </c>
      <c r="X74" s="5">
        <f>Table_mlbb_heroes3[[#This Row],[Esport_Wins]]+Table_mlbb_heroes3[[#This Row],[Esport_Loss]]</f>
        <v>716</v>
      </c>
      <c r="Y74" s="5">
        <f>ROUNDUP(Table_mlbb_heroes3[[#This Row],[Esport_Wins]]/Table_mlbb_heroes3[[#This Row],[ES_total]]*100,0)</f>
        <v>51</v>
      </c>
    </row>
    <row r="75" spans="1:25" x14ac:dyDescent="0.3">
      <c r="A75" t="s">
        <v>130</v>
      </c>
      <c r="B75" t="s">
        <v>131</v>
      </c>
      <c r="C75" t="s">
        <v>132</v>
      </c>
      <c r="D75">
        <v>2019</v>
      </c>
      <c r="E75" t="s">
        <v>41</v>
      </c>
      <c r="F75" t="s">
        <v>29</v>
      </c>
      <c r="G75" t="s">
        <v>37</v>
      </c>
      <c r="H75">
        <v>2573</v>
      </c>
      <c r="I75" s="5">
        <f>ROUNDUP(Table_mlbb_heroes3[[#This Row],[Hp]]/$H$116*100,0)</f>
        <v>89</v>
      </c>
      <c r="J75">
        <v>72</v>
      </c>
      <c r="K75">
        <v>502</v>
      </c>
      <c r="L75">
        <v>20</v>
      </c>
      <c r="M75">
        <v>114</v>
      </c>
      <c r="N75" s="5">
        <f>ROUNDUP(Table_mlbb_heroes3[[#This Row],[Phy_Damage]]/$M$116*100,0)</f>
        <v>82</v>
      </c>
      <c r="O75">
        <v>0</v>
      </c>
      <c r="P75">
        <v>21</v>
      </c>
      <c r="Q75" s="5">
        <f>ROUNDUP(Table_mlbb_heroes3[[#This Row],[Phy_Defence]]/$P$116*100,0)</f>
        <v>78</v>
      </c>
      <c r="R75">
        <v>15</v>
      </c>
      <c r="S75" s="5">
        <f>ROUNDUP(Table_mlbb_heroes3[[#This Row],[Mag_Defence]]/$R$116*100,0)</f>
        <v>100</v>
      </c>
      <c r="T75">
        <v>240</v>
      </c>
      <c r="U75" s="5">
        <f>ROUNDUP(Table_mlbb_heroes3[[#This Row],[Mov_Speed]]/$T$116*100,0)</f>
        <v>89</v>
      </c>
      <c r="V75">
        <v>1357</v>
      </c>
      <c r="W75">
        <v>1529</v>
      </c>
      <c r="X75" s="5">
        <f>Table_mlbb_heroes3[[#This Row],[Esport_Wins]]+Table_mlbb_heroes3[[#This Row],[Esport_Loss]]</f>
        <v>2886</v>
      </c>
      <c r="Y75" s="5">
        <f>ROUNDUP(Table_mlbb_heroes3[[#This Row],[Esport_Wins]]/Table_mlbb_heroes3[[#This Row],[ES_total]]*100,0)</f>
        <v>48</v>
      </c>
    </row>
    <row r="76" spans="1:25" x14ac:dyDescent="0.3">
      <c r="A76" t="s">
        <v>190</v>
      </c>
      <c r="B76" t="s">
        <v>191</v>
      </c>
      <c r="C76" t="s">
        <v>34</v>
      </c>
      <c r="D76">
        <v>2018</v>
      </c>
      <c r="E76" t="s">
        <v>41</v>
      </c>
      <c r="F76" t="s">
        <v>23</v>
      </c>
      <c r="G76" t="s">
        <v>62</v>
      </c>
      <c r="H76">
        <v>2701</v>
      </c>
      <c r="I76" s="5">
        <f>ROUNDUP(Table_mlbb_heroes3[[#This Row],[Hp]]/$H$116*100,0)</f>
        <v>93</v>
      </c>
      <c r="J76">
        <v>72</v>
      </c>
      <c r="K76">
        <v>490</v>
      </c>
      <c r="L76">
        <v>18</v>
      </c>
      <c r="M76">
        <v>114</v>
      </c>
      <c r="N76" s="5">
        <f>ROUNDUP(Table_mlbb_heroes3[[#This Row],[Phy_Damage]]/$M$116*100,0)</f>
        <v>82</v>
      </c>
      <c r="O76">
        <v>0</v>
      </c>
      <c r="P76">
        <v>19</v>
      </c>
      <c r="Q76" s="5">
        <f>ROUNDUP(Table_mlbb_heroes3[[#This Row],[Phy_Defence]]/$P$116*100,0)</f>
        <v>71</v>
      </c>
      <c r="R76">
        <v>15</v>
      </c>
      <c r="S76" s="5">
        <f>ROUNDUP(Table_mlbb_heroes3[[#This Row],[Mag_Defence]]/$R$116*100,0)</f>
        <v>100</v>
      </c>
      <c r="T76">
        <v>240</v>
      </c>
      <c r="U76" s="5">
        <f>ROUNDUP(Table_mlbb_heroes3[[#This Row],[Mov_Speed]]/$T$116*100,0)</f>
        <v>89</v>
      </c>
      <c r="V76">
        <v>243</v>
      </c>
      <c r="W76">
        <v>222</v>
      </c>
      <c r="X76" s="5">
        <f>Table_mlbb_heroes3[[#This Row],[Esport_Wins]]+Table_mlbb_heroes3[[#This Row],[Esport_Loss]]</f>
        <v>465</v>
      </c>
      <c r="Y76" s="5">
        <f>ROUNDUP(Table_mlbb_heroes3[[#This Row],[Esport_Wins]]/Table_mlbb_heroes3[[#This Row],[ES_total]]*100,0)</f>
        <v>53</v>
      </c>
    </row>
    <row r="77" spans="1:25" x14ac:dyDescent="0.3">
      <c r="A77" t="s">
        <v>193</v>
      </c>
      <c r="B77" t="s">
        <v>194</v>
      </c>
      <c r="C77" t="s">
        <v>195</v>
      </c>
      <c r="D77">
        <v>2017</v>
      </c>
      <c r="E77" t="s">
        <v>41</v>
      </c>
      <c r="F77" t="s">
        <v>22</v>
      </c>
      <c r="G77" t="s">
        <v>62</v>
      </c>
      <c r="H77">
        <v>2501</v>
      </c>
      <c r="I77" s="5">
        <f>ROUNDUP(Table_mlbb_heroes3[[#This Row],[Hp]]/$H$116*100,0)</f>
        <v>86</v>
      </c>
      <c r="J77">
        <v>72</v>
      </c>
      <c r="K77">
        <v>490</v>
      </c>
      <c r="L77">
        <v>18</v>
      </c>
      <c r="M77">
        <v>114</v>
      </c>
      <c r="N77" s="5">
        <f>ROUNDUP(Table_mlbb_heroes3[[#This Row],[Phy_Damage]]/$M$116*100,0)</f>
        <v>82</v>
      </c>
      <c r="O77">
        <v>0</v>
      </c>
      <c r="P77">
        <v>19</v>
      </c>
      <c r="Q77" s="5">
        <f>ROUNDUP(Table_mlbb_heroes3[[#This Row],[Phy_Defence]]/$P$116*100,0)</f>
        <v>71</v>
      </c>
      <c r="R77">
        <v>15</v>
      </c>
      <c r="S77" s="5">
        <f>ROUNDUP(Table_mlbb_heroes3[[#This Row],[Mag_Defence]]/$R$116*100,0)</f>
        <v>100</v>
      </c>
      <c r="T77">
        <v>240</v>
      </c>
      <c r="U77" s="5">
        <f>ROUNDUP(Table_mlbb_heroes3[[#This Row],[Mov_Speed]]/$T$116*100,0)</f>
        <v>89</v>
      </c>
      <c r="V77">
        <v>211</v>
      </c>
      <c r="W77">
        <v>217</v>
      </c>
      <c r="X77" s="5">
        <f>Table_mlbb_heroes3[[#This Row],[Esport_Wins]]+Table_mlbb_heroes3[[#This Row],[Esport_Loss]]</f>
        <v>428</v>
      </c>
      <c r="Y77" s="5">
        <f>ROUNDUP(Table_mlbb_heroes3[[#This Row],[Esport_Wins]]/Table_mlbb_heroes3[[#This Row],[ES_total]]*100,0)</f>
        <v>50</v>
      </c>
    </row>
    <row r="78" spans="1:25" x14ac:dyDescent="0.3">
      <c r="A78" t="s">
        <v>92</v>
      </c>
      <c r="B78" t="s">
        <v>93</v>
      </c>
      <c r="C78" t="s">
        <v>94</v>
      </c>
      <c r="D78">
        <v>2020</v>
      </c>
      <c r="E78" t="s">
        <v>22</v>
      </c>
      <c r="F78" t="s">
        <v>23</v>
      </c>
      <c r="G78" t="s">
        <v>37</v>
      </c>
      <c r="H78">
        <v>2569</v>
      </c>
      <c r="I78" s="5">
        <f>ROUNDUP(Table_mlbb_heroes3[[#This Row],[Hp]]/$H$116*100,0)</f>
        <v>89</v>
      </c>
      <c r="J78">
        <v>66</v>
      </c>
      <c r="K78">
        <v>460</v>
      </c>
      <c r="L78">
        <v>16</v>
      </c>
      <c r="M78">
        <v>113</v>
      </c>
      <c r="N78" s="5">
        <f>ROUNDUP(Table_mlbb_heroes3[[#This Row],[Phy_Damage]]/$M$116*100,0)</f>
        <v>81</v>
      </c>
      <c r="O78">
        <v>0</v>
      </c>
      <c r="P78">
        <v>18</v>
      </c>
      <c r="Q78" s="5">
        <f>ROUNDUP(Table_mlbb_heroes3[[#This Row],[Phy_Defence]]/$P$116*100,0)</f>
        <v>67</v>
      </c>
      <c r="R78">
        <v>15</v>
      </c>
      <c r="S78" s="5">
        <f>ROUNDUP(Table_mlbb_heroes3[[#This Row],[Mag_Defence]]/$R$116*100,0)</f>
        <v>100</v>
      </c>
      <c r="T78">
        <v>255</v>
      </c>
      <c r="U78" s="5">
        <f>ROUNDUP(Table_mlbb_heroes3[[#This Row],[Mov_Speed]]/$T$116*100,0)</f>
        <v>95</v>
      </c>
      <c r="V78">
        <v>477</v>
      </c>
      <c r="W78">
        <v>471</v>
      </c>
      <c r="X78" s="5">
        <f>Table_mlbb_heroes3[[#This Row],[Esport_Wins]]+Table_mlbb_heroes3[[#This Row],[Esport_Loss]]</f>
        <v>948</v>
      </c>
      <c r="Y78" s="5">
        <f>ROUNDUP(Table_mlbb_heroes3[[#This Row],[Esport_Wins]]/Table_mlbb_heroes3[[#This Row],[ES_total]]*100,0)</f>
        <v>51</v>
      </c>
    </row>
    <row r="79" spans="1:25" x14ac:dyDescent="0.3">
      <c r="A79" t="s">
        <v>265</v>
      </c>
      <c r="B79" t="s">
        <v>266</v>
      </c>
      <c r="C79" t="s">
        <v>34</v>
      </c>
      <c r="D79">
        <v>2019</v>
      </c>
      <c r="E79" t="s">
        <v>41</v>
      </c>
      <c r="F79" t="s">
        <v>23</v>
      </c>
      <c r="G79" t="s">
        <v>62</v>
      </c>
      <c r="H79">
        <v>2501</v>
      </c>
      <c r="I79" s="5">
        <f>ROUNDUP(Table_mlbb_heroes3[[#This Row],[Hp]]/$H$116*100,0)</f>
        <v>86</v>
      </c>
      <c r="J79">
        <v>68</v>
      </c>
      <c r="K79">
        <v>500</v>
      </c>
      <c r="L79">
        <v>19</v>
      </c>
      <c r="M79">
        <v>113</v>
      </c>
      <c r="N79" s="5">
        <f>ROUNDUP(Table_mlbb_heroes3[[#This Row],[Phy_Damage]]/$M$116*100,0)</f>
        <v>81</v>
      </c>
      <c r="O79">
        <v>0</v>
      </c>
      <c r="P79">
        <v>17</v>
      </c>
      <c r="Q79" s="5">
        <f>ROUNDUP(Table_mlbb_heroes3[[#This Row],[Phy_Defence]]/$P$116*100,0)</f>
        <v>63</v>
      </c>
      <c r="R79">
        <v>15</v>
      </c>
      <c r="S79" s="5">
        <f>ROUNDUP(Table_mlbb_heroes3[[#This Row],[Mag_Defence]]/$R$116*100,0)</f>
        <v>100</v>
      </c>
      <c r="T79">
        <v>245</v>
      </c>
      <c r="U79" s="5">
        <f>ROUNDUP(Table_mlbb_heroes3[[#This Row],[Mov_Speed]]/$T$116*100,0)</f>
        <v>91</v>
      </c>
      <c r="V79">
        <v>655</v>
      </c>
      <c r="W79">
        <v>628</v>
      </c>
      <c r="X79" s="5">
        <f>Table_mlbb_heroes3[[#This Row],[Esport_Wins]]+Table_mlbb_heroes3[[#This Row],[Esport_Loss]]</f>
        <v>1283</v>
      </c>
      <c r="Y79" s="5">
        <f>ROUNDUP(Table_mlbb_heroes3[[#This Row],[Esport_Wins]]/Table_mlbb_heroes3[[#This Row],[ES_total]]*100,0)</f>
        <v>52</v>
      </c>
    </row>
    <row r="80" spans="1:25" x14ac:dyDescent="0.3">
      <c r="A80" t="s">
        <v>122</v>
      </c>
      <c r="B80" t="s">
        <v>123</v>
      </c>
      <c r="C80" t="s">
        <v>34</v>
      </c>
      <c r="D80">
        <v>2017</v>
      </c>
      <c r="E80" t="s">
        <v>41</v>
      </c>
      <c r="F80" t="s">
        <v>23</v>
      </c>
      <c r="G80" t="s">
        <v>62</v>
      </c>
      <c r="H80">
        <v>2521</v>
      </c>
      <c r="I80" s="5">
        <f>ROUNDUP(Table_mlbb_heroes3[[#This Row],[Hp]]/$H$116*100,0)</f>
        <v>87</v>
      </c>
      <c r="J80">
        <v>76</v>
      </c>
      <c r="K80">
        <v>500</v>
      </c>
      <c r="L80">
        <v>20</v>
      </c>
      <c r="M80">
        <v>112</v>
      </c>
      <c r="N80" s="5">
        <f>ROUNDUP(Table_mlbb_heroes3[[#This Row],[Phy_Damage]]/$M$116*100,0)</f>
        <v>80</v>
      </c>
      <c r="O80">
        <v>0</v>
      </c>
      <c r="P80">
        <v>18</v>
      </c>
      <c r="Q80" s="5">
        <f>ROUNDUP(Table_mlbb_heroes3[[#This Row],[Phy_Defence]]/$P$116*100,0)</f>
        <v>67</v>
      </c>
      <c r="R80">
        <v>15</v>
      </c>
      <c r="S80" s="5">
        <f>ROUNDUP(Table_mlbb_heroes3[[#This Row],[Mag_Defence]]/$R$116*100,0)</f>
        <v>100</v>
      </c>
      <c r="T80">
        <v>240</v>
      </c>
      <c r="U80" s="5">
        <f>ROUNDUP(Table_mlbb_heroes3[[#This Row],[Mov_Speed]]/$T$116*100,0)</f>
        <v>89</v>
      </c>
      <c r="V80">
        <v>69</v>
      </c>
      <c r="W80">
        <v>90</v>
      </c>
      <c r="X80" s="5">
        <f>Table_mlbb_heroes3[[#This Row],[Esport_Wins]]+Table_mlbb_heroes3[[#This Row],[Esport_Loss]]</f>
        <v>159</v>
      </c>
      <c r="Y80" s="5">
        <f>ROUNDUP(Table_mlbb_heroes3[[#This Row],[Esport_Wins]]/Table_mlbb_heroes3[[#This Row],[ES_total]]*100,0)</f>
        <v>44</v>
      </c>
    </row>
    <row r="81" spans="1:25" x14ac:dyDescent="0.3">
      <c r="A81" t="s">
        <v>141</v>
      </c>
      <c r="B81" t="s">
        <v>142</v>
      </c>
      <c r="C81" t="s">
        <v>143</v>
      </c>
      <c r="D81">
        <v>2016</v>
      </c>
      <c r="E81" t="s">
        <v>41</v>
      </c>
      <c r="F81" t="s">
        <v>23</v>
      </c>
      <c r="G81" t="s">
        <v>62</v>
      </c>
      <c r="H81">
        <v>2524</v>
      </c>
      <c r="I81" s="5">
        <f>ROUNDUP(Table_mlbb_heroes3[[#This Row],[Hp]]/$H$116*100,0)</f>
        <v>87</v>
      </c>
      <c r="J81">
        <v>76</v>
      </c>
      <c r="K81">
        <v>468</v>
      </c>
      <c r="L81">
        <v>16</v>
      </c>
      <c r="M81">
        <v>112</v>
      </c>
      <c r="N81" s="5">
        <f>ROUNDUP(Table_mlbb_heroes3[[#This Row],[Phy_Damage]]/$M$116*100,0)</f>
        <v>80</v>
      </c>
      <c r="O81">
        <v>0</v>
      </c>
      <c r="P81">
        <v>19</v>
      </c>
      <c r="Q81" s="5">
        <f>ROUNDUP(Table_mlbb_heroes3[[#This Row],[Phy_Defence]]/$P$116*100,0)</f>
        <v>71</v>
      </c>
      <c r="R81">
        <v>15</v>
      </c>
      <c r="S81" s="5">
        <f>ROUNDUP(Table_mlbb_heroes3[[#This Row],[Mag_Defence]]/$R$116*100,0)</f>
        <v>100</v>
      </c>
      <c r="T81">
        <v>250</v>
      </c>
      <c r="U81" s="5">
        <f>ROUNDUP(Table_mlbb_heroes3[[#This Row],[Mov_Speed]]/$T$116*100,0)</f>
        <v>93</v>
      </c>
      <c r="V81">
        <v>78</v>
      </c>
      <c r="W81">
        <v>67</v>
      </c>
      <c r="X81" s="5">
        <f>Table_mlbb_heroes3[[#This Row],[Esport_Wins]]+Table_mlbb_heroes3[[#This Row],[Esport_Loss]]</f>
        <v>145</v>
      </c>
      <c r="Y81" s="5">
        <f>ROUNDUP(Table_mlbb_heroes3[[#This Row],[Esport_Wins]]/Table_mlbb_heroes3[[#This Row],[ES_total]]*100,0)</f>
        <v>54</v>
      </c>
    </row>
    <row r="82" spans="1:25" x14ac:dyDescent="0.3">
      <c r="A82" t="s">
        <v>350</v>
      </c>
      <c r="B82" t="s">
        <v>351</v>
      </c>
      <c r="C82" t="s">
        <v>34</v>
      </c>
      <c r="D82">
        <v>2017</v>
      </c>
      <c r="E82" t="s">
        <v>41</v>
      </c>
      <c r="F82" t="s">
        <v>23</v>
      </c>
      <c r="G82" t="s">
        <v>62</v>
      </c>
      <c r="H82">
        <v>2481</v>
      </c>
      <c r="I82" s="5">
        <f>ROUNDUP(Table_mlbb_heroes3[[#This Row],[Hp]]/$H$116*100,0)</f>
        <v>86</v>
      </c>
      <c r="J82">
        <v>76</v>
      </c>
      <c r="K82">
        <v>490</v>
      </c>
      <c r="L82">
        <v>20</v>
      </c>
      <c r="M82">
        <v>112</v>
      </c>
      <c r="N82" s="5">
        <f>ROUNDUP(Table_mlbb_heroes3[[#This Row],[Phy_Damage]]/$M$116*100,0)</f>
        <v>80</v>
      </c>
      <c r="O82">
        <v>0</v>
      </c>
      <c r="P82">
        <v>17</v>
      </c>
      <c r="Q82" s="5">
        <f>ROUNDUP(Table_mlbb_heroes3[[#This Row],[Phy_Defence]]/$P$116*100,0)</f>
        <v>63</v>
      </c>
      <c r="R82">
        <v>15</v>
      </c>
      <c r="S82" s="5">
        <f>ROUNDUP(Table_mlbb_heroes3[[#This Row],[Mag_Defence]]/$R$116*100,0)</f>
        <v>100</v>
      </c>
      <c r="T82">
        <v>245</v>
      </c>
      <c r="U82" s="5">
        <f>ROUNDUP(Table_mlbb_heroes3[[#This Row],[Mov_Speed]]/$T$116*100,0)</f>
        <v>91</v>
      </c>
      <c r="V82">
        <v>5</v>
      </c>
      <c r="W82">
        <v>4</v>
      </c>
      <c r="X82" s="5">
        <f>Table_mlbb_heroes3[[#This Row],[Esport_Wins]]+Table_mlbb_heroes3[[#This Row],[Esport_Loss]]</f>
        <v>9</v>
      </c>
      <c r="Y82" s="5">
        <f>ROUNDUP(Table_mlbb_heroes3[[#This Row],[Esport_Wins]]/Table_mlbb_heroes3[[#This Row],[ES_total]]*100,0)</f>
        <v>56</v>
      </c>
    </row>
    <row r="83" spans="1:25" x14ac:dyDescent="0.3">
      <c r="A83" t="s">
        <v>67</v>
      </c>
      <c r="B83" t="s">
        <v>68</v>
      </c>
      <c r="C83" t="s">
        <v>34</v>
      </c>
      <c r="D83">
        <v>2019</v>
      </c>
      <c r="E83" t="s">
        <v>36</v>
      </c>
      <c r="F83" t="s">
        <v>23</v>
      </c>
      <c r="G83" t="s">
        <v>37</v>
      </c>
      <c r="H83">
        <v>2708</v>
      </c>
      <c r="I83" s="5">
        <f>ROUNDUP(Table_mlbb_heroes3[[#This Row],[Hp]]/$H$116*100,0)</f>
        <v>94</v>
      </c>
      <c r="J83">
        <v>8</v>
      </c>
      <c r="K83">
        <v>0</v>
      </c>
      <c r="L83">
        <v>0</v>
      </c>
      <c r="M83">
        <v>111</v>
      </c>
      <c r="N83" s="5">
        <f>ROUNDUP(Table_mlbb_heroes3[[#This Row],[Phy_Damage]]/$M$116*100,0)</f>
        <v>80</v>
      </c>
      <c r="O83">
        <v>0</v>
      </c>
      <c r="P83">
        <v>23</v>
      </c>
      <c r="Q83" s="5">
        <f>ROUNDUP(Table_mlbb_heroes3[[#This Row],[Phy_Defence]]/$P$116*100,0)</f>
        <v>86</v>
      </c>
      <c r="R83">
        <v>15</v>
      </c>
      <c r="S83" s="5">
        <f>ROUNDUP(Table_mlbb_heroes3[[#This Row],[Mag_Defence]]/$R$116*100,0)</f>
        <v>100</v>
      </c>
      <c r="T83">
        <v>255</v>
      </c>
      <c r="U83" s="5">
        <f>ROUNDUP(Table_mlbb_heroes3[[#This Row],[Mov_Speed]]/$T$116*100,0)</f>
        <v>95</v>
      </c>
      <c r="V83">
        <v>15</v>
      </c>
      <c r="W83">
        <v>14</v>
      </c>
      <c r="X83" s="5">
        <f>Table_mlbb_heroes3[[#This Row],[Esport_Wins]]+Table_mlbb_heroes3[[#This Row],[Esport_Loss]]</f>
        <v>29</v>
      </c>
      <c r="Y83" s="5">
        <f>ROUNDUP(Table_mlbb_heroes3[[#This Row],[Esport_Wins]]/Table_mlbb_heroes3[[#This Row],[ES_total]]*100,0)</f>
        <v>52</v>
      </c>
    </row>
    <row r="84" spans="1:25" x14ac:dyDescent="0.3">
      <c r="A84" t="s">
        <v>356</v>
      </c>
      <c r="B84" t="s">
        <v>357</v>
      </c>
      <c r="C84" t="s">
        <v>358</v>
      </c>
      <c r="D84">
        <v>2022</v>
      </c>
      <c r="E84" t="s">
        <v>41</v>
      </c>
      <c r="F84" t="s">
        <v>23</v>
      </c>
      <c r="G84" t="s">
        <v>62</v>
      </c>
      <c r="H84">
        <v>2616</v>
      </c>
      <c r="I84" s="5">
        <f>ROUNDUP(Table_mlbb_heroes3[[#This Row],[Hp]]/$H$116*100,0)</f>
        <v>90</v>
      </c>
      <c r="J84">
        <v>68</v>
      </c>
      <c r="K84">
        <v>670</v>
      </c>
      <c r="L84">
        <v>26</v>
      </c>
      <c r="M84">
        <v>111</v>
      </c>
      <c r="N84" s="5">
        <f>ROUNDUP(Table_mlbb_heroes3[[#This Row],[Phy_Damage]]/$M$116*100,0)</f>
        <v>80</v>
      </c>
      <c r="O84">
        <v>0</v>
      </c>
      <c r="P84">
        <v>15</v>
      </c>
      <c r="Q84" s="5">
        <f>ROUNDUP(Table_mlbb_heroes3[[#This Row],[Phy_Defence]]/$P$116*100,0)</f>
        <v>56</v>
      </c>
      <c r="R84">
        <v>15</v>
      </c>
      <c r="S84" s="5">
        <f>ROUNDUP(Table_mlbb_heroes3[[#This Row],[Mag_Defence]]/$R$116*100,0)</f>
        <v>100</v>
      </c>
      <c r="T84">
        <v>250</v>
      </c>
      <c r="U84" s="5">
        <f>ROUNDUP(Table_mlbb_heroes3[[#This Row],[Mov_Speed]]/$T$116*100,0)</f>
        <v>93</v>
      </c>
      <c r="V84">
        <v>252</v>
      </c>
      <c r="W84">
        <v>232</v>
      </c>
      <c r="X84" s="5">
        <f>Table_mlbb_heroes3[[#This Row],[Esport_Wins]]+Table_mlbb_heroes3[[#This Row],[Esport_Loss]]</f>
        <v>484</v>
      </c>
      <c r="Y84" s="5">
        <f>ROUNDUP(Table_mlbb_heroes3[[#This Row],[Esport_Wins]]/Table_mlbb_heroes3[[#This Row],[ES_total]]*100,0)</f>
        <v>53</v>
      </c>
    </row>
    <row r="85" spans="1:25" x14ac:dyDescent="0.3">
      <c r="A85" t="s">
        <v>328</v>
      </c>
      <c r="B85" t="s">
        <v>329</v>
      </c>
      <c r="C85" t="s">
        <v>132</v>
      </c>
      <c r="D85">
        <v>2018</v>
      </c>
      <c r="E85" t="s">
        <v>22</v>
      </c>
      <c r="F85" t="s">
        <v>41</v>
      </c>
      <c r="G85" t="s">
        <v>24</v>
      </c>
      <c r="H85">
        <v>2401</v>
      </c>
      <c r="I85" s="5">
        <f>ROUNDUP(Table_mlbb_heroes3[[#This Row],[Hp]]/$H$116*100,0)</f>
        <v>83</v>
      </c>
      <c r="J85">
        <v>68</v>
      </c>
      <c r="K85">
        <v>490</v>
      </c>
      <c r="L85">
        <v>18</v>
      </c>
      <c r="M85">
        <v>110</v>
      </c>
      <c r="N85" s="5">
        <f>ROUNDUP(Table_mlbb_heroes3[[#This Row],[Phy_Damage]]/$M$116*100,0)</f>
        <v>79</v>
      </c>
      <c r="O85">
        <v>0</v>
      </c>
      <c r="P85">
        <v>15</v>
      </c>
      <c r="Q85" s="5">
        <f>ROUNDUP(Table_mlbb_heroes3[[#This Row],[Phy_Defence]]/$P$116*100,0)</f>
        <v>56</v>
      </c>
      <c r="R85">
        <v>15</v>
      </c>
      <c r="S85" s="5">
        <f>ROUNDUP(Table_mlbb_heroes3[[#This Row],[Mag_Defence]]/$R$116*100,0)</f>
        <v>100</v>
      </c>
      <c r="T85">
        <v>240</v>
      </c>
      <c r="U85" s="5">
        <f>ROUNDUP(Table_mlbb_heroes3[[#This Row],[Mov_Speed]]/$T$116*100,0)</f>
        <v>89</v>
      </c>
      <c r="V85">
        <v>493</v>
      </c>
      <c r="W85">
        <v>531</v>
      </c>
      <c r="X85" s="5">
        <f>Table_mlbb_heroes3[[#This Row],[Esport_Wins]]+Table_mlbb_heroes3[[#This Row],[Esport_Loss]]</f>
        <v>1024</v>
      </c>
      <c r="Y85" s="5">
        <f>ROUNDUP(Table_mlbb_heroes3[[#This Row],[Esport_Wins]]/Table_mlbb_heroes3[[#This Row],[ES_total]]*100,0)</f>
        <v>49</v>
      </c>
    </row>
    <row r="86" spans="1:25" x14ac:dyDescent="0.3">
      <c r="A86" t="s">
        <v>58</v>
      </c>
      <c r="B86" t="s">
        <v>59</v>
      </c>
      <c r="C86" t="s">
        <v>60</v>
      </c>
      <c r="D86">
        <v>2017</v>
      </c>
      <c r="E86" t="s">
        <v>41</v>
      </c>
      <c r="F86" t="s">
        <v>23</v>
      </c>
      <c r="G86" t="s">
        <v>62</v>
      </c>
      <c r="H86">
        <v>2501</v>
      </c>
      <c r="I86" s="5">
        <f>ROUNDUP(Table_mlbb_heroes3[[#This Row],[Hp]]/$H$116*100,0)</f>
        <v>86</v>
      </c>
      <c r="J86">
        <v>68</v>
      </c>
      <c r="K86">
        <v>750</v>
      </c>
      <c r="L86">
        <v>23</v>
      </c>
      <c r="M86">
        <v>110</v>
      </c>
      <c r="N86" s="5">
        <f>ROUNDUP(Table_mlbb_heroes3[[#This Row],[Phy_Damage]]/$M$116*100,0)</f>
        <v>79</v>
      </c>
      <c r="O86">
        <v>0</v>
      </c>
      <c r="P86">
        <v>17</v>
      </c>
      <c r="Q86" s="5">
        <f>ROUNDUP(Table_mlbb_heroes3[[#This Row],[Phy_Defence]]/$P$116*100,0)</f>
        <v>63</v>
      </c>
      <c r="R86">
        <v>15</v>
      </c>
      <c r="S86" s="5">
        <f>ROUNDUP(Table_mlbb_heroes3[[#This Row],[Mag_Defence]]/$R$116*100,0)</f>
        <v>100</v>
      </c>
      <c r="T86">
        <v>245</v>
      </c>
      <c r="U86" s="5">
        <f>ROUNDUP(Table_mlbb_heroes3[[#This Row],[Mov_Speed]]/$T$116*100,0)</f>
        <v>91</v>
      </c>
      <c r="V86">
        <v>28</v>
      </c>
      <c r="W86">
        <v>26</v>
      </c>
      <c r="X86" s="5">
        <f>Table_mlbb_heroes3[[#This Row],[Esport_Wins]]+Table_mlbb_heroes3[[#This Row],[Esport_Loss]]</f>
        <v>54</v>
      </c>
      <c r="Y86" s="5">
        <f>ROUNDUP(Table_mlbb_heroes3[[#This Row],[Esport_Wins]]/Table_mlbb_heroes3[[#This Row],[ES_total]]*100,0)</f>
        <v>52</v>
      </c>
    </row>
    <row r="87" spans="1:25" x14ac:dyDescent="0.3">
      <c r="A87" t="s">
        <v>170</v>
      </c>
      <c r="B87" t="s">
        <v>171</v>
      </c>
      <c r="C87" t="s">
        <v>34</v>
      </c>
      <c r="D87">
        <v>2016</v>
      </c>
      <c r="E87" t="s">
        <v>41</v>
      </c>
      <c r="F87" t="s">
        <v>23</v>
      </c>
      <c r="G87" t="s">
        <v>62</v>
      </c>
      <c r="H87">
        <v>2478</v>
      </c>
      <c r="I87" s="5">
        <f>ROUNDUP(Table_mlbb_heroes3[[#This Row],[Hp]]/$H$116*100,0)</f>
        <v>86</v>
      </c>
      <c r="J87">
        <v>64</v>
      </c>
      <c r="K87">
        <v>570</v>
      </c>
      <c r="L87">
        <v>25</v>
      </c>
      <c r="M87">
        <v>110</v>
      </c>
      <c r="N87" s="5">
        <f>ROUNDUP(Table_mlbb_heroes3[[#This Row],[Phy_Damage]]/$M$116*100,0)</f>
        <v>79</v>
      </c>
      <c r="O87">
        <v>0</v>
      </c>
      <c r="P87">
        <v>13</v>
      </c>
      <c r="Q87" s="5">
        <f>ROUNDUP(Table_mlbb_heroes3[[#This Row],[Phy_Defence]]/$P$116*100,0)</f>
        <v>49</v>
      </c>
      <c r="R87">
        <v>15</v>
      </c>
      <c r="S87" s="5">
        <f>ROUNDUP(Table_mlbb_heroes3[[#This Row],[Mag_Defence]]/$R$116*100,0)</f>
        <v>100</v>
      </c>
      <c r="T87">
        <v>240</v>
      </c>
      <c r="U87" s="5">
        <f>ROUNDUP(Table_mlbb_heroes3[[#This Row],[Mov_Speed]]/$T$116*100,0)</f>
        <v>89</v>
      </c>
      <c r="V87">
        <v>13</v>
      </c>
      <c r="W87">
        <v>21</v>
      </c>
      <c r="X87" s="5">
        <f>Table_mlbb_heroes3[[#This Row],[Esport_Wins]]+Table_mlbb_heroes3[[#This Row],[Esport_Loss]]</f>
        <v>34</v>
      </c>
      <c r="Y87" s="5">
        <f>ROUNDUP(Table_mlbb_heroes3[[#This Row],[Esport_Wins]]/Table_mlbb_heroes3[[#This Row],[ES_total]]*100,0)</f>
        <v>39</v>
      </c>
    </row>
    <row r="88" spans="1:25" x14ac:dyDescent="0.3">
      <c r="A88" t="s">
        <v>89</v>
      </c>
      <c r="B88" t="s">
        <v>90</v>
      </c>
      <c r="C88" t="s">
        <v>34</v>
      </c>
      <c r="D88">
        <v>2018</v>
      </c>
      <c r="E88" t="s">
        <v>29</v>
      </c>
      <c r="F88" t="s">
        <v>23</v>
      </c>
      <c r="G88" t="s">
        <v>31</v>
      </c>
      <c r="H88">
        <v>2569</v>
      </c>
      <c r="I88" s="5">
        <f>ROUNDUP(Table_mlbb_heroes3[[#This Row],[Hp]]/$H$116*100,0)</f>
        <v>89</v>
      </c>
      <c r="J88">
        <v>84</v>
      </c>
      <c r="K88">
        <v>450</v>
      </c>
      <c r="L88">
        <v>12</v>
      </c>
      <c r="M88">
        <v>110</v>
      </c>
      <c r="N88" s="5">
        <f>ROUNDUP(Table_mlbb_heroes3[[#This Row],[Phy_Damage]]/$M$116*100,0)</f>
        <v>79</v>
      </c>
      <c r="O88">
        <v>0</v>
      </c>
      <c r="P88">
        <v>15</v>
      </c>
      <c r="Q88" s="5">
        <f>ROUNDUP(Table_mlbb_heroes3[[#This Row],[Phy_Defence]]/$P$116*100,0)</f>
        <v>56</v>
      </c>
      <c r="R88">
        <v>15</v>
      </c>
      <c r="S88" s="5">
        <f>ROUNDUP(Table_mlbb_heroes3[[#This Row],[Mag_Defence]]/$R$116*100,0)</f>
        <v>100</v>
      </c>
      <c r="T88">
        <v>250</v>
      </c>
      <c r="U88" s="5">
        <f>ROUNDUP(Table_mlbb_heroes3[[#This Row],[Mov_Speed]]/$T$116*100,0)</f>
        <v>93</v>
      </c>
      <c r="V88">
        <v>57</v>
      </c>
      <c r="W88">
        <v>71</v>
      </c>
      <c r="X88" s="5">
        <f>Table_mlbb_heroes3[[#This Row],[Esport_Wins]]+Table_mlbb_heroes3[[#This Row],[Esport_Loss]]</f>
        <v>128</v>
      </c>
      <c r="Y88" s="5">
        <f>ROUNDUP(Table_mlbb_heroes3[[#This Row],[Esport_Wins]]/Table_mlbb_heroes3[[#This Row],[ES_total]]*100,0)</f>
        <v>45</v>
      </c>
    </row>
    <row r="89" spans="1:25" x14ac:dyDescent="0.3">
      <c r="A89" t="s">
        <v>134</v>
      </c>
      <c r="B89" t="s">
        <v>135</v>
      </c>
      <c r="C89" t="s">
        <v>136</v>
      </c>
      <c r="D89">
        <v>2021</v>
      </c>
      <c r="E89" t="s">
        <v>29</v>
      </c>
      <c r="F89" t="s">
        <v>87</v>
      </c>
      <c r="G89" t="s">
        <v>37</v>
      </c>
      <c r="H89">
        <v>2549</v>
      </c>
      <c r="I89" s="5">
        <f>ROUNDUP(Table_mlbb_heroes3[[#This Row],[Hp]]/$H$116*100,0)</f>
        <v>88</v>
      </c>
      <c r="J89">
        <v>9</v>
      </c>
      <c r="K89">
        <v>0</v>
      </c>
      <c r="L89">
        <v>0</v>
      </c>
      <c r="M89">
        <v>110</v>
      </c>
      <c r="N89" s="5">
        <f>ROUNDUP(Table_mlbb_heroes3[[#This Row],[Phy_Damage]]/$M$116*100,0)</f>
        <v>79</v>
      </c>
      <c r="O89">
        <v>0</v>
      </c>
      <c r="P89">
        <v>15</v>
      </c>
      <c r="Q89" s="5">
        <f>ROUNDUP(Table_mlbb_heroes3[[#This Row],[Phy_Defence]]/$P$116*100,0)</f>
        <v>56</v>
      </c>
      <c r="R89">
        <v>15</v>
      </c>
      <c r="S89" s="5">
        <f>ROUNDUP(Table_mlbb_heroes3[[#This Row],[Mag_Defence]]/$R$116*100,0)</f>
        <v>100</v>
      </c>
      <c r="T89">
        <v>255</v>
      </c>
      <c r="U89" s="5">
        <f>ROUNDUP(Table_mlbb_heroes3[[#This Row],[Mov_Speed]]/$T$116*100,0)</f>
        <v>95</v>
      </c>
      <c r="V89">
        <v>87</v>
      </c>
      <c r="W89">
        <v>93</v>
      </c>
      <c r="X89" s="5">
        <f>Table_mlbb_heroes3[[#This Row],[Esport_Wins]]+Table_mlbb_heroes3[[#This Row],[Esport_Loss]]</f>
        <v>180</v>
      </c>
      <c r="Y89" s="5">
        <f>ROUNDUP(Table_mlbb_heroes3[[#This Row],[Esport_Wins]]/Table_mlbb_heroes3[[#This Row],[ES_total]]*100,0)</f>
        <v>49</v>
      </c>
    </row>
    <row r="90" spans="1:25" x14ac:dyDescent="0.3">
      <c r="A90" t="s">
        <v>161</v>
      </c>
      <c r="B90" t="s">
        <v>162</v>
      </c>
      <c r="C90" t="s">
        <v>163</v>
      </c>
      <c r="D90">
        <v>2016</v>
      </c>
      <c r="E90" t="s">
        <v>36</v>
      </c>
      <c r="F90" t="s">
        <v>23</v>
      </c>
      <c r="G90" t="s">
        <v>37</v>
      </c>
      <c r="H90">
        <v>2801</v>
      </c>
      <c r="I90" s="5">
        <f>ROUNDUP(Table_mlbb_heroes3[[#This Row],[Hp]]/$H$116*100,0)</f>
        <v>97</v>
      </c>
      <c r="J90">
        <v>98</v>
      </c>
      <c r="K90">
        <v>0</v>
      </c>
      <c r="L90">
        <v>0</v>
      </c>
      <c r="M90">
        <v>109</v>
      </c>
      <c r="N90" s="5">
        <f>ROUNDUP(Table_mlbb_heroes3[[#This Row],[Phy_Damage]]/$M$116*100,0)</f>
        <v>78</v>
      </c>
      <c r="O90">
        <v>0</v>
      </c>
      <c r="P90">
        <v>22</v>
      </c>
      <c r="Q90" s="5">
        <f>ROUNDUP(Table_mlbb_heroes3[[#This Row],[Phy_Defence]]/$P$116*100,0)</f>
        <v>82</v>
      </c>
      <c r="R90">
        <v>15</v>
      </c>
      <c r="S90" s="5">
        <f>ROUNDUP(Table_mlbb_heroes3[[#This Row],[Mag_Defence]]/$R$116*100,0)</f>
        <v>100</v>
      </c>
      <c r="T90">
        <v>260</v>
      </c>
      <c r="U90" s="5">
        <f>ROUNDUP(Table_mlbb_heroes3[[#This Row],[Mov_Speed]]/$T$116*100,0)</f>
        <v>97</v>
      </c>
      <c r="V90">
        <v>7</v>
      </c>
      <c r="W90">
        <v>15</v>
      </c>
      <c r="X90" s="5">
        <f>Table_mlbb_heroes3[[#This Row],[Esport_Wins]]+Table_mlbb_heroes3[[#This Row],[Esport_Loss]]</f>
        <v>22</v>
      </c>
      <c r="Y90" s="5">
        <f>ROUNDUP(Table_mlbb_heroes3[[#This Row],[Esport_Wins]]/Table_mlbb_heroes3[[#This Row],[ES_total]]*100,0)</f>
        <v>32</v>
      </c>
    </row>
    <row r="91" spans="1:25" x14ac:dyDescent="0.3">
      <c r="A91" t="s">
        <v>230</v>
      </c>
      <c r="B91" t="s">
        <v>231</v>
      </c>
      <c r="C91" t="s">
        <v>232</v>
      </c>
      <c r="D91">
        <v>2020</v>
      </c>
      <c r="E91" t="s">
        <v>36</v>
      </c>
      <c r="F91" t="s">
        <v>23</v>
      </c>
      <c r="G91" t="s">
        <v>37</v>
      </c>
      <c r="H91">
        <v>2778</v>
      </c>
      <c r="I91" s="5">
        <f>ROUNDUP(Table_mlbb_heroes3[[#This Row],[Hp]]/$H$116*100,0)</f>
        <v>96</v>
      </c>
      <c r="J91">
        <v>7</v>
      </c>
      <c r="K91">
        <v>0</v>
      </c>
      <c r="L91">
        <v>0</v>
      </c>
      <c r="M91">
        <v>109</v>
      </c>
      <c r="N91" s="5">
        <f>ROUNDUP(Table_mlbb_heroes3[[#This Row],[Phy_Damage]]/$M$116*100,0)</f>
        <v>78</v>
      </c>
      <c r="O91">
        <v>0</v>
      </c>
      <c r="P91">
        <v>23</v>
      </c>
      <c r="Q91" s="5">
        <f>ROUNDUP(Table_mlbb_heroes3[[#This Row],[Phy_Defence]]/$P$116*100,0)</f>
        <v>86</v>
      </c>
      <c r="R91">
        <v>15</v>
      </c>
      <c r="S91" s="5">
        <f>ROUNDUP(Table_mlbb_heroes3[[#This Row],[Mag_Defence]]/$R$116*100,0)</f>
        <v>100</v>
      </c>
      <c r="T91">
        <v>250</v>
      </c>
      <c r="U91" s="5">
        <f>ROUNDUP(Table_mlbb_heroes3[[#This Row],[Mov_Speed]]/$T$116*100,0)</f>
        <v>93</v>
      </c>
      <c r="V91">
        <v>174</v>
      </c>
      <c r="W91">
        <v>166</v>
      </c>
      <c r="X91" s="5">
        <f>Table_mlbb_heroes3[[#This Row],[Esport_Wins]]+Table_mlbb_heroes3[[#This Row],[Esport_Loss]]</f>
        <v>340</v>
      </c>
      <c r="Y91" s="5">
        <f>ROUNDUP(Table_mlbb_heroes3[[#This Row],[Esport_Wins]]/Table_mlbb_heroes3[[#This Row],[ES_total]]*100,0)</f>
        <v>52</v>
      </c>
    </row>
    <row r="92" spans="1:25" x14ac:dyDescent="0.3">
      <c r="A92" t="s">
        <v>363</v>
      </c>
      <c r="B92" t="s">
        <v>364</v>
      </c>
      <c r="C92" t="s">
        <v>365</v>
      </c>
      <c r="D92">
        <v>2022</v>
      </c>
      <c r="E92" t="s">
        <v>36</v>
      </c>
      <c r="F92" t="s">
        <v>23</v>
      </c>
      <c r="G92" t="s">
        <v>37</v>
      </c>
      <c r="H92">
        <v>2578</v>
      </c>
      <c r="I92" s="5">
        <f>ROUNDUP(Table_mlbb_heroes3[[#This Row],[Hp]]/$H$116*100,0)</f>
        <v>89</v>
      </c>
      <c r="J92">
        <v>98</v>
      </c>
      <c r="K92">
        <v>0</v>
      </c>
      <c r="M92">
        <v>109</v>
      </c>
      <c r="N92" s="5">
        <f>ROUNDUP(Table_mlbb_heroes3[[#This Row],[Phy_Damage]]/$M$116*100,0)</f>
        <v>78</v>
      </c>
      <c r="O92">
        <v>0</v>
      </c>
      <c r="P92">
        <v>21</v>
      </c>
      <c r="Q92" s="5">
        <f>ROUNDUP(Table_mlbb_heroes3[[#This Row],[Phy_Defence]]/$P$116*100,0)</f>
        <v>78</v>
      </c>
      <c r="R92">
        <v>15</v>
      </c>
      <c r="S92" s="5">
        <f>ROUNDUP(Table_mlbb_heroes3[[#This Row],[Mag_Defence]]/$R$116*100,0)</f>
        <v>100</v>
      </c>
      <c r="T92">
        <v>252</v>
      </c>
      <c r="U92" s="5">
        <f>ROUNDUP(Table_mlbb_heroes3[[#This Row],[Mov_Speed]]/$T$116*100,0)</f>
        <v>94</v>
      </c>
      <c r="V92">
        <v>52</v>
      </c>
      <c r="W92">
        <v>45</v>
      </c>
      <c r="X92" s="5">
        <f>Table_mlbb_heroes3[[#This Row],[Esport_Wins]]+Table_mlbb_heroes3[[#This Row],[Esport_Loss]]</f>
        <v>97</v>
      </c>
      <c r="Y92" s="5">
        <f>ROUNDUP(Table_mlbb_heroes3[[#This Row],[Esport_Wins]]/Table_mlbb_heroes3[[#This Row],[ES_total]]*100,0)</f>
        <v>54</v>
      </c>
    </row>
    <row r="93" spans="1:25" x14ac:dyDescent="0.3">
      <c r="A93" t="s">
        <v>307</v>
      </c>
      <c r="B93" t="s">
        <v>308</v>
      </c>
      <c r="C93" t="s">
        <v>34</v>
      </c>
      <c r="D93">
        <v>2017</v>
      </c>
      <c r="E93" t="s">
        <v>41</v>
      </c>
      <c r="F93" t="s">
        <v>23</v>
      </c>
      <c r="G93" t="s">
        <v>62</v>
      </c>
      <c r="H93">
        <v>2421</v>
      </c>
      <c r="I93" s="5">
        <f>ROUNDUP(Table_mlbb_heroes3[[#This Row],[Hp]]/$H$116*100,0)</f>
        <v>84</v>
      </c>
      <c r="J93">
        <v>68</v>
      </c>
      <c r="K93">
        <v>490</v>
      </c>
      <c r="L93">
        <v>18</v>
      </c>
      <c r="M93">
        <v>109</v>
      </c>
      <c r="N93" s="5">
        <f>ROUNDUP(Table_mlbb_heroes3[[#This Row],[Phy_Damage]]/$M$116*100,0)</f>
        <v>78</v>
      </c>
      <c r="O93">
        <v>0</v>
      </c>
      <c r="P93">
        <v>17</v>
      </c>
      <c r="Q93" s="5">
        <f>ROUNDUP(Table_mlbb_heroes3[[#This Row],[Phy_Defence]]/$P$116*100,0)</f>
        <v>63</v>
      </c>
      <c r="R93">
        <v>15</v>
      </c>
      <c r="S93" s="5">
        <f>ROUNDUP(Table_mlbb_heroes3[[#This Row],[Mag_Defence]]/$R$116*100,0)</f>
        <v>100</v>
      </c>
      <c r="T93">
        <v>240</v>
      </c>
      <c r="U93" s="5">
        <f>ROUNDUP(Table_mlbb_heroes3[[#This Row],[Mov_Speed]]/$T$116*100,0)</f>
        <v>89</v>
      </c>
      <c r="V93">
        <v>668</v>
      </c>
      <c r="W93">
        <v>673</v>
      </c>
      <c r="X93" s="5">
        <f>Table_mlbb_heroes3[[#This Row],[Esport_Wins]]+Table_mlbb_heroes3[[#This Row],[Esport_Loss]]</f>
        <v>1341</v>
      </c>
      <c r="Y93" s="5">
        <f>ROUNDUP(Table_mlbb_heroes3[[#This Row],[Esport_Wins]]/Table_mlbb_heroes3[[#This Row],[ES_total]]*100,0)</f>
        <v>50</v>
      </c>
    </row>
    <row r="94" spans="1:25" x14ac:dyDescent="0.3">
      <c r="A94" t="s">
        <v>187</v>
      </c>
      <c r="B94" t="s">
        <v>188</v>
      </c>
      <c r="C94" t="s">
        <v>34</v>
      </c>
      <c r="D94">
        <v>2018</v>
      </c>
      <c r="E94" t="s">
        <v>22</v>
      </c>
      <c r="F94" t="s">
        <v>23</v>
      </c>
      <c r="G94" t="s">
        <v>24</v>
      </c>
      <c r="H94">
        <v>2594</v>
      </c>
      <c r="I94" s="5">
        <f>ROUNDUP(Table_mlbb_heroes3[[#This Row],[Hp]]/$H$116*100,0)</f>
        <v>90</v>
      </c>
      <c r="J94">
        <v>7</v>
      </c>
      <c r="K94">
        <v>0</v>
      </c>
      <c r="L94">
        <v>0</v>
      </c>
      <c r="M94">
        <v>108</v>
      </c>
      <c r="N94" s="5">
        <f>ROUNDUP(Table_mlbb_heroes3[[#This Row],[Phy_Damage]]/$M$116*100,0)</f>
        <v>78</v>
      </c>
      <c r="O94">
        <v>0</v>
      </c>
      <c r="P94">
        <v>17</v>
      </c>
      <c r="Q94" s="5">
        <f>ROUNDUP(Table_mlbb_heroes3[[#This Row],[Phy_Defence]]/$P$116*100,0)</f>
        <v>63</v>
      </c>
      <c r="R94">
        <v>15</v>
      </c>
      <c r="S94" s="5">
        <f>ROUNDUP(Table_mlbb_heroes3[[#This Row],[Mag_Defence]]/$R$116*100,0)</f>
        <v>100</v>
      </c>
      <c r="T94">
        <v>260</v>
      </c>
      <c r="U94" s="5">
        <f>ROUNDUP(Table_mlbb_heroes3[[#This Row],[Mov_Speed]]/$T$116*100,0)</f>
        <v>97</v>
      </c>
      <c r="V94">
        <v>14</v>
      </c>
      <c r="W94">
        <v>25</v>
      </c>
      <c r="X94" s="5">
        <f>Table_mlbb_heroes3[[#This Row],[Esport_Wins]]+Table_mlbb_heroes3[[#This Row],[Esport_Loss]]</f>
        <v>39</v>
      </c>
      <c r="Y94" s="5">
        <f>ROUNDUP(Table_mlbb_heroes3[[#This Row],[Esport_Wins]]/Table_mlbb_heroes3[[#This Row],[ES_total]]*100,0)</f>
        <v>36</v>
      </c>
    </row>
    <row r="95" spans="1:25" x14ac:dyDescent="0.3">
      <c r="A95" t="s">
        <v>337</v>
      </c>
      <c r="B95" t="s">
        <v>338</v>
      </c>
      <c r="C95" t="s">
        <v>34</v>
      </c>
      <c r="D95">
        <v>2018</v>
      </c>
      <c r="E95" t="s">
        <v>36</v>
      </c>
      <c r="F95" t="s">
        <v>23</v>
      </c>
      <c r="G95" t="s">
        <v>37</v>
      </c>
      <c r="H95">
        <v>2758</v>
      </c>
      <c r="I95" s="5">
        <f>ROUNDUP(Table_mlbb_heroes3[[#This Row],[Hp]]/$H$116*100,0)</f>
        <v>95</v>
      </c>
      <c r="J95">
        <v>74</v>
      </c>
      <c r="K95">
        <v>0</v>
      </c>
      <c r="L95">
        <v>0</v>
      </c>
      <c r="M95">
        <v>107</v>
      </c>
      <c r="N95" s="5">
        <f>ROUNDUP(Table_mlbb_heroes3[[#This Row],[Phy_Damage]]/$M$116*100,0)</f>
        <v>77</v>
      </c>
      <c r="O95">
        <v>0</v>
      </c>
      <c r="P95">
        <v>17</v>
      </c>
      <c r="Q95" s="5">
        <f>ROUNDUP(Table_mlbb_heroes3[[#This Row],[Phy_Defence]]/$P$116*100,0)</f>
        <v>63</v>
      </c>
      <c r="R95">
        <v>15</v>
      </c>
      <c r="S95" s="5">
        <f>ROUNDUP(Table_mlbb_heroes3[[#This Row],[Mag_Defence]]/$R$116*100,0)</f>
        <v>100</v>
      </c>
      <c r="T95">
        <v>250</v>
      </c>
      <c r="U95" s="5">
        <f>ROUNDUP(Table_mlbb_heroes3[[#This Row],[Mov_Speed]]/$T$116*100,0)</f>
        <v>93</v>
      </c>
      <c r="V95">
        <v>582</v>
      </c>
      <c r="W95">
        <v>597</v>
      </c>
      <c r="X95" s="5">
        <f>Table_mlbb_heroes3[[#This Row],[Esport_Wins]]+Table_mlbb_heroes3[[#This Row],[Esport_Loss]]</f>
        <v>1179</v>
      </c>
      <c r="Y95" s="5">
        <f>ROUNDUP(Table_mlbb_heroes3[[#This Row],[Esport_Wins]]/Table_mlbb_heroes3[[#This Row],[ES_total]]*100,0)</f>
        <v>50</v>
      </c>
    </row>
    <row r="96" spans="1:25" x14ac:dyDescent="0.3">
      <c r="A96" t="s">
        <v>261</v>
      </c>
      <c r="B96" t="s">
        <v>262</v>
      </c>
      <c r="C96" t="s">
        <v>263</v>
      </c>
      <c r="D96">
        <v>2020</v>
      </c>
      <c r="E96" t="s">
        <v>41</v>
      </c>
      <c r="F96" t="s">
        <v>23</v>
      </c>
      <c r="G96" t="s">
        <v>62</v>
      </c>
      <c r="H96">
        <v>2601</v>
      </c>
      <c r="I96" s="5">
        <f>ROUNDUP(Table_mlbb_heroes3[[#This Row],[Hp]]/$H$116*100,0)</f>
        <v>90</v>
      </c>
      <c r="J96">
        <v>72</v>
      </c>
      <c r="K96">
        <v>520</v>
      </c>
      <c r="L96">
        <v>21</v>
      </c>
      <c r="M96">
        <v>107</v>
      </c>
      <c r="N96" s="5">
        <f>ROUNDUP(Table_mlbb_heroes3[[#This Row],[Phy_Damage]]/$M$116*100,0)</f>
        <v>77</v>
      </c>
      <c r="O96">
        <v>0</v>
      </c>
      <c r="P96">
        <v>20</v>
      </c>
      <c r="Q96" s="5">
        <f>ROUNDUP(Table_mlbb_heroes3[[#This Row],[Phy_Defence]]/$P$116*100,0)</f>
        <v>75</v>
      </c>
      <c r="R96">
        <v>15</v>
      </c>
      <c r="S96" s="5">
        <f>ROUNDUP(Table_mlbb_heroes3[[#This Row],[Mag_Defence]]/$R$116*100,0)</f>
        <v>100</v>
      </c>
      <c r="T96">
        <v>250</v>
      </c>
      <c r="U96" s="5">
        <f>ROUNDUP(Table_mlbb_heroes3[[#This Row],[Mov_Speed]]/$T$116*100,0)</f>
        <v>93</v>
      </c>
      <c r="V96">
        <v>165</v>
      </c>
      <c r="W96">
        <v>147</v>
      </c>
      <c r="X96" s="5">
        <f>Table_mlbb_heroes3[[#This Row],[Esport_Wins]]+Table_mlbb_heroes3[[#This Row],[Esport_Loss]]</f>
        <v>312</v>
      </c>
      <c r="Y96" s="5">
        <f>ROUNDUP(Table_mlbb_heroes3[[#This Row],[Esport_Wins]]/Table_mlbb_heroes3[[#This Row],[ES_total]]*100,0)</f>
        <v>53</v>
      </c>
    </row>
    <row r="97" spans="1:25" x14ac:dyDescent="0.3">
      <c r="A97" t="s">
        <v>377</v>
      </c>
      <c r="B97" t="s">
        <v>378</v>
      </c>
      <c r="C97" t="s">
        <v>379</v>
      </c>
      <c r="D97">
        <v>2017</v>
      </c>
      <c r="E97" t="s">
        <v>41</v>
      </c>
      <c r="F97" t="s">
        <v>23</v>
      </c>
      <c r="G97" t="s">
        <v>62</v>
      </c>
      <c r="H97">
        <v>2401</v>
      </c>
      <c r="I97" s="5">
        <f>ROUNDUP(Table_mlbb_heroes3[[#This Row],[Hp]]/$H$116*100,0)</f>
        <v>83</v>
      </c>
      <c r="J97">
        <v>68</v>
      </c>
      <c r="K97">
        <v>490</v>
      </c>
      <c r="L97">
        <v>20</v>
      </c>
      <c r="M97">
        <v>107</v>
      </c>
      <c r="N97" s="5">
        <f>ROUNDUP(Table_mlbb_heroes3[[#This Row],[Phy_Damage]]/$M$116*100,0)</f>
        <v>77</v>
      </c>
      <c r="O97">
        <v>0</v>
      </c>
      <c r="P97">
        <v>15</v>
      </c>
      <c r="Q97" s="5">
        <f>ROUNDUP(Table_mlbb_heroes3[[#This Row],[Phy_Defence]]/$P$116*100,0)</f>
        <v>56</v>
      </c>
      <c r="R97">
        <v>15</v>
      </c>
      <c r="S97" s="5">
        <f>ROUNDUP(Table_mlbb_heroes3[[#This Row],[Mag_Defence]]/$R$116*100,0)</f>
        <v>100</v>
      </c>
      <c r="T97">
        <v>240</v>
      </c>
      <c r="U97" s="5">
        <f>ROUNDUP(Table_mlbb_heroes3[[#This Row],[Mov_Speed]]/$T$116*100,0)</f>
        <v>89</v>
      </c>
      <c r="V97">
        <v>37</v>
      </c>
      <c r="W97">
        <v>46</v>
      </c>
      <c r="X97" s="5">
        <f>Table_mlbb_heroes3[[#This Row],[Esport_Wins]]+Table_mlbb_heroes3[[#This Row],[Esport_Loss]]</f>
        <v>83</v>
      </c>
      <c r="Y97" s="5">
        <f>ROUNDUP(Table_mlbb_heroes3[[#This Row],[Esport_Wins]]/Table_mlbb_heroes3[[#This Row],[ES_total]]*100,0)</f>
        <v>45</v>
      </c>
    </row>
    <row r="98" spans="1:25" x14ac:dyDescent="0.3">
      <c r="A98" t="s">
        <v>106</v>
      </c>
      <c r="B98" t="s">
        <v>107</v>
      </c>
      <c r="C98" t="s">
        <v>108</v>
      </c>
      <c r="D98">
        <v>2020</v>
      </c>
      <c r="E98" t="s">
        <v>41</v>
      </c>
      <c r="F98" t="s">
        <v>23</v>
      </c>
      <c r="G98" t="s">
        <v>62</v>
      </c>
      <c r="H98">
        <v>2456</v>
      </c>
      <c r="I98" s="5">
        <f>ROUNDUP(Table_mlbb_heroes3[[#This Row],[Hp]]/$H$116*100,0)</f>
        <v>85</v>
      </c>
      <c r="J98">
        <v>68</v>
      </c>
      <c r="K98">
        <v>700</v>
      </c>
      <c r="L98">
        <v>30</v>
      </c>
      <c r="M98">
        <v>105</v>
      </c>
      <c r="N98" s="5">
        <f>ROUNDUP(Table_mlbb_heroes3[[#This Row],[Phy_Damage]]/$M$116*100,0)</f>
        <v>75</v>
      </c>
      <c r="O98">
        <v>0</v>
      </c>
      <c r="P98">
        <v>18</v>
      </c>
      <c r="Q98" s="5">
        <f>ROUNDUP(Table_mlbb_heroes3[[#This Row],[Phy_Defence]]/$P$116*100,0)</f>
        <v>67</v>
      </c>
      <c r="R98">
        <v>15</v>
      </c>
      <c r="S98" s="5">
        <f>ROUNDUP(Table_mlbb_heroes3[[#This Row],[Mag_Defence]]/$R$116*100,0)</f>
        <v>100</v>
      </c>
      <c r="T98">
        <v>255</v>
      </c>
      <c r="U98" s="5">
        <f>ROUNDUP(Table_mlbb_heroes3[[#This Row],[Mov_Speed]]/$T$116*100,0)</f>
        <v>95</v>
      </c>
      <c r="V98">
        <v>470</v>
      </c>
      <c r="W98">
        <v>588</v>
      </c>
      <c r="X98" s="5">
        <f>Table_mlbb_heroes3[[#This Row],[Esport_Wins]]+Table_mlbb_heroes3[[#This Row],[Esport_Loss]]</f>
        <v>1058</v>
      </c>
      <c r="Y98" s="5">
        <f>ROUNDUP(Table_mlbb_heroes3[[#This Row],[Esport_Wins]]/Table_mlbb_heroes3[[#This Row],[ES_total]]*100,0)</f>
        <v>45</v>
      </c>
    </row>
    <row r="99" spans="1:25" x14ac:dyDescent="0.3">
      <c r="A99" t="s">
        <v>218</v>
      </c>
      <c r="B99" t="s">
        <v>219</v>
      </c>
      <c r="C99" t="s">
        <v>132</v>
      </c>
      <c r="D99">
        <v>2018</v>
      </c>
      <c r="E99" t="s">
        <v>41</v>
      </c>
      <c r="F99" t="s">
        <v>22</v>
      </c>
      <c r="G99" t="s">
        <v>62</v>
      </c>
      <c r="H99">
        <v>2491</v>
      </c>
      <c r="I99" s="5">
        <f>ROUNDUP(Table_mlbb_heroes3[[#This Row],[Hp]]/$H$116*100,0)</f>
        <v>86</v>
      </c>
      <c r="J99">
        <v>72</v>
      </c>
      <c r="K99">
        <v>495</v>
      </c>
      <c r="L99">
        <v>18</v>
      </c>
      <c r="M99">
        <v>105</v>
      </c>
      <c r="N99" s="5">
        <f>ROUNDUP(Table_mlbb_heroes3[[#This Row],[Phy_Damage]]/$M$116*100,0)</f>
        <v>75</v>
      </c>
      <c r="O99">
        <v>0</v>
      </c>
      <c r="P99">
        <v>18</v>
      </c>
      <c r="Q99" s="5">
        <f>ROUNDUP(Table_mlbb_heroes3[[#This Row],[Phy_Defence]]/$P$116*100,0)</f>
        <v>67</v>
      </c>
      <c r="R99">
        <v>15</v>
      </c>
      <c r="S99" s="5">
        <f>ROUNDUP(Table_mlbb_heroes3[[#This Row],[Mag_Defence]]/$R$116*100,0)</f>
        <v>100</v>
      </c>
      <c r="T99">
        <v>240</v>
      </c>
      <c r="U99" s="5">
        <f>ROUNDUP(Table_mlbb_heroes3[[#This Row],[Mov_Speed]]/$T$116*100,0)</f>
        <v>89</v>
      </c>
      <c r="V99">
        <v>198</v>
      </c>
      <c r="W99">
        <v>148</v>
      </c>
      <c r="X99" s="5">
        <f>Table_mlbb_heroes3[[#This Row],[Esport_Wins]]+Table_mlbb_heroes3[[#This Row],[Esport_Loss]]</f>
        <v>346</v>
      </c>
      <c r="Y99" s="5">
        <f>ROUNDUP(Table_mlbb_heroes3[[#This Row],[Esport_Wins]]/Table_mlbb_heroes3[[#This Row],[ES_total]]*100,0)</f>
        <v>58</v>
      </c>
    </row>
    <row r="100" spans="1:25" x14ac:dyDescent="0.3">
      <c r="A100" t="s">
        <v>303</v>
      </c>
      <c r="B100" t="s">
        <v>304</v>
      </c>
      <c r="C100" t="s">
        <v>305</v>
      </c>
      <c r="D100">
        <v>2017</v>
      </c>
      <c r="E100" t="s">
        <v>41</v>
      </c>
      <c r="F100" t="s">
        <v>23</v>
      </c>
      <c r="G100" t="s">
        <v>62</v>
      </c>
      <c r="H100">
        <v>2491</v>
      </c>
      <c r="I100" s="5">
        <f>ROUNDUP(Table_mlbb_heroes3[[#This Row],[Hp]]/$H$116*100,0)</f>
        <v>86</v>
      </c>
      <c r="J100">
        <v>68</v>
      </c>
      <c r="K100">
        <v>495</v>
      </c>
      <c r="L100">
        <v>23</v>
      </c>
      <c r="M100">
        <v>105</v>
      </c>
      <c r="N100" s="5">
        <f>ROUNDUP(Table_mlbb_heroes3[[#This Row],[Phy_Damage]]/$M$116*100,0)</f>
        <v>75</v>
      </c>
      <c r="O100">
        <v>0</v>
      </c>
      <c r="P100">
        <v>18</v>
      </c>
      <c r="Q100" s="5">
        <f>ROUNDUP(Table_mlbb_heroes3[[#This Row],[Phy_Defence]]/$P$116*100,0)</f>
        <v>67</v>
      </c>
      <c r="R100">
        <v>15</v>
      </c>
      <c r="S100" s="5">
        <f>ROUNDUP(Table_mlbb_heroes3[[#This Row],[Mag_Defence]]/$R$116*100,0)</f>
        <v>100</v>
      </c>
      <c r="T100">
        <v>240</v>
      </c>
      <c r="U100" s="5">
        <f>ROUNDUP(Table_mlbb_heroes3[[#This Row],[Mov_Speed]]/$T$116*100,0)</f>
        <v>89</v>
      </c>
      <c r="V100">
        <v>2</v>
      </c>
      <c r="W100">
        <v>4</v>
      </c>
      <c r="X100" s="5">
        <f>Table_mlbb_heroes3[[#This Row],[Esport_Wins]]+Table_mlbb_heroes3[[#This Row],[Esport_Loss]]</f>
        <v>6</v>
      </c>
      <c r="Y100" s="5">
        <f>ROUNDUP(Table_mlbb_heroes3[[#This Row],[Esport_Wins]]/Table_mlbb_heroes3[[#This Row],[ES_total]]*100,0)</f>
        <v>34</v>
      </c>
    </row>
    <row r="101" spans="1:25" x14ac:dyDescent="0.3">
      <c r="A101" t="s">
        <v>348</v>
      </c>
      <c r="B101" t="s">
        <v>349</v>
      </c>
      <c r="C101" t="s">
        <v>34</v>
      </c>
      <c r="D101">
        <v>2018</v>
      </c>
      <c r="E101" t="s">
        <v>41</v>
      </c>
      <c r="F101" t="s">
        <v>23</v>
      </c>
      <c r="G101" t="s">
        <v>62</v>
      </c>
      <c r="H101">
        <v>2516</v>
      </c>
      <c r="I101" s="5">
        <f>ROUNDUP(Table_mlbb_heroes3[[#This Row],[Hp]]/$H$116*100,0)</f>
        <v>87</v>
      </c>
      <c r="J101">
        <v>68</v>
      </c>
      <c r="K101">
        <v>495</v>
      </c>
      <c r="L101">
        <v>18</v>
      </c>
      <c r="M101">
        <v>105</v>
      </c>
      <c r="N101" s="5">
        <f>ROUNDUP(Table_mlbb_heroes3[[#This Row],[Phy_Damage]]/$M$116*100,0)</f>
        <v>75</v>
      </c>
      <c r="O101">
        <v>0</v>
      </c>
      <c r="P101">
        <v>20</v>
      </c>
      <c r="Q101" s="5">
        <f>ROUNDUP(Table_mlbb_heroes3[[#This Row],[Phy_Defence]]/$P$116*100,0)</f>
        <v>75</v>
      </c>
      <c r="R101">
        <v>15</v>
      </c>
      <c r="S101" s="5">
        <f>ROUNDUP(Table_mlbb_heroes3[[#This Row],[Mag_Defence]]/$R$116*100,0)</f>
        <v>100</v>
      </c>
      <c r="T101">
        <v>245</v>
      </c>
      <c r="U101" s="5">
        <f>ROUNDUP(Table_mlbb_heroes3[[#This Row],[Mov_Speed]]/$T$116*100,0)</f>
        <v>91</v>
      </c>
      <c r="V101">
        <v>129</v>
      </c>
      <c r="W101">
        <v>125</v>
      </c>
      <c r="X101" s="5">
        <f>Table_mlbb_heroes3[[#This Row],[Esport_Wins]]+Table_mlbb_heroes3[[#This Row],[Esport_Loss]]</f>
        <v>254</v>
      </c>
      <c r="Y101" s="5">
        <f>ROUNDUP(Table_mlbb_heroes3[[#This Row],[Esport_Wins]]/Table_mlbb_heroes3[[#This Row],[ES_total]]*100,0)</f>
        <v>51</v>
      </c>
    </row>
    <row r="102" spans="1:25" x14ac:dyDescent="0.3">
      <c r="A102" t="s">
        <v>96</v>
      </c>
      <c r="B102" t="s">
        <v>97</v>
      </c>
      <c r="C102" t="s">
        <v>98</v>
      </c>
      <c r="D102">
        <v>2020</v>
      </c>
      <c r="E102" t="s">
        <v>87</v>
      </c>
      <c r="F102" t="s">
        <v>23</v>
      </c>
      <c r="G102" t="s">
        <v>88</v>
      </c>
      <c r="H102">
        <v>2490</v>
      </c>
      <c r="I102" s="5">
        <f>ROUNDUP(Table_mlbb_heroes3[[#This Row],[Hp]]/$H$116*100,0)</f>
        <v>86</v>
      </c>
      <c r="J102">
        <v>72</v>
      </c>
      <c r="K102">
        <v>435</v>
      </c>
      <c r="L102">
        <v>15</v>
      </c>
      <c r="M102">
        <v>105</v>
      </c>
      <c r="N102" s="5">
        <f>ROUNDUP(Table_mlbb_heroes3[[#This Row],[Phy_Damage]]/$M$116*100,0)</f>
        <v>75</v>
      </c>
      <c r="O102">
        <v>0</v>
      </c>
      <c r="P102">
        <v>20</v>
      </c>
      <c r="Q102" s="5">
        <f>ROUNDUP(Table_mlbb_heroes3[[#This Row],[Phy_Defence]]/$P$116*100,0)</f>
        <v>75</v>
      </c>
      <c r="R102">
        <v>15</v>
      </c>
      <c r="S102" s="5">
        <f>ROUNDUP(Table_mlbb_heroes3[[#This Row],[Mag_Defence]]/$R$116*100,0)</f>
        <v>100</v>
      </c>
      <c r="T102">
        <v>253</v>
      </c>
      <c r="U102" s="5">
        <f>ROUNDUP(Table_mlbb_heroes3[[#This Row],[Mov_Speed]]/$T$116*100,0)</f>
        <v>94</v>
      </c>
      <c r="V102">
        <v>470</v>
      </c>
      <c r="W102">
        <v>476</v>
      </c>
      <c r="X102" s="5">
        <f>Table_mlbb_heroes3[[#This Row],[Esport_Wins]]+Table_mlbb_heroes3[[#This Row],[Esport_Loss]]</f>
        <v>946</v>
      </c>
      <c r="Y102" s="5">
        <f>ROUNDUP(Table_mlbb_heroes3[[#This Row],[Esport_Wins]]/Table_mlbb_heroes3[[#This Row],[ES_total]]*100,0)</f>
        <v>50</v>
      </c>
    </row>
    <row r="103" spans="1:25" x14ac:dyDescent="0.3">
      <c r="A103" t="s">
        <v>183</v>
      </c>
      <c r="B103" t="s">
        <v>184</v>
      </c>
      <c r="C103" t="s">
        <v>185</v>
      </c>
      <c r="D103">
        <v>2018</v>
      </c>
      <c r="E103" t="s">
        <v>87</v>
      </c>
      <c r="F103" t="s">
        <v>23</v>
      </c>
      <c r="G103" t="s">
        <v>88</v>
      </c>
      <c r="H103">
        <v>2510</v>
      </c>
      <c r="I103" s="5">
        <f>ROUNDUP(Table_mlbb_heroes3[[#This Row],[Hp]]/$H$116*100,0)</f>
        <v>87</v>
      </c>
      <c r="J103">
        <v>6</v>
      </c>
      <c r="K103">
        <v>390</v>
      </c>
      <c r="L103">
        <v>15</v>
      </c>
      <c r="M103">
        <v>105</v>
      </c>
      <c r="N103" s="5">
        <f>ROUNDUP(Table_mlbb_heroes3[[#This Row],[Phy_Damage]]/$M$116*100,0)</f>
        <v>75</v>
      </c>
      <c r="O103">
        <v>0</v>
      </c>
      <c r="P103">
        <v>17</v>
      </c>
      <c r="Q103" s="5">
        <f>ROUNDUP(Table_mlbb_heroes3[[#This Row],[Phy_Defence]]/$P$116*100,0)</f>
        <v>63</v>
      </c>
      <c r="R103">
        <v>15</v>
      </c>
      <c r="S103" s="5">
        <f>ROUNDUP(Table_mlbb_heroes3[[#This Row],[Mag_Defence]]/$R$116*100,0)</f>
        <v>100</v>
      </c>
      <c r="T103">
        <v>245</v>
      </c>
      <c r="U103" s="5">
        <f>ROUNDUP(Table_mlbb_heroes3[[#This Row],[Mov_Speed]]/$T$116*100,0)</f>
        <v>91</v>
      </c>
      <c r="V103">
        <v>14</v>
      </c>
      <c r="W103">
        <v>12</v>
      </c>
      <c r="X103" s="5">
        <f>Table_mlbb_heroes3[[#This Row],[Esport_Wins]]+Table_mlbb_heroes3[[#This Row],[Esport_Loss]]</f>
        <v>26</v>
      </c>
      <c r="Y103" s="5">
        <f>ROUNDUP(Table_mlbb_heroes3[[#This Row],[Esport_Wins]]/Table_mlbb_heroes3[[#This Row],[ES_total]]*100,0)</f>
        <v>54</v>
      </c>
    </row>
    <row r="104" spans="1:25" x14ac:dyDescent="0.3">
      <c r="A104" t="s">
        <v>205</v>
      </c>
      <c r="B104" t="s">
        <v>206</v>
      </c>
      <c r="C104" t="s">
        <v>34</v>
      </c>
      <c r="D104">
        <v>2017</v>
      </c>
      <c r="E104" t="s">
        <v>29</v>
      </c>
      <c r="F104" t="s">
        <v>23</v>
      </c>
      <c r="G104" t="s">
        <v>31</v>
      </c>
      <c r="H104">
        <v>2909</v>
      </c>
      <c r="I104" s="5">
        <f>ROUNDUP(Table_mlbb_heroes3[[#This Row],[Hp]]/$H$116*100,0)</f>
        <v>100</v>
      </c>
      <c r="J104">
        <v>184</v>
      </c>
      <c r="K104">
        <v>430</v>
      </c>
      <c r="L104">
        <v>12</v>
      </c>
      <c r="M104">
        <v>105</v>
      </c>
      <c r="N104" s="5">
        <f>ROUNDUP(Table_mlbb_heroes3[[#This Row],[Phy_Damage]]/$M$116*100,0)</f>
        <v>75</v>
      </c>
      <c r="O104">
        <v>0</v>
      </c>
      <c r="P104">
        <v>17</v>
      </c>
      <c r="Q104" s="5">
        <f>ROUNDUP(Table_mlbb_heroes3[[#This Row],[Phy_Defence]]/$P$116*100,0)</f>
        <v>63</v>
      </c>
      <c r="R104">
        <v>15</v>
      </c>
      <c r="S104" s="5">
        <f>ROUNDUP(Table_mlbb_heroes3[[#This Row],[Mag_Defence]]/$R$116*100,0)</f>
        <v>100</v>
      </c>
      <c r="T104">
        <v>260</v>
      </c>
      <c r="U104" s="5">
        <f>ROUNDUP(Table_mlbb_heroes3[[#This Row],[Mov_Speed]]/$T$116*100,0)</f>
        <v>97</v>
      </c>
      <c r="V104">
        <v>232</v>
      </c>
      <c r="W104">
        <v>277</v>
      </c>
      <c r="X104" s="5">
        <f>Table_mlbb_heroes3[[#This Row],[Esport_Wins]]+Table_mlbb_heroes3[[#This Row],[Esport_Loss]]</f>
        <v>509</v>
      </c>
      <c r="Y104" s="5">
        <f>ROUNDUP(Table_mlbb_heroes3[[#This Row],[Esport_Wins]]/Table_mlbb_heroes3[[#This Row],[ES_total]]*100,0)</f>
        <v>46</v>
      </c>
    </row>
    <row r="105" spans="1:25" x14ac:dyDescent="0.3">
      <c r="A105" t="s">
        <v>83</v>
      </c>
      <c r="B105" t="s">
        <v>84</v>
      </c>
      <c r="C105" t="s">
        <v>85</v>
      </c>
      <c r="D105">
        <v>2021</v>
      </c>
      <c r="E105" t="s">
        <v>87</v>
      </c>
      <c r="F105" t="s">
        <v>23</v>
      </c>
      <c r="G105" t="s">
        <v>88</v>
      </c>
      <c r="H105">
        <v>2550</v>
      </c>
      <c r="I105" s="5">
        <f>ROUNDUP(Table_mlbb_heroes3[[#This Row],[Hp]]/$H$116*100,0)</f>
        <v>88</v>
      </c>
      <c r="J105">
        <v>72</v>
      </c>
      <c r="K105">
        <v>0</v>
      </c>
      <c r="L105">
        <v>0</v>
      </c>
      <c r="M105">
        <v>102</v>
      </c>
      <c r="N105" s="5">
        <f>ROUNDUP(Table_mlbb_heroes3[[#This Row],[Phy_Damage]]/$M$116*100,0)</f>
        <v>73</v>
      </c>
      <c r="O105">
        <v>0</v>
      </c>
      <c r="P105">
        <v>20</v>
      </c>
      <c r="Q105" s="5">
        <f>ROUNDUP(Table_mlbb_heroes3[[#This Row],[Phy_Defence]]/$P$116*100,0)</f>
        <v>75</v>
      </c>
      <c r="R105">
        <v>15</v>
      </c>
      <c r="S105" s="5">
        <f>ROUNDUP(Table_mlbb_heroes3[[#This Row],[Mag_Defence]]/$R$116*100,0)</f>
        <v>100</v>
      </c>
      <c r="T105">
        <v>257</v>
      </c>
      <c r="U105" s="5">
        <f>ROUNDUP(Table_mlbb_heroes3[[#This Row],[Mov_Speed]]/$T$116*100,0)</f>
        <v>96</v>
      </c>
      <c r="V105">
        <v>1016</v>
      </c>
      <c r="W105">
        <v>969</v>
      </c>
      <c r="X105" s="5">
        <f>Table_mlbb_heroes3[[#This Row],[Esport_Wins]]+Table_mlbb_heroes3[[#This Row],[Esport_Loss]]</f>
        <v>1985</v>
      </c>
      <c r="Y105" s="5">
        <f>ROUNDUP(Table_mlbb_heroes3[[#This Row],[Esport_Wins]]/Table_mlbb_heroes3[[#This Row],[ES_total]]*100,0)</f>
        <v>52</v>
      </c>
    </row>
    <row r="106" spans="1:25" x14ac:dyDescent="0.3">
      <c r="A106" t="s">
        <v>367</v>
      </c>
      <c r="B106" t="s">
        <v>368</v>
      </c>
      <c r="C106" t="s">
        <v>132</v>
      </c>
      <c r="D106">
        <v>2017</v>
      </c>
      <c r="E106" t="s">
        <v>22</v>
      </c>
      <c r="F106" t="s">
        <v>87</v>
      </c>
      <c r="G106" t="s">
        <v>24</v>
      </c>
      <c r="H106">
        <v>2570</v>
      </c>
      <c r="I106" s="5">
        <f>ROUNDUP(Table_mlbb_heroes3[[#This Row],[Hp]]/$H$116*100,0)</f>
        <v>89</v>
      </c>
      <c r="J106">
        <v>72</v>
      </c>
      <c r="K106">
        <v>438</v>
      </c>
      <c r="L106">
        <v>15</v>
      </c>
      <c r="M106">
        <v>100</v>
      </c>
      <c r="N106" s="5">
        <f>ROUNDUP(Table_mlbb_heroes3[[#This Row],[Phy_Damage]]/$M$116*100,0)</f>
        <v>72</v>
      </c>
      <c r="O106">
        <v>0</v>
      </c>
      <c r="P106">
        <v>22</v>
      </c>
      <c r="Q106" s="5">
        <f>ROUNDUP(Table_mlbb_heroes3[[#This Row],[Phy_Defence]]/$P$116*100,0)</f>
        <v>82</v>
      </c>
      <c r="R106">
        <v>15</v>
      </c>
      <c r="S106" s="5">
        <f>ROUNDUP(Table_mlbb_heroes3[[#This Row],[Mag_Defence]]/$R$116*100,0)</f>
        <v>100</v>
      </c>
      <c r="T106">
        <v>250</v>
      </c>
      <c r="U106" s="5">
        <f>ROUNDUP(Table_mlbb_heroes3[[#This Row],[Mov_Speed]]/$T$116*100,0)</f>
        <v>93</v>
      </c>
      <c r="V106">
        <v>443</v>
      </c>
      <c r="W106">
        <v>383</v>
      </c>
      <c r="X106" s="5">
        <f>Table_mlbb_heroes3[[#This Row],[Esport_Wins]]+Table_mlbb_heroes3[[#This Row],[Esport_Loss]]</f>
        <v>826</v>
      </c>
      <c r="Y106" s="5">
        <f>ROUNDUP(Table_mlbb_heroes3[[#This Row],[Esport_Wins]]/Table_mlbb_heroes3[[#This Row],[ES_total]]*100,0)</f>
        <v>54</v>
      </c>
    </row>
    <row r="107" spans="1:25" x14ac:dyDescent="0.3">
      <c r="A107" t="s">
        <v>52</v>
      </c>
      <c r="B107" t="s">
        <v>53</v>
      </c>
      <c r="C107" t="s">
        <v>34</v>
      </c>
      <c r="D107">
        <v>2017</v>
      </c>
      <c r="E107" t="s">
        <v>36</v>
      </c>
      <c r="F107" t="s">
        <v>23</v>
      </c>
      <c r="G107" t="s">
        <v>37</v>
      </c>
      <c r="H107">
        <v>2628</v>
      </c>
      <c r="I107" s="5">
        <f>ROUNDUP(Table_mlbb_heroes3[[#This Row],[Hp]]/$H$116*100,0)</f>
        <v>91</v>
      </c>
      <c r="J107">
        <v>8</v>
      </c>
      <c r="K107">
        <v>0</v>
      </c>
      <c r="L107">
        <v>0</v>
      </c>
      <c r="M107">
        <v>100</v>
      </c>
      <c r="N107" s="5">
        <f>ROUNDUP(Table_mlbb_heroes3[[#This Row],[Phy_Damage]]/$M$116*100,0)</f>
        <v>72</v>
      </c>
      <c r="O107">
        <v>0</v>
      </c>
      <c r="P107">
        <v>21</v>
      </c>
      <c r="Q107" s="5">
        <f>ROUNDUP(Table_mlbb_heroes3[[#This Row],[Phy_Defence]]/$P$116*100,0)</f>
        <v>78</v>
      </c>
      <c r="R107">
        <v>15</v>
      </c>
      <c r="S107" s="5">
        <f>ROUNDUP(Table_mlbb_heroes3[[#This Row],[Mag_Defence]]/$R$116*100,0)</f>
        <v>100</v>
      </c>
      <c r="T107">
        <v>260</v>
      </c>
      <c r="U107" s="5">
        <f>ROUNDUP(Table_mlbb_heroes3[[#This Row],[Mov_Speed]]/$T$116*100,0)</f>
        <v>97</v>
      </c>
      <c r="V107">
        <v>2</v>
      </c>
      <c r="W107">
        <v>7</v>
      </c>
      <c r="X107" s="5">
        <f>Table_mlbb_heroes3[[#This Row],[Esport_Wins]]+Table_mlbb_heroes3[[#This Row],[Esport_Loss]]</f>
        <v>9</v>
      </c>
      <c r="Y107" s="5">
        <f>ROUNDUP(Table_mlbb_heroes3[[#This Row],[Esport_Wins]]/Table_mlbb_heroes3[[#This Row],[ES_total]]*100,0)</f>
        <v>23</v>
      </c>
    </row>
    <row r="108" spans="1:25" x14ac:dyDescent="0.3">
      <c r="A108" t="s">
        <v>172</v>
      </c>
      <c r="B108" t="s">
        <v>173</v>
      </c>
      <c r="C108" t="s">
        <v>34</v>
      </c>
      <c r="D108">
        <v>2019</v>
      </c>
      <c r="E108" t="s">
        <v>87</v>
      </c>
      <c r="F108" t="s">
        <v>23</v>
      </c>
      <c r="G108" t="s">
        <v>88</v>
      </c>
      <c r="H108">
        <v>2370</v>
      </c>
      <c r="I108" s="5">
        <f>ROUNDUP(Table_mlbb_heroes3[[#This Row],[Hp]]/$H$116*100,0)</f>
        <v>82</v>
      </c>
      <c r="J108">
        <v>54</v>
      </c>
      <c r="K108">
        <v>0</v>
      </c>
      <c r="L108">
        <v>0</v>
      </c>
      <c r="M108">
        <v>100</v>
      </c>
      <c r="N108" s="5">
        <f>ROUNDUP(Table_mlbb_heroes3[[#This Row],[Phy_Damage]]/$M$116*100,0)</f>
        <v>72</v>
      </c>
      <c r="O108">
        <v>0</v>
      </c>
      <c r="P108">
        <v>15</v>
      </c>
      <c r="Q108" s="5">
        <f>ROUNDUP(Table_mlbb_heroes3[[#This Row],[Phy_Defence]]/$P$116*100,0)</f>
        <v>56</v>
      </c>
      <c r="R108">
        <v>15</v>
      </c>
      <c r="S108" s="5">
        <f>ROUNDUP(Table_mlbb_heroes3[[#This Row],[Mag_Defence]]/$R$116*100,0)</f>
        <v>100</v>
      </c>
      <c r="T108">
        <v>240</v>
      </c>
      <c r="U108" s="5">
        <f>ROUNDUP(Table_mlbb_heroes3[[#This Row],[Mov_Speed]]/$T$116*100,0)</f>
        <v>89</v>
      </c>
      <c r="V108">
        <v>309</v>
      </c>
      <c r="W108">
        <v>349</v>
      </c>
      <c r="X108" s="5">
        <f>Table_mlbb_heroes3[[#This Row],[Esport_Wins]]+Table_mlbb_heroes3[[#This Row],[Esport_Loss]]</f>
        <v>658</v>
      </c>
      <c r="Y108" s="5">
        <f>ROUNDUP(Table_mlbb_heroes3[[#This Row],[Esport_Wins]]/Table_mlbb_heroes3[[#This Row],[ES_total]]*100,0)</f>
        <v>47</v>
      </c>
    </row>
    <row r="109" spans="1:25" x14ac:dyDescent="0.3">
      <c r="A109" t="s">
        <v>286</v>
      </c>
      <c r="B109" t="s">
        <v>287</v>
      </c>
      <c r="C109" t="s">
        <v>288</v>
      </c>
      <c r="D109">
        <v>2016</v>
      </c>
      <c r="E109" t="s">
        <v>87</v>
      </c>
      <c r="F109" t="s">
        <v>23</v>
      </c>
      <c r="G109" t="s">
        <v>88</v>
      </c>
      <c r="H109">
        <v>2524</v>
      </c>
      <c r="I109" s="5">
        <f>ROUNDUP(Table_mlbb_heroes3[[#This Row],[Hp]]/$H$116*100,0)</f>
        <v>87</v>
      </c>
      <c r="J109">
        <v>6</v>
      </c>
      <c r="K109">
        <v>445</v>
      </c>
      <c r="L109">
        <v>15</v>
      </c>
      <c r="M109">
        <v>100</v>
      </c>
      <c r="N109" s="5">
        <f>ROUNDUP(Table_mlbb_heroes3[[#This Row],[Phy_Damage]]/$M$116*100,0)</f>
        <v>72</v>
      </c>
      <c r="O109">
        <v>0</v>
      </c>
      <c r="P109">
        <v>17</v>
      </c>
      <c r="Q109" s="5">
        <f>ROUNDUP(Table_mlbb_heroes3[[#This Row],[Phy_Defence]]/$P$116*100,0)</f>
        <v>63</v>
      </c>
      <c r="R109">
        <v>15</v>
      </c>
      <c r="S109" s="5">
        <f>ROUNDUP(Table_mlbb_heroes3[[#This Row],[Mag_Defence]]/$R$116*100,0)</f>
        <v>100</v>
      </c>
      <c r="T109">
        <v>240</v>
      </c>
      <c r="U109" s="5">
        <f>ROUNDUP(Table_mlbb_heroes3[[#This Row],[Mov_Speed]]/$T$116*100,0)</f>
        <v>89</v>
      </c>
      <c r="V109">
        <v>18</v>
      </c>
      <c r="W109">
        <v>14</v>
      </c>
      <c r="X109" s="5">
        <f>Table_mlbb_heroes3[[#This Row],[Esport_Wins]]+Table_mlbb_heroes3[[#This Row],[Esport_Loss]]</f>
        <v>32</v>
      </c>
      <c r="Y109" s="5">
        <f>ROUNDUP(Table_mlbb_heroes3[[#This Row],[Esport_Wins]]/Table_mlbb_heroes3[[#This Row],[ES_total]]*100,0)</f>
        <v>57</v>
      </c>
    </row>
    <row r="110" spans="1:25" x14ac:dyDescent="0.3">
      <c r="A110" t="s">
        <v>115</v>
      </c>
      <c r="B110" t="s">
        <v>116</v>
      </c>
      <c r="C110" t="s">
        <v>117</v>
      </c>
      <c r="D110">
        <v>2018</v>
      </c>
      <c r="E110" t="s">
        <v>87</v>
      </c>
      <c r="F110" t="s">
        <v>23</v>
      </c>
      <c r="G110" t="s">
        <v>88</v>
      </c>
      <c r="H110">
        <v>2370</v>
      </c>
      <c r="I110" s="5">
        <f>ROUNDUP(Table_mlbb_heroes3[[#This Row],[Hp]]/$H$116*100,0)</f>
        <v>82</v>
      </c>
      <c r="J110">
        <v>8</v>
      </c>
      <c r="K110">
        <v>450</v>
      </c>
      <c r="L110">
        <v>16</v>
      </c>
      <c r="M110">
        <v>97</v>
      </c>
      <c r="N110" s="5">
        <f>ROUNDUP(Table_mlbb_heroes3[[#This Row],[Phy_Damage]]/$M$116*100,0)</f>
        <v>70</v>
      </c>
      <c r="O110">
        <v>0</v>
      </c>
      <c r="P110">
        <v>14</v>
      </c>
      <c r="Q110" s="5">
        <f>ROUNDUP(Table_mlbb_heroes3[[#This Row],[Phy_Defence]]/$P$116*100,0)</f>
        <v>52</v>
      </c>
      <c r="R110">
        <v>15</v>
      </c>
      <c r="S110" s="5">
        <f>ROUNDUP(Table_mlbb_heroes3[[#This Row],[Mag_Defence]]/$R$116*100,0)</f>
        <v>100</v>
      </c>
      <c r="T110">
        <v>240</v>
      </c>
      <c r="U110" s="5">
        <f>ROUNDUP(Table_mlbb_heroes3[[#This Row],[Mov_Speed]]/$T$116*100,0)</f>
        <v>89</v>
      </c>
      <c r="V110">
        <v>618</v>
      </c>
      <c r="W110">
        <v>583</v>
      </c>
      <c r="X110" s="5">
        <f>Table_mlbb_heroes3[[#This Row],[Esport_Wins]]+Table_mlbb_heroes3[[#This Row],[Esport_Loss]]</f>
        <v>1201</v>
      </c>
      <c r="Y110" s="5">
        <f>ROUNDUP(Table_mlbb_heroes3[[#This Row],[Esport_Wins]]/Table_mlbb_heroes3[[#This Row],[ES_total]]*100,0)</f>
        <v>52</v>
      </c>
    </row>
    <row r="111" spans="1:25" x14ac:dyDescent="0.3">
      <c r="A111" t="s">
        <v>313</v>
      </c>
      <c r="B111" t="s">
        <v>314</v>
      </c>
      <c r="C111" t="s">
        <v>34</v>
      </c>
      <c r="D111">
        <v>2020</v>
      </c>
      <c r="E111" t="s">
        <v>87</v>
      </c>
      <c r="F111" t="s">
        <v>23</v>
      </c>
      <c r="G111" t="s">
        <v>88</v>
      </c>
      <c r="H111">
        <v>2425</v>
      </c>
      <c r="I111" s="5">
        <f>ROUNDUP(Table_mlbb_heroes3[[#This Row],[Hp]]/$H$116*100,0)</f>
        <v>84</v>
      </c>
      <c r="J111">
        <v>6</v>
      </c>
      <c r="K111">
        <v>445</v>
      </c>
      <c r="L111">
        <v>15</v>
      </c>
      <c r="M111">
        <v>95</v>
      </c>
      <c r="N111" s="5">
        <f>ROUNDUP(Table_mlbb_heroes3[[#This Row],[Phy_Damage]]/$M$116*100,0)</f>
        <v>68</v>
      </c>
      <c r="O111">
        <v>0</v>
      </c>
      <c r="P111">
        <v>17</v>
      </c>
      <c r="Q111" s="5">
        <f>ROUNDUP(Table_mlbb_heroes3[[#This Row],[Phy_Defence]]/$P$116*100,0)</f>
        <v>63</v>
      </c>
      <c r="R111">
        <v>15</v>
      </c>
      <c r="S111" s="5">
        <f>ROUNDUP(Table_mlbb_heroes3[[#This Row],[Mag_Defence]]/$R$116*100,0)</f>
        <v>100</v>
      </c>
      <c r="T111">
        <v>250</v>
      </c>
      <c r="U111" s="5">
        <f>ROUNDUP(Table_mlbb_heroes3[[#This Row],[Mov_Speed]]/$T$116*100,0)</f>
        <v>93</v>
      </c>
      <c r="V111">
        <v>669</v>
      </c>
      <c r="W111">
        <v>654</v>
      </c>
      <c r="X111" s="5">
        <f>Table_mlbb_heroes3[[#This Row],[Esport_Wins]]+Table_mlbb_heroes3[[#This Row],[Esport_Loss]]</f>
        <v>1323</v>
      </c>
      <c r="Y111" s="5">
        <f>ROUNDUP(Table_mlbb_heroes3[[#This Row],[Esport_Wins]]/Table_mlbb_heroes3[[#This Row],[ES_total]]*100,0)</f>
        <v>51</v>
      </c>
    </row>
    <row r="112" spans="1:25" x14ac:dyDescent="0.3">
      <c r="A112" t="s">
        <v>352</v>
      </c>
      <c r="B112" t="s">
        <v>353</v>
      </c>
      <c r="C112" t="s">
        <v>354</v>
      </c>
      <c r="D112">
        <v>2019</v>
      </c>
      <c r="E112" t="s">
        <v>87</v>
      </c>
      <c r="F112" t="s">
        <v>23</v>
      </c>
      <c r="G112" t="s">
        <v>88</v>
      </c>
      <c r="H112">
        <v>2540</v>
      </c>
      <c r="I112" s="5">
        <f>ROUNDUP(Table_mlbb_heroes3[[#This Row],[Hp]]/$H$116*100,0)</f>
        <v>88</v>
      </c>
      <c r="J112">
        <v>54</v>
      </c>
      <c r="K112">
        <v>424</v>
      </c>
      <c r="L112">
        <v>14</v>
      </c>
      <c r="M112">
        <v>95</v>
      </c>
      <c r="N112" s="5">
        <f>ROUNDUP(Table_mlbb_heroes3[[#This Row],[Phy_Damage]]/$M$116*100,0)</f>
        <v>68</v>
      </c>
      <c r="O112">
        <v>0</v>
      </c>
      <c r="P112">
        <v>15</v>
      </c>
      <c r="Q112" s="5">
        <f>ROUNDUP(Table_mlbb_heroes3[[#This Row],[Phy_Defence]]/$P$116*100,0)</f>
        <v>56</v>
      </c>
      <c r="R112">
        <v>15</v>
      </c>
      <c r="S112" s="5">
        <f>ROUNDUP(Table_mlbb_heroes3[[#This Row],[Mag_Defence]]/$R$116*100,0)</f>
        <v>100</v>
      </c>
      <c r="T112">
        <v>245</v>
      </c>
      <c r="U112" s="5">
        <f>ROUNDUP(Table_mlbb_heroes3[[#This Row],[Mov_Speed]]/$T$116*100,0)</f>
        <v>91</v>
      </c>
      <c r="V112">
        <v>413</v>
      </c>
      <c r="W112">
        <v>312</v>
      </c>
      <c r="X112" s="5">
        <f>Table_mlbb_heroes3[[#This Row],[Esport_Wins]]+Table_mlbb_heroes3[[#This Row],[Esport_Loss]]</f>
        <v>725</v>
      </c>
      <c r="Y112" s="5">
        <f>ROUNDUP(Table_mlbb_heroes3[[#This Row],[Esport_Wins]]/Table_mlbb_heroes3[[#This Row],[ES_total]]*100,0)</f>
        <v>57</v>
      </c>
    </row>
    <row r="113" spans="1:26" x14ac:dyDescent="0.3">
      <c r="A113" t="s">
        <v>274</v>
      </c>
      <c r="B113" t="s">
        <v>275</v>
      </c>
      <c r="C113" t="s">
        <v>276</v>
      </c>
      <c r="D113">
        <v>2019</v>
      </c>
      <c r="E113" t="s">
        <v>36</v>
      </c>
      <c r="F113" t="s">
        <v>29</v>
      </c>
      <c r="G113" t="s">
        <v>37</v>
      </c>
      <c r="H113">
        <v>2043</v>
      </c>
      <c r="I113" s="5">
        <f>ROUNDUP(Table_mlbb_heroes3[[#This Row],[Hp]]/$H$116*100,0)</f>
        <v>71</v>
      </c>
      <c r="J113">
        <v>38</v>
      </c>
      <c r="K113">
        <v>0</v>
      </c>
      <c r="L113">
        <v>0</v>
      </c>
      <c r="M113">
        <v>91</v>
      </c>
      <c r="N113" s="5">
        <f>ROUNDUP(Table_mlbb_heroes3[[#This Row],[Phy_Damage]]/$M$116*100,0)</f>
        <v>65</v>
      </c>
      <c r="O113">
        <v>0</v>
      </c>
      <c r="P113">
        <v>10</v>
      </c>
      <c r="Q113" s="5">
        <f>ROUNDUP(Table_mlbb_heroes3[[#This Row],[Phy_Defence]]/$P$116*100,0)</f>
        <v>38</v>
      </c>
      <c r="R113">
        <v>15</v>
      </c>
      <c r="S113" s="5">
        <f>ROUNDUP(Table_mlbb_heroes3[[#This Row],[Mag_Defence]]/$R$116*100,0)</f>
        <v>100</v>
      </c>
      <c r="T113">
        <v>250</v>
      </c>
      <c r="U113" s="5">
        <f>ROUNDUP(Table_mlbb_heroes3[[#This Row],[Mov_Speed]]/$T$116*100,0)</f>
        <v>93</v>
      </c>
      <c r="V113">
        <v>321</v>
      </c>
      <c r="W113">
        <v>278</v>
      </c>
      <c r="X113" s="5">
        <f>Table_mlbb_heroes3[[#This Row],[Esport_Wins]]+Table_mlbb_heroes3[[#This Row],[Esport_Loss]]</f>
        <v>599</v>
      </c>
      <c r="Y113" s="5">
        <f>ROUNDUP(Table_mlbb_heroes3[[#This Row],[Esport_Wins]]/Table_mlbb_heroes3[[#This Row],[ES_total]]*100,0)</f>
        <v>54</v>
      </c>
    </row>
    <row r="114" spans="1:26" x14ac:dyDescent="0.3">
      <c r="A114" t="s">
        <v>63</v>
      </c>
      <c r="B114" t="s">
        <v>64</v>
      </c>
      <c r="C114" t="s">
        <v>65</v>
      </c>
      <c r="D114">
        <v>2021</v>
      </c>
      <c r="E114" t="s">
        <v>36</v>
      </c>
      <c r="F114" t="s">
        <v>23</v>
      </c>
      <c r="G114" t="s">
        <v>37</v>
      </c>
      <c r="H114">
        <v>2758</v>
      </c>
      <c r="I114" s="5">
        <f>ROUNDUP(Table_mlbb_heroes3[[#This Row],[Hp]]/$H$116*100,0)</f>
        <v>95</v>
      </c>
      <c r="J114">
        <v>102</v>
      </c>
      <c r="K114">
        <v>410</v>
      </c>
      <c r="L114">
        <v>17</v>
      </c>
      <c r="M114">
        <v>90</v>
      </c>
      <c r="N114" s="5">
        <f>ROUNDUP(Table_mlbb_heroes3[[#This Row],[Phy_Damage]]/$M$116*100,0)</f>
        <v>65</v>
      </c>
      <c r="O114">
        <v>0</v>
      </c>
      <c r="P114">
        <v>24</v>
      </c>
      <c r="Q114" s="5">
        <f>ROUNDUP(Table_mlbb_heroes3[[#This Row],[Phy_Defence]]/$P$116*100,0)</f>
        <v>89</v>
      </c>
      <c r="R114">
        <v>15</v>
      </c>
      <c r="S114" s="5">
        <f>ROUNDUP(Table_mlbb_heroes3[[#This Row],[Mag_Defence]]/$R$116*100,0)</f>
        <v>100</v>
      </c>
      <c r="T114">
        <v>255</v>
      </c>
      <c r="U114" s="5">
        <f>ROUNDUP(Table_mlbb_heroes3[[#This Row],[Mov_Speed]]/$T$116*100,0)</f>
        <v>95</v>
      </c>
      <c r="V114">
        <v>114</v>
      </c>
      <c r="W114">
        <v>109</v>
      </c>
      <c r="X114" s="5">
        <f>Table_mlbb_heroes3[[#This Row],[Esport_Wins]]+Table_mlbb_heroes3[[#This Row],[Esport_Loss]]</f>
        <v>223</v>
      </c>
      <c r="Y114" s="5">
        <f>ROUNDUP(Table_mlbb_heroes3[[#This Row],[Esport_Wins]]/Table_mlbb_heroes3[[#This Row],[ES_total]]*100,0)</f>
        <v>52</v>
      </c>
    </row>
    <row r="115" spans="1:26" ht="15" thickBot="1" x14ac:dyDescent="0.35">
      <c r="A115" t="s">
        <v>237</v>
      </c>
      <c r="B115" t="s">
        <v>238</v>
      </c>
      <c r="C115" t="s">
        <v>132</v>
      </c>
      <c r="D115">
        <v>2018</v>
      </c>
      <c r="E115" t="s">
        <v>87</v>
      </c>
      <c r="F115" t="s">
        <v>41</v>
      </c>
      <c r="G115" t="s">
        <v>88</v>
      </c>
      <c r="H115">
        <v>2450</v>
      </c>
      <c r="I115" s="5">
        <f>ROUNDUP(Table_mlbb_heroes3[[#This Row],[Hp]]/$H$116*100,0)</f>
        <v>85</v>
      </c>
      <c r="J115">
        <v>8</v>
      </c>
      <c r="K115">
        <v>100</v>
      </c>
      <c r="L115">
        <v>5</v>
      </c>
      <c r="M115">
        <v>90</v>
      </c>
      <c r="N115" s="5">
        <f>ROUNDUP(Table_mlbb_heroes3[[#This Row],[Phy_Damage]]/$M$116*100,0)</f>
        <v>65</v>
      </c>
      <c r="O115">
        <v>0</v>
      </c>
      <c r="P115">
        <v>22</v>
      </c>
      <c r="Q115" s="5">
        <f>ROUNDUP(Table_mlbb_heroes3[[#This Row],[Phy_Defence]]/$P$116*100,0)</f>
        <v>82</v>
      </c>
      <c r="R115">
        <v>15</v>
      </c>
      <c r="S115" s="5">
        <f>ROUNDUP(Table_mlbb_heroes3[[#This Row],[Mag_Defence]]/$R$116*100,0)</f>
        <v>100</v>
      </c>
      <c r="T115">
        <v>245</v>
      </c>
      <c r="U115" s="5">
        <f>ROUNDUP(Table_mlbb_heroes3[[#This Row],[Mov_Speed]]/$T$116*100,0)</f>
        <v>91</v>
      </c>
      <c r="V115">
        <v>233</v>
      </c>
      <c r="W115">
        <v>203</v>
      </c>
      <c r="X115" s="5">
        <f>Table_mlbb_heroes3[[#This Row],[Esport_Wins]]+Table_mlbb_heroes3[[#This Row],[Esport_Loss]]</f>
        <v>436</v>
      </c>
      <c r="Y115" s="5">
        <f>ROUNDUP(Table_mlbb_heroes3[[#This Row],[Esport_Wins]]/Table_mlbb_heroes3[[#This Row],[ES_total]]*100,0)</f>
        <v>54</v>
      </c>
    </row>
    <row r="116" spans="1:26" ht="15.6" thickTop="1" thickBot="1" x14ac:dyDescent="0.35">
      <c r="G116" s="3" t="s">
        <v>385</v>
      </c>
      <c r="H116" s="1">
        <f>MAX(Table_mlbb_heroes3[Hp])</f>
        <v>2909</v>
      </c>
      <c r="I116" s="8"/>
      <c r="J116" s="1">
        <f>MAX(Table_mlbb_heroes3[Hp_Regen])</f>
        <v>184</v>
      </c>
      <c r="K116" s="1">
        <f>MAX(Table_mlbb_heroes3[Mana])</f>
        <v>750</v>
      </c>
      <c r="L116" s="1">
        <f>MAX(Table_mlbb_heroes3[Mana_Regen])</f>
        <v>240</v>
      </c>
      <c r="M116" s="1">
        <f>MAX(Table_mlbb_heroes3[Phy_Damage])</f>
        <v>140</v>
      </c>
      <c r="N116" s="1"/>
      <c r="O116" s="1">
        <f>MAX(Table_mlbb_heroes3[Mag_Damage])</f>
        <v>0</v>
      </c>
      <c r="P116" s="1">
        <f>MAX(Table_mlbb_heroes3[Phy_Defence])</f>
        <v>27</v>
      </c>
      <c r="Q116" s="1"/>
      <c r="R116" s="1">
        <f>MAX(Table_mlbb_heroes3[Mag_Defence])</f>
        <v>15</v>
      </c>
      <c r="S116" s="1"/>
      <c r="T116" s="1">
        <f>MAX(Table_mlbb_heroes3[Mov_Speed])</f>
        <v>270</v>
      </c>
      <c r="U116" s="1"/>
      <c r="V116" s="1">
        <f>MAX(Table_mlbb_heroes3[Esport_Wins])</f>
        <v>1357</v>
      </c>
      <c r="W116" s="1">
        <f>MAX(Table_mlbb_heroes3[Esport_Loss])</f>
        <v>1529</v>
      </c>
      <c r="X116" s="6"/>
      <c r="Y116" s="6"/>
      <c r="Z116" s="6"/>
    </row>
    <row r="117" spans="1:26" ht="15" thickTop="1" x14ac:dyDescent="0.3">
      <c r="N117" s="1"/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U E A A B Q S w M E F A A C A A g A b r H 9 V k s l f 0 e k A A A A 9 g A A A B I A H A B D b 2 5 m a W c v U G F j a 2 F n Z S 5 4 b W w g o h g A K K A U A A A A A A A A A A A A A A A A A A A A A A A A A A A A h Y + 9 D o I w G E V f h X S n f y 6 E f J R B F x N J T E y M a 1 M q N E I x t F j e z c F H 8 h X E K O r m e M 8 9 w 7 3 3 6 w 3 y s W 2 i i + 6 d 6 W y G G K Y o 0 l Z 1 p b F V h g Z / j B O U C 9 h K d Z K V j i b Z u n R 0 Z Y Z q 7 8 8 p I S E E H B a 4 6 y v C K W X k U G x 2 q t a t R B / Z / J d j Y 5 2 X V m k k Y P 8 a I z h m L M G c c k y B z B A K Y 7 8 C n / Y + 2 x 8 I y 6 H x Q 6 + F K e P 1 C s g c g b w / i A d Q S w M E F A A C A A g A b r H 9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6 x / V Y v a y 4 R r w E A A P g G A A A T A B w A R m 9 y b X V s Y X M v U 2 V j d G l v b j E u b S C i G A A o o B Q A A A A A A A A A A A A A A A A A A A A A A A A A A A D t k 0 G L 2 z A Q h e + B / A e h v T g g T J K 2 2 2 2 L D 8 V J S S G 7 p H H Y H j Z F K P L E E c i a I M l h T d j / X u 0 m s K G 2 j 7 3 F F 9 v v 0 8 z 4 m X k O p F d o S H a 6 j 7 7 1 e / 2 e 2 w k L O S n 1 Z s N 3 Y B E c S Y g G 3 + + R c G V Y W Q l B S d 0 h n q C s S j A + + q E 0 x C k a H 1 5 c R C d f 1 w u 0 H r e o F Z J c e E G E E b p 2 f j 1 9 l q B 5 q k E Y Z Q o + H o 4 / D D + P v / D 7 M G 7 2 N m 1 9 M T m W 7 k A H 7 G k C W p X K g 0 0 o o 4 y k q K v S u G R 0 x 8 j U S M x D q + T 2 0 3 A 4 Y u R X h R 4 y X 2 t I 3 h / j B z T w Z 8 B O H m 7 o w m I Z W E 5 m I H K w j g Z D K 7 E J B 8 / k r E c n u 4 w 8 n f X v W m d S a G F d 4 m 1 1 2 T L d C V O E j q t 6 D + / t V l Y Y t 0 V b n j 7 5 F b q o Z T 4 7 H u m D K C G Y 8 + E M 8 f D s X x g 5 0 p X y u q k + o p L A 5 8 o 0 0 R L C v 3 X A J 8 I 3 4 c K q U t i a L 7 G l a d g C N H k n n o u W a b N 9 k H 4 a f / s x f v V 2 1 v g S C j B N c h + 2 o F 3 t q l j s 6 u C k F A W 0 1 R W d 7 K 0 O t m B k V 2 E n x A P P 9 g B 5 E 0 3 d P m w 1 / 6 2 M 6 4 R z d P / A l 0 G / p 0 z r m l z m 7 Y Z e J i 4 a D + g 1 d t f Y X W P 3 P 2 L 3 F 1 B L A Q I t A B Q A A g A I A G 6 x / V Z L J X 9 H p A A A A P Y A A A A S A A A A A A A A A A A A A A A A A A A A A A B D b 2 5 m a W c v U G F j a 2 F n Z S 5 4 b W x Q S w E C L Q A U A A I A C A B u s f 1 W D 8 r p q 6 Q A A A D p A A A A E w A A A A A A A A A A A A A A A A D w A A A A W 0 N v b n R l b n R f V H l w Z X N d L n h t b F B L A Q I t A B Q A A g A I A G 6 x / V Y v a y 4 R r w E A A P g G A A A T A A A A A A A A A A A A A A A A A O E B A A B G b 3 J t d W x h c y 9 T Z W N 0 a W 9 u M S 5 t U E s F B g A A A A A D A A M A w g A A A N 0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g k A A A A A A A A 1 i Q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G J i X 2 h l c m 9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Y W J s Z V 9 t b G J i X 2 h l c m 9 l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T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c t M j l U M T Q 6 M T A 6 M j U u M z E 4 M D M y N V o i I C 8 + P E V u d H J 5 I F R 5 c G U 9 I k Z p b G x D b 2 x 1 b W 5 U e X B l c y I g V m F s d W U 9 I n N C Z 1 l H Q m d Z R 0 J n T U R B d 0 1 E Q X d N R E F 3 T U Q i I C 8 + P E V u d H J 5 I F R 5 c G U 9 I k Z p b G x D b 2 x 1 b W 5 O Y W 1 l c y I g V m F s d W U 9 I n N b J n F 1 b 3 Q 7 T m F t Z S Z x d W 9 0 O y w m c X V v d D t U a X R s Z S Z x d W 9 0 O y w m c X V v d D t W b 2 l j Z V 9 M a W 5 l J n F 1 b 3 Q 7 L C Z x d W 9 0 O 1 J l b G V h c 2 V f R G F 0 Z S Z x d W 9 0 O y w m c X V v d D t Q c m l t Y X J 5 X 1 J v b G U m c X V v d D s s J n F 1 b 3 Q 7 U 2 V j b 2 5 k Y X J 5 X 1 J v b G U m c X V v d D s s J n F 1 b 3 Q 7 T G F u Z S Z x d W 9 0 O y w m c X V v d D t I c C Z x d W 9 0 O y w m c X V v d D t I c F 9 S Z W d l b i Z x d W 9 0 O y w m c X V v d D t N Y W 5 h J n F 1 b 3 Q 7 L C Z x d W 9 0 O 0 1 h b m F f U m V n Z W 4 m c X V v d D s s J n F 1 b 3 Q 7 U G h 5 X 0 R h b W F n Z S Z x d W 9 0 O y w m c X V v d D t N Y W d f R G F t Y W d l J n F 1 b 3 Q 7 L C Z x d W 9 0 O 1 B o e V 9 E Z W Z l b m N l J n F 1 b 3 Q 7 L C Z x d W 9 0 O 0 1 h Z 1 9 E Z W Z l b m N l J n F 1 b 3 Q 7 L C Z x d W 9 0 O 0 1 v d l 9 T c G V l Z C Z x d W 9 0 O y w m c X V v d D t F c 3 B v c n R f V 2 l u c y Z x d W 9 0 O y w m c X V v d D t F c 3 B v c n R f T G 9 z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b G J i X 2 h l c m 9 l c y 9 B d X R v U m V t b 3 Z l Z E N v b H V t b n M x L n t O Y W 1 l L D B 9 J n F 1 b 3 Q 7 L C Z x d W 9 0 O 1 N l Y 3 R p b 2 4 x L 2 1 s Y m J f a G V y b 2 V z L 0 F 1 d G 9 S Z W 1 v d m V k Q 2 9 s d W 1 u c z E u e 1 R p d G x l L D F 9 J n F 1 b 3 Q 7 L C Z x d W 9 0 O 1 N l Y 3 R p b 2 4 x L 2 1 s Y m J f a G V y b 2 V z L 0 F 1 d G 9 S Z W 1 v d m V k Q 2 9 s d W 1 u c z E u e 1 Z v a W N l X 0 x p b m U s M n 0 m c X V v d D s s J n F 1 b 3 Q 7 U 2 V j d G l v b j E v b W x i Y l 9 o Z X J v Z X M v Q X V 0 b 1 J l b W 9 2 Z W R D b 2 x 1 b W 5 z M S 5 7 U m V s Z W F z Z V 9 E Y X R l L D N 9 J n F 1 b 3 Q 7 L C Z x d W 9 0 O 1 N l Y 3 R p b 2 4 x L 2 1 s Y m J f a G V y b 2 V z L 0 F 1 d G 9 S Z W 1 v d m V k Q 2 9 s d W 1 u c z E u e 1 B y a W 1 h c n l f U m 9 s Z S w 0 f S Z x d W 9 0 O y w m c X V v d D t T Z W N 0 a W 9 u M S 9 t b G J i X 2 h l c m 9 l c y 9 B d X R v U m V t b 3 Z l Z E N v b H V t b n M x L n t T Z W N v b m R h c n l f U m 9 s Z S w 1 f S Z x d W 9 0 O y w m c X V v d D t T Z W N 0 a W 9 u M S 9 t b G J i X 2 h l c m 9 l c y 9 B d X R v U m V t b 3 Z l Z E N v b H V t b n M x L n t M Y W 5 l L D Z 9 J n F 1 b 3 Q 7 L C Z x d W 9 0 O 1 N l Y 3 R p b 2 4 x L 2 1 s Y m J f a G V y b 2 V z L 0 F 1 d G 9 S Z W 1 v d m V k Q 2 9 s d W 1 u c z E u e 0 h w L D d 9 J n F 1 b 3 Q 7 L C Z x d W 9 0 O 1 N l Y 3 R p b 2 4 x L 2 1 s Y m J f a G V y b 2 V z L 0 F 1 d G 9 S Z W 1 v d m V k Q 2 9 s d W 1 u c z E u e 0 h w X 1 J l Z 2 V u L D h 9 J n F 1 b 3 Q 7 L C Z x d W 9 0 O 1 N l Y 3 R p b 2 4 x L 2 1 s Y m J f a G V y b 2 V z L 0 F 1 d G 9 S Z W 1 v d m V k Q 2 9 s d W 1 u c z E u e 0 1 h b m E s O X 0 m c X V v d D s s J n F 1 b 3 Q 7 U 2 V j d G l v b j E v b W x i Y l 9 o Z X J v Z X M v Q X V 0 b 1 J l b W 9 2 Z W R D b 2 x 1 b W 5 z M S 5 7 T W F u Y V 9 S Z W d l b i w x M H 0 m c X V v d D s s J n F 1 b 3 Q 7 U 2 V j d G l v b j E v b W x i Y l 9 o Z X J v Z X M v Q X V 0 b 1 J l b W 9 2 Z W R D b 2 x 1 b W 5 z M S 5 7 U G h 5 X 0 R h b W F n Z S w x M X 0 m c X V v d D s s J n F 1 b 3 Q 7 U 2 V j d G l v b j E v b W x i Y l 9 o Z X J v Z X M v Q X V 0 b 1 J l b W 9 2 Z W R D b 2 x 1 b W 5 z M S 5 7 T W F n X 0 R h b W F n Z S w x M n 0 m c X V v d D s s J n F 1 b 3 Q 7 U 2 V j d G l v b j E v b W x i Y l 9 o Z X J v Z X M v Q X V 0 b 1 J l b W 9 2 Z W R D b 2 x 1 b W 5 z M S 5 7 U G h 5 X 0 R l Z m V u Y 2 U s M T N 9 J n F 1 b 3 Q 7 L C Z x d W 9 0 O 1 N l Y 3 R p b 2 4 x L 2 1 s Y m J f a G V y b 2 V z L 0 F 1 d G 9 S Z W 1 v d m V k Q 2 9 s d W 1 u c z E u e 0 1 h Z 1 9 E Z W Z l b m N l L D E 0 f S Z x d W 9 0 O y w m c X V v d D t T Z W N 0 a W 9 u M S 9 t b G J i X 2 h l c m 9 l c y 9 B d X R v U m V t b 3 Z l Z E N v b H V t b n M x L n t N b 3 Z f U 3 B l Z W Q s M T V 9 J n F 1 b 3 Q 7 L C Z x d W 9 0 O 1 N l Y 3 R p b 2 4 x L 2 1 s Y m J f a G V y b 2 V z L 0 F 1 d G 9 S Z W 1 v d m V k Q 2 9 s d W 1 u c z E u e 0 V z c G 9 y d F 9 X a W 5 z L D E 2 f S Z x d W 9 0 O y w m c X V v d D t T Z W N 0 a W 9 u M S 9 t b G J i X 2 h l c m 9 l c y 9 B d X R v U m V t b 3 Z l Z E N v b H V t b n M x L n t F c 3 B v c n R f T G 9 z c y w x N 3 0 m c X V v d D t d L C Z x d W 9 0 O 0 N v b H V t b k N v d W 5 0 J n F 1 b 3 Q 7 O j E 4 L C Z x d W 9 0 O 0 t l e U N v b H V t b k 5 h b W V z J n F 1 b 3 Q 7 O l t d L C Z x d W 9 0 O 0 N v b H V t b k l k Z W 5 0 a X R p Z X M m c X V v d D s 6 W y Z x d W 9 0 O 1 N l Y 3 R p b 2 4 x L 2 1 s Y m J f a G V y b 2 V z L 0 F 1 d G 9 S Z W 1 v d m V k Q 2 9 s d W 1 u c z E u e 0 5 h b W U s M H 0 m c X V v d D s s J n F 1 b 3 Q 7 U 2 V j d G l v b j E v b W x i Y l 9 o Z X J v Z X M v Q X V 0 b 1 J l b W 9 2 Z W R D b 2 x 1 b W 5 z M S 5 7 V G l 0 b G U s M X 0 m c X V v d D s s J n F 1 b 3 Q 7 U 2 V j d G l v b j E v b W x i Y l 9 o Z X J v Z X M v Q X V 0 b 1 J l b W 9 2 Z W R D b 2 x 1 b W 5 z M S 5 7 V m 9 p Y 2 V f T G l u Z S w y f S Z x d W 9 0 O y w m c X V v d D t T Z W N 0 a W 9 u M S 9 t b G J i X 2 h l c m 9 l c y 9 B d X R v U m V t b 3 Z l Z E N v b H V t b n M x L n t S Z W x l Y X N l X 0 R h d G U s M 3 0 m c X V v d D s s J n F 1 b 3 Q 7 U 2 V j d G l v b j E v b W x i Y l 9 o Z X J v Z X M v Q X V 0 b 1 J l b W 9 2 Z W R D b 2 x 1 b W 5 z M S 5 7 U H J p b W F y e V 9 S b 2 x l L D R 9 J n F 1 b 3 Q 7 L C Z x d W 9 0 O 1 N l Y 3 R p b 2 4 x L 2 1 s Y m J f a G V y b 2 V z L 0 F 1 d G 9 S Z W 1 v d m V k Q 2 9 s d W 1 u c z E u e 1 N l Y 2 9 u Z G F y e V 9 S b 2 x l L D V 9 J n F 1 b 3 Q 7 L C Z x d W 9 0 O 1 N l Y 3 R p b 2 4 x L 2 1 s Y m J f a G V y b 2 V z L 0 F 1 d G 9 S Z W 1 v d m V k Q 2 9 s d W 1 u c z E u e 0 x h b m U s N n 0 m c X V v d D s s J n F 1 b 3 Q 7 U 2 V j d G l v b j E v b W x i Y l 9 o Z X J v Z X M v Q X V 0 b 1 J l b W 9 2 Z W R D b 2 x 1 b W 5 z M S 5 7 S H A s N 3 0 m c X V v d D s s J n F 1 b 3 Q 7 U 2 V j d G l v b j E v b W x i Y l 9 o Z X J v Z X M v Q X V 0 b 1 J l b W 9 2 Z W R D b 2 x 1 b W 5 z M S 5 7 S H B f U m V n Z W 4 s O H 0 m c X V v d D s s J n F 1 b 3 Q 7 U 2 V j d G l v b j E v b W x i Y l 9 o Z X J v Z X M v Q X V 0 b 1 J l b W 9 2 Z W R D b 2 x 1 b W 5 z M S 5 7 T W F u Y S w 5 f S Z x d W 9 0 O y w m c X V v d D t T Z W N 0 a W 9 u M S 9 t b G J i X 2 h l c m 9 l c y 9 B d X R v U m V t b 3 Z l Z E N v b H V t b n M x L n t N Y W 5 h X 1 J l Z 2 V u L D E w f S Z x d W 9 0 O y w m c X V v d D t T Z W N 0 a W 9 u M S 9 t b G J i X 2 h l c m 9 l c y 9 B d X R v U m V t b 3 Z l Z E N v b H V t b n M x L n t Q a H l f R G F t Y W d l L D E x f S Z x d W 9 0 O y w m c X V v d D t T Z W N 0 a W 9 u M S 9 t b G J i X 2 h l c m 9 l c y 9 B d X R v U m V t b 3 Z l Z E N v b H V t b n M x L n t N Y W d f R G F t Y W d l L D E y f S Z x d W 9 0 O y w m c X V v d D t T Z W N 0 a W 9 u M S 9 t b G J i X 2 h l c m 9 l c y 9 B d X R v U m V t b 3 Z l Z E N v b H V t b n M x L n t Q a H l f R G V m Z W 5 j Z S w x M 3 0 m c X V v d D s s J n F 1 b 3 Q 7 U 2 V j d G l v b j E v b W x i Y l 9 o Z X J v Z X M v Q X V 0 b 1 J l b W 9 2 Z W R D b 2 x 1 b W 5 z M S 5 7 T W F n X 0 R l Z m V u Y 2 U s M T R 9 J n F 1 b 3 Q 7 L C Z x d W 9 0 O 1 N l Y 3 R p b 2 4 x L 2 1 s Y m J f a G V y b 2 V z L 0 F 1 d G 9 S Z W 1 v d m V k Q 2 9 s d W 1 u c z E u e 0 1 v d l 9 T c G V l Z C w x N X 0 m c X V v d D s s J n F 1 b 3 Q 7 U 2 V j d G l v b j E v b W x i Y l 9 o Z X J v Z X M v Q X V 0 b 1 J l b W 9 2 Z W R D b 2 x 1 b W 5 z M S 5 7 R X N w b 3 J 0 X 1 d p b n M s M T Z 9 J n F 1 b 3 Q 7 L C Z x d W 9 0 O 1 N l Y 3 R p b 2 4 x L 2 1 s Y m J f a G V y b 2 V z L 0 F 1 d G 9 S Z W 1 v d m V k Q 2 9 s d W 1 u c z E u e 0 V z c G 9 y d F 9 M b 3 N z L D E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W x i Y l 9 o Z X J v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x i Y l 9 o Z X J v Z X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x i Y l 9 o Z X J v Z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G J i X 2 h l c m 9 l c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U Y W J s Z V 9 t b G J i X 2 h l c m 9 l c z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3 L T I 5 V D E 0 O j E w O j I 1 L j M x O D A z M j V a I i A v P j x F b n R y e S B U e X B l P S J G a W x s Q 2 9 s d W 1 u V H l w Z X M i I F Z h b H V l P S J z Q m d Z R 0 J n W U d C Z 0 1 E Q X d N R E F 3 T U R B d 0 1 E I i A v P j x F b n R y e S B U e X B l P S J G a W x s Q 2 9 s d W 1 u T m F t Z X M i I F Z h b H V l P S J z W y Z x d W 9 0 O 0 5 h b W U m c X V v d D s s J n F 1 b 3 Q 7 V G l 0 b G U m c X V v d D s s J n F 1 b 3 Q 7 V m 9 p Y 2 V f T G l u Z S Z x d W 9 0 O y w m c X V v d D t S Z W x l Y X N l X 0 R h d G U m c X V v d D s s J n F 1 b 3 Q 7 U H J p b W F y e V 9 S b 2 x l J n F 1 b 3 Q 7 L C Z x d W 9 0 O 1 N l Y 2 9 u Z G F y e V 9 S b 2 x l J n F 1 b 3 Q 7 L C Z x d W 9 0 O 0 x h b m U m c X V v d D s s J n F 1 b 3 Q 7 S H A m c X V v d D s s J n F 1 b 3 Q 7 S H B f U m V n Z W 4 m c X V v d D s s J n F 1 b 3 Q 7 T W F u Y S Z x d W 9 0 O y w m c X V v d D t N Y W 5 h X 1 J l Z 2 V u J n F 1 b 3 Q 7 L C Z x d W 9 0 O 1 B o e V 9 E Y W 1 h Z 2 U m c X V v d D s s J n F 1 b 3 Q 7 T W F n X 0 R h b W F n Z S Z x d W 9 0 O y w m c X V v d D t Q a H l f R G V m Z W 5 j Z S Z x d W 9 0 O y w m c X V v d D t N Y W d f R G V m Z W 5 j Z S Z x d W 9 0 O y w m c X V v d D t N b 3 Z f U 3 B l Z W Q m c X V v d D s s J n F 1 b 3 Q 7 R X N w b 3 J 0 X 1 d p b n M m c X V v d D s s J n F 1 b 3 Q 7 R X N w b 3 J 0 X 0 x v c 3 M m c X V v d D t d I i A v P j x F b n R y e S B U e X B l P S J G a W x s U 3 R h d H V z I i B W Y W x 1 Z T 0 i c 0 N v b X B s Z X R l I i A v P j x F b n R y e S B U e X B l P S J G a W x s Q 2 9 1 b n Q i I F Z h b H V l P S J s M T E 0 I i A v P j x F b n R y e S B U e X B l P S J S Z W x h d G l v b n N o a X B J b m Z v Q 2 9 u d G F p b m V y I i B W Y W x 1 Z T 0 i c 3 s m c X V v d D t j b 2 x 1 b W 5 D b 3 V u d C Z x d W 9 0 O z o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x i Y l 9 o Z X J v Z X M v Q X V 0 b 1 J l b W 9 2 Z W R D b 2 x 1 b W 5 z M S 5 7 T m F t Z S w w f S Z x d W 9 0 O y w m c X V v d D t T Z W N 0 a W 9 u M S 9 t b G J i X 2 h l c m 9 l c y 9 B d X R v U m V t b 3 Z l Z E N v b H V t b n M x L n t U a X R s Z S w x f S Z x d W 9 0 O y w m c X V v d D t T Z W N 0 a W 9 u M S 9 t b G J i X 2 h l c m 9 l c y 9 B d X R v U m V t b 3 Z l Z E N v b H V t b n M x L n t W b 2 l j Z V 9 M a W 5 l L D J 9 J n F 1 b 3 Q 7 L C Z x d W 9 0 O 1 N l Y 3 R p b 2 4 x L 2 1 s Y m J f a G V y b 2 V z L 0 F 1 d G 9 S Z W 1 v d m V k Q 2 9 s d W 1 u c z E u e 1 J l b G V h c 2 V f R G F 0 Z S w z f S Z x d W 9 0 O y w m c X V v d D t T Z W N 0 a W 9 u M S 9 t b G J i X 2 h l c m 9 l c y 9 B d X R v U m V t b 3 Z l Z E N v b H V t b n M x L n t Q c m l t Y X J 5 X 1 J v b G U s N H 0 m c X V v d D s s J n F 1 b 3 Q 7 U 2 V j d G l v b j E v b W x i Y l 9 o Z X J v Z X M v Q X V 0 b 1 J l b W 9 2 Z W R D b 2 x 1 b W 5 z M S 5 7 U 2 V j b 2 5 k Y X J 5 X 1 J v b G U s N X 0 m c X V v d D s s J n F 1 b 3 Q 7 U 2 V j d G l v b j E v b W x i Y l 9 o Z X J v Z X M v Q X V 0 b 1 J l b W 9 2 Z W R D b 2 x 1 b W 5 z M S 5 7 T G F u Z S w 2 f S Z x d W 9 0 O y w m c X V v d D t T Z W N 0 a W 9 u M S 9 t b G J i X 2 h l c m 9 l c y 9 B d X R v U m V t b 3 Z l Z E N v b H V t b n M x L n t I c C w 3 f S Z x d W 9 0 O y w m c X V v d D t T Z W N 0 a W 9 u M S 9 t b G J i X 2 h l c m 9 l c y 9 B d X R v U m V t b 3 Z l Z E N v b H V t b n M x L n t I c F 9 S Z W d l b i w 4 f S Z x d W 9 0 O y w m c X V v d D t T Z W N 0 a W 9 u M S 9 t b G J i X 2 h l c m 9 l c y 9 B d X R v U m V t b 3 Z l Z E N v b H V t b n M x L n t N Y W 5 h L D l 9 J n F 1 b 3 Q 7 L C Z x d W 9 0 O 1 N l Y 3 R p b 2 4 x L 2 1 s Y m J f a G V y b 2 V z L 0 F 1 d G 9 S Z W 1 v d m V k Q 2 9 s d W 1 u c z E u e 0 1 h b m F f U m V n Z W 4 s M T B 9 J n F 1 b 3 Q 7 L C Z x d W 9 0 O 1 N l Y 3 R p b 2 4 x L 2 1 s Y m J f a G V y b 2 V z L 0 F 1 d G 9 S Z W 1 v d m V k Q 2 9 s d W 1 u c z E u e 1 B o e V 9 E Y W 1 h Z 2 U s M T F 9 J n F 1 b 3 Q 7 L C Z x d W 9 0 O 1 N l Y 3 R p b 2 4 x L 2 1 s Y m J f a G V y b 2 V z L 0 F 1 d G 9 S Z W 1 v d m V k Q 2 9 s d W 1 u c z E u e 0 1 h Z 1 9 E Y W 1 h Z 2 U s M T J 9 J n F 1 b 3 Q 7 L C Z x d W 9 0 O 1 N l Y 3 R p b 2 4 x L 2 1 s Y m J f a G V y b 2 V z L 0 F 1 d G 9 S Z W 1 v d m V k Q 2 9 s d W 1 u c z E u e 1 B o e V 9 E Z W Z l b m N l L D E z f S Z x d W 9 0 O y w m c X V v d D t T Z W N 0 a W 9 u M S 9 t b G J i X 2 h l c m 9 l c y 9 B d X R v U m V t b 3 Z l Z E N v b H V t b n M x L n t N Y W d f R G V m Z W 5 j Z S w x N H 0 m c X V v d D s s J n F 1 b 3 Q 7 U 2 V j d G l v b j E v b W x i Y l 9 o Z X J v Z X M v Q X V 0 b 1 J l b W 9 2 Z W R D b 2 x 1 b W 5 z M S 5 7 T W 9 2 X 1 N w Z W V k L D E 1 f S Z x d W 9 0 O y w m c X V v d D t T Z W N 0 a W 9 u M S 9 t b G J i X 2 h l c m 9 l c y 9 B d X R v U m V t b 3 Z l Z E N v b H V t b n M x L n t F c 3 B v c n R f V 2 l u c y w x N n 0 m c X V v d D s s J n F 1 b 3 Q 7 U 2 V j d G l v b j E v b W x i Y l 9 o Z X J v Z X M v Q X V 0 b 1 J l b W 9 2 Z W R D b 2 x 1 b W 5 z M S 5 7 R X N w b 3 J 0 X 0 x v c 3 M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9 t b G J i X 2 h l c m 9 l c y 9 B d X R v U m V t b 3 Z l Z E N v b H V t b n M x L n t O Y W 1 l L D B 9 J n F 1 b 3 Q 7 L C Z x d W 9 0 O 1 N l Y 3 R p b 2 4 x L 2 1 s Y m J f a G V y b 2 V z L 0 F 1 d G 9 S Z W 1 v d m V k Q 2 9 s d W 1 u c z E u e 1 R p d G x l L D F 9 J n F 1 b 3 Q 7 L C Z x d W 9 0 O 1 N l Y 3 R p b 2 4 x L 2 1 s Y m J f a G V y b 2 V z L 0 F 1 d G 9 S Z W 1 v d m V k Q 2 9 s d W 1 u c z E u e 1 Z v a W N l X 0 x p b m U s M n 0 m c X V v d D s s J n F 1 b 3 Q 7 U 2 V j d G l v b j E v b W x i Y l 9 o Z X J v Z X M v Q X V 0 b 1 J l b W 9 2 Z W R D b 2 x 1 b W 5 z M S 5 7 U m V s Z W F z Z V 9 E Y X R l L D N 9 J n F 1 b 3 Q 7 L C Z x d W 9 0 O 1 N l Y 3 R p b 2 4 x L 2 1 s Y m J f a G V y b 2 V z L 0 F 1 d G 9 S Z W 1 v d m V k Q 2 9 s d W 1 u c z E u e 1 B y a W 1 h c n l f U m 9 s Z S w 0 f S Z x d W 9 0 O y w m c X V v d D t T Z W N 0 a W 9 u M S 9 t b G J i X 2 h l c m 9 l c y 9 B d X R v U m V t b 3 Z l Z E N v b H V t b n M x L n t T Z W N v b m R h c n l f U m 9 s Z S w 1 f S Z x d W 9 0 O y w m c X V v d D t T Z W N 0 a W 9 u M S 9 t b G J i X 2 h l c m 9 l c y 9 B d X R v U m V t b 3 Z l Z E N v b H V t b n M x L n t M Y W 5 l L D Z 9 J n F 1 b 3 Q 7 L C Z x d W 9 0 O 1 N l Y 3 R p b 2 4 x L 2 1 s Y m J f a G V y b 2 V z L 0 F 1 d G 9 S Z W 1 v d m V k Q 2 9 s d W 1 u c z E u e 0 h w L D d 9 J n F 1 b 3 Q 7 L C Z x d W 9 0 O 1 N l Y 3 R p b 2 4 x L 2 1 s Y m J f a G V y b 2 V z L 0 F 1 d G 9 S Z W 1 v d m V k Q 2 9 s d W 1 u c z E u e 0 h w X 1 J l Z 2 V u L D h 9 J n F 1 b 3 Q 7 L C Z x d W 9 0 O 1 N l Y 3 R p b 2 4 x L 2 1 s Y m J f a G V y b 2 V z L 0 F 1 d G 9 S Z W 1 v d m V k Q 2 9 s d W 1 u c z E u e 0 1 h b m E s O X 0 m c X V v d D s s J n F 1 b 3 Q 7 U 2 V j d G l v b j E v b W x i Y l 9 o Z X J v Z X M v Q X V 0 b 1 J l b W 9 2 Z W R D b 2 x 1 b W 5 z M S 5 7 T W F u Y V 9 S Z W d l b i w x M H 0 m c X V v d D s s J n F 1 b 3 Q 7 U 2 V j d G l v b j E v b W x i Y l 9 o Z X J v Z X M v Q X V 0 b 1 J l b W 9 2 Z W R D b 2 x 1 b W 5 z M S 5 7 U G h 5 X 0 R h b W F n Z S w x M X 0 m c X V v d D s s J n F 1 b 3 Q 7 U 2 V j d G l v b j E v b W x i Y l 9 o Z X J v Z X M v Q X V 0 b 1 J l b W 9 2 Z W R D b 2 x 1 b W 5 z M S 5 7 T W F n X 0 R h b W F n Z S w x M n 0 m c X V v d D s s J n F 1 b 3 Q 7 U 2 V j d G l v b j E v b W x i Y l 9 o Z X J v Z X M v Q X V 0 b 1 J l b W 9 2 Z W R D b 2 x 1 b W 5 z M S 5 7 U G h 5 X 0 R l Z m V u Y 2 U s M T N 9 J n F 1 b 3 Q 7 L C Z x d W 9 0 O 1 N l Y 3 R p b 2 4 x L 2 1 s Y m J f a G V y b 2 V z L 0 F 1 d G 9 S Z W 1 v d m V k Q 2 9 s d W 1 u c z E u e 0 1 h Z 1 9 E Z W Z l b m N l L D E 0 f S Z x d W 9 0 O y w m c X V v d D t T Z W N 0 a W 9 u M S 9 t b G J i X 2 h l c m 9 l c y 9 B d X R v U m V t b 3 Z l Z E N v b H V t b n M x L n t N b 3 Z f U 3 B l Z W Q s M T V 9 J n F 1 b 3 Q 7 L C Z x d W 9 0 O 1 N l Y 3 R p b 2 4 x L 2 1 s Y m J f a G V y b 2 V z L 0 F 1 d G 9 S Z W 1 v d m V k Q 2 9 s d W 1 u c z E u e 0 V z c G 9 y d F 9 X a W 5 z L D E 2 f S Z x d W 9 0 O y w m c X V v d D t T Z W N 0 a W 9 u M S 9 t b G J i X 2 h l c m 9 l c y 9 B d X R v U m V t b 3 Z l Z E N v b H V t b n M x L n t F c 3 B v c n R f T G 9 z c y w x N 3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b G J i X 2 h l c m 9 l c y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G J i X 2 h l c m 9 l c y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G J i X 2 h l c m 9 l c y U y M C g y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S r j r V 3 A R H S b 4 l h / y l v m 4 m A A A A A A I A A A A A A B B m A A A A A Q A A I A A A A F / R m P l k y q B N D z D j 8 z T F G 9 R A g L B z p 7 C T 6 h P c M 4 I Y e B 1 8 A A A A A A 6 A A A A A A g A A I A A A A B y d X K B 0 A t y t f 3 r 0 A D B m + K p S b p v w j N A m H j 7 g f Q Z / O Y e z U A A A A D d B / P N g + m k G i + B 8 7 k 8 U v N w M N C J J F W 4 9 f V a a + A n U M O F g 0 E Q c 8 9 I 9 G t v y J U X l Z v A n V 2 B O 4 m 6 n E m q v B 2 u 8 6 m Y + F 7 M b E F e f A p M C 2 i o X d 7 G b a 5 / Q Q A A A A A y A s l A v n p 7 Z W w k y O q n f w l r s X v T e M F R + D U w q c b h N d + g q S z D W c 8 0 f y K 0 2 b G v 2 u 7 v + h O A W g B w q r W T z D b F S p S L A I H 8 = < / D a t a M a s h u p > 
</file>

<file path=customXml/itemProps1.xml><?xml version="1.0" encoding="utf-8"?>
<ds:datastoreItem xmlns:ds="http://schemas.openxmlformats.org/officeDocument/2006/customXml" ds:itemID="{FCB0D4A7-4ABA-4E3D-AA49-D52CB8E1330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raw_mlbb_heroes</vt:lpstr>
      <vt:lpstr>clean_mlbb_heroes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stanley lais</dc:creator>
  <cp:lastModifiedBy>stanley lais</cp:lastModifiedBy>
  <dcterms:created xsi:type="dcterms:W3CDTF">2023-07-29T13:59:59Z</dcterms:created>
  <dcterms:modified xsi:type="dcterms:W3CDTF">2023-07-30T11:08:37Z</dcterms:modified>
</cp:coreProperties>
</file>