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i\Desktop\Polestar\"/>
    </mc:Choice>
  </mc:AlternateContent>
  <xr:revisionPtr revIDLastSave="0" documentId="13_ncr:1_{E49979CB-8AFE-4083-88EB-51BFF50D710D}" xr6:coauthVersionLast="46" xr6:coauthVersionMax="47" xr10:uidLastSave="{00000000-0000-0000-0000-000000000000}"/>
  <bookViews>
    <workbookView xWindow="-108" yWindow="-108" windowWidth="23256" windowHeight="12576" xr2:uid="{400262E2-BDA4-4707-B954-447826D97B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I7" i="1"/>
  <c r="I8" i="1" s="1"/>
  <c r="C7" i="1"/>
  <c r="C8" i="1" s="1"/>
  <c r="W6" i="1" l="1"/>
  <c r="W7" i="1" s="1"/>
  <c r="W8" i="1" s="1"/>
  <c r="L7" i="1"/>
  <c r="L8" i="1" s="1"/>
  <c r="N7" i="1"/>
  <c r="N8" i="1" s="1"/>
  <c r="P7" i="1"/>
  <c r="P8" i="1" s="1"/>
  <c r="R7" i="1"/>
  <c r="R8" i="1" s="1"/>
  <c r="T7" i="1"/>
  <c r="T8" i="1" s="1"/>
  <c r="V7" i="1"/>
  <c r="V8" i="1" s="1"/>
  <c r="X7" i="1"/>
  <c r="X8" i="1" s="1"/>
  <c r="Z7" i="1"/>
  <c r="Z8" i="1" s="1"/>
  <c r="G6" i="1"/>
  <c r="G7" i="1" s="1"/>
  <c r="G8" i="1" s="1"/>
  <c r="Y6" i="1"/>
  <c r="Y7" i="1" s="1"/>
  <c r="Y8" i="1" s="1"/>
  <c r="U6" i="1"/>
  <c r="U7" i="1" s="1"/>
  <c r="U8" i="1" s="1"/>
  <c r="S6" i="1"/>
  <c r="S7" i="1" s="1"/>
  <c r="S8" i="1" s="1"/>
  <c r="Q6" i="1"/>
  <c r="Q7" i="1" s="1"/>
  <c r="Q8" i="1" s="1"/>
  <c r="O6" i="1"/>
  <c r="O7" i="1" s="1"/>
  <c r="O8" i="1" s="1"/>
  <c r="M6" i="1"/>
  <c r="M7" i="1" s="1"/>
  <c r="M8" i="1" s="1"/>
  <c r="K6" i="1"/>
  <c r="K7" i="1" s="1"/>
  <c r="K8" i="1" s="1"/>
</calcChain>
</file>

<file path=xl/sharedStrings.xml><?xml version="1.0" encoding="utf-8"?>
<sst xmlns="http://schemas.openxmlformats.org/spreadsheetml/2006/main" count="42" uniqueCount="20">
  <si>
    <t>Budget</t>
  </si>
  <si>
    <t xml:space="preserve">2007 Q1 </t>
  </si>
  <si>
    <t xml:space="preserve">Actual </t>
  </si>
  <si>
    <t xml:space="preserve">2007 Q2 </t>
  </si>
  <si>
    <t>2007 Q3</t>
  </si>
  <si>
    <t xml:space="preserve">2007 Q4 </t>
  </si>
  <si>
    <t xml:space="preserve">2008 Q1 </t>
  </si>
  <si>
    <t>2008 Q2</t>
  </si>
  <si>
    <t xml:space="preserve">2008 Q3 </t>
  </si>
  <si>
    <t xml:space="preserve">2008 Q4 </t>
  </si>
  <si>
    <t xml:space="preserve">2009 Q1 </t>
  </si>
  <si>
    <t>2009 Q2</t>
  </si>
  <si>
    <t xml:space="preserve">2009 Q3 </t>
  </si>
  <si>
    <t>Gross Sales(in Thousands)</t>
  </si>
  <si>
    <t>2009 Q4</t>
  </si>
  <si>
    <t>Gross Profit %</t>
  </si>
  <si>
    <t>Gross Profit % = (Revenue - Cost of goods sold)/Revenue</t>
  </si>
  <si>
    <t>Cost of goods(in Thousands)</t>
  </si>
  <si>
    <t>Gross Profit(in Thousands)</t>
  </si>
  <si>
    <t>Gross Profit % = 1- (COGS/Revenue)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</si>
</sst>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E129-0878-4073-9BF7-FFAFCB9ACB59}">
  <dimension ref="B3:AA20"/>
  <sheetViews>
    <sheetView tabSelected="1" workbookViewId="0">
      <selection activeCell="E16" sqref="E16"/>
    </sheetView>
  </sheetViews>
  <sheetFormatPr defaultRowHeight="15.6" x14ac:dyDescent="0.3"/>
  <cols>
    <col min="2" max="2" width="27.44140625" style="5" customWidth="1"/>
    <col min="3" max="3" width="17.109375" customWidth="1"/>
    <col min="4" max="4" width="9" customWidth="1"/>
    <col min="5" max="5" width="15.109375" customWidth="1"/>
    <col min="6" max="6" width="11.88671875" customWidth="1"/>
    <col min="7" max="7" width="12" customWidth="1"/>
    <col min="9" max="9" width="12.33203125" customWidth="1"/>
    <col min="11" max="11" width="12.44140625" customWidth="1"/>
    <col min="12" max="12" width="9.6640625" customWidth="1"/>
    <col min="13" max="13" width="13.33203125" customWidth="1"/>
    <col min="20" max="20" width="10.6640625" customWidth="1"/>
    <col min="21" max="21" width="11" bestFit="1" customWidth="1"/>
    <col min="22" max="22" width="11.33203125" customWidth="1"/>
    <col min="23" max="23" width="13.33203125" customWidth="1"/>
    <col min="26" max="26" width="11.33203125" customWidth="1"/>
  </cols>
  <sheetData>
    <row r="3" spans="2:27" s="3" customFormat="1" x14ac:dyDescent="0.3">
      <c r="B3" s="6"/>
      <c r="C3" s="11" t="s">
        <v>1</v>
      </c>
      <c r="D3" s="11"/>
      <c r="E3" s="11" t="s">
        <v>3</v>
      </c>
      <c r="F3" s="11"/>
      <c r="G3" s="11" t="s">
        <v>4</v>
      </c>
      <c r="H3" s="11"/>
      <c r="I3" s="11" t="s">
        <v>5</v>
      </c>
      <c r="J3" s="11"/>
      <c r="K3" s="11" t="s">
        <v>6</v>
      </c>
      <c r="L3" s="11"/>
      <c r="M3" s="11" t="s">
        <v>7</v>
      </c>
      <c r="N3" s="11"/>
      <c r="O3" s="11" t="s">
        <v>8</v>
      </c>
      <c r="P3" s="11"/>
      <c r="Q3" s="11" t="s">
        <v>9</v>
      </c>
      <c r="R3" s="11"/>
      <c r="S3" s="11" t="s">
        <v>10</v>
      </c>
      <c r="T3" s="11"/>
      <c r="U3" s="11" t="s">
        <v>11</v>
      </c>
      <c r="V3" s="11"/>
      <c r="W3" s="11" t="s">
        <v>12</v>
      </c>
      <c r="X3" s="11"/>
      <c r="Y3" s="11" t="s">
        <v>14</v>
      </c>
      <c r="Z3" s="11"/>
    </row>
    <row r="4" spans="2:27" s="1" customFormat="1" x14ac:dyDescent="0.3">
      <c r="B4" s="7"/>
      <c r="C4" s="7" t="s">
        <v>2</v>
      </c>
      <c r="D4" s="7" t="s">
        <v>0</v>
      </c>
      <c r="E4" s="7" t="s">
        <v>2</v>
      </c>
      <c r="F4" s="7" t="s">
        <v>0</v>
      </c>
      <c r="G4" s="7" t="s">
        <v>2</v>
      </c>
      <c r="H4" s="7" t="s">
        <v>0</v>
      </c>
      <c r="I4" s="7" t="s">
        <v>2</v>
      </c>
      <c r="J4" s="7" t="s">
        <v>0</v>
      </c>
      <c r="K4" s="7" t="s">
        <v>2</v>
      </c>
      <c r="L4" s="7" t="s">
        <v>0</v>
      </c>
      <c r="M4" s="7" t="s">
        <v>2</v>
      </c>
      <c r="N4" s="7" t="s">
        <v>0</v>
      </c>
      <c r="O4" s="7" t="s">
        <v>2</v>
      </c>
      <c r="P4" s="7" t="s">
        <v>0</v>
      </c>
      <c r="Q4" s="7" t="s">
        <v>2</v>
      </c>
      <c r="R4" s="7" t="s">
        <v>0</v>
      </c>
      <c r="S4" s="7" t="s">
        <v>2</v>
      </c>
      <c r="T4" s="7" t="s">
        <v>0</v>
      </c>
      <c r="U4" s="7" t="s">
        <v>2</v>
      </c>
      <c r="V4" s="7" t="s">
        <v>0</v>
      </c>
      <c r="W4" s="7" t="s">
        <v>2</v>
      </c>
      <c r="X4" s="7" t="s">
        <v>0</v>
      </c>
      <c r="Y4" s="7" t="s">
        <v>2</v>
      </c>
      <c r="Z4" s="7" t="s">
        <v>0</v>
      </c>
    </row>
    <row r="5" spans="2:27" x14ac:dyDescent="0.3">
      <c r="B5" s="7" t="s">
        <v>13</v>
      </c>
      <c r="C5" s="8">
        <v>18539.172810000098</v>
      </c>
      <c r="D5" s="9"/>
      <c r="E5" s="8">
        <v>19416.127119999892</v>
      </c>
      <c r="F5" s="9"/>
      <c r="G5" s="8">
        <v>22205.784600000061</v>
      </c>
      <c r="H5" s="9"/>
      <c r="I5" s="8">
        <v>20960.743120000079</v>
      </c>
      <c r="J5" s="9"/>
      <c r="K5" s="8">
        <v>24675.781249999793</v>
      </c>
      <c r="L5" s="9">
        <v>23301.66</v>
      </c>
      <c r="M5" s="8">
        <v>21038.011689999792</v>
      </c>
      <c r="N5" s="9">
        <v>24932.66</v>
      </c>
      <c r="O5" s="8">
        <v>23132.352290000017</v>
      </c>
      <c r="P5" s="9">
        <v>23294.012999999999</v>
      </c>
      <c r="Q5" s="8">
        <v>21613.723189999968</v>
      </c>
      <c r="R5" s="9">
        <v>21416.212</v>
      </c>
      <c r="S5" s="8">
        <v>22836.084340000201</v>
      </c>
      <c r="T5" s="9">
        <v>22814.937000000002</v>
      </c>
      <c r="U5" s="8">
        <v>21441.5374500002</v>
      </c>
      <c r="V5" s="9">
        <v>24624.994999999999</v>
      </c>
      <c r="W5" s="8">
        <v>18932.972008000601</v>
      </c>
      <c r="X5" s="9">
        <v>22986.917000000001</v>
      </c>
      <c r="Y5" s="8">
        <v>20040.268040000326</v>
      </c>
      <c r="Z5" s="9">
        <v>21040.963</v>
      </c>
      <c r="AA5" s="2"/>
    </row>
    <row r="6" spans="2:27" x14ac:dyDescent="0.3">
      <c r="B6" s="7" t="s">
        <v>17</v>
      </c>
      <c r="C6" s="9">
        <v>11150.407999999999</v>
      </c>
      <c r="D6" s="9"/>
      <c r="E6" s="9">
        <v>11710.822</v>
      </c>
      <c r="F6" s="9"/>
      <c r="G6" s="9">
        <f>132829.82/10</f>
        <v>13282.982</v>
      </c>
      <c r="H6" s="9"/>
      <c r="I6" s="9">
        <v>12781.013929999701</v>
      </c>
      <c r="J6" s="9"/>
      <c r="K6" s="9">
        <f>143152.4782/10</f>
        <v>14315.247820000001</v>
      </c>
      <c r="L6" s="10">
        <v>12915.898869941862</v>
      </c>
      <c r="M6" s="9">
        <f>120861.44/10</f>
        <v>12086.144</v>
      </c>
      <c r="N6" s="10">
        <v>13738.688021976586</v>
      </c>
      <c r="O6" s="9">
        <f>134872.55/10</f>
        <v>13487.254999999999</v>
      </c>
      <c r="P6" s="10">
        <v>13059.425496660802</v>
      </c>
      <c r="Q6" s="9">
        <f>125251.76/10</f>
        <v>12525.175999999999</v>
      </c>
      <c r="R6" s="10">
        <v>11871.027082974126</v>
      </c>
      <c r="S6" s="9">
        <f>127720.54/10</f>
        <v>12772.054</v>
      </c>
      <c r="T6" s="10">
        <v>12569.670260488079</v>
      </c>
      <c r="U6" s="9">
        <f>12007649.9299999/1000</f>
        <v>12007.6499299999</v>
      </c>
      <c r="V6" s="10">
        <v>13727.783978299438</v>
      </c>
      <c r="W6" s="9">
        <f>11016.750953001</f>
        <v>11016.750953000999</v>
      </c>
      <c r="X6" s="10">
        <v>12685.226411466358</v>
      </c>
      <c r="Y6" s="9">
        <f>11324065.2299997/1000</f>
        <v>11324.0652299997</v>
      </c>
      <c r="Z6" s="10">
        <v>12045.977511733809</v>
      </c>
      <c r="AA6" s="2"/>
    </row>
    <row r="7" spans="2:27" x14ac:dyDescent="0.3">
      <c r="B7" s="7" t="s">
        <v>18</v>
      </c>
      <c r="C7" s="9">
        <f>C5-C6</f>
        <v>7388.7648100000988</v>
      </c>
      <c r="D7" s="9"/>
      <c r="E7" s="9">
        <f>E5-E6</f>
        <v>7705.3051199998918</v>
      </c>
      <c r="F7" s="9"/>
      <c r="G7" s="9">
        <f>G5-G6</f>
        <v>8922.8026000000609</v>
      </c>
      <c r="H7" s="9"/>
      <c r="I7" s="9">
        <f>I5-I6</f>
        <v>8179.7291900003784</v>
      </c>
      <c r="J7" s="9"/>
      <c r="K7" s="9">
        <f>K5-K6</f>
        <v>10360.533429999792</v>
      </c>
      <c r="L7" s="9">
        <f t="shared" ref="L7:Z7" si="0">L5-L6</f>
        <v>10385.761130058137</v>
      </c>
      <c r="M7" s="9">
        <f>M5-M6</f>
        <v>8951.8676899997918</v>
      </c>
      <c r="N7" s="9">
        <f t="shared" si="0"/>
        <v>11193.971978023414</v>
      </c>
      <c r="O7" s="9">
        <f>O5-O6</f>
        <v>9645.0972900000179</v>
      </c>
      <c r="P7" s="9">
        <f t="shared" si="0"/>
        <v>10234.587503339197</v>
      </c>
      <c r="Q7" s="9">
        <f>Q5-Q6</f>
        <v>9088.5471899999684</v>
      </c>
      <c r="R7" s="9">
        <f t="shared" si="0"/>
        <v>9545.1849170258738</v>
      </c>
      <c r="S7" s="9">
        <f>S5-S6</f>
        <v>10064.030340000201</v>
      </c>
      <c r="T7" s="9">
        <f t="shared" si="0"/>
        <v>10245.266739511922</v>
      </c>
      <c r="U7" s="9">
        <f>U5-U6</f>
        <v>9433.8875200003004</v>
      </c>
      <c r="V7" s="9">
        <f t="shared" si="0"/>
        <v>10897.211021700561</v>
      </c>
      <c r="W7" s="9">
        <f>W5-W6</f>
        <v>7916.2210549996016</v>
      </c>
      <c r="X7" s="9">
        <f t="shared" si="0"/>
        <v>10301.690588533644</v>
      </c>
      <c r="Y7" s="9">
        <f>Y5-Y6</f>
        <v>8716.2028100006264</v>
      </c>
      <c r="Z7" s="9">
        <f t="shared" si="0"/>
        <v>8994.9854882661912</v>
      </c>
      <c r="AA7" s="2"/>
    </row>
    <row r="8" spans="2:27" x14ac:dyDescent="0.3">
      <c r="B8" s="7" t="s">
        <v>15</v>
      </c>
      <c r="C8" s="9">
        <f>(C7/C5)*100</f>
        <v>39.854878562945224</v>
      </c>
      <c r="D8" s="9"/>
      <c r="E8" s="9">
        <f>(E7/E5)*100</f>
        <v>39.685077628395419</v>
      </c>
      <c r="F8" s="9"/>
      <c r="G8" s="9">
        <f>(G7/G5)*100</f>
        <v>40.182334291399172</v>
      </c>
      <c r="H8" s="9"/>
      <c r="I8" s="9">
        <f>(I7/I5)*100</f>
        <v>39.024041958681991</v>
      </c>
      <c r="J8" s="9"/>
      <c r="K8" s="9">
        <f>(K7/K5)*100</f>
        <v>41.986648062054286</v>
      </c>
      <c r="L8" s="9">
        <f t="shared" ref="L8:N8" si="1">(L7/L5)*100</f>
        <v>44.570906665268218</v>
      </c>
      <c r="M8" s="9">
        <f>(M7/M5)*100</f>
        <v>42.550920789985931</v>
      </c>
      <c r="N8" s="9">
        <f t="shared" si="1"/>
        <v>44.896821991810796</v>
      </c>
      <c r="O8" s="9">
        <f>(O7/O5)*100</f>
        <v>41.695272357448651</v>
      </c>
      <c r="P8" s="9">
        <f t="shared" ref="P8" si="2">(P7/P5)*100</f>
        <v>43.936557875790648</v>
      </c>
      <c r="Q8" s="9">
        <f>(Q7/Q5)*100</f>
        <v>42.049891682729474</v>
      </c>
      <c r="R8" s="9">
        <f t="shared" ref="R8" si="3">(R7/R5)*100</f>
        <v>44.569903010980063</v>
      </c>
      <c r="S8" s="9">
        <f>(S7/S5)*100</f>
        <v>44.070735552381095</v>
      </c>
      <c r="T8" s="9">
        <f t="shared" ref="T8" si="4">(T7/T5)*100</f>
        <v>44.905961123240978</v>
      </c>
      <c r="U8" s="9">
        <f>(U7/U5)*100</f>
        <v>43.998185960308604</v>
      </c>
      <c r="V8" s="9">
        <f t="shared" ref="V8" si="5">(V7/V5)*100</f>
        <v>44.252642575970313</v>
      </c>
      <c r="W8" s="9">
        <f>(W7/W5)*100</f>
        <v>41.811824639335043</v>
      </c>
      <c r="X8" s="9">
        <f t="shared" ref="X8" si="6">(X7/X5)*100</f>
        <v>44.815451278366922</v>
      </c>
      <c r="Y8" s="9">
        <f>(Y7/Y5)*100</f>
        <v>43.493444262337746</v>
      </c>
      <c r="Z8" s="9">
        <f>(Z7/Z5)*100</f>
        <v>42.749875508389003</v>
      </c>
      <c r="AA8" s="2"/>
    </row>
    <row r="9" spans="2:27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C13" s="13" t="s">
        <v>16</v>
      </c>
      <c r="D13" s="14"/>
      <c r="E13" s="14"/>
      <c r="F13" s="15"/>
    </row>
    <row r="14" spans="2:27" x14ac:dyDescent="0.3">
      <c r="C14" s="16" t="s">
        <v>19</v>
      </c>
      <c r="D14" s="17"/>
      <c r="E14" s="17"/>
      <c r="F14" s="18"/>
      <c r="O14" s="12"/>
      <c r="P14" s="12"/>
      <c r="Q14" s="12"/>
    </row>
    <row r="20" spans="7:7" x14ac:dyDescent="0.3">
      <c r="G20" s="4"/>
    </row>
  </sheetData>
  <mergeCells count="13"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C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Naudiyal</dc:creator>
  <cp:lastModifiedBy>Shubham Naudiyal</cp:lastModifiedBy>
  <dcterms:created xsi:type="dcterms:W3CDTF">2021-08-12T08:22:34Z</dcterms:created>
  <dcterms:modified xsi:type="dcterms:W3CDTF">2021-08-16T11:12:00Z</dcterms:modified>
</cp:coreProperties>
</file>