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ITB_S-1\Yr_4\KP\laporan\"/>
    </mc:Choice>
  </mc:AlternateContent>
  <xr:revisionPtr revIDLastSave="0" documentId="13_ncr:1_{2BD3FD7A-A2B5-4F3B-8831-CEF07F5BAF0C}" xr6:coauthVersionLast="47" xr6:coauthVersionMax="47" xr10:uidLastSave="{00000000-0000-0000-0000-000000000000}"/>
  <bookViews>
    <workbookView xWindow="-110" yWindow="-110" windowWidth="19420" windowHeight="10560" firstSheet="3" activeTab="5" xr2:uid="{00000000-000D-0000-FFFF-FFFF00000000}"/>
  </bookViews>
  <sheets>
    <sheet name="valuecount" sheetId="3" r:id="rId1"/>
    <sheet name="clinical" sheetId="1" r:id="rId2"/>
    <sheet name="lab" sheetId="2" r:id="rId3"/>
    <sheet name="lab_corrected" sheetId="4" r:id="rId4"/>
    <sheet name="clinical_corrected" sheetId="5" r:id="rId5"/>
    <sheet name="merg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2" i="3"/>
  <c r="C3" i="3"/>
  <c r="C4" i="3"/>
  <c r="C5" i="3"/>
  <c r="C6" i="3"/>
  <c r="C2" i="3"/>
  <c r="E3" i="3"/>
  <c r="E4" i="3"/>
  <c r="E5" i="3"/>
  <c r="E6" i="3"/>
  <c r="E2" i="3"/>
  <c r="D3" i="5"/>
  <c r="B2" i="3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" i="5"/>
  <c r="B6" i="3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" i="4"/>
  <c r="B5" i="3" l="1"/>
  <c r="B4" i="3"/>
  <c r="B3" i="3"/>
</calcChain>
</file>

<file path=xl/sharedStrings.xml><?xml version="1.0" encoding="utf-8"?>
<sst xmlns="http://schemas.openxmlformats.org/spreadsheetml/2006/main" count="380" uniqueCount="136">
  <si>
    <t>ACLS</t>
  </si>
  <si>
    <t>DHAD1</t>
  </si>
  <si>
    <t>DHAPT</t>
  </si>
  <si>
    <t>F6PA</t>
  </si>
  <si>
    <t>GLUDxi</t>
  </si>
  <si>
    <t>GLYt4pp</t>
  </si>
  <si>
    <t>GLUt2rpp</t>
  </si>
  <si>
    <t>GLUt4pp</t>
  </si>
  <si>
    <t>IPMD</t>
  </si>
  <si>
    <t>IPPMIa</t>
  </si>
  <si>
    <t>IPPMIb</t>
  </si>
  <si>
    <t>IPPS</t>
  </si>
  <si>
    <t>KARA1</t>
  </si>
  <si>
    <t>KAS15</t>
  </si>
  <si>
    <t>LEUTAi</t>
  </si>
  <si>
    <t>OMCDC</t>
  </si>
  <si>
    <t>RNTR2c</t>
  </si>
  <si>
    <t>RNTR3c</t>
  </si>
  <si>
    <t>URAt2pp_copy2</t>
  </si>
  <si>
    <t>URAtex</t>
  </si>
  <si>
    <t>VALTA</t>
  </si>
  <si>
    <t>PROt4pp</t>
  </si>
  <si>
    <t>VALt2rpp</t>
  </si>
  <si>
    <t>VALtex</t>
  </si>
  <si>
    <t>EX_ura_e</t>
  </si>
  <si>
    <t>EX_val__L_e</t>
  </si>
  <si>
    <t>ACOATA</t>
  </si>
  <si>
    <t>ASPTA</t>
  </si>
  <si>
    <t>FBA</t>
  </si>
  <si>
    <t>GLYt2pp</t>
  </si>
  <si>
    <t>Htex</t>
  </si>
  <si>
    <t>KAS14</t>
  </si>
  <si>
    <t>LEUt2rpp</t>
  </si>
  <si>
    <t>NDPK5</t>
  </si>
  <si>
    <t>LEUtex</t>
  </si>
  <si>
    <t>NDPK7</t>
  </si>
  <si>
    <t>PFK</t>
  </si>
  <si>
    <t>RNDR2</t>
  </si>
  <si>
    <t>RNDR3</t>
  </si>
  <si>
    <t>SERt2rpp</t>
  </si>
  <si>
    <t>TRDR</t>
  </si>
  <si>
    <t>PROt2rpp</t>
  </si>
  <si>
    <t>EX_h_e</t>
  </si>
  <si>
    <t>EX_leu__L_e</t>
  </si>
  <si>
    <t>2-isopropylmalate hydratase</t>
  </si>
  <si>
    <t>Ketol-acid reductoisomerase (2,3-dihydroxy-3-methylbutanoate)</t>
  </si>
  <si>
    <t>Beta-ketoacyl-ACP synthase (2)</t>
  </si>
  <si>
    <t>L-valine reversible transport via proton symport (periplasm)</t>
  </si>
  <si>
    <t>L-glutamate transport via proton symport, reversible (periplasm)</t>
  </si>
  <si>
    <t>Glycine transport in via sodium symport (periplasm)</t>
  </si>
  <si>
    <t>Glutamate dehydrogenase  NAD</t>
  </si>
  <si>
    <t>Uracil exchange</t>
  </si>
  <si>
    <t>Dihydroxyacetone phosphotransferase</t>
  </si>
  <si>
    <t>Acetolactate synthase</t>
  </si>
  <si>
    <t>Ribonucleoside-triphosphate reductase (GTP) (flavodoxin)</t>
  </si>
  <si>
    <t>L-valine transport via diffusion (extracellular to periplasm)</t>
  </si>
  <si>
    <t>Uracil transport via diffusion (extracellular to periplasm)</t>
  </si>
  <si>
    <t>Ribonucleoside-triphosphate reductase (CTP) (flavodoxin)</t>
  </si>
  <si>
    <t>Na+/glutamate symport (periplasm)</t>
  </si>
  <si>
    <t>Valine transaminase</t>
  </si>
  <si>
    <t>Na+/Proline-L symporter (periplasm)</t>
  </si>
  <si>
    <t>3-isopropylmalate dehydratase</t>
  </si>
  <si>
    <t>Uracil transport in via proton symport (periplasm)</t>
  </si>
  <si>
    <t>2-isopropylmalate synthase</t>
  </si>
  <si>
    <t>Fructose 6-phosphate aldolase</t>
  </si>
  <si>
    <t>2-Oxo-4-methyl-3-carboxypentanoate decarboxylation</t>
  </si>
  <si>
    <t>Dihydroxy-acid dehydratase (2,3-dihydroxy-3-methylbutanoate)</t>
  </si>
  <si>
    <t>L-Valine exchange</t>
  </si>
  <si>
    <t>3-isopropylmalate dehydrogenase</t>
  </si>
  <si>
    <t>Leucine transaminase (irreversible)</t>
  </si>
  <si>
    <t>id</t>
  </si>
  <si>
    <t>name</t>
  </si>
  <si>
    <t>GO-terms</t>
  </si>
  <si>
    <t>BP GO-terms</t>
  </si>
  <si>
    <t>lipid metabolic process</t>
  </si>
  <si>
    <t>gene</t>
  </si>
  <si>
    <t>leuD
leuC</t>
  </si>
  <si>
    <t>ilvC</t>
  </si>
  <si>
    <t>fabH</t>
  </si>
  <si>
    <t>brnQ</t>
  </si>
  <si>
    <t>gltP</t>
  </si>
  <si>
    <t>yaaJ</t>
  </si>
  <si>
    <t>KPN_01492
gdhA</t>
  </si>
  <si>
    <t>(NA)</t>
  </si>
  <si>
    <t>dhaM
dhaK
dhaL
ptsH
ptsI</t>
  </si>
  <si>
    <t>ilvG
ilvN
ilvH
ilvI
ilvB
ilvM</t>
  </si>
  <si>
    <t>fldA
nrdD
nrdG
fldB
fpr</t>
  </si>
  <si>
    <t>phoE
KPN_02430
ompN
ompC
ompF</t>
  </si>
  <si>
    <t>gltS</t>
  </si>
  <si>
    <t>ilvE</t>
  </si>
  <si>
    <t>putP</t>
  </si>
  <si>
    <t>ycdG</t>
  </si>
  <si>
    <t>leuA
KPN_03016</t>
  </si>
  <si>
    <t>talC</t>
  </si>
  <si>
    <t>leuB</t>
  </si>
  <si>
    <t>ilvD</t>
  </si>
  <si>
    <t>tyrB
ilvE
KPN_01365</t>
  </si>
  <si>
    <t>transport</t>
  </si>
  <si>
    <t>DNA metabolic process</t>
  </si>
  <si>
    <t>primary metabolic process</t>
  </si>
  <si>
    <t>amino acid metabolic process</t>
  </si>
  <si>
    <t>clinical</t>
  </si>
  <si>
    <t>lab</t>
  </si>
  <si>
    <t>H+ exchange</t>
  </si>
  <si>
    <t>Ribonucleoside-diphosphate reductase (CDP)</t>
  </si>
  <si>
    <t>trxC
nrdB
nrdA
trxA</t>
  </si>
  <si>
    <t>Proton transport via diffusion (extracellular to periplasm)</t>
  </si>
  <si>
    <t>L-leucine transport via diffusion (extracellular to periplasm)</t>
  </si>
  <si>
    <t>Acetyl-CoA ACP transacylase</t>
  </si>
  <si>
    <t>Aspartate transaminase</t>
  </si>
  <si>
    <t>Nucleoside-diphosphate kinase (ATP:dGDP)</t>
  </si>
  <si>
    <t>L-leucine reversible transport via proton symport (periplasm)</t>
  </si>
  <si>
    <t>Ribonucleoside-diphosphate reductase (GDP)</t>
  </si>
  <si>
    <t>Beta-ketoacyl-ACP synthase</t>
  </si>
  <si>
    <t>Fructose-bisphosphate aldolase</t>
  </si>
  <si>
    <t>Glycine transport in via proton symport (periplasm)</t>
  </si>
  <si>
    <t>L-serine reversible transport via proton symport (periplasm)</t>
  </si>
  <si>
    <t>L-Leucine exchange</t>
  </si>
  <si>
    <t>Phosphofructokinase</t>
  </si>
  <si>
    <t>Thioredoxin reductase (NADPH)</t>
  </si>
  <si>
    <t>Nucleoside-diphosphate kinase (ATP:dCDP)</t>
  </si>
  <si>
    <t>L-proline reversible transport via proton symport (periplasm)</t>
  </si>
  <si>
    <t>fabH
acpP</t>
  </si>
  <si>
    <t>aspC
ybdL</t>
  </si>
  <si>
    <t>adk
ndk</t>
  </si>
  <si>
    <t>fabF
fabB</t>
  </si>
  <si>
    <t>fbaA
fbaB</t>
  </si>
  <si>
    <t>cycA
KPN_01014</t>
  </si>
  <si>
    <t>sdaC
tdcC</t>
  </si>
  <si>
    <t>pfkB
pfkA</t>
  </si>
  <si>
    <t>trxC
trxB
trxA</t>
  </si>
  <si>
    <t>proP</t>
  </si>
  <si>
    <t>genes</t>
  </si>
  <si>
    <t>generation of precursor metabolites and energy</t>
  </si>
  <si>
    <t>Nama reaksi</t>
  </si>
  <si>
    <t>Nama Reaksi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</si>
</sst>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19E65"/>
      <color rgb="FFD3A5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clinical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C9-4CB1-8E06-4F6F23F9AEB4}"/>
              </c:ext>
            </c:extLst>
          </c:dPt>
          <c:dPt>
            <c:idx val="1"/>
            <c:bubble3D val="0"/>
            <c:spPr>
              <a:solidFill>
                <a:srgbClr val="F19E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C9-4CB1-8E06-4F6F23F9AE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C9-4CB1-8E06-4F6F23F9AE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C9-4CB1-8E06-4F6F23F9AEB4}"/>
              </c:ext>
            </c:extLst>
          </c:dPt>
          <c:dPt>
            <c:idx val="4"/>
            <c:bubble3D val="0"/>
            <c:spPr>
              <a:solidFill>
                <a:srgbClr val="D3A5D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C9-4CB1-8E06-4F6F23F9AE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valuecount!$A$2:$A$6</c:f>
              <c:strCache>
                <c:ptCount val="5"/>
                <c:pt idx="0">
                  <c:v>amino acid metabolic process</c:v>
                </c:pt>
                <c:pt idx="1">
                  <c:v>DNA metabolic process</c:v>
                </c:pt>
                <c:pt idx="2">
                  <c:v>lipid metabolic process</c:v>
                </c:pt>
                <c:pt idx="3">
                  <c:v>transport</c:v>
                </c:pt>
                <c:pt idx="4">
                  <c:v>primary metabolic process</c:v>
                </c:pt>
              </c:strCache>
            </c:strRef>
          </c:cat>
          <c:val>
            <c:numRef>
              <c:f>valuecount!$C$2:$C$6</c:f>
              <c:numCache>
                <c:formatCode>0.0%</c:formatCode>
                <c:ptCount val="5"/>
                <c:pt idx="0">
                  <c:v>0.45833333333333331</c:v>
                </c:pt>
                <c:pt idx="1">
                  <c:v>8.3333333333333329E-2</c:v>
                </c:pt>
                <c:pt idx="2">
                  <c:v>4.1666666666666664E-2</c:v>
                </c:pt>
                <c:pt idx="3">
                  <c:v>0.375</c:v>
                </c:pt>
                <c:pt idx="4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F-41A8-A75B-68B4EBB41A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188842738853165"/>
          <c:y val="0.34482473474599457"/>
          <c:w val="0.33750736351438759"/>
          <c:h val="0.43436597452345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43-469E-B175-9E61AB9ED52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43-469E-B175-9E61AB9ED520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43-469E-B175-9E61AB9ED52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43-469E-B175-9E61AB9ED520}"/>
              </c:ext>
            </c:extLst>
          </c:dPt>
          <c:dPt>
            <c:idx val="4"/>
            <c:bubble3D val="0"/>
            <c:spPr>
              <a:solidFill>
                <a:srgbClr val="D3A5D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43-469E-B175-9E61AB9ED5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valuecount!$D$2:$D$6</c:f>
              <c:strCache>
                <c:ptCount val="5"/>
                <c:pt idx="0">
                  <c:v>amino acid metabolic process</c:v>
                </c:pt>
                <c:pt idx="1">
                  <c:v>lipid metabolic process</c:v>
                </c:pt>
                <c:pt idx="2">
                  <c:v>transport</c:v>
                </c:pt>
                <c:pt idx="3">
                  <c:v>generation of precursor metabolites and energy</c:v>
                </c:pt>
                <c:pt idx="4">
                  <c:v>primary metabolic process</c:v>
                </c:pt>
              </c:strCache>
            </c:strRef>
          </c:cat>
          <c:val>
            <c:numRef>
              <c:f>valuecount!$F$2:$F$6</c:f>
              <c:numCache>
                <c:formatCode>0.0%</c:formatCode>
                <c:ptCount val="5"/>
                <c:pt idx="0">
                  <c:v>6.6666666666666666E-2</c:v>
                </c:pt>
                <c:pt idx="1">
                  <c:v>0.13333333333333333</c:v>
                </c:pt>
                <c:pt idx="2">
                  <c:v>0.33333333333333331</c:v>
                </c:pt>
                <c:pt idx="3">
                  <c:v>0.13333333333333333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B-46BD-BC3A-FB644B6D07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350497129617893"/>
          <c:y val="0.25635853947379322"/>
          <c:w val="0.43076294810106358"/>
          <c:h val="0.56663712929913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593724</xdr:colOff>
      <xdr:row>11</xdr:row>
      <xdr:rowOff>133350</xdr:rowOff>
    </xdr:from>
    <xdr:to>
      <xdr:col>4</xdr:col>
      <xdr:colOff>198436</xdr:colOff>
      <xdr:row>25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76281-8186-7AFA-1305-9EA6E1374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339581</xdr:colOff>
      <xdr:row>11</xdr:row>
      <xdr:rowOff>143741</xdr:rowOff>
    </xdr:from>
    <xdr:to>
      <xdr:col>12</xdr:col>
      <xdr:colOff>293687</xdr:colOff>
      <xdr:row>25</xdr:row>
      <xdr:rowOff>2886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AB3A7-46E8-824E-6CC0-3DF0940D3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A7F2-58DC-4637-BB60-DD055FABC7AA}">
  <dimension ref="A1:F6"/>
  <sheetViews>
    <sheetView zoomScale="80" zoomScaleNormal="55" workbookViewId="0">
      <selection activeCell="D10" sqref="D10"/>
    </sheetView>
  </sheetViews>
  <sheetFormatPr defaultRowHeight="14.5" x14ac:dyDescent="0.35"/>
  <cols>
    <col min="1" max="1" width="25.7265625" bestFit="1" customWidth="1"/>
    <col min="4" max="4" width="29.453125" customWidth="1"/>
  </cols>
  <sheetData>
    <row r="1" spans="1:6" x14ac:dyDescent="0.35">
      <c r="B1" t="s">
        <v>101</v>
      </c>
      <c r="E1" t="s">
        <v>102</v>
      </c>
    </row>
    <row r="2" spans="1:6" x14ac:dyDescent="0.35">
      <c r="A2" t="s">
        <v>100</v>
      </c>
      <c r="B2">
        <f>COUNTIF(clinical_corrected!D:D,valuecount!A2)</f>
        <v>11</v>
      </c>
      <c r="C2" s="2">
        <f>B2/SUM($B$2:$B$6)</f>
        <v>0.45833333333333331</v>
      </c>
      <c r="D2" t="s">
        <v>100</v>
      </c>
      <c r="E2">
        <f>COUNTIF(lab_corrected!D:D,valuecount!D2)</f>
        <v>1</v>
      </c>
      <c r="F2" s="2">
        <f>E2/SUM($E$2:$E$6)</f>
        <v>6.6666666666666666E-2</v>
      </c>
    </row>
    <row r="3" spans="1:6" x14ac:dyDescent="0.35">
      <c r="A3" t="s">
        <v>98</v>
      </c>
      <c r="B3">
        <f>COUNTIF(clinical_corrected!D:D,valuecount!A3)</f>
        <v>2</v>
      </c>
      <c r="C3" s="2">
        <f t="shared" ref="C3:C6" si="0">B3/SUM($B$2:$B$6)</f>
        <v>8.3333333333333329E-2</v>
      </c>
      <c r="D3" t="s">
        <v>74</v>
      </c>
      <c r="E3">
        <f>COUNTIF(lab_corrected!D:D,valuecount!D3)</f>
        <v>2</v>
      </c>
      <c r="F3" s="2">
        <f t="shared" ref="F3:F6" si="1">E3/SUM($E$2:$E$6)</f>
        <v>0.13333333333333333</v>
      </c>
    </row>
    <row r="4" spans="1:6" x14ac:dyDescent="0.35">
      <c r="A4" t="s">
        <v>74</v>
      </c>
      <c r="B4">
        <f>COUNTIF(clinical_corrected!D:D,valuecount!A4)</f>
        <v>1</v>
      </c>
      <c r="C4" s="2">
        <f t="shared" si="0"/>
        <v>4.1666666666666664E-2</v>
      </c>
      <c r="D4" t="s">
        <v>97</v>
      </c>
      <c r="E4">
        <f>COUNTIF(lab_corrected!D:D,valuecount!D4)</f>
        <v>5</v>
      </c>
      <c r="F4" s="2">
        <f t="shared" si="1"/>
        <v>0.33333333333333331</v>
      </c>
    </row>
    <row r="5" spans="1:6" x14ac:dyDescent="0.35">
      <c r="A5" t="s">
        <v>97</v>
      </c>
      <c r="B5">
        <f>COUNTIF(clinical_corrected!D:D,valuecount!A5)</f>
        <v>9</v>
      </c>
      <c r="C5" s="2">
        <f t="shared" si="0"/>
        <v>0.375</v>
      </c>
      <c r="D5" t="s">
        <v>133</v>
      </c>
      <c r="E5">
        <f>COUNTIF(lab_corrected!D:D,valuecount!D5)</f>
        <v>2</v>
      </c>
      <c r="F5" s="2">
        <f t="shared" si="1"/>
        <v>0.13333333333333333</v>
      </c>
    </row>
    <row r="6" spans="1:6" x14ac:dyDescent="0.35">
      <c r="A6" t="s">
        <v>99</v>
      </c>
      <c r="B6">
        <f>COUNTIF(clinical_corrected!D:D,valuecount!A6)</f>
        <v>1</v>
      </c>
      <c r="C6" s="2">
        <f t="shared" si="0"/>
        <v>4.1666666666666664E-2</v>
      </c>
      <c r="D6" t="s">
        <v>99</v>
      </c>
      <c r="E6">
        <f>COUNTIF(lab_corrected!D:D,valuecount!D6)</f>
        <v>5</v>
      </c>
      <c r="F6" s="2">
        <f t="shared" si="1"/>
        <v>0.33333333333333331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zoomScaleNormal="100" workbookViewId="0">
      <selection activeCell="D5" sqref="D5"/>
    </sheetView>
  </sheetViews>
  <sheetFormatPr defaultRowHeight="14.5" x14ac:dyDescent="0.35"/>
  <cols>
    <col min="2" max="2" width="80.81640625" customWidth="1"/>
    <col min="3" max="3" width="13.26953125" style="1" customWidth="1"/>
    <col min="4" max="4" width="34.26953125" customWidth="1"/>
    <col min="6" max="6" width="30.54296875" customWidth="1"/>
  </cols>
  <sheetData>
    <row r="1" spans="1:4" x14ac:dyDescent="0.35">
      <c r="A1" t="s">
        <v>70</v>
      </c>
      <c r="B1" t="s">
        <v>71</v>
      </c>
      <c r="C1" s="1" t="s">
        <v>75</v>
      </c>
      <c r="D1" t="s">
        <v>73</v>
      </c>
    </row>
    <row r="2" spans="1:4" ht="29" x14ac:dyDescent="0.35">
      <c r="A2" t="s">
        <v>0</v>
      </c>
      <c r="B2" t="s">
        <v>44</v>
      </c>
      <c r="C2" s="1" t="s">
        <v>76</v>
      </c>
      <c r="D2" s="1" t="s">
        <v>100</v>
      </c>
    </row>
    <row r="3" spans="1:4" x14ac:dyDescent="0.35">
      <c r="A3" t="s">
        <v>1</v>
      </c>
      <c r="B3" t="s">
        <v>45</v>
      </c>
      <c r="C3" s="1" t="s">
        <v>77</v>
      </c>
      <c r="D3" s="1" t="s">
        <v>100</v>
      </c>
    </row>
    <row r="4" spans="1:4" x14ac:dyDescent="0.35">
      <c r="A4" t="s">
        <v>2</v>
      </c>
      <c r="B4" t="s">
        <v>46</v>
      </c>
      <c r="C4" s="1" t="s">
        <v>78</v>
      </c>
      <c r="D4" t="s">
        <v>74</v>
      </c>
    </row>
    <row r="5" spans="1:4" x14ac:dyDescent="0.35">
      <c r="A5" t="s">
        <v>3</v>
      </c>
      <c r="B5" t="s">
        <v>47</v>
      </c>
      <c r="C5" s="1" t="s">
        <v>79</v>
      </c>
      <c r="D5" t="s">
        <v>97</v>
      </c>
    </row>
    <row r="6" spans="1:4" x14ac:dyDescent="0.35">
      <c r="A6" t="s">
        <v>4</v>
      </c>
      <c r="B6" t="s">
        <v>48</v>
      </c>
      <c r="C6" s="1" t="s">
        <v>80</v>
      </c>
      <c r="D6" t="s">
        <v>97</v>
      </c>
    </row>
    <row r="7" spans="1:4" x14ac:dyDescent="0.35">
      <c r="A7" t="s">
        <v>5</v>
      </c>
      <c r="B7" t="s">
        <v>49</v>
      </c>
      <c r="C7" s="1" t="s">
        <v>81</v>
      </c>
      <c r="D7" t="s">
        <v>97</v>
      </c>
    </row>
    <row r="8" spans="1:4" ht="29" x14ac:dyDescent="0.35">
      <c r="A8" t="s">
        <v>6</v>
      </c>
      <c r="B8" t="s">
        <v>50</v>
      </c>
      <c r="C8" s="1" t="s">
        <v>82</v>
      </c>
      <c r="D8" s="1" t="s">
        <v>100</v>
      </c>
    </row>
    <row r="9" spans="1:4" x14ac:dyDescent="0.35">
      <c r="A9" t="s">
        <v>7</v>
      </c>
      <c r="B9" t="s">
        <v>51</v>
      </c>
      <c r="C9" s="1" t="s">
        <v>83</v>
      </c>
    </row>
    <row r="10" spans="1:4" ht="72.5" x14ac:dyDescent="0.35">
      <c r="A10" t="s">
        <v>8</v>
      </c>
      <c r="B10" t="s">
        <v>52</v>
      </c>
      <c r="C10" s="1" t="s">
        <v>84</v>
      </c>
      <c r="D10" t="s">
        <v>97</v>
      </c>
    </row>
    <row r="11" spans="1:4" ht="87" x14ac:dyDescent="0.35">
      <c r="A11" t="s">
        <v>9</v>
      </c>
      <c r="B11" t="s">
        <v>53</v>
      </c>
      <c r="C11" s="1" t="s">
        <v>85</v>
      </c>
      <c r="D11" s="1" t="s">
        <v>100</v>
      </c>
    </row>
    <row r="12" spans="1:4" ht="72.5" x14ac:dyDescent="0.35">
      <c r="A12" t="s">
        <v>10</v>
      </c>
      <c r="B12" t="s">
        <v>54</v>
      </c>
      <c r="C12" s="1" t="s">
        <v>86</v>
      </c>
      <c r="D12" t="s">
        <v>98</v>
      </c>
    </row>
    <row r="13" spans="1:4" ht="72.5" x14ac:dyDescent="0.35">
      <c r="A13" t="s">
        <v>11</v>
      </c>
      <c r="B13" t="s">
        <v>55</v>
      </c>
      <c r="C13" s="1" t="s">
        <v>87</v>
      </c>
      <c r="D13" t="s">
        <v>97</v>
      </c>
    </row>
    <row r="14" spans="1:4" ht="72.5" x14ac:dyDescent="0.35">
      <c r="A14" t="s">
        <v>12</v>
      </c>
      <c r="B14" t="s">
        <v>56</v>
      </c>
      <c r="C14" s="1" t="s">
        <v>87</v>
      </c>
      <c r="D14" t="s">
        <v>97</v>
      </c>
    </row>
    <row r="15" spans="1:4" ht="72.5" x14ac:dyDescent="0.35">
      <c r="A15" t="s">
        <v>13</v>
      </c>
      <c r="B15" t="s">
        <v>57</v>
      </c>
      <c r="C15" s="1" t="s">
        <v>86</v>
      </c>
      <c r="D15" t="s">
        <v>98</v>
      </c>
    </row>
    <row r="16" spans="1:4" x14ac:dyDescent="0.35">
      <c r="A16" t="s">
        <v>14</v>
      </c>
      <c r="B16" t="s">
        <v>58</v>
      </c>
      <c r="C16" s="1" t="s">
        <v>88</v>
      </c>
      <c r="D16" t="s">
        <v>97</v>
      </c>
    </row>
    <row r="17" spans="1:4" x14ac:dyDescent="0.35">
      <c r="A17" t="s">
        <v>15</v>
      </c>
      <c r="B17" t="s">
        <v>59</v>
      </c>
      <c r="C17" s="1" t="s">
        <v>89</v>
      </c>
      <c r="D17" s="1" t="s">
        <v>100</v>
      </c>
    </row>
    <row r="18" spans="1:4" x14ac:dyDescent="0.35">
      <c r="A18" t="s">
        <v>16</v>
      </c>
      <c r="B18" t="s">
        <v>60</v>
      </c>
      <c r="C18" s="1" t="s">
        <v>90</v>
      </c>
      <c r="D18" t="s">
        <v>97</v>
      </c>
    </row>
    <row r="19" spans="1:4" ht="29" x14ac:dyDescent="0.35">
      <c r="A19" t="s">
        <v>17</v>
      </c>
      <c r="B19" t="s">
        <v>61</v>
      </c>
      <c r="C19" s="1" t="s">
        <v>76</v>
      </c>
      <c r="D19" s="1" t="s">
        <v>100</v>
      </c>
    </row>
    <row r="20" spans="1:4" x14ac:dyDescent="0.35">
      <c r="A20" t="s">
        <v>18</v>
      </c>
      <c r="B20" t="s">
        <v>62</v>
      </c>
      <c r="C20" s="1" t="s">
        <v>91</v>
      </c>
      <c r="D20" t="s">
        <v>97</v>
      </c>
    </row>
    <row r="21" spans="1:4" ht="29" x14ac:dyDescent="0.35">
      <c r="A21" t="s">
        <v>19</v>
      </c>
      <c r="B21" t="s">
        <v>63</v>
      </c>
      <c r="C21" s="1" t="s">
        <v>92</v>
      </c>
      <c r="D21" s="1" t="s">
        <v>100</v>
      </c>
    </row>
    <row r="22" spans="1:4" x14ac:dyDescent="0.35">
      <c r="A22" t="s">
        <v>20</v>
      </c>
      <c r="B22" t="s">
        <v>64</v>
      </c>
      <c r="C22" s="1" t="s">
        <v>93</v>
      </c>
      <c r="D22" t="s">
        <v>99</v>
      </c>
    </row>
    <row r="23" spans="1:4" x14ac:dyDescent="0.35">
      <c r="A23" t="s">
        <v>21</v>
      </c>
      <c r="B23" t="s">
        <v>65</v>
      </c>
      <c r="C23" s="1" t="s">
        <v>94</v>
      </c>
      <c r="D23" s="1" t="s">
        <v>100</v>
      </c>
    </row>
    <row r="24" spans="1:4" x14ac:dyDescent="0.35">
      <c r="A24" t="s">
        <v>22</v>
      </c>
      <c r="B24" t="s">
        <v>66</v>
      </c>
      <c r="C24" s="1" t="s">
        <v>95</v>
      </c>
      <c r="D24" s="1" t="s">
        <v>100</v>
      </c>
    </row>
    <row r="25" spans="1:4" x14ac:dyDescent="0.35">
      <c r="A25" t="s">
        <v>23</v>
      </c>
      <c r="B25" t="s">
        <v>67</v>
      </c>
      <c r="C25" s="1" t="s">
        <v>83</v>
      </c>
    </row>
    <row r="26" spans="1:4" x14ac:dyDescent="0.35">
      <c r="A26" t="s">
        <v>24</v>
      </c>
      <c r="B26" t="s">
        <v>68</v>
      </c>
      <c r="C26" s="1" t="s">
        <v>94</v>
      </c>
      <c r="D26" s="1" t="s">
        <v>100</v>
      </c>
    </row>
    <row r="27" spans="1:4" ht="43.5" x14ac:dyDescent="0.35">
      <c r="A27" t="s">
        <v>25</v>
      </c>
      <c r="B27" t="s">
        <v>69</v>
      </c>
      <c r="C27" s="1" t="s">
        <v>96</v>
      </c>
      <c r="D27" s="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97485-F266-40CA-85D0-82EC36411BF5}">
  <dimension ref="A1:D19"/>
  <sheetViews>
    <sheetView topLeftCell="A4" workbookViewId="0">
      <selection activeCell="B5" sqref="B5"/>
    </sheetView>
  </sheetViews>
  <sheetFormatPr defaultRowHeight="14.5" x14ac:dyDescent="0.35"/>
  <cols>
    <col min="2" max="2" width="52.36328125" bestFit="1" customWidth="1"/>
    <col min="3" max="3" width="15.26953125" customWidth="1"/>
  </cols>
  <sheetData>
    <row r="1" spans="1:4" x14ac:dyDescent="0.35">
      <c r="A1" t="s">
        <v>70</v>
      </c>
      <c r="B1" s="1" t="s">
        <v>71</v>
      </c>
      <c r="C1" s="1" t="s">
        <v>75</v>
      </c>
      <c r="D1" t="s">
        <v>73</v>
      </c>
    </row>
    <row r="2" spans="1:4" x14ac:dyDescent="0.35">
      <c r="A2" t="s">
        <v>26</v>
      </c>
      <c r="B2" t="s">
        <v>103</v>
      </c>
    </row>
    <row r="3" spans="1:4" ht="58" x14ac:dyDescent="0.35">
      <c r="A3" t="s">
        <v>27</v>
      </c>
      <c r="B3" t="s">
        <v>104</v>
      </c>
      <c r="C3" s="1" t="s">
        <v>105</v>
      </c>
    </row>
    <row r="4" spans="1:4" ht="72.5" x14ac:dyDescent="0.35">
      <c r="A4" t="s">
        <v>28</v>
      </c>
      <c r="B4" t="s">
        <v>106</v>
      </c>
      <c r="C4" s="1" t="s">
        <v>87</v>
      </c>
    </row>
    <row r="5" spans="1:4" ht="72.5" x14ac:dyDescent="0.35">
      <c r="A5" t="s">
        <v>29</v>
      </c>
      <c r="B5" t="s">
        <v>107</v>
      </c>
      <c r="C5" s="1" t="s">
        <v>87</v>
      </c>
    </row>
    <row r="6" spans="1:4" ht="29" x14ac:dyDescent="0.35">
      <c r="A6" t="s">
        <v>30</v>
      </c>
      <c r="B6" t="s">
        <v>108</v>
      </c>
      <c r="C6" s="1" t="s">
        <v>122</v>
      </c>
    </row>
    <row r="7" spans="1:4" ht="29" x14ac:dyDescent="0.35">
      <c r="A7" t="s">
        <v>31</v>
      </c>
      <c r="B7" t="s">
        <v>109</v>
      </c>
      <c r="C7" s="1" t="s">
        <v>123</v>
      </c>
    </row>
    <row r="8" spans="1:4" ht="29" x14ac:dyDescent="0.35">
      <c r="A8" t="s">
        <v>32</v>
      </c>
      <c r="B8" t="s">
        <v>110</v>
      </c>
      <c r="C8" s="1" t="s">
        <v>124</v>
      </c>
    </row>
    <row r="9" spans="1:4" x14ac:dyDescent="0.35">
      <c r="A9" t="s">
        <v>33</v>
      </c>
      <c r="B9" t="s">
        <v>111</v>
      </c>
      <c r="C9" t="s">
        <v>79</v>
      </c>
    </row>
    <row r="10" spans="1:4" ht="58" x14ac:dyDescent="0.35">
      <c r="A10" t="s">
        <v>34</v>
      </c>
      <c r="B10" t="s">
        <v>112</v>
      </c>
      <c r="C10" s="1" t="s">
        <v>105</v>
      </c>
    </row>
    <row r="11" spans="1:4" ht="29" x14ac:dyDescent="0.35">
      <c r="A11" t="s">
        <v>35</v>
      </c>
      <c r="B11" t="s">
        <v>113</v>
      </c>
      <c r="C11" s="1" t="s">
        <v>125</v>
      </c>
    </row>
    <row r="12" spans="1:4" ht="29" x14ac:dyDescent="0.35">
      <c r="A12" t="s">
        <v>36</v>
      </c>
      <c r="B12" t="s">
        <v>114</v>
      </c>
      <c r="C12" s="1" t="s">
        <v>126</v>
      </c>
    </row>
    <row r="13" spans="1:4" ht="29" x14ac:dyDescent="0.35">
      <c r="A13" t="s">
        <v>37</v>
      </c>
      <c r="B13" t="s">
        <v>115</v>
      </c>
      <c r="C13" s="1" t="s">
        <v>127</v>
      </c>
    </row>
    <row r="14" spans="1:4" ht="29" x14ac:dyDescent="0.35">
      <c r="A14" t="s">
        <v>38</v>
      </c>
      <c r="B14" t="s">
        <v>116</v>
      </c>
      <c r="C14" s="1" t="s">
        <v>128</v>
      </c>
    </row>
    <row r="15" spans="1:4" x14ac:dyDescent="0.35">
      <c r="A15" t="s">
        <v>39</v>
      </c>
      <c r="B15" t="s">
        <v>117</v>
      </c>
    </row>
    <row r="16" spans="1:4" ht="29" x14ac:dyDescent="0.35">
      <c r="A16" t="s">
        <v>40</v>
      </c>
      <c r="B16" t="s">
        <v>118</v>
      </c>
      <c r="C16" s="1" t="s">
        <v>129</v>
      </c>
    </row>
    <row r="17" spans="1:3" ht="43.5" x14ac:dyDescent="0.35">
      <c r="A17" t="s">
        <v>41</v>
      </c>
      <c r="B17" t="s">
        <v>119</v>
      </c>
      <c r="C17" s="1" t="s">
        <v>130</v>
      </c>
    </row>
    <row r="18" spans="1:3" ht="29" x14ac:dyDescent="0.35">
      <c r="A18" t="s">
        <v>42</v>
      </c>
      <c r="B18" t="s">
        <v>120</v>
      </c>
      <c r="C18" s="1" t="s">
        <v>124</v>
      </c>
    </row>
    <row r="19" spans="1:3" x14ac:dyDescent="0.35">
      <c r="A19" t="s">
        <v>43</v>
      </c>
      <c r="B19" t="s">
        <v>121</v>
      </c>
      <c r="C19" s="1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0920-0223-4B27-82C9-B0C257EC0884}">
  <dimension ref="A1:D19"/>
  <sheetViews>
    <sheetView zoomScale="85" zoomScaleNormal="85" workbookViewId="0"/>
  </sheetViews>
  <sheetFormatPr defaultRowHeight="14.5" x14ac:dyDescent="0.35"/>
  <cols>
    <col min="2" max="2" width="52.36328125" bestFit="1" customWidth="1"/>
    <col min="3" max="3" width="15.453125" customWidth="1"/>
  </cols>
  <sheetData>
    <row r="1" spans="1:4" x14ac:dyDescent="0.35">
      <c r="A1" t="s">
        <v>70</v>
      </c>
      <c r="B1" s="1" t="s">
        <v>71</v>
      </c>
      <c r="C1" t="s">
        <v>132</v>
      </c>
      <c r="D1" t="s">
        <v>72</v>
      </c>
    </row>
    <row r="2" spans="1:4" x14ac:dyDescent="0.35">
      <c r="A2" t="s">
        <v>26</v>
      </c>
      <c r="B2" t="s">
        <v>108</v>
      </c>
      <c r="C2" t="str">
        <f>VLOOKUP(B2,lab!$B$2:$C$19,2,FALSE)</f>
        <v>fabH
acpP</v>
      </c>
      <c r="D2" t="s">
        <v>74</v>
      </c>
    </row>
    <row r="3" spans="1:4" x14ac:dyDescent="0.35">
      <c r="A3" t="s">
        <v>27</v>
      </c>
      <c r="B3" t="s">
        <v>109</v>
      </c>
      <c r="C3" t="str">
        <f>VLOOKUP(B3,lab!$B$2:$C$19,2,FALSE)</f>
        <v>aspC
ybdL</v>
      </c>
      <c r="D3" t="s">
        <v>100</v>
      </c>
    </row>
    <row r="4" spans="1:4" x14ac:dyDescent="0.35">
      <c r="A4" t="s">
        <v>28</v>
      </c>
      <c r="B4" t="s">
        <v>114</v>
      </c>
      <c r="C4" t="str">
        <f>VLOOKUP(B4,lab!$B$2:$C$19,2,FALSE)</f>
        <v>fbaA
fbaB</v>
      </c>
      <c r="D4" t="s">
        <v>133</v>
      </c>
    </row>
    <row r="5" spans="1:4" x14ac:dyDescent="0.35">
      <c r="A5" t="s">
        <v>29</v>
      </c>
      <c r="B5" t="s">
        <v>115</v>
      </c>
      <c r="C5" t="str">
        <f>VLOOKUP(B5,lab!$B$2:$C$19,2,FALSE)</f>
        <v>cycA
KPN_01014</v>
      </c>
      <c r="D5" t="s">
        <v>97</v>
      </c>
    </row>
    <row r="6" spans="1:4" x14ac:dyDescent="0.35">
      <c r="A6" t="s">
        <v>30</v>
      </c>
      <c r="B6" t="s">
        <v>106</v>
      </c>
      <c r="C6" t="str">
        <f>VLOOKUP(B6,lab!$B$2:$C$19,2,FALSE)</f>
        <v>phoE
KPN_02430
ompN
ompC
ompF</v>
      </c>
      <c r="D6" t="s">
        <v>97</v>
      </c>
    </row>
    <row r="7" spans="1:4" x14ac:dyDescent="0.35">
      <c r="A7" t="s">
        <v>31</v>
      </c>
      <c r="B7" t="s">
        <v>113</v>
      </c>
      <c r="C7" t="str">
        <f>VLOOKUP(B7,lab!$B$2:$C$19,2,FALSE)</f>
        <v>fabF
fabB</v>
      </c>
      <c r="D7" t="s">
        <v>74</v>
      </c>
    </row>
    <row r="8" spans="1:4" x14ac:dyDescent="0.35">
      <c r="A8" t="s">
        <v>32</v>
      </c>
      <c r="B8" t="s">
        <v>111</v>
      </c>
      <c r="C8" t="str">
        <f>VLOOKUP(B8,lab!$B$2:$C$19,2,FALSE)</f>
        <v>brnQ</v>
      </c>
      <c r="D8" t="s">
        <v>97</v>
      </c>
    </row>
    <row r="9" spans="1:4" x14ac:dyDescent="0.35">
      <c r="A9" t="s">
        <v>33</v>
      </c>
      <c r="B9" t="s">
        <v>110</v>
      </c>
      <c r="C9" t="str">
        <f>VLOOKUP(B9,lab!$B$2:$C$19,2,FALSE)</f>
        <v>adk
ndk</v>
      </c>
      <c r="D9" t="s">
        <v>99</v>
      </c>
    </row>
    <row r="10" spans="1:4" x14ac:dyDescent="0.35">
      <c r="A10" t="s">
        <v>34</v>
      </c>
      <c r="B10" t="s">
        <v>107</v>
      </c>
      <c r="C10" t="str">
        <f>VLOOKUP(B10,lab!$B$2:$C$19,2,FALSE)</f>
        <v>phoE
KPN_02430
ompN
ompC
ompF</v>
      </c>
      <c r="D10" t="s">
        <v>97</v>
      </c>
    </row>
    <row r="11" spans="1:4" x14ac:dyDescent="0.35">
      <c r="A11" t="s">
        <v>35</v>
      </c>
      <c r="B11" t="s">
        <v>120</v>
      </c>
      <c r="C11" t="str">
        <f>VLOOKUP(B11,lab!$B$2:$C$19,2,FALSE)</f>
        <v>adk
ndk</v>
      </c>
      <c r="D11" t="s">
        <v>99</v>
      </c>
    </row>
    <row r="12" spans="1:4" x14ac:dyDescent="0.35">
      <c r="A12" t="s">
        <v>36</v>
      </c>
      <c r="B12" t="s">
        <v>118</v>
      </c>
      <c r="C12" t="str">
        <f>VLOOKUP(B12,lab!$B$2:$C$19,2,FALSE)</f>
        <v>pfkB
pfkA</v>
      </c>
      <c r="D12" t="s">
        <v>133</v>
      </c>
    </row>
    <row r="13" spans="1:4" x14ac:dyDescent="0.35">
      <c r="A13" t="s">
        <v>37</v>
      </c>
      <c r="B13" t="s">
        <v>112</v>
      </c>
      <c r="C13" t="str">
        <f>VLOOKUP(B13,lab!$B$2:$C$19,2,FALSE)</f>
        <v>trxC
nrdB
nrdA
trxA</v>
      </c>
      <c r="D13" t="s">
        <v>99</v>
      </c>
    </row>
    <row r="14" spans="1:4" x14ac:dyDescent="0.35">
      <c r="A14" t="s">
        <v>38</v>
      </c>
      <c r="B14" t="s">
        <v>104</v>
      </c>
      <c r="C14" t="str">
        <f>VLOOKUP(B14,lab!$B$2:$C$19,2,FALSE)</f>
        <v>trxC
nrdB
nrdA
trxA</v>
      </c>
      <c r="D14" t="s">
        <v>99</v>
      </c>
    </row>
    <row r="15" spans="1:4" x14ac:dyDescent="0.35">
      <c r="A15" t="s">
        <v>39</v>
      </c>
      <c r="B15" t="s">
        <v>116</v>
      </c>
      <c r="C15" t="str">
        <f>VLOOKUP(B15,lab!$B$2:$C$19,2,FALSE)</f>
        <v>sdaC
tdcC</v>
      </c>
      <c r="D15" t="s">
        <v>97</v>
      </c>
    </row>
    <row r="16" spans="1:4" x14ac:dyDescent="0.35">
      <c r="A16" t="s">
        <v>40</v>
      </c>
      <c r="B16" t="s">
        <v>119</v>
      </c>
      <c r="C16" t="str">
        <f>VLOOKUP(B16,lab!$B$2:$C$19,2,FALSE)</f>
        <v>trxC
trxB
trxA</v>
      </c>
      <c r="D16" t="s">
        <v>99</v>
      </c>
    </row>
    <row r="17" spans="1:4" x14ac:dyDescent="0.35">
      <c r="A17" t="s">
        <v>41</v>
      </c>
      <c r="B17" t="s">
        <v>121</v>
      </c>
      <c r="C17" t="str">
        <f>VLOOKUP(B17,lab!$B$2:$C$19,2,FALSE)</f>
        <v>proP</v>
      </c>
      <c r="D17" t="s">
        <v>83</v>
      </c>
    </row>
    <row r="18" spans="1:4" x14ac:dyDescent="0.35">
      <c r="A18" t="s">
        <v>42</v>
      </c>
      <c r="B18" t="s">
        <v>103</v>
      </c>
      <c r="C18">
        <f>VLOOKUP(B18,lab!$B$2:$C$19,2,FALSE)</f>
        <v>0</v>
      </c>
      <c r="D18" t="s">
        <v>83</v>
      </c>
    </row>
    <row r="19" spans="1:4" x14ac:dyDescent="0.35">
      <c r="A19" t="s">
        <v>43</v>
      </c>
      <c r="B19" t="s">
        <v>117</v>
      </c>
      <c r="C19">
        <f>VLOOKUP(B19,lab!$B$2:$C$19,2,FALSE)</f>
        <v>0</v>
      </c>
      <c r="D19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1D66-91F7-4254-9512-FAC8E90D4924}">
  <dimension ref="A1:D27"/>
  <sheetViews>
    <sheetView zoomScale="40" zoomScaleNormal="40" workbookViewId="0"/>
  </sheetViews>
  <sheetFormatPr defaultRowHeight="14.5" x14ac:dyDescent="0.35"/>
  <cols>
    <col min="1" max="1" width="14.1796875" bestFit="1" customWidth="1"/>
    <col min="2" max="2" width="55.36328125" bestFit="1" customWidth="1"/>
    <col min="3" max="3" width="33.6328125" bestFit="1" customWidth="1"/>
    <col min="4" max="4" width="25.7265625" bestFit="1" customWidth="1"/>
  </cols>
  <sheetData>
    <row r="1" spans="1:4" x14ac:dyDescent="0.35">
      <c r="A1" t="s">
        <v>70</v>
      </c>
      <c r="B1" t="s">
        <v>71</v>
      </c>
      <c r="C1" t="s">
        <v>132</v>
      </c>
      <c r="D1" t="s">
        <v>72</v>
      </c>
    </row>
    <row r="2" spans="1:4" x14ac:dyDescent="0.35">
      <c r="A2" t="s">
        <v>0</v>
      </c>
      <c r="B2" t="s">
        <v>53</v>
      </c>
      <c r="C2" t="str">
        <f>VLOOKUP(B2,clinical!$B$2:$C$27,2,FALSE)</f>
        <v>ilvG
ilvN
ilvH
ilvI
ilvB
ilvM</v>
      </c>
      <c r="D2" t="str">
        <f>VLOOKUP(B2,clinical!$B$2:$D$27,3,FALSE)</f>
        <v>amino acid metabolic process</v>
      </c>
    </row>
    <row r="3" spans="1:4" x14ac:dyDescent="0.35">
      <c r="A3" t="s">
        <v>1</v>
      </c>
      <c r="B3" t="s">
        <v>66</v>
      </c>
      <c r="C3" t="str">
        <f>VLOOKUP(B3,clinical!$B$2:$C$27,2,FALSE)</f>
        <v>ilvD</v>
      </c>
      <c r="D3" t="str">
        <f>VLOOKUP(B3,clinical!$B$2:$D$27,3,FALSE)</f>
        <v>amino acid metabolic process</v>
      </c>
    </row>
    <row r="4" spans="1:4" x14ac:dyDescent="0.35">
      <c r="A4" t="s">
        <v>2</v>
      </c>
      <c r="B4" t="s">
        <v>52</v>
      </c>
      <c r="C4" t="str">
        <f>VLOOKUP(B4,clinical!$B$2:$C$27,2,FALSE)</f>
        <v>dhaM
dhaK
dhaL
ptsH
ptsI</v>
      </c>
      <c r="D4" t="str">
        <f>VLOOKUP(B4,clinical!$B$2:$D$27,3,FALSE)</f>
        <v>transport</v>
      </c>
    </row>
    <row r="5" spans="1:4" x14ac:dyDescent="0.35">
      <c r="A5" t="s">
        <v>3</v>
      </c>
      <c r="B5" t="s">
        <v>64</v>
      </c>
      <c r="C5" t="str">
        <f>VLOOKUP(B5,clinical!$B$2:$C$27,2,FALSE)</f>
        <v>talC</v>
      </c>
      <c r="D5" t="str">
        <f>VLOOKUP(B5,clinical!$B$2:$D$27,3,FALSE)</f>
        <v>primary metabolic process</v>
      </c>
    </row>
    <row r="6" spans="1:4" x14ac:dyDescent="0.35">
      <c r="A6" t="s">
        <v>4</v>
      </c>
      <c r="B6" t="s">
        <v>50</v>
      </c>
      <c r="C6" t="str">
        <f>VLOOKUP(B6,clinical!$B$2:$C$27,2,FALSE)</f>
        <v>KPN_01492
gdhA</v>
      </c>
      <c r="D6" t="str">
        <f>VLOOKUP(B6,clinical!$B$2:$D$27,3,FALSE)</f>
        <v>amino acid metabolic process</v>
      </c>
    </row>
    <row r="7" spans="1:4" x14ac:dyDescent="0.35">
      <c r="A7" t="s">
        <v>5</v>
      </c>
      <c r="B7" t="s">
        <v>49</v>
      </c>
      <c r="C7" t="str">
        <f>VLOOKUP(B7,clinical!$B$2:$C$27,2,FALSE)</f>
        <v>yaaJ</v>
      </c>
      <c r="D7" t="str">
        <f>VLOOKUP(B7,clinical!$B$2:$D$27,3,FALSE)</f>
        <v>transport</v>
      </c>
    </row>
    <row r="8" spans="1:4" x14ac:dyDescent="0.35">
      <c r="A8" t="s">
        <v>6</v>
      </c>
      <c r="B8" t="s">
        <v>48</v>
      </c>
      <c r="C8" t="str">
        <f>VLOOKUP(B8,clinical!$B$2:$C$27,2,FALSE)</f>
        <v>gltP</v>
      </c>
      <c r="D8" t="str">
        <f>VLOOKUP(B8,clinical!$B$2:$D$27,3,FALSE)</f>
        <v>transport</v>
      </c>
    </row>
    <row r="9" spans="1:4" x14ac:dyDescent="0.35">
      <c r="A9" t="s">
        <v>7</v>
      </c>
      <c r="B9" t="s">
        <v>58</v>
      </c>
      <c r="C9" t="str">
        <f>VLOOKUP(B9,clinical!$B$2:$C$27,2,FALSE)</f>
        <v>gltS</v>
      </c>
      <c r="D9" t="str">
        <f>VLOOKUP(B9,clinical!$B$2:$D$27,3,FALSE)</f>
        <v>transport</v>
      </c>
    </row>
    <row r="10" spans="1:4" x14ac:dyDescent="0.35">
      <c r="A10" t="s">
        <v>8</v>
      </c>
      <c r="B10" t="s">
        <v>68</v>
      </c>
      <c r="C10" t="str">
        <f>VLOOKUP(B10,clinical!$B$2:$C$27,2,FALSE)</f>
        <v>leuB</v>
      </c>
      <c r="D10" t="str">
        <f>VLOOKUP(B10,clinical!$B$2:$D$27,3,FALSE)</f>
        <v>amino acid metabolic process</v>
      </c>
    </row>
    <row r="11" spans="1:4" x14ac:dyDescent="0.35">
      <c r="A11" t="s">
        <v>9</v>
      </c>
      <c r="B11" t="s">
        <v>61</v>
      </c>
      <c r="C11" t="str">
        <f>VLOOKUP(B11,clinical!$B$2:$C$27,2,FALSE)</f>
        <v>leuD
leuC</v>
      </c>
      <c r="D11" t="str">
        <f>VLOOKUP(B11,clinical!$B$2:$D$27,3,FALSE)</f>
        <v>amino acid metabolic process</v>
      </c>
    </row>
    <row r="12" spans="1:4" x14ac:dyDescent="0.35">
      <c r="A12" t="s">
        <v>10</v>
      </c>
      <c r="B12" t="s">
        <v>44</v>
      </c>
      <c r="C12" t="str">
        <f>VLOOKUP(B12,clinical!$B$2:$C$27,2,FALSE)</f>
        <v>leuD
leuC</v>
      </c>
      <c r="D12" t="str">
        <f>VLOOKUP(B12,clinical!$B$2:$D$27,3,FALSE)</f>
        <v>amino acid metabolic process</v>
      </c>
    </row>
    <row r="13" spans="1:4" x14ac:dyDescent="0.35">
      <c r="A13" t="s">
        <v>11</v>
      </c>
      <c r="B13" t="s">
        <v>63</v>
      </c>
      <c r="C13" t="str">
        <f>VLOOKUP(B13,clinical!$B$2:$C$27,2,FALSE)</f>
        <v>leuA
KPN_03016</v>
      </c>
      <c r="D13" t="str">
        <f>VLOOKUP(B13,clinical!$B$2:$D$27,3,FALSE)</f>
        <v>amino acid metabolic process</v>
      </c>
    </row>
    <row r="14" spans="1:4" x14ac:dyDescent="0.35">
      <c r="A14" t="s">
        <v>12</v>
      </c>
      <c r="B14" t="s">
        <v>45</v>
      </c>
      <c r="C14" t="str">
        <f>VLOOKUP(B14,clinical!$B$2:$C$27,2,FALSE)</f>
        <v>ilvC</v>
      </c>
      <c r="D14" t="str">
        <f>VLOOKUP(B14,clinical!$B$2:$D$27,3,FALSE)</f>
        <v>amino acid metabolic process</v>
      </c>
    </row>
    <row r="15" spans="1:4" x14ac:dyDescent="0.35">
      <c r="A15" t="s">
        <v>13</v>
      </c>
      <c r="B15" t="s">
        <v>46</v>
      </c>
      <c r="C15" t="str">
        <f>VLOOKUP(B15,clinical!$B$2:$C$27,2,FALSE)</f>
        <v>fabH</v>
      </c>
      <c r="D15" t="str">
        <f>VLOOKUP(B15,clinical!$B$2:$D$27,3,FALSE)</f>
        <v>lipid metabolic process</v>
      </c>
    </row>
    <row r="16" spans="1:4" x14ac:dyDescent="0.35">
      <c r="A16" t="s">
        <v>14</v>
      </c>
      <c r="B16" t="s">
        <v>69</v>
      </c>
      <c r="C16" t="str">
        <f>VLOOKUP(B16,clinical!$B$2:$C$27,2,FALSE)</f>
        <v>tyrB
ilvE
KPN_01365</v>
      </c>
      <c r="D16" t="str">
        <f>VLOOKUP(B16,clinical!$B$2:$D$27,3,FALSE)</f>
        <v>amino acid metabolic process</v>
      </c>
    </row>
    <row r="17" spans="1:4" x14ac:dyDescent="0.35">
      <c r="A17" t="s">
        <v>15</v>
      </c>
      <c r="B17" t="s">
        <v>65</v>
      </c>
      <c r="C17" t="str">
        <f>VLOOKUP(B17,clinical!$B$2:$C$27,2,FALSE)</f>
        <v>leuB</v>
      </c>
      <c r="D17" t="str">
        <f>VLOOKUP(B17,clinical!$B$2:$D$27,3,FALSE)</f>
        <v>amino acid metabolic process</v>
      </c>
    </row>
    <row r="18" spans="1:4" x14ac:dyDescent="0.35">
      <c r="A18" t="s">
        <v>16</v>
      </c>
      <c r="B18" t="s">
        <v>54</v>
      </c>
      <c r="C18" t="str">
        <f>VLOOKUP(B18,clinical!$B$2:$C$27,2,FALSE)</f>
        <v>fldA
nrdD
nrdG
fldB
fpr</v>
      </c>
      <c r="D18" t="str">
        <f>VLOOKUP(B18,clinical!$B$2:$D$27,3,FALSE)</f>
        <v>DNA metabolic process</v>
      </c>
    </row>
    <row r="19" spans="1:4" x14ac:dyDescent="0.35">
      <c r="A19" t="s">
        <v>17</v>
      </c>
      <c r="B19" t="s">
        <v>57</v>
      </c>
      <c r="C19" t="str">
        <f>VLOOKUP(B19,clinical!$B$2:$C$27,2,FALSE)</f>
        <v>fldA
nrdD
nrdG
fldB
fpr</v>
      </c>
      <c r="D19" t="str">
        <f>VLOOKUP(B19,clinical!$B$2:$D$27,3,FALSE)</f>
        <v>DNA metabolic process</v>
      </c>
    </row>
    <row r="20" spans="1:4" x14ac:dyDescent="0.35">
      <c r="A20" t="s">
        <v>18</v>
      </c>
      <c r="B20" t="s">
        <v>62</v>
      </c>
      <c r="C20" t="str">
        <f>VLOOKUP(B20,clinical!$B$2:$C$27,2,FALSE)</f>
        <v>ycdG</v>
      </c>
      <c r="D20" t="str">
        <f>VLOOKUP(B20,clinical!$B$2:$D$27,3,FALSE)</f>
        <v>transport</v>
      </c>
    </row>
    <row r="21" spans="1:4" x14ac:dyDescent="0.35">
      <c r="A21" t="s">
        <v>19</v>
      </c>
      <c r="B21" t="s">
        <v>56</v>
      </c>
      <c r="C21" t="str">
        <f>VLOOKUP(B21,clinical!$B$2:$C$27,2,FALSE)</f>
        <v>phoE
KPN_02430
ompN
ompC
ompF</v>
      </c>
      <c r="D21" t="str">
        <f>VLOOKUP(B21,clinical!$B$2:$D$27,3,FALSE)</f>
        <v>transport</v>
      </c>
    </row>
    <row r="22" spans="1:4" x14ac:dyDescent="0.35">
      <c r="A22" t="s">
        <v>20</v>
      </c>
      <c r="B22" t="s">
        <v>59</v>
      </c>
      <c r="C22" t="str">
        <f>VLOOKUP(B22,clinical!$B$2:$C$27,2,FALSE)</f>
        <v>ilvE</v>
      </c>
      <c r="D22" t="str">
        <f>VLOOKUP(B22,clinical!$B$2:$D$27,3,FALSE)</f>
        <v>amino acid metabolic process</v>
      </c>
    </row>
    <row r="23" spans="1:4" x14ac:dyDescent="0.35">
      <c r="A23" t="s">
        <v>21</v>
      </c>
      <c r="B23" t="s">
        <v>60</v>
      </c>
      <c r="C23" t="str">
        <f>VLOOKUP(B23,clinical!$B$2:$C$27,2,FALSE)</f>
        <v>putP</v>
      </c>
      <c r="D23" t="str">
        <f>VLOOKUP(B23,clinical!$B$2:$D$27,3,FALSE)</f>
        <v>transport</v>
      </c>
    </row>
    <row r="24" spans="1:4" x14ac:dyDescent="0.35">
      <c r="A24" t="s">
        <v>22</v>
      </c>
      <c r="B24" t="s">
        <v>47</v>
      </c>
      <c r="C24" t="str">
        <f>VLOOKUP(B24,clinical!$B$2:$C$27,2,FALSE)</f>
        <v>brnQ</v>
      </c>
      <c r="D24" t="str">
        <f>VLOOKUP(B24,clinical!$B$2:$D$27,3,FALSE)</f>
        <v>transport</v>
      </c>
    </row>
    <row r="25" spans="1:4" x14ac:dyDescent="0.35">
      <c r="A25" t="s">
        <v>23</v>
      </c>
      <c r="B25" t="s">
        <v>55</v>
      </c>
      <c r="C25" t="str">
        <f>VLOOKUP(B25,clinical!$B$2:$C$27,2,FALSE)</f>
        <v>phoE
KPN_02430
ompN
ompC
ompF</v>
      </c>
      <c r="D25" t="str">
        <f>VLOOKUP(B25,clinical!$B$2:$D$27,3,FALSE)</f>
        <v>transport</v>
      </c>
    </row>
    <row r="26" spans="1:4" x14ac:dyDescent="0.35">
      <c r="A26" t="s">
        <v>24</v>
      </c>
      <c r="B26" t="s">
        <v>51</v>
      </c>
      <c r="C26" t="str">
        <f>VLOOKUP(B26,clinical!$B$2:$C$27,2,FALSE)</f>
        <v>(NA)</v>
      </c>
      <c r="D26">
        <f>VLOOKUP(B26,clinical!$B$2:$D$27,3,FALSE)</f>
        <v>0</v>
      </c>
    </row>
    <row r="27" spans="1:4" x14ac:dyDescent="0.35">
      <c r="A27" t="s">
        <v>25</v>
      </c>
      <c r="B27" t="s">
        <v>67</v>
      </c>
      <c r="C27" t="str">
        <f>VLOOKUP(B27,clinical!$B$2:$C$27,2,FALSE)</f>
        <v>(NA)</v>
      </c>
      <c r="D27">
        <f>VLOOKUP(B27,clinical!$B$2:$D$27,3,FALSE)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862-A18A-4C60-88E3-F7470A3E6E42}">
  <dimension ref="A1:E27"/>
  <sheetViews>
    <sheetView tabSelected="1" zoomScale="55" zoomScaleNormal="55" workbookViewId="0"/>
  </sheetViews>
  <sheetFormatPr defaultRowHeight="14.5" x14ac:dyDescent="0.35"/>
  <cols>
    <col min="1" max="1" width="14.1796875" bestFit="1" customWidth="1"/>
    <col min="2" max="2" width="60.90625" bestFit="1" customWidth="1"/>
    <col min="3" max="3" width="2.26953125" customWidth="1"/>
    <col min="4" max="4" width="12" bestFit="1" customWidth="1"/>
    <col min="5" max="5" width="57.81640625" bestFit="1" customWidth="1"/>
  </cols>
  <sheetData>
    <row r="1" spans="1:5" x14ac:dyDescent="0.35">
      <c r="A1" s="3" t="s">
        <v>70</v>
      </c>
      <c r="B1" s="3" t="s">
        <v>134</v>
      </c>
      <c r="D1" s="3" t="s">
        <v>70</v>
      </c>
      <c r="E1" s="4" t="s">
        <v>135</v>
      </c>
    </row>
    <row r="2" spans="1:5" x14ac:dyDescent="0.35">
      <c r="A2" t="s">
        <v>0</v>
      </c>
      <c r="B2" t="s">
        <v>53</v>
      </c>
      <c r="D2" t="s">
        <v>26</v>
      </c>
      <c r="E2" t="s">
        <v>108</v>
      </c>
    </row>
    <row r="3" spans="1:5" x14ac:dyDescent="0.35">
      <c r="A3" t="s">
        <v>1</v>
      </c>
      <c r="B3" t="s">
        <v>66</v>
      </c>
      <c r="D3" t="s">
        <v>27</v>
      </c>
      <c r="E3" t="s">
        <v>109</v>
      </c>
    </row>
    <row r="4" spans="1:5" x14ac:dyDescent="0.35">
      <c r="A4" t="s">
        <v>2</v>
      </c>
      <c r="B4" t="s">
        <v>52</v>
      </c>
      <c r="D4" t="s">
        <v>28</v>
      </c>
      <c r="E4" t="s">
        <v>114</v>
      </c>
    </row>
    <row r="5" spans="1:5" x14ac:dyDescent="0.35">
      <c r="A5" t="s">
        <v>3</v>
      </c>
      <c r="B5" t="s">
        <v>64</v>
      </c>
      <c r="D5" t="s">
        <v>29</v>
      </c>
      <c r="E5" t="s">
        <v>115</v>
      </c>
    </row>
    <row r="6" spans="1:5" x14ac:dyDescent="0.35">
      <c r="A6" t="s">
        <v>4</v>
      </c>
      <c r="B6" t="s">
        <v>50</v>
      </c>
      <c r="D6" t="s">
        <v>30</v>
      </c>
      <c r="E6" t="s">
        <v>106</v>
      </c>
    </row>
    <row r="7" spans="1:5" x14ac:dyDescent="0.35">
      <c r="A7" t="s">
        <v>5</v>
      </c>
      <c r="B7" t="s">
        <v>49</v>
      </c>
      <c r="D7" t="s">
        <v>31</v>
      </c>
      <c r="E7" t="s">
        <v>113</v>
      </c>
    </row>
    <row r="8" spans="1:5" x14ac:dyDescent="0.35">
      <c r="A8" t="s">
        <v>6</v>
      </c>
      <c r="B8" t="s">
        <v>48</v>
      </c>
      <c r="D8" t="s">
        <v>32</v>
      </c>
      <c r="E8" t="s">
        <v>111</v>
      </c>
    </row>
    <row r="9" spans="1:5" x14ac:dyDescent="0.35">
      <c r="A9" t="s">
        <v>7</v>
      </c>
      <c r="B9" t="s">
        <v>58</v>
      </c>
      <c r="D9" t="s">
        <v>33</v>
      </c>
      <c r="E9" t="s">
        <v>110</v>
      </c>
    </row>
    <row r="10" spans="1:5" x14ac:dyDescent="0.35">
      <c r="A10" t="s">
        <v>8</v>
      </c>
      <c r="B10" t="s">
        <v>68</v>
      </c>
      <c r="D10" t="s">
        <v>34</v>
      </c>
      <c r="E10" t="s">
        <v>107</v>
      </c>
    </row>
    <row r="11" spans="1:5" x14ac:dyDescent="0.35">
      <c r="A11" t="s">
        <v>9</v>
      </c>
      <c r="B11" t="s">
        <v>61</v>
      </c>
      <c r="D11" t="s">
        <v>35</v>
      </c>
      <c r="E11" t="s">
        <v>120</v>
      </c>
    </row>
    <row r="12" spans="1:5" x14ac:dyDescent="0.35">
      <c r="A12" t="s">
        <v>10</v>
      </c>
      <c r="B12" t="s">
        <v>44</v>
      </c>
      <c r="D12" t="s">
        <v>36</v>
      </c>
      <c r="E12" t="s">
        <v>118</v>
      </c>
    </row>
    <row r="13" spans="1:5" x14ac:dyDescent="0.35">
      <c r="A13" t="s">
        <v>11</v>
      </c>
      <c r="B13" t="s">
        <v>63</v>
      </c>
      <c r="D13" t="s">
        <v>37</v>
      </c>
      <c r="E13" t="s">
        <v>112</v>
      </c>
    </row>
    <row r="14" spans="1:5" x14ac:dyDescent="0.35">
      <c r="A14" t="s">
        <v>12</v>
      </c>
      <c r="B14" t="s">
        <v>45</v>
      </c>
      <c r="D14" t="s">
        <v>38</v>
      </c>
      <c r="E14" t="s">
        <v>104</v>
      </c>
    </row>
    <row r="15" spans="1:5" x14ac:dyDescent="0.35">
      <c r="A15" t="s">
        <v>13</v>
      </c>
      <c r="B15" t="s">
        <v>46</v>
      </c>
      <c r="D15" t="s">
        <v>39</v>
      </c>
      <c r="E15" t="s">
        <v>116</v>
      </c>
    </row>
    <row r="16" spans="1:5" x14ac:dyDescent="0.35">
      <c r="A16" t="s">
        <v>14</v>
      </c>
      <c r="B16" t="s">
        <v>69</v>
      </c>
      <c r="D16" t="s">
        <v>40</v>
      </c>
      <c r="E16" t="s">
        <v>119</v>
      </c>
    </row>
    <row r="17" spans="1:5" x14ac:dyDescent="0.35">
      <c r="A17" t="s">
        <v>15</v>
      </c>
      <c r="B17" t="s">
        <v>65</v>
      </c>
      <c r="D17" t="s">
        <v>41</v>
      </c>
      <c r="E17" t="s">
        <v>121</v>
      </c>
    </row>
    <row r="18" spans="1:5" x14ac:dyDescent="0.35">
      <c r="A18" t="s">
        <v>16</v>
      </c>
      <c r="B18" t="s">
        <v>54</v>
      </c>
      <c r="D18" t="s">
        <v>42</v>
      </c>
      <c r="E18" t="s">
        <v>103</v>
      </c>
    </row>
    <row r="19" spans="1:5" x14ac:dyDescent="0.35">
      <c r="A19" t="s">
        <v>17</v>
      </c>
      <c r="B19" t="s">
        <v>57</v>
      </c>
      <c r="D19" t="s">
        <v>43</v>
      </c>
      <c r="E19" t="s">
        <v>117</v>
      </c>
    </row>
    <row r="20" spans="1:5" x14ac:dyDescent="0.35">
      <c r="A20" t="s">
        <v>18</v>
      </c>
      <c r="B20" t="s">
        <v>62</v>
      </c>
    </row>
    <row r="21" spans="1:5" x14ac:dyDescent="0.35">
      <c r="A21" t="s">
        <v>19</v>
      </c>
      <c r="B21" t="s">
        <v>56</v>
      </c>
    </row>
    <row r="22" spans="1:5" x14ac:dyDescent="0.35">
      <c r="A22" t="s">
        <v>20</v>
      </c>
      <c r="B22" t="s">
        <v>59</v>
      </c>
    </row>
    <row r="23" spans="1:5" x14ac:dyDescent="0.35">
      <c r="A23" t="s">
        <v>21</v>
      </c>
      <c r="B23" t="s">
        <v>60</v>
      </c>
    </row>
    <row r="24" spans="1:5" x14ac:dyDescent="0.35">
      <c r="A24" t="s">
        <v>22</v>
      </c>
      <c r="B24" t="s">
        <v>47</v>
      </c>
    </row>
    <row r="25" spans="1:5" x14ac:dyDescent="0.35">
      <c r="A25" t="s">
        <v>23</v>
      </c>
      <c r="B25" t="s">
        <v>55</v>
      </c>
    </row>
    <row r="26" spans="1:5" x14ac:dyDescent="0.35">
      <c r="A26" t="s">
        <v>24</v>
      </c>
      <c r="B26" t="s">
        <v>51</v>
      </c>
    </row>
    <row r="27" spans="1:5" x14ac:dyDescent="0.35">
      <c r="A27" t="s">
        <v>25</v>
      </c>
      <c r="B27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valuecount</vt:lpstr>
      <vt:lpstr>clinical</vt:lpstr>
      <vt:lpstr>lab</vt:lpstr>
      <vt:lpstr>lab_corrected</vt:lpstr>
      <vt:lpstr>clinical_corrected</vt:lpstr>
      <vt:lpstr>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Naufal Muhammad Alif</dc:creator>
  <cp:lastModifiedBy>Naufal Muhammad Alif</cp:lastModifiedBy>
  <dcterms:created xsi:type="dcterms:W3CDTF">2015-06-05T18:17:20Z</dcterms:created>
  <dcterms:modified xsi:type="dcterms:W3CDTF">2025-09-17T11:18:15Z</dcterms:modified>
</cp:coreProperties>
</file>