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uliah\semester 4\SCPK\TUGAS\SAW\"/>
    </mc:Choice>
  </mc:AlternateContent>
  <xr:revisionPtr revIDLastSave="0" documentId="13_ncr:1_{0DCC3DF7-E3AA-458C-828E-1E9FC54DFF4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K42" i="1"/>
  <c r="E50" i="1" s="1"/>
  <c r="L44" i="1"/>
  <c r="F52" i="1" s="1"/>
  <c r="L43" i="1"/>
  <c r="F51" i="1" s="1"/>
  <c r="L42" i="1"/>
  <c r="F50" i="1" s="1"/>
  <c r="L41" i="1"/>
  <c r="F49" i="1" s="1"/>
  <c r="L40" i="1"/>
  <c r="F48" i="1" s="1"/>
  <c r="K44" i="1"/>
  <c r="E52" i="1" s="1"/>
  <c r="K43" i="1"/>
  <c r="E51" i="1" s="1"/>
  <c r="K41" i="1"/>
  <c r="E49" i="1" s="1"/>
  <c r="K40" i="1"/>
  <c r="E48" i="1" s="1"/>
  <c r="J44" i="1"/>
  <c r="D52" i="1" s="1"/>
  <c r="J43" i="1"/>
  <c r="D51" i="1" s="1"/>
  <c r="D50" i="1"/>
  <c r="J41" i="1"/>
  <c r="D49" i="1" s="1"/>
  <c r="J40" i="1"/>
  <c r="D48" i="1" s="1"/>
  <c r="I44" i="1"/>
  <c r="C52" i="1" s="1"/>
  <c r="I43" i="1"/>
  <c r="C51" i="1" s="1"/>
  <c r="I42" i="1"/>
  <c r="C50" i="1" s="1"/>
  <c r="I41" i="1"/>
  <c r="C49" i="1" s="1"/>
  <c r="I40" i="1"/>
  <c r="C48" i="1" s="1"/>
  <c r="K51" i="1" l="1"/>
  <c r="K49" i="1"/>
  <c r="K48" i="1"/>
  <c r="K47" i="1"/>
  <c r="K50" i="1"/>
</calcChain>
</file>

<file path=xl/sharedStrings.xml><?xml version="1.0" encoding="utf-8"?>
<sst xmlns="http://schemas.openxmlformats.org/spreadsheetml/2006/main" count="135" uniqueCount="87">
  <si>
    <t>Anggota Kelompok :</t>
  </si>
  <si>
    <t>Pemberian Variabel</t>
  </si>
  <si>
    <t>C1</t>
  </si>
  <si>
    <t>Nilai</t>
  </si>
  <si>
    <t>Alternatif</t>
  </si>
  <si>
    <t>Kriteria</t>
  </si>
  <si>
    <t>C2</t>
  </si>
  <si>
    <t>C3</t>
  </si>
  <si>
    <t>C4</t>
  </si>
  <si>
    <t>Total</t>
  </si>
  <si>
    <t>Bobot</t>
  </si>
  <si>
    <t>Sistem Pendukung Keputusan Membeli Mobil Listrik dengan Metode Simple Additive Weighting (SAW)</t>
  </si>
  <si>
    <t>1. Dea Reigina (123220020/SCPK IF-E)</t>
  </si>
  <si>
    <t>2. Naufal Rafid Muhammad Faddila (123220052/SCPK IF-E)</t>
  </si>
  <si>
    <t>Tabel Kriteria</t>
  </si>
  <si>
    <t>Tabel Bobot</t>
  </si>
  <si>
    <t>Nama</t>
  </si>
  <si>
    <t>Variabel</t>
  </si>
  <si>
    <t>Harga</t>
  </si>
  <si>
    <t>Cost</t>
  </si>
  <si>
    <t>Benefit</t>
  </si>
  <si>
    <t>Ket</t>
  </si>
  <si>
    <t>Jarak Tempuh</t>
  </si>
  <si>
    <t>Fitur</t>
  </si>
  <si>
    <t xml:space="preserve">Kriteria </t>
  </si>
  <si>
    <t>Harga (c)</t>
  </si>
  <si>
    <t>Jarak Tempuh (b)</t>
  </si>
  <si>
    <t>1 fitur</t>
  </si>
  <si>
    <t>2 fitur</t>
  </si>
  <si>
    <t>3 itur</t>
  </si>
  <si>
    <t>4 fitur</t>
  </si>
  <si>
    <t>5 fitur</t>
  </si>
  <si>
    <t>Waktu Isi Daya</t>
  </si>
  <si>
    <t>Waktu Isi Daya (c)</t>
  </si>
  <si>
    <t>Fitur (b)</t>
  </si>
  <si>
    <t>A5 : Mercedes-Benz EQB</t>
  </si>
  <si>
    <t>A4 : BMW IX</t>
  </si>
  <si>
    <t>A3 : BYD Seal</t>
  </si>
  <si>
    <t>A2 : Wuling Air EV</t>
  </si>
  <si>
    <t>A1 : Hyundai AI Ioniq 5</t>
  </si>
  <si>
    <t>Rp. 895.000.000</t>
  </si>
  <si>
    <t>Rp. 299.500.000</t>
  </si>
  <si>
    <t>Rp. 719.000.000</t>
  </si>
  <si>
    <t>Rp. 2.627.000.000</t>
  </si>
  <si>
    <t>Rp. 1.685.000.000</t>
  </si>
  <si>
    <t>451 km</t>
  </si>
  <si>
    <t>300 km</t>
  </si>
  <si>
    <t>580 km</t>
  </si>
  <si>
    <t>600 km</t>
  </si>
  <si>
    <t>448 km</t>
  </si>
  <si>
    <t>C1 (c)</t>
  </si>
  <si>
    <t>C2 (b)</t>
  </si>
  <si>
    <t>C3 (b)</t>
  </si>
  <si>
    <t>C4 (c)</t>
  </si>
  <si>
    <t>Airbag, Anti Lock Braking System, Sensor parkir</t>
  </si>
  <si>
    <t xml:space="preserve"> Control, Sensor parkir, 360° kamera</t>
  </si>
  <si>
    <t>Airbag, Anti Lock Braking System, Hill-Start Assist</t>
  </si>
  <si>
    <t xml:space="preserve">Airbag, Anti Lock Braking System, Hill-Start Assist </t>
  </si>
  <si>
    <t>Control, Sensor parkir, 360° kamera</t>
  </si>
  <si>
    <t xml:space="preserve">Airbag, Anti Lock Braking System, </t>
  </si>
  <si>
    <t>Hill-Start Assist Control, Sensor parkir</t>
  </si>
  <si>
    <t>4 jam 59 menit</t>
  </si>
  <si>
    <t>8 jam 300 menit</t>
  </si>
  <si>
    <t>15 jam 12 menit</t>
  </si>
  <si>
    <t>10 jam 45 menit</t>
  </si>
  <si>
    <t>7 jam</t>
  </si>
  <si>
    <t>A1</t>
  </si>
  <si>
    <t>A2</t>
  </si>
  <si>
    <t>A3</t>
  </si>
  <si>
    <t>A4</t>
  </si>
  <si>
    <t>A5</t>
  </si>
  <si>
    <t>Rekomendasi</t>
  </si>
  <si>
    <t>x &lt;500.000.000</t>
  </si>
  <si>
    <t>500.000.000&lt; x &lt;1.000.000.000</t>
  </si>
  <si>
    <t>1.000.000.000&lt; x &lt;2.000.000.000</t>
  </si>
  <si>
    <t>2.000.000.000&lt; x &lt;3.000.000.000</t>
  </si>
  <si>
    <t>x &gt;3.000.000.000</t>
  </si>
  <si>
    <t>200&lt; x &lt;400 km</t>
  </si>
  <si>
    <t>400&lt; x &lt;600 km</t>
  </si>
  <si>
    <t>600&lt; x &lt;800 km</t>
  </si>
  <si>
    <t>x &lt;200 km</t>
  </si>
  <si>
    <t>x &gt;800 km</t>
  </si>
  <si>
    <t>4 jam &lt; x &lt;8 jam</t>
  </si>
  <si>
    <t>8 jam&lt; x &lt;12 jam</t>
  </si>
  <si>
    <t>12 jam&lt; x &lt;16 jam</t>
  </si>
  <si>
    <t>x &gt;16 jam</t>
  </si>
  <si>
    <t>x &lt;4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</si>
</sst>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56"/>
  <sheetViews>
    <sheetView tabSelected="1" zoomScaleNormal="100" workbookViewId="0">
      <selection activeCell="M18" sqref="M18:N18"/>
    </sheetView>
  </sheetViews>
  <sheetFormatPr defaultRowHeight="15" x14ac:dyDescent="0.25"/>
  <cols>
    <col min="1" max="2" width="9.140625" style="1"/>
    <col min="3" max="3" width="24" style="1" customWidth="1"/>
    <col min="4" max="11" width="9.140625" style="1"/>
    <col min="12" max="12" width="12.28515625" style="1" customWidth="1"/>
    <col min="13" max="16384" width="9.140625" style="1"/>
  </cols>
  <sheetData>
    <row r="2" spans="1:18" ht="22.5" x14ac:dyDescent="0.3">
      <c r="A2" s="21" t="s">
        <v>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4" spans="1:18" x14ac:dyDescent="0.25">
      <c r="B4" s="2" t="s">
        <v>0</v>
      </c>
    </row>
    <row r="5" spans="1:18" x14ac:dyDescent="0.25">
      <c r="B5" s="17" t="s">
        <v>12</v>
      </c>
      <c r="C5" s="17"/>
      <c r="D5" s="17"/>
      <c r="E5" s="17"/>
      <c r="F5" s="17"/>
      <c r="G5" s="17"/>
    </row>
    <row r="6" spans="1:18" x14ac:dyDescent="0.25">
      <c r="B6" s="17" t="s">
        <v>13</v>
      </c>
      <c r="C6" s="17"/>
      <c r="D6" s="17"/>
      <c r="E6" s="17"/>
      <c r="F6" s="17"/>
      <c r="G6" s="17"/>
    </row>
    <row r="7" spans="1:18" x14ac:dyDescent="0.25">
      <c r="A7" s="4"/>
    </row>
    <row r="8" spans="1:18" x14ac:dyDescent="0.25">
      <c r="A8" s="4"/>
      <c r="B8" s="49" t="s">
        <v>14</v>
      </c>
      <c r="C8" s="49"/>
      <c r="D8" s="49"/>
      <c r="E8" s="4"/>
      <c r="F8" s="4"/>
      <c r="G8" s="4"/>
      <c r="H8" s="49" t="s">
        <v>15</v>
      </c>
      <c r="I8" s="49"/>
      <c r="J8" s="49"/>
      <c r="K8" s="4"/>
      <c r="L8" s="4"/>
    </row>
    <row r="9" spans="1:18" x14ac:dyDescent="0.25">
      <c r="A9" s="4"/>
      <c r="B9" s="47" t="s">
        <v>16</v>
      </c>
      <c r="C9" s="48"/>
      <c r="D9" s="10" t="s">
        <v>17</v>
      </c>
      <c r="E9" s="10" t="s">
        <v>21</v>
      </c>
      <c r="F9" s="4"/>
      <c r="G9" s="4"/>
      <c r="H9" s="10" t="s">
        <v>5</v>
      </c>
      <c r="I9" s="47" t="s">
        <v>10</v>
      </c>
      <c r="J9" s="48"/>
      <c r="K9" s="4"/>
      <c r="L9" s="4"/>
    </row>
    <row r="10" spans="1:18" x14ac:dyDescent="0.25">
      <c r="A10" s="4"/>
      <c r="B10" s="45" t="s">
        <v>18</v>
      </c>
      <c r="C10" s="46"/>
      <c r="D10" s="5" t="s">
        <v>2</v>
      </c>
      <c r="E10" s="5" t="s">
        <v>19</v>
      </c>
      <c r="F10" s="4"/>
      <c r="G10" s="4"/>
      <c r="H10" s="5" t="s">
        <v>2</v>
      </c>
      <c r="I10" s="5">
        <v>30</v>
      </c>
      <c r="J10" s="5">
        <v>0.3</v>
      </c>
      <c r="K10" s="4"/>
      <c r="L10" s="4"/>
    </row>
    <row r="11" spans="1:18" x14ac:dyDescent="0.25">
      <c r="A11" s="4"/>
      <c r="B11" s="45" t="s">
        <v>22</v>
      </c>
      <c r="C11" s="46"/>
      <c r="D11" s="5" t="s">
        <v>6</v>
      </c>
      <c r="E11" s="5" t="s">
        <v>20</v>
      </c>
      <c r="F11" s="4"/>
      <c r="G11" s="4"/>
      <c r="H11" s="5" t="s">
        <v>6</v>
      </c>
      <c r="I11" s="5">
        <v>25</v>
      </c>
      <c r="J11" s="5">
        <v>0.2</v>
      </c>
      <c r="K11" s="4"/>
      <c r="L11" s="4"/>
    </row>
    <row r="12" spans="1:18" x14ac:dyDescent="0.25">
      <c r="A12" s="4"/>
      <c r="B12" s="45" t="s">
        <v>23</v>
      </c>
      <c r="C12" s="46"/>
      <c r="D12" s="5" t="s">
        <v>7</v>
      </c>
      <c r="E12" s="5" t="s">
        <v>20</v>
      </c>
      <c r="F12" s="4"/>
      <c r="G12" s="4"/>
      <c r="H12" s="5" t="s">
        <v>7</v>
      </c>
      <c r="I12" s="5">
        <v>30</v>
      </c>
      <c r="J12" s="5">
        <v>0.25</v>
      </c>
      <c r="K12" s="4"/>
      <c r="L12" s="4"/>
    </row>
    <row r="13" spans="1:18" x14ac:dyDescent="0.25">
      <c r="A13" s="4"/>
      <c r="B13" s="45" t="s">
        <v>32</v>
      </c>
      <c r="C13" s="46"/>
      <c r="D13" s="5" t="s">
        <v>8</v>
      </c>
      <c r="E13" s="5" t="s">
        <v>19</v>
      </c>
      <c r="F13" s="4"/>
      <c r="G13" s="4"/>
      <c r="H13" s="5" t="s">
        <v>8</v>
      </c>
      <c r="I13" s="5">
        <v>15</v>
      </c>
      <c r="J13" s="5">
        <v>0.25</v>
      </c>
      <c r="K13" s="4"/>
      <c r="L13" s="4"/>
    </row>
    <row r="14" spans="1:18" x14ac:dyDescent="0.25">
      <c r="A14" s="4"/>
      <c r="B14" s="4"/>
      <c r="C14" s="4"/>
      <c r="D14" s="4"/>
      <c r="E14" s="4"/>
      <c r="F14" s="4"/>
      <c r="G14" s="4"/>
      <c r="H14" s="5" t="s">
        <v>9</v>
      </c>
      <c r="I14" s="5">
        <v>100</v>
      </c>
      <c r="J14" s="5">
        <v>1</v>
      </c>
      <c r="K14" s="4"/>
      <c r="L14" s="4"/>
    </row>
    <row r="15" spans="1:1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8" x14ac:dyDescent="0.25">
      <c r="A16" s="4"/>
      <c r="B16" s="22" t="s">
        <v>24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6" x14ac:dyDescent="0.25">
      <c r="A17" s="4"/>
      <c r="B17" s="18" t="s">
        <v>25</v>
      </c>
      <c r="C17" s="50"/>
      <c r="D17" s="11" t="s">
        <v>3</v>
      </c>
      <c r="E17" s="4"/>
      <c r="F17" s="19" t="s">
        <v>26</v>
      </c>
      <c r="G17" s="20"/>
      <c r="H17" s="11" t="s">
        <v>3</v>
      </c>
      <c r="I17" s="4"/>
      <c r="J17" s="11" t="s">
        <v>34</v>
      </c>
      <c r="K17" s="11" t="s">
        <v>3</v>
      </c>
      <c r="L17" s="4"/>
      <c r="M17" s="19" t="s">
        <v>33</v>
      </c>
      <c r="N17" s="20"/>
      <c r="O17" s="11" t="s">
        <v>3</v>
      </c>
    </row>
    <row r="18" spans="1:16" x14ac:dyDescent="0.25">
      <c r="A18" s="4"/>
      <c r="B18" s="23" t="s">
        <v>72</v>
      </c>
      <c r="C18" s="24"/>
      <c r="D18" s="6">
        <v>1</v>
      </c>
      <c r="E18" s="4"/>
      <c r="F18" s="23" t="s">
        <v>80</v>
      </c>
      <c r="G18" s="24"/>
      <c r="H18" s="6">
        <v>1</v>
      </c>
      <c r="I18" s="4"/>
      <c r="J18" s="6" t="s">
        <v>27</v>
      </c>
      <c r="K18" s="6">
        <v>1</v>
      </c>
      <c r="L18" s="4"/>
      <c r="M18" s="23" t="s">
        <v>86</v>
      </c>
      <c r="N18" s="24"/>
      <c r="O18" s="6">
        <v>1</v>
      </c>
    </row>
    <row r="19" spans="1:16" x14ac:dyDescent="0.25">
      <c r="A19" s="4"/>
      <c r="B19" s="23" t="s">
        <v>73</v>
      </c>
      <c r="C19" s="24"/>
      <c r="D19" s="6">
        <v>2</v>
      </c>
      <c r="E19" s="4"/>
      <c r="F19" s="23" t="s">
        <v>77</v>
      </c>
      <c r="G19" s="24"/>
      <c r="H19" s="6">
        <v>2</v>
      </c>
      <c r="I19" s="4"/>
      <c r="J19" s="6" t="s">
        <v>28</v>
      </c>
      <c r="K19" s="6">
        <v>2</v>
      </c>
      <c r="L19" s="4"/>
      <c r="M19" s="23" t="s">
        <v>82</v>
      </c>
      <c r="N19" s="24"/>
      <c r="O19" s="6">
        <v>2</v>
      </c>
    </row>
    <row r="20" spans="1:16" x14ac:dyDescent="0.25">
      <c r="A20" s="4"/>
      <c r="B20" s="23" t="s">
        <v>74</v>
      </c>
      <c r="C20" s="24"/>
      <c r="D20" s="6">
        <v>3</v>
      </c>
      <c r="E20" s="4"/>
      <c r="F20" s="23" t="s">
        <v>78</v>
      </c>
      <c r="G20" s="24"/>
      <c r="H20" s="6">
        <v>3</v>
      </c>
      <c r="I20" s="4"/>
      <c r="J20" s="6" t="s">
        <v>29</v>
      </c>
      <c r="K20" s="6">
        <v>3</v>
      </c>
      <c r="L20" s="4"/>
      <c r="M20" s="23" t="s">
        <v>83</v>
      </c>
      <c r="N20" s="24"/>
      <c r="O20" s="6">
        <v>3</v>
      </c>
    </row>
    <row r="21" spans="1:16" x14ac:dyDescent="0.25">
      <c r="A21" s="4"/>
      <c r="B21" s="23" t="s">
        <v>75</v>
      </c>
      <c r="C21" s="24"/>
      <c r="D21" s="6">
        <v>4</v>
      </c>
      <c r="E21" s="4"/>
      <c r="F21" s="23" t="s">
        <v>79</v>
      </c>
      <c r="G21" s="24"/>
      <c r="H21" s="6">
        <v>4</v>
      </c>
      <c r="I21" s="4"/>
      <c r="J21" s="6" t="s">
        <v>30</v>
      </c>
      <c r="K21" s="6">
        <v>4</v>
      </c>
      <c r="L21" s="4"/>
      <c r="M21" s="23" t="s">
        <v>84</v>
      </c>
      <c r="N21" s="24"/>
      <c r="O21" s="6">
        <v>4</v>
      </c>
    </row>
    <row r="22" spans="1:16" x14ac:dyDescent="0.25">
      <c r="A22" s="4"/>
      <c r="B22" s="23" t="s">
        <v>76</v>
      </c>
      <c r="C22" s="24"/>
      <c r="D22" s="6">
        <v>5</v>
      </c>
      <c r="E22" s="4"/>
      <c r="F22" s="23" t="s">
        <v>81</v>
      </c>
      <c r="G22" s="24"/>
      <c r="H22" s="6">
        <v>5</v>
      </c>
      <c r="I22" s="4"/>
      <c r="J22" s="6" t="s">
        <v>31</v>
      </c>
      <c r="K22" s="6">
        <v>5</v>
      </c>
      <c r="L22" s="4"/>
      <c r="M22" s="23" t="s">
        <v>85</v>
      </c>
      <c r="N22" s="24"/>
      <c r="O22" s="6">
        <v>5</v>
      </c>
    </row>
    <row r="25" spans="1:16" x14ac:dyDescent="0.25">
      <c r="A25" s="16" t="s">
        <v>1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</row>
    <row r="26" spans="1:16" x14ac:dyDescent="0.25">
      <c r="A26" s="38" t="s">
        <v>4</v>
      </c>
      <c r="B26" s="39"/>
      <c r="C26" s="40"/>
      <c r="D26" s="35" t="s">
        <v>5</v>
      </c>
      <c r="E26" s="36"/>
      <c r="F26" s="36"/>
      <c r="G26" s="36"/>
      <c r="H26" s="36"/>
      <c r="I26" s="36"/>
      <c r="J26" s="36"/>
      <c r="K26" s="36"/>
      <c r="L26" s="36"/>
      <c r="M26" s="37"/>
    </row>
    <row r="27" spans="1:16" x14ac:dyDescent="0.25">
      <c r="A27" s="41"/>
      <c r="B27" s="42"/>
      <c r="C27" s="43"/>
      <c r="D27" s="35" t="s">
        <v>50</v>
      </c>
      <c r="E27" s="37"/>
      <c r="F27" s="12" t="s">
        <v>51</v>
      </c>
      <c r="G27" s="35" t="s">
        <v>52</v>
      </c>
      <c r="H27" s="36"/>
      <c r="I27" s="36"/>
      <c r="J27" s="36"/>
      <c r="K27" s="37"/>
      <c r="L27" s="35" t="s">
        <v>53</v>
      </c>
      <c r="M27" s="37"/>
    </row>
    <row r="28" spans="1:16" x14ac:dyDescent="0.25">
      <c r="A28" s="25" t="s">
        <v>39</v>
      </c>
      <c r="B28" s="26"/>
      <c r="C28" s="27"/>
      <c r="D28" s="25" t="s">
        <v>40</v>
      </c>
      <c r="E28" s="27"/>
      <c r="F28" s="28" t="s">
        <v>45</v>
      </c>
      <c r="G28" s="25" t="s">
        <v>56</v>
      </c>
      <c r="H28" s="26"/>
      <c r="I28" s="26"/>
      <c r="J28" s="26"/>
      <c r="K28" s="27"/>
      <c r="L28" s="25" t="s">
        <v>61</v>
      </c>
      <c r="M28" s="27"/>
      <c r="N28" s="44"/>
      <c r="O28" s="54"/>
      <c r="P28" s="3"/>
    </row>
    <row r="29" spans="1:16" x14ac:dyDescent="0.25">
      <c r="A29" s="29"/>
      <c r="B29" s="30"/>
      <c r="C29" s="31"/>
      <c r="D29" s="29"/>
      <c r="E29" s="31"/>
      <c r="F29" s="51"/>
      <c r="G29" s="29" t="s">
        <v>55</v>
      </c>
      <c r="H29" s="30"/>
      <c r="I29" s="30"/>
      <c r="J29" s="30"/>
      <c r="K29" s="31"/>
      <c r="L29" s="29"/>
      <c r="M29" s="31"/>
      <c r="N29" s="44"/>
      <c r="O29" s="54"/>
      <c r="P29" s="3"/>
    </row>
    <row r="30" spans="1:16" x14ac:dyDescent="0.25">
      <c r="A30" s="32" t="s">
        <v>38</v>
      </c>
      <c r="B30" s="33"/>
      <c r="C30" s="34"/>
      <c r="D30" s="32" t="s">
        <v>41</v>
      </c>
      <c r="E30" s="34"/>
      <c r="F30" s="7" t="s">
        <v>46</v>
      </c>
      <c r="G30" s="32" t="s">
        <v>54</v>
      </c>
      <c r="H30" s="33"/>
      <c r="I30" s="33"/>
      <c r="J30" s="33"/>
      <c r="K30" s="34"/>
      <c r="L30" s="32" t="s">
        <v>62</v>
      </c>
      <c r="M30" s="34"/>
      <c r="N30" s="44"/>
      <c r="O30" s="54"/>
      <c r="P30" s="3"/>
    </row>
    <row r="31" spans="1:16" x14ac:dyDescent="0.25">
      <c r="A31" s="25" t="s">
        <v>37</v>
      </c>
      <c r="B31" s="26"/>
      <c r="C31" s="27"/>
      <c r="D31" s="25" t="s">
        <v>42</v>
      </c>
      <c r="E31" s="27"/>
      <c r="F31" s="28" t="s">
        <v>47</v>
      </c>
      <c r="G31" s="25" t="s">
        <v>57</v>
      </c>
      <c r="H31" s="26"/>
      <c r="I31" s="26"/>
      <c r="J31" s="26"/>
      <c r="K31" s="27"/>
      <c r="L31" s="25" t="s">
        <v>63</v>
      </c>
      <c r="M31" s="27"/>
      <c r="N31" s="44"/>
      <c r="O31" s="54"/>
      <c r="P31" s="3"/>
    </row>
    <row r="32" spans="1:16" x14ac:dyDescent="0.25">
      <c r="A32" s="29"/>
      <c r="B32" s="30"/>
      <c r="C32" s="31"/>
      <c r="D32" s="29"/>
      <c r="E32" s="31"/>
      <c r="F32" s="51"/>
      <c r="G32" s="29" t="s">
        <v>58</v>
      </c>
      <c r="H32" s="30"/>
      <c r="I32" s="30"/>
      <c r="J32" s="30"/>
      <c r="K32" s="31"/>
      <c r="L32" s="29"/>
      <c r="M32" s="31"/>
    </row>
    <row r="33" spans="1:13" x14ac:dyDescent="0.25">
      <c r="A33" s="25" t="s">
        <v>36</v>
      </c>
      <c r="B33" s="26"/>
      <c r="C33" s="27"/>
      <c r="D33" s="25" t="s">
        <v>43</v>
      </c>
      <c r="E33" s="27"/>
      <c r="F33" s="28" t="s">
        <v>48</v>
      </c>
      <c r="G33" s="25" t="s">
        <v>57</v>
      </c>
      <c r="H33" s="26"/>
      <c r="I33" s="26"/>
      <c r="J33" s="26"/>
      <c r="K33" s="27"/>
      <c r="L33" s="25" t="s">
        <v>64</v>
      </c>
      <c r="M33" s="27"/>
    </row>
    <row r="34" spans="1:13" x14ac:dyDescent="0.25">
      <c r="A34" s="29"/>
      <c r="B34" s="30"/>
      <c r="C34" s="31"/>
      <c r="D34" s="29"/>
      <c r="E34" s="31"/>
      <c r="F34" s="51"/>
      <c r="G34" s="29" t="s">
        <v>58</v>
      </c>
      <c r="H34" s="30"/>
      <c r="I34" s="30"/>
      <c r="J34" s="30"/>
      <c r="K34" s="31"/>
      <c r="L34" s="29"/>
      <c r="M34" s="31"/>
    </row>
    <row r="35" spans="1:13" x14ac:dyDescent="0.25">
      <c r="A35" s="25" t="s">
        <v>35</v>
      </c>
      <c r="B35" s="26"/>
      <c r="C35" s="27"/>
      <c r="D35" s="25" t="s">
        <v>44</v>
      </c>
      <c r="E35" s="27"/>
      <c r="F35" s="28" t="s">
        <v>49</v>
      </c>
      <c r="G35" s="25" t="s">
        <v>59</v>
      </c>
      <c r="H35" s="26"/>
      <c r="I35" s="26"/>
      <c r="J35" s="26"/>
      <c r="K35" s="27"/>
      <c r="L35" s="25" t="s">
        <v>65</v>
      </c>
      <c r="M35" s="27"/>
    </row>
    <row r="36" spans="1:13" x14ac:dyDescent="0.25">
      <c r="A36" s="29"/>
      <c r="B36" s="30"/>
      <c r="C36" s="31"/>
      <c r="D36" s="29"/>
      <c r="E36" s="31"/>
      <c r="F36" s="51"/>
      <c r="G36" s="29" t="s">
        <v>60</v>
      </c>
      <c r="H36" s="30"/>
      <c r="I36" s="30"/>
      <c r="J36" s="30"/>
      <c r="K36" s="31"/>
      <c r="L36" s="29"/>
      <c r="M36" s="31"/>
    </row>
    <row r="38" spans="1:13" x14ac:dyDescent="0.25">
      <c r="A38" s="2"/>
      <c r="B38" s="52" t="s">
        <v>4</v>
      </c>
      <c r="C38" s="35" t="s">
        <v>5</v>
      </c>
      <c r="D38" s="36"/>
      <c r="E38" s="36"/>
      <c r="F38" s="37"/>
      <c r="H38" s="52" t="s">
        <v>4</v>
      </c>
      <c r="I38" s="35" t="s">
        <v>5</v>
      </c>
      <c r="J38" s="36"/>
      <c r="K38" s="36"/>
      <c r="L38" s="37"/>
    </row>
    <row r="39" spans="1:13" x14ac:dyDescent="0.25">
      <c r="B39" s="53"/>
      <c r="C39" s="12" t="s">
        <v>50</v>
      </c>
      <c r="D39" s="12" t="s">
        <v>51</v>
      </c>
      <c r="E39" s="12" t="s">
        <v>52</v>
      </c>
      <c r="F39" s="12" t="s">
        <v>53</v>
      </c>
      <c r="G39" s="8"/>
      <c r="H39" s="53"/>
      <c r="I39" s="12" t="s">
        <v>50</v>
      </c>
      <c r="J39" s="12" t="s">
        <v>51</v>
      </c>
      <c r="K39" s="12" t="s">
        <v>52</v>
      </c>
      <c r="L39" s="12" t="s">
        <v>53</v>
      </c>
    </row>
    <row r="40" spans="1:13" x14ac:dyDescent="0.25">
      <c r="B40" s="7" t="s">
        <v>66</v>
      </c>
      <c r="C40" s="7">
        <v>2</v>
      </c>
      <c r="D40" s="7">
        <v>3</v>
      </c>
      <c r="E40" s="7">
        <v>5</v>
      </c>
      <c r="F40" s="7">
        <v>2</v>
      </c>
      <c r="H40" s="7" t="s">
        <v>66</v>
      </c>
      <c r="I40" s="7">
        <f>1/C40</f>
        <v>0.5</v>
      </c>
      <c r="J40" s="7">
        <f>D40/4</f>
        <v>0.75</v>
      </c>
      <c r="K40" s="7">
        <f>E40/5</f>
        <v>1</v>
      </c>
      <c r="L40" s="7">
        <f>2/F40</f>
        <v>1</v>
      </c>
    </row>
    <row r="41" spans="1:13" x14ac:dyDescent="0.25">
      <c r="B41" s="7" t="s">
        <v>67</v>
      </c>
      <c r="C41" s="7">
        <v>1</v>
      </c>
      <c r="D41" s="7">
        <v>2</v>
      </c>
      <c r="E41" s="7">
        <v>3</v>
      </c>
      <c r="F41" s="7">
        <v>3</v>
      </c>
      <c r="H41" s="7" t="s">
        <v>67</v>
      </c>
      <c r="I41" s="7">
        <f>1/C41</f>
        <v>1</v>
      </c>
      <c r="J41" s="7">
        <f>D41/4</f>
        <v>0.5</v>
      </c>
      <c r="K41" s="7">
        <f>E41/5</f>
        <v>0.6</v>
      </c>
      <c r="L41" s="9">
        <f>2/F41</f>
        <v>0.66666666666666663</v>
      </c>
    </row>
    <row r="42" spans="1:13" x14ac:dyDescent="0.25">
      <c r="B42" s="7" t="s">
        <v>68</v>
      </c>
      <c r="C42" s="7">
        <v>2</v>
      </c>
      <c r="D42" s="7">
        <v>3</v>
      </c>
      <c r="E42" s="7">
        <v>5</v>
      </c>
      <c r="F42" s="7">
        <v>4</v>
      </c>
      <c r="H42" s="7" t="s">
        <v>68</v>
      </c>
      <c r="I42" s="7">
        <f>1/C42</f>
        <v>0.5</v>
      </c>
      <c r="J42" s="7">
        <f>D42/4</f>
        <v>0.75</v>
      </c>
      <c r="K42" s="7">
        <f>E42/5</f>
        <v>1</v>
      </c>
      <c r="L42" s="7">
        <f>2/F42</f>
        <v>0.5</v>
      </c>
    </row>
    <row r="43" spans="1:13" x14ac:dyDescent="0.25">
      <c r="B43" s="7" t="s">
        <v>69</v>
      </c>
      <c r="C43" s="7">
        <v>4</v>
      </c>
      <c r="D43" s="7">
        <v>4</v>
      </c>
      <c r="E43" s="7">
        <v>5</v>
      </c>
      <c r="F43" s="7">
        <v>3</v>
      </c>
      <c r="H43" s="7" t="s">
        <v>69</v>
      </c>
      <c r="I43" s="7">
        <f>1/C43</f>
        <v>0.25</v>
      </c>
      <c r="J43" s="7">
        <f>D43/4</f>
        <v>1</v>
      </c>
      <c r="K43" s="7">
        <f>E43/5</f>
        <v>1</v>
      </c>
      <c r="L43" s="9">
        <f>2/F43</f>
        <v>0.66666666666666663</v>
      </c>
    </row>
    <row r="44" spans="1:13" x14ac:dyDescent="0.25">
      <c r="B44" s="7" t="s">
        <v>70</v>
      </c>
      <c r="C44" s="7">
        <v>3</v>
      </c>
      <c r="D44" s="7">
        <v>3</v>
      </c>
      <c r="E44" s="7">
        <v>4</v>
      </c>
      <c r="F44" s="7">
        <v>2</v>
      </c>
      <c r="H44" s="7" t="s">
        <v>70</v>
      </c>
      <c r="I44" s="9">
        <f>1/C44</f>
        <v>0.33333333333333331</v>
      </c>
      <c r="J44" s="7">
        <f>D44/4</f>
        <v>0.75</v>
      </c>
      <c r="K44" s="7">
        <f>E44/5</f>
        <v>0.8</v>
      </c>
      <c r="L44" s="7">
        <f>2/F44</f>
        <v>1</v>
      </c>
    </row>
    <row r="45" spans="1:13" x14ac:dyDescent="0.25">
      <c r="A45" s="2"/>
    </row>
    <row r="46" spans="1:13" x14ac:dyDescent="0.25">
      <c r="B46" s="52" t="s">
        <v>4</v>
      </c>
      <c r="C46" s="35" t="s">
        <v>5</v>
      </c>
      <c r="D46" s="36"/>
      <c r="E46" s="36"/>
      <c r="F46" s="37"/>
      <c r="H46" s="35" t="s">
        <v>4</v>
      </c>
      <c r="I46" s="36"/>
      <c r="J46" s="37"/>
      <c r="K46" s="14" t="s">
        <v>3</v>
      </c>
      <c r="L46" s="14" t="s">
        <v>21</v>
      </c>
    </row>
    <row r="47" spans="1:13" x14ac:dyDescent="0.25">
      <c r="B47" s="53"/>
      <c r="C47" s="12" t="s">
        <v>50</v>
      </c>
      <c r="D47" s="12" t="s">
        <v>51</v>
      </c>
      <c r="E47" s="12" t="s">
        <v>52</v>
      </c>
      <c r="F47" s="12" t="s">
        <v>53</v>
      </c>
      <c r="H47" s="32" t="s">
        <v>39</v>
      </c>
      <c r="I47" s="33"/>
      <c r="J47" s="34"/>
      <c r="K47" s="6">
        <f>SUM(C48:F48)</f>
        <v>0.8</v>
      </c>
      <c r="L47" s="15" t="s">
        <v>71</v>
      </c>
    </row>
    <row r="48" spans="1:13" x14ac:dyDescent="0.25">
      <c r="B48" s="7" t="s">
        <v>66</v>
      </c>
      <c r="C48" s="7">
        <f>I40*J10</f>
        <v>0.15</v>
      </c>
      <c r="D48" s="7">
        <f>J40*J11</f>
        <v>0.15000000000000002</v>
      </c>
      <c r="E48" s="7">
        <f>K40*J12</f>
        <v>0.25</v>
      </c>
      <c r="F48" s="7">
        <f>L40*J13</f>
        <v>0.25</v>
      </c>
      <c r="H48" s="25" t="s">
        <v>38</v>
      </c>
      <c r="I48" s="26"/>
      <c r="J48" s="27"/>
      <c r="K48" s="13">
        <f>SUM(C49:F49)</f>
        <v>0.71666666666666667</v>
      </c>
      <c r="L48" s="6"/>
    </row>
    <row r="49" spans="1:12" x14ac:dyDescent="0.25">
      <c r="B49" s="7" t="s">
        <v>67</v>
      </c>
      <c r="C49" s="7">
        <f>I41*J10</f>
        <v>0.3</v>
      </c>
      <c r="D49" s="7">
        <f>J41*J11</f>
        <v>0.1</v>
      </c>
      <c r="E49" s="7">
        <f>K41*J12</f>
        <v>0.15</v>
      </c>
      <c r="F49" s="9">
        <f>L41*J13</f>
        <v>0.16666666666666666</v>
      </c>
      <c r="H49" s="29" t="s">
        <v>37</v>
      </c>
      <c r="I49" s="30"/>
      <c r="J49" s="31"/>
      <c r="K49" s="13">
        <f>SUM(C50:F50)</f>
        <v>0.67500000000000004</v>
      </c>
      <c r="L49" s="6"/>
    </row>
    <row r="50" spans="1:12" x14ac:dyDescent="0.25">
      <c r="A50" s="2"/>
      <c r="B50" s="7" t="s">
        <v>68</v>
      </c>
      <c r="C50" s="7">
        <f>I42*J10</f>
        <v>0.15</v>
      </c>
      <c r="D50" s="7">
        <f>J42*J11</f>
        <v>0.15000000000000002</v>
      </c>
      <c r="E50" s="7">
        <f>K42*J12</f>
        <v>0.25</v>
      </c>
      <c r="F50" s="9">
        <f>L42*J13</f>
        <v>0.125</v>
      </c>
      <c r="H50" s="32" t="s">
        <v>36</v>
      </c>
      <c r="I50" s="33"/>
      <c r="J50" s="34"/>
      <c r="K50" s="13">
        <f>SUM(C51:F51)</f>
        <v>0.69166666666666665</v>
      </c>
      <c r="L50" s="6"/>
    </row>
    <row r="51" spans="1:12" x14ac:dyDescent="0.25">
      <c r="B51" s="7" t="s">
        <v>69</v>
      </c>
      <c r="C51" s="9">
        <f>I43*J10</f>
        <v>7.4999999999999997E-2</v>
      </c>
      <c r="D51" s="7">
        <f>J43*J11</f>
        <v>0.2</v>
      </c>
      <c r="E51" s="7">
        <f>K43*J12</f>
        <v>0.25</v>
      </c>
      <c r="F51" s="9">
        <f>L43*J13</f>
        <v>0.16666666666666666</v>
      </c>
      <c r="H51" s="32" t="s">
        <v>35</v>
      </c>
      <c r="I51" s="33"/>
      <c r="J51" s="34"/>
      <c r="K51" s="6">
        <f>SUM(C52:F52)</f>
        <v>0.7</v>
      </c>
      <c r="L51" s="6"/>
    </row>
    <row r="52" spans="1:12" x14ac:dyDescent="0.25">
      <c r="B52" s="7" t="s">
        <v>70</v>
      </c>
      <c r="C52" s="7">
        <f>I44*J10</f>
        <v>9.9999999999999992E-2</v>
      </c>
      <c r="D52" s="7">
        <f>J44*J11</f>
        <v>0.15000000000000002</v>
      </c>
      <c r="E52" s="7">
        <f>K44*J12</f>
        <v>0.2</v>
      </c>
      <c r="F52" s="7">
        <f>L44*J13</f>
        <v>0.25</v>
      </c>
      <c r="H52" s="8"/>
      <c r="I52" s="8"/>
    </row>
    <row r="53" spans="1:12" x14ac:dyDescent="0.25">
      <c r="I53" s="8"/>
      <c r="J53" s="8"/>
    </row>
    <row r="54" spans="1:12" x14ac:dyDescent="0.25">
      <c r="H54" s="8"/>
      <c r="I54" s="8"/>
      <c r="J54" s="8"/>
    </row>
    <row r="55" spans="1:12" x14ac:dyDescent="0.25">
      <c r="I55" s="8"/>
      <c r="J55" s="8"/>
    </row>
    <row r="56" spans="1:12" x14ac:dyDescent="0.25">
      <c r="H56" s="8"/>
      <c r="I56" s="8"/>
      <c r="J56" s="8"/>
    </row>
  </sheetData>
  <mergeCells count="80">
    <mergeCell ref="N29:O29"/>
    <mergeCell ref="N28:O28"/>
    <mergeCell ref="N31:O31"/>
    <mergeCell ref="N30:O30"/>
    <mergeCell ref="G30:K30"/>
    <mergeCell ref="D26:M26"/>
    <mergeCell ref="A26:C27"/>
    <mergeCell ref="H51:J51"/>
    <mergeCell ref="B46:B47"/>
    <mergeCell ref="C46:F46"/>
    <mergeCell ref="B38:B39"/>
    <mergeCell ref="C38:F38"/>
    <mergeCell ref="H38:H39"/>
    <mergeCell ref="I38:L38"/>
    <mergeCell ref="H46:J46"/>
    <mergeCell ref="H47:J47"/>
    <mergeCell ref="H48:J48"/>
    <mergeCell ref="H49:J49"/>
    <mergeCell ref="H50:J50"/>
    <mergeCell ref="A35:C36"/>
    <mergeCell ref="L27:M27"/>
    <mergeCell ref="L28:M29"/>
    <mergeCell ref="L30:M30"/>
    <mergeCell ref="L31:M32"/>
    <mergeCell ref="L33:M34"/>
    <mergeCell ref="L35:M36"/>
    <mergeCell ref="A31:C32"/>
    <mergeCell ref="G33:K33"/>
    <mergeCell ref="G34:K34"/>
    <mergeCell ref="G35:K35"/>
    <mergeCell ref="G36:K36"/>
    <mergeCell ref="F35:F36"/>
    <mergeCell ref="F33:F34"/>
    <mergeCell ref="D33:E34"/>
    <mergeCell ref="D35:E36"/>
    <mergeCell ref="A33:C34"/>
    <mergeCell ref="G27:K27"/>
    <mergeCell ref="G31:K31"/>
    <mergeCell ref="G32:K32"/>
    <mergeCell ref="F31:F32"/>
    <mergeCell ref="D31:E32"/>
    <mergeCell ref="F28:F29"/>
    <mergeCell ref="G28:K28"/>
    <mergeCell ref="G29:K29"/>
    <mergeCell ref="D27:E27"/>
    <mergeCell ref="D30:E30"/>
    <mergeCell ref="D28:E29"/>
    <mergeCell ref="A30:C30"/>
    <mergeCell ref="A28:C29"/>
    <mergeCell ref="F22:G22"/>
    <mergeCell ref="M17:N17"/>
    <mergeCell ref="M18:N18"/>
    <mergeCell ref="M20:N20"/>
    <mergeCell ref="M19:N19"/>
    <mergeCell ref="M21:N21"/>
    <mergeCell ref="M22:N22"/>
    <mergeCell ref="F18:G18"/>
    <mergeCell ref="F19:G19"/>
    <mergeCell ref="F20:G20"/>
    <mergeCell ref="F21:G21"/>
    <mergeCell ref="B18:C18"/>
    <mergeCell ref="B19:C19"/>
    <mergeCell ref="B20:C20"/>
    <mergeCell ref="B21:C21"/>
    <mergeCell ref="B22:C22"/>
    <mergeCell ref="B17:C17"/>
    <mergeCell ref="F17:G17"/>
    <mergeCell ref="A2:R2"/>
    <mergeCell ref="B5:G5"/>
    <mergeCell ref="B6:G6"/>
    <mergeCell ref="I9:J9"/>
    <mergeCell ref="B8:D8"/>
    <mergeCell ref="H8:J8"/>
    <mergeCell ref="B9:C9"/>
    <mergeCell ref="B16:O16"/>
    <mergeCell ref="B10:C10"/>
    <mergeCell ref="B11:C11"/>
    <mergeCell ref="B12:C12"/>
    <mergeCell ref="B13:C13"/>
    <mergeCell ref="A25:M25"/>
  </mergeCells>
  <pageMargins left="0.7" right="0.7" top="0.75" bottom="0.75" header="0.3" footer="0.3"/>
  <pageSetup scale="6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naufal rafid</cp:lastModifiedBy>
  <cp:lastPrinted>2024-03-17T05:55:30Z</cp:lastPrinted>
  <dcterms:created xsi:type="dcterms:W3CDTF">2024-02-25T09:41:58Z</dcterms:created>
  <dcterms:modified xsi:type="dcterms:W3CDTF">2024-03-17T05:57:50Z</dcterms:modified>
</cp:coreProperties>
</file>