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a\IV semestr\Wprowadzenie do eksploracji danych\"/>
    </mc:Choice>
  </mc:AlternateContent>
  <xr:revisionPtr revIDLastSave="0" documentId="13_ncr:1_{722AB956-6432-4894-8853-A48605F84A0B}" xr6:coauthVersionLast="45" xr6:coauthVersionMax="45" xr10:uidLastSave="{00000000-0000-0000-0000-000000000000}"/>
  <bookViews>
    <workbookView xWindow="-120" yWindow="-120" windowWidth="29040" windowHeight="15840" xr2:uid="{756911F0-73FC-4C77-A8FE-714D3FFAC9E6}"/>
  </bookViews>
  <sheets>
    <sheet name="Arkusz1" sheetId="2" r:id="rId1"/>
  </sheets>
  <definedNames>
    <definedName name="DaneZewnętrzne_1" localSheetId="0" hidden="1">Arkusz1!$A$1:$Q$350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7" i="2" l="1"/>
  <c r="Y15" i="2"/>
  <c r="Y3" i="2"/>
  <c r="Y4" i="2"/>
  <c r="Y5" i="2"/>
  <c r="Y6" i="2"/>
  <c r="Y7" i="2"/>
  <c r="Y8" i="2"/>
  <c r="Y9" i="2"/>
  <c r="Y10" i="2"/>
  <c r="Y11" i="2"/>
  <c r="Y2" i="2"/>
  <c r="X3" i="2"/>
  <c r="X4" i="2"/>
  <c r="X5" i="2"/>
  <c r="X6" i="2"/>
  <c r="X7" i="2"/>
  <c r="X8" i="2"/>
  <c r="X9" i="2"/>
  <c r="X10" i="2"/>
  <c r="X11" i="2"/>
  <c r="X2" i="2"/>
  <c r="V3" i="2"/>
  <c r="V4" i="2"/>
  <c r="V5" i="2"/>
  <c r="V6" i="2"/>
  <c r="V7" i="2"/>
  <c r="V8" i="2"/>
  <c r="V9" i="2"/>
  <c r="V10" i="2"/>
  <c r="V11" i="2"/>
  <c r="V2" i="2"/>
  <c r="W15" i="2" s="1"/>
  <c r="U3" i="2"/>
  <c r="W3" i="2" s="1"/>
  <c r="U4" i="2"/>
  <c r="W4" i="2" s="1"/>
  <c r="U5" i="2"/>
  <c r="W5" i="2" s="1"/>
  <c r="U6" i="2"/>
  <c r="W6" i="2" s="1"/>
  <c r="U7" i="2"/>
  <c r="W7" i="2" s="1"/>
  <c r="U8" i="2"/>
  <c r="W8" i="2" s="1"/>
  <c r="U9" i="2"/>
  <c r="W9" i="2" s="1"/>
  <c r="U10" i="2"/>
  <c r="W10" i="2" s="1"/>
  <c r="U11" i="2"/>
  <c r="W11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U2" i="2"/>
  <c r="W2" i="2" s="1"/>
  <c r="T2" i="2" a="1"/>
  <c r="T2" i="2" s="1"/>
  <c r="Y19" i="2" l="1"/>
  <c r="W17" i="2"/>
  <c r="W19" i="2" s="1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13" i="2"/>
  <c r="T17" i="2" l="1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 s="1"/>
  <c r="T25" i="2" a="1"/>
  <c r="T25" i="2" s="1"/>
  <c r="T26" i="2" a="1"/>
  <c r="T26" i="2" s="1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 s="1"/>
  <c r="T37" i="2" a="1"/>
  <c r="T37" i="2" s="1"/>
  <c r="T38" i="2" a="1"/>
  <c r="T38" i="2" s="1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 s="1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 s="1"/>
  <c r="T62" i="2" a="1"/>
  <c r="T62" i="2" s="1"/>
  <c r="T63" i="2" a="1"/>
  <c r="T63" i="2" s="1"/>
  <c r="T64" i="2" a="1"/>
  <c r="T64" i="2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 s="1"/>
  <c r="T74" i="2" a="1"/>
  <c r="T74" i="2" s="1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 s="1"/>
  <c r="T87" i="2" a="1"/>
  <c r="T87" i="2" s="1"/>
  <c r="T88" i="2" a="1"/>
  <c r="T88" i="2" s="1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 s="1"/>
  <c r="T99" i="2" a="1"/>
  <c r="T99" i="2" s="1"/>
  <c r="T100" i="2" a="1"/>
  <c r="T100" i="2" s="1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 s="1"/>
  <c r="T111" i="2" a="1"/>
  <c r="T111" i="2" s="1"/>
  <c r="T112" i="2" a="1"/>
  <c r="T112" i="2" s="1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 s="1"/>
  <c r="T123" i="2" a="1"/>
  <c r="T123" i="2" s="1"/>
  <c r="T124" i="2" a="1"/>
  <c r="T124" i="2" s="1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 s="1"/>
  <c r="T135" i="2" a="1"/>
  <c r="T135" i="2" s="1"/>
  <c r="T136" i="2" a="1"/>
  <c r="T136" i="2" s="1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 s="1"/>
  <c r="T147" i="2" a="1"/>
  <c r="T147" i="2" s="1"/>
  <c r="T148" i="2" a="1"/>
  <c r="T148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 s="1"/>
  <c r="T159" i="2" a="1"/>
  <c r="T159" i="2" s="1"/>
  <c r="T160" i="2" a="1"/>
  <c r="T160" i="2" s="1"/>
  <c r="T161" i="2" a="1"/>
  <c r="T161" i="2" s="1"/>
  <c r="T162" i="2" a="1"/>
  <c r="T162" i="2" s="1"/>
  <c r="T163" i="2" a="1"/>
  <c r="T163" i="2" s="1"/>
  <c r="T164" i="2" a="1"/>
  <c r="T164" i="2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 s="1"/>
  <c r="T171" i="2" a="1"/>
  <c r="T171" i="2" s="1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 s="1"/>
  <c r="T183" i="2" a="1"/>
  <c r="T183" i="2" s="1"/>
  <c r="T184" i="2" a="1"/>
  <c r="T184" i="2" s="1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 s="1"/>
  <c r="T195" i="2" a="1"/>
  <c r="T195" i="2" s="1"/>
  <c r="T196" i="2" a="1"/>
  <c r="T196" i="2" s="1"/>
  <c r="T197" i="2" a="1"/>
  <c r="T197" i="2" s="1"/>
  <c r="T198" i="2" a="1"/>
  <c r="T198" i="2" s="1"/>
  <c r="T199" i="2" a="1"/>
  <c r="T199" i="2" s="1"/>
  <c r="T200" i="2" a="1"/>
  <c r="T200" i="2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 s="1"/>
  <c r="T207" i="2" a="1"/>
  <c r="T207" i="2" s="1"/>
  <c r="T208" i="2" a="1"/>
  <c r="T208" i="2" s="1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 s="1"/>
  <c r="T219" i="2" a="1"/>
  <c r="T219" i="2" s="1"/>
  <c r="T220" i="2" a="1"/>
  <c r="T220" i="2" s="1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 s="1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 s="1"/>
  <c r="T243" i="2" a="1"/>
  <c r="T243" i="2" s="1"/>
  <c r="T244" i="2" a="1"/>
  <c r="T244" i="2" s="1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/>
  <c r="T253" i="2" a="1"/>
  <c r="T253" i="2" s="1"/>
  <c r="T254" i="2" a="1"/>
  <c r="T254" i="2" s="1"/>
  <c r="T255" i="2" a="1"/>
  <c r="T255" i="2" s="1"/>
  <c r="T256" i="2" a="1"/>
  <c r="T256" i="2"/>
  <c r="T257" i="2" a="1"/>
  <c r="T257" i="2" s="1"/>
  <c r="T258" i="2" a="1"/>
  <c r="T258" i="2" s="1"/>
  <c r="T259" i="2" a="1"/>
  <c r="T259" i="2" s="1"/>
  <c r="T260" i="2" a="1"/>
  <c r="T260" i="2"/>
  <c r="T261" i="2" a="1"/>
  <c r="T261" i="2" s="1"/>
  <c r="T262" i="2" a="1"/>
  <c r="T262" i="2" s="1"/>
  <c r="T263" i="2" a="1"/>
  <c r="T263" i="2" s="1"/>
  <c r="T264" i="2" a="1"/>
  <c r="T264" i="2"/>
  <c r="T265" i="2" a="1"/>
  <c r="T265" i="2" s="1"/>
  <c r="T266" i="2" a="1"/>
  <c r="T266" i="2" s="1"/>
  <c r="T267" i="2" a="1"/>
  <c r="T267" i="2" s="1"/>
  <c r="T268" i="2" a="1"/>
  <c r="T268" i="2" s="1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 s="1"/>
  <c r="T279" i="2" a="1"/>
  <c r="T279" i="2" s="1"/>
  <c r="T280" i="2" a="1"/>
  <c r="T280" i="2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 s="1"/>
  <c r="T291" i="2" a="1"/>
  <c r="T291" i="2" s="1"/>
  <c r="T292" i="2" a="1"/>
  <c r="T292" i="2" s="1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 s="1"/>
  <c r="T302" i="2" a="1"/>
  <c r="T302" i="2" s="1"/>
  <c r="T303" i="2" a="1"/>
  <c r="T303" i="2" s="1"/>
  <c r="T304" i="2" a="1"/>
  <c r="T304" i="2" s="1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 s="1"/>
  <c r="T314" i="2" a="1"/>
  <c r="T314" i="2" s="1"/>
  <c r="T315" i="2" a="1"/>
  <c r="T315" i="2" s="1"/>
  <c r="T316" i="2" a="1"/>
  <c r="T316" i="2"/>
  <c r="T317" i="2" a="1"/>
  <c r="T317" i="2" s="1"/>
  <c r="T318" i="2" a="1"/>
  <c r="T318" i="2" s="1"/>
  <c r="T319" i="2" a="1"/>
  <c r="T319" i="2" s="1"/>
  <c r="T320" i="2" a="1"/>
  <c r="T320" i="2"/>
  <c r="T321" i="2" a="1"/>
  <c r="T321" i="2" s="1"/>
  <c r="T322" i="2" a="1"/>
  <c r="T322" i="2" s="1"/>
  <c r="T323" i="2" a="1"/>
  <c r="T323" i="2" s="1"/>
  <c r="T324" i="2" a="1"/>
  <c r="T324" i="2" s="1"/>
  <c r="T325" i="2" a="1"/>
  <c r="T325" i="2" s="1"/>
  <c r="T326" i="2" a="1"/>
  <c r="T326" i="2" s="1"/>
  <c r="T327" i="2" a="1"/>
  <c r="T327" i="2" s="1"/>
  <c r="T328" i="2" a="1"/>
  <c r="T328" i="2" s="1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 s="1"/>
  <c r="T339" i="2" a="1"/>
  <c r="T339" i="2" s="1"/>
  <c r="T340" i="2" a="1"/>
  <c r="T340" i="2" s="1"/>
  <c r="T341" i="2" a="1"/>
  <c r="T341" i="2" s="1"/>
  <c r="T342" i="2" a="1"/>
  <c r="T342" i="2" s="1"/>
  <c r="T343" i="2" a="1"/>
  <c r="T343" i="2" s="1"/>
  <c r="T344" i="2" a="1"/>
  <c r="T344" i="2"/>
  <c r="T345" i="2" a="1"/>
  <c r="T345" i="2" s="1"/>
  <c r="T346" i="2" a="1"/>
  <c r="T346" i="2" s="1"/>
  <c r="T347" i="2" a="1"/>
  <c r="T347" i="2" s="1"/>
  <c r="T348" i="2" a="1"/>
  <c r="T348" i="2" s="1"/>
  <c r="T349" i="2" a="1"/>
  <c r="T349" i="2" s="1"/>
  <c r="T350" i="2" a="1"/>
  <c r="T350" i="2" s="1"/>
  <c r="T14" i="2" a="1"/>
  <c r="T14" i="2" s="1"/>
  <c r="T15" i="2" a="1"/>
  <c r="T15" i="2" s="1"/>
  <c r="T16" i="2" a="1"/>
  <c r="T16" i="2" s="1"/>
  <c r="T13" i="2" a="1"/>
  <c r="T1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9D009-5506-4A18-B3D0-A08609FA0815}" keepAlive="1" name="Zapytanie — temps" description="Połączenie z zapytaniem „temps” w skoroszycie." type="5" refreshedVersion="6" background="1" saveData="1">
    <dbPr connection="Provider=Microsoft.Mashup.OleDb.1;Data Source=$Workbook$;Location=temps;Extended Properties=&quot;&quot;" command="SELECT * FROM [temps]"/>
  </connection>
</connections>
</file>

<file path=xl/sharedStrings.xml><?xml version="1.0" encoding="utf-8"?>
<sst xmlns="http://schemas.openxmlformats.org/spreadsheetml/2006/main" count="493" uniqueCount="62">
  <si>
    <t>month</t>
  </si>
  <si>
    <t>day</t>
  </si>
  <si>
    <t>temp_2</t>
  </si>
  <si>
    <t>temp_1</t>
  </si>
  <si>
    <t>average</t>
  </si>
  <si>
    <t>actual</t>
  </si>
  <si>
    <t>forecast_noaa</t>
  </si>
  <si>
    <t>forecast_acc</t>
  </si>
  <si>
    <t>forecast_under</t>
  </si>
  <si>
    <t>friend</t>
  </si>
  <si>
    <t>Friday</t>
  </si>
  <si>
    <t>Saturday</t>
  </si>
  <si>
    <t>Sunday</t>
  </si>
  <si>
    <t>Monday</t>
  </si>
  <si>
    <t>Tuesday</t>
  </si>
  <si>
    <t>Wednesday</t>
  </si>
  <si>
    <t>Thursday</t>
  </si>
  <si>
    <t>Lp</t>
  </si>
  <si>
    <t>T/U</t>
  </si>
  <si>
    <t>T</t>
  </si>
  <si>
    <t>U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</si>
  <si>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</si>
  <si>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</si>
  <si>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</si>
  <si>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</si>
  <si>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</si>
  <si>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</si>
  <si>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</si>
  <si>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</si>
  <si>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</si>
  <si>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</si>
  <si>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</si>
  <si>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</si>
  <si>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</si>
  <si>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</si>
  <si>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</si>
  <si>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</si>
  <si>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</si>
  <si>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</si>
  <si>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</si>
  <si>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</si>
  <si>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</si>
  <si>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</si>
  <si>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</si>
  <si>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</si>
  <si>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Zmienna X 1</t>
  </si>
  <si>
    <t>Zmienna X 2</t>
  </si>
  <si>
    <t>Zmienna X 3</t>
  </si>
  <si>
    <t>Zmienna X 4</t>
  </si>
  <si>
    <t>Zmienna X 5</t>
  </si>
  <si>
    <t>Zmienna X 6</t>
  </si>
  <si>
    <t>model I</t>
  </si>
  <si>
    <t>model II</t>
  </si>
  <si>
    <t>|et|, Model I</t>
  </si>
  <si>
    <t>|et|, Model II</t>
  </si>
  <si>
    <t>MAE</t>
  </si>
  <si>
    <t>Model I</t>
  </si>
  <si>
    <t>Model II</t>
  </si>
  <si>
    <t>Dokładniejszy jest:</t>
  </si>
  <si>
    <t>RMSE</t>
  </si>
  <si>
    <t>|et|^2, Model I</t>
  </si>
  <si>
    <t>|et|^2, Model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</si>
</sst>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0" fillId="0" borderId="8" xfId="0" applyFill="1" applyBorder="1" applyAlignment="1"/>
    <xf numFmtId="0" fontId="5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9" xfId="2" applyBorder="1" applyAlignment="1">
      <alignment horizontal="center"/>
    </xf>
    <xf numFmtId="0" fontId="5" fillId="0" borderId="9" xfId="0" applyFont="1" applyFill="1" applyBorder="1" applyAlignment="1">
      <alignment horizontal="centerContinuous"/>
    </xf>
    <xf numFmtId="0" fontId="3" fillId="0" borderId="17" xfId="0" applyFont="1" applyBorder="1" applyAlignment="1">
      <alignment horizontal="center"/>
    </xf>
    <xf numFmtId="0" fontId="0" fillId="0" borderId="0" xfId="0" applyBorder="1"/>
    <xf numFmtId="0" fontId="3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3" borderId="0" xfId="2" applyBorder="1" applyAlignment="1"/>
    <xf numFmtId="0" fontId="2" fillId="2" borderId="1" xfId="1" applyBorder="1" applyAlignment="1">
      <alignment horizontal="center"/>
    </xf>
    <xf numFmtId="0" fontId="0" fillId="0" borderId="2" xfId="0" applyFill="1" applyBorder="1" applyAlignment="1"/>
    <xf numFmtId="0" fontId="0" fillId="0" borderId="1" xfId="0" applyFill="1" applyBorder="1" applyAlignment="1"/>
    <xf numFmtId="0" fontId="2" fillId="2" borderId="1" xfId="1" applyBorder="1" applyAlignment="1"/>
    <xf numFmtId="0" fontId="0" fillId="0" borderId="14" xfId="0" applyFill="1" applyBorder="1" applyAlignment="1"/>
    <xf numFmtId="0" fontId="6" fillId="3" borderId="13" xfId="2" applyFont="1" applyBorder="1" applyAlignment="1">
      <alignment horizontal="center"/>
    </xf>
    <xf numFmtId="0" fontId="6" fillId="3" borderId="14" xfId="2" applyFont="1" applyBorder="1" applyAlignment="1">
      <alignment horizontal="center"/>
    </xf>
    <xf numFmtId="0" fontId="6" fillId="3" borderId="15" xfId="2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6" fillId="3" borderId="11" xfId="2" applyFont="1" applyBorder="1" applyAlignment="1">
      <alignment horizontal="center"/>
    </xf>
    <xf numFmtId="0" fontId="6" fillId="3" borderId="12" xfId="2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6" fillId="3" borderId="22" xfId="2" applyFont="1" applyBorder="1" applyAlignment="1">
      <alignment horizontal="center"/>
    </xf>
  </cellXfs>
  <cellStyles count="3">
    <cellStyle name="Akcent 6" xfId="2" builtinId="49"/>
    <cellStyle name="Neutralny" xfId="1" builtinId="28"/>
    <cellStyle name="Normalny" xfId="0" builtinId="0"/>
  </cellStyles>
  <dxfs count="2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Model</a:t>
            </a:r>
            <a:r>
              <a:rPr lang="pl-PL" baseline="0"/>
              <a:t> I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Arkusz1!$P$12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Arkusz1!$P$13:$P$350</c:f>
              <c:numCache>
                <c:formatCode>General</c:formatCode>
                <c:ptCount val="338"/>
                <c:pt idx="0">
                  <c:v>53</c:v>
                </c:pt>
                <c:pt idx="1">
                  <c:v>57</c:v>
                </c:pt>
                <c:pt idx="2">
                  <c:v>51</c:v>
                </c:pt>
                <c:pt idx="3">
                  <c:v>55</c:v>
                </c:pt>
                <c:pt idx="4">
                  <c:v>54</c:v>
                </c:pt>
                <c:pt idx="5">
                  <c:v>75</c:v>
                </c:pt>
                <c:pt idx="6">
                  <c:v>79</c:v>
                </c:pt>
                <c:pt idx="7">
                  <c:v>60</c:v>
                </c:pt>
                <c:pt idx="8">
                  <c:v>61</c:v>
                </c:pt>
                <c:pt idx="9">
                  <c:v>43</c:v>
                </c:pt>
                <c:pt idx="10">
                  <c:v>45</c:v>
                </c:pt>
                <c:pt idx="11">
                  <c:v>44</c:v>
                </c:pt>
                <c:pt idx="12">
                  <c:v>41</c:v>
                </c:pt>
                <c:pt idx="13">
                  <c:v>40</c:v>
                </c:pt>
                <c:pt idx="14">
                  <c:v>44</c:v>
                </c:pt>
                <c:pt idx="15">
                  <c:v>51</c:v>
                </c:pt>
                <c:pt idx="16">
                  <c:v>45</c:v>
                </c:pt>
                <c:pt idx="17">
                  <c:v>48</c:v>
                </c:pt>
                <c:pt idx="18">
                  <c:v>50</c:v>
                </c:pt>
                <c:pt idx="19">
                  <c:v>52</c:v>
                </c:pt>
                <c:pt idx="20">
                  <c:v>45</c:v>
                </c:pt>
                <c:pt idx="21">
                  <c:v>49</c:v>
                </c:pt>
                <c:pt idx="22">
                  <c:v>55</c:v>
                </c:pt>
                <c:pt idx="23">
                  <c:v>49</c:v>
                </c:pt>
                <c:pt idx="24">
                  <c:v>48</c:v>
                </c:pt>
                <c:pt idx="25">
                  <c:v>54</c:v>
                </c:pt>
                <c:pt idx="26">
                  <c:v>50</c:v>
                </c:pt>
                <c:pt idx="27">
                  <c:v>54</c:v>
                </c:pt>
                <c:pt idx="28">
                  <c:v>48</c:v>
                </c:pt>
                <c:pt idx="29">
                  <c:v>52</c:v>
                </c:pt>
                <c:pt idx="30">
                  <c:v>52</c:v>
                </c:pt>
                <c:pt idx="31">
                  <c:v>57</c:v>
                </c:pt>
                <c:pt idx="32">
                  <c:v>48</c:v>
                </c:pt>
                <c:pt idx="33">
                  <c:v>51</c:v>
                </c:pt>
                <c:pt idx="34">
                  <c:v>54</c:v>
                </c:pt>
                <c:pt idx="35">
                  <c:v>56</c:v>
                </c:pt>
                <c:pt idx="36">
                  <c:v>52</c:v>
                </c:pt>
                <c:pt idx="37">
                  <c:v>48</c:v>
                </c:pt>
                <c:pt idx="38">
                  <c:v>47</c:v>
                </c:pt>
                <c:pt idx="39">
                  <c:v>46</c:v>
                </c:pt>
                <c:pt idx="40">
                  <c:v>51</c:v>
                </c:pt>
                <c:pt idx="41">
                  <c:v>49</c:v>
                </c:pt>
                <c:pt idx="42">
                  <c:v>49</c:v>
                </c:pt>
                <c:pt idx="43">
                  <c:v>51</c:v>
                </c:pt>
                <c:pt idx="44">
                  <c:v>62</c:v>
                </c:pt>
                <c:pt idx="45">
                  <c:v>56</c:v>
                </c:pt>
                <c:pt idx="46">
                  <c:v>58</c:v>
                </c:pt>
                <c:pt idx="47">
                  <c:v>55</c:v>
                </c:pt>
                <c:pt idx="48">
                  <c:v>53</c:v>
                </c:pt>
                <c:pt idx="49">
                  <c:v>51</c:v>
                </c:pt>
                <c:pt idx="50">
                  <c:v>53</c:v>
                </c:pt>
                <c:pt idx="51">
                  <c:v>51</c:v>
                </c:pt>
                <c:pt idx="52">
                  <c:v>60</c:v>
                </c:pt>
                <c:pt idx="53">
                  <c:v>59</c:v>
                </c:pt>
                <c:pt idx="54">
                  <c:v>61</c:v>
                </c:pt>
                <c:pt idx="55">
                  <c:v>60</c:v>
                </c:pt>
                <c:pt idx="56">
                  <c:v>57</c:v>
                </c:pt>
                <c:pt idx="57">
                  <c:v>53</c:v>
                </c:pt>
                <c:pt idx="58">
                  <c:v>58</c:v>
                </c:pt>
                <c:pt idx="59">
                  <c:v>59</c:v>
                </c:pt>
                <c:pt idx="60">
                  <c:v>57</c:v>
                </c:pt>
                <c:pt idx="61">
                  <c:v>64</c:v>
                </c:pt>
                <c:pt idx="62">
                  <c:v>53</c:v>
                </c:pt>
                <c:pt idx="63">
                  <c:v>54</c:v>
                </c:pt>
                <c:pt idx="64">
                  <c:v>56</c:v>
                </c:pt>
                <c:pt idx="65">
                  <c:v>55</c:v>
                </c:pt>
                <c:pt idx="66">
                  <c:v>52</c:v>
                </c:pt>
                <c:pt idx="67">
                  <c:v>54</c:v>
                </c:pt>
                <c:pt idx="68">
                  <c:v>49</c:v>
                </c:pt>
                <c:pt idx="69">
                  <c:v>51</c:v>
                </c:pt>
                <c:pt idx="70">
                  <c:v>53</c:v>
                </c:pt>
                <c:pt idx="71">
                  <c:v>58</c:v>
                </c:pt>
                <c:pt idx="72">
                  <c:v>61</c:v>
                </c:pt>
                <c:pt idx="73">
                  <c:v>55</c:v>
                </c:pt>
                <c:pt idx="74">
                  <c:v>56</c:v>
                </c:pt>
                <c:pt idx="75">
                  <c:v>57</c:v>
                </c:pt>
                <c:pt idx="76">
                  <c:v>57</c:v>
                </c:pt>
                <c:pt idx="77">
                  <c:v>59</c:v>
                </c:pt>
                <c:pt idx="78">
                  <c:v>51</c:v>
                </c:pt>
                <c:pt idx="79">
                  <c:v>56</c:v>
                </c:pt>
                <c:pt idx="80">
                  <c:v>64</c:v>
                </c:pt>
                <c:pt idx="81">
                  <c:v>68</c:v>
                </c:pt>
                <c:pt idx="82">
                  <c:v>73</c:v>
                </c:pt>
                <c:pt idx="83">
                  <c:v>71</c:v>
                </c:pt>
                <c:pt idx="84">
                  <c:v>63</c:v>
                </c:pt>
                <c:pt idx="85">
                  <c:v>69</c:v>
                </c:pt>
                <c:pt idx="86">
                  <c:v>60</c:v>
                </c:pt>
                <c:pt idx="87">
                  <c:v>57</c:v>
                </c:pt>
                <c:pt idx="88">
                  <c:v>68</c:v>
                </c:pt>
                <c:pt idx="89">
                  <c:v>77</c:v>
                </c:pt>
                <c:pt idx="90">
                  <c:v>76</c:v>
                </c:pt>
                <c:pt idx="91">
                  <c:v>66</c:v>
                </c:pt>
                <c:pt idx="92">
                  <c:v>59</c:v>
                </c:pt>
                <c:pt idx="93">
                  <c:v>58</c:v>
                </c:pt>
                <c:pt idx="94">
                  <c:v>60</c:v>
                </c:pt>
                <c:pt idx="95">
                  <c:v>59</c:v>
                </c:pt>
                <c:pt idx="96">
                  <c:v>59</c:v>
                </c:pt>
                <c:pt idx="97">
                  <c:v>60</c:v>
                </c:pt>
                <c:pt idx="98">
                  <c:v>68</c:v>
                </c:pt>
                <c:pt idx="99">
                  <c:v>77</c:v>
                </c:pt>
                <c:pt idx="100">
                  <c:v>89</c:v>
                </c:pt>
                <c:pt idx="101">
                  <c:v>81</c:v>
                </c:pt>
                <c:pt idx="102">
                  <c:v>81</c:v>
                </c:pt>
                <c:pt idx="103">
                  <c:v>73</c:v>
                </c:pt>
                <c:pt idx="104">
                  <c:v>64</c:v>
                </c:pt>
                <c:pt idx="105">
                  <c:v>65</c:v>
                </c:pt>
                <c:pt idx="106">
                  <c:v>55</c:v>
                </c:pt>
                <c:pt idx="107">
                  <c:v>59</c:v>
                </c:pt>
                <c:pt idx="108">
                  <c:v>60</c:v>
                </c:pt>
                <c:pt idx="109">
                  <c:v>61</c:v>
                </c:pt>
                <c:pt idx="110">
                  <c:v>64</c:v>
                </c:pt>
                <c:pt idx="111">
                  <c:v>61</c:v>
                </c:pt>
                <c:pt idx="112">
                  <c:v>68</c:v>
                </c:pt>
                <c:pt idx="113">
                  <c:v>77</c:v>
                </c:pt>
                <c:pt idx="114">
                  <c:v>87</c:v>
                </c:pt>
                <c:pt idx="115">
                  <c:v>74</c:v>
                </c:pt>
                <c:pt idx="116">
                  <c:v>60</c:v>
                </c:pt>
                <c:pt idx="117">
                  <c:v>68</c:v>
                </c:pt>
                <c:pt idx="118">
                  <c:v>77</c:v>
                </c:pt>
                <c:pt idx="119">
                  <c:v>82</c:v>
                </c:pt>
                <c:pt idx="120">
                  <c:v>63</c:v>
                </c:pt>
                <c:pt idx="121">
                  <c:v>67</c:v>
                </c:pt>
                <c:pt idx="122">
                  <c:v>75</c:v>
                </c:pt>
                <c:pt idx="123">
                  <c:v>81</c:v>
                </c:pt>
                <c:pt idx="124">
                  <c:v>77</c:v>
                </c:pt>
                <c:pt idx="125">
                  <c:v>82</c:v>
                </c:pt>
                <c:pt idx="126">
                  <c:v>65</c:v>
                </c:pt>
                <c:pt idx="127">
                  <c:v>57</c:v>
                </c:pt>
                <c:pt idx="128">
                  <c:v>60</c:v>
                </c:pt>
                <c:pt idx="129">
                  <c:v>71</c:v>
                </c:pt>
                <c:pt idx="130">
                  <c:v>64</c:v>
                </c:pt>
                <c:pt idx="131">
                  <c:v>63</c:v>
                </c:pt>
                <c:pt idx="132">
                  <c:v>66</c:v>
                </c:pt>
                <c:pt idx="133">
                  <c:v>59</c:v>
                </c:pt>
                <c:pt idx="134">
                  <c:v>66</c:v>
                </c:pt>
                <c:pt idx="135">
                  <c:v>65</c:v>
                </c:pt>
                <c:pt idx="136">
                  <c:v>66</c:v>
                </c:pt>
                <c:pt idx="137">
                  <c:v>66</c:v>
                </c:pt>
                <c:pt idx="138">
                  <c:v>65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71</c:v>
                </c:pt>
                <c:pt idx="143">
                  <c:v>79</c:v>
                </c:pt>
                <c:pt idx="144">
                  <c:v>75</c:v>
                </c:pt>
                <c:pt idx="145">
                  <c:v>71</c:v>
                </c:pt>
                <c:pt idx="146">
                  <c:v>80</c:v>
                </c:pt>
                <c:pt idx="147">
                  <c:v>81</c:v>
                </c:pt>
                <c:pt idx="148">
                  <c:v>92</c:v>
                </c:pt>
                <c:pt idx="149">
                  <c:v>86</c:v>
                </c:pt>
                <c:pt idx="150">
                  <c:v>85</c:v>
                </c:pt>
                <c:pt idx="151">
                  <c:v>67</c:v>
                </c:pt>
                <c:pt idx="152">
                  <c:v>65</c:v>
                </c:pt>
                <c:pt idx="153">
                  <c:v>67</c:v>
                </c:pt>
                <c:pt idx="154">
                  <c:v>65</c:v>
                </c:pt>
                <c:pt idx="155">
                  <c:v>70</c:v>
                </c:pt>
                <c:pt idx="156">
                  <c:v>66</c:v>
                </c:pt>
                <c:pt idx="157">
                  <c:v>60</c:v>
                </c:pt>
                <c:pt idx="158">
                  <c:v>67</c:v>
                </c:pt>
                <c:pt idx="159">
                  <c:v>71</c:v>
                </c:pt>
                <c:pt idx="160">
                  <c:v>67</c:v>
                </c:pt>
                <c:pt idx="161">
                  <c:v>65</c:v>
                </c:pt>
                <c:pt idx="162">
                  <c:v>70</c:v>
                </c:pt>
                <c:pt idx="163">
                  <c:v>76</c:v>
                </c:pt>
                <c:pt idx="164">
                  <c:v>73</c:v>
                </c:pt>
                <c:pt idx="165">
                  <c:v>75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78</c:v>
                </c:pt>
                <c:pt idx="170">
                  <c:v>85</c:v>
                </c:pt>
                <c:pt idx="171">
                  <c:v>79</c:v>
                </c:pt>
                <c:pt idx="172">
                  <c:v>74</c:v>
                </c:pt>
                <c:pt idx="173">
                  <c:v>73</c:v>
                </c:pt>
                <c:pt idx="174">
                  <c:v>76</c:v>
                </c:pt>
                <c:pt idx="175">
                  <c:v>76</c:v>
                </c:pt>
                <c:pt idx="176">
                  <c:v>71</c:v>
                </c:pt>
                <c:pt idx="177">
                  <c:v>68</c:v>
                </c:pt>
                <c:pt idx="178">
                  <c:v>69</c:v>
                </c:pt>
                <c:pt idx="179">
                  <c:v>76</c:v>
                </c:pt>
                <c:pt idx="180">
                  <c:v>68</c:v>
                </c:pt>
                <c:pt idx="181">
                  <c:v>74</c:v>
                </c:pt>
                <c:pt idx="182">
                  <c:v>71</c:v>
                </c:pt>
                <c:pt idx="183">
                  <c:v>74</c:v>
                </c:pt>
                <c:pt idx="184">
                  <c:v>74</c:v>
                </c:pt>
                <c:pt idx="185">
                  <c:v>77</c:v>
                </c:pt>
                <c:pt idx="186">
                  <c:v>75</c:v>
                </c:pt>
                <c:pt idx="187">
                  <c:v>77</c:v>
                </c:pt>
                <c:pt idx="188">
                  <c:v>76</c:v>
                </c:pt>
                <c:pt idx="189">
                  <c:v>72</c:v>
                </c:pt>
                <c:pt idx="190">
                  <c:v>80</c:v>
                </c:pt>
                <c:pt idx="191">
                  <c:v>78</c:v>
                </c:pt>
                <c:pt idx="192">
                  <c:v>82</c:v>
                </c:pt>
                <c:pt idx="193">
                  <c:v>71</c:v>
                </c:pt>
                <c:pt idx="194">
                  <c:v>80</c:v>
                </c:pt>
                <c:pt idx="195">
                  <c:v>85</c:v>
                </c:pt>
                <c:pt idx="196">
                  <c:v>85</c:v>
                </c:pt>
                <c:pt idx="197">
                  <c:v>88</c:v>
                </c:pt>
                <c:pt idx="198">
                  <c:v>73</c:v>
                </c:pt>
                <c:pt idx="199">
                  <c:v>77</c:v>
                </c:pt>
                <c:pt idx="200">
                  <c:v>73</c:v>
                </c:pt>
                <c:pt idx="201">
                  <c:v>75</c:v>
                </c:pt>
                <c:pt idx="202">
                  <c:v>80</c:v>
                </c:pt>
                <c:pt idx="203">
                  <c:v>79</c:v>
                </c:pt>
                <c:pt idx="204">
                  <c:v>72</c:v>
                </c:pt>
                <c:pt idx="205">
                  <c:v>72</c:v>
                </c:pt>
                <c:pt idx="206">
                  <c:v>73</c:v>
                </c:pt>
                <c:pt idx="207">
                  <c:v>72</c:v>
                </c:pt>
                <c:pt idx="208">
                  <c:v>76</c:v>
                </c:pt>
                <c:pt idx="209">
                  <c:v>80</c:v>
                </c:pt>
                <c:pt idx="210">
                  <c:v>87</c:v>
                </c:pt>
                <c:pt idx="211">
                  <c:v>90</c:v>
                </c:pt>
                <c:pt idx="212">
                  <c:v>83</c:v>
                </c:pt>
                <c:pt idx="213">
                  <c:v>84</c:v>
                </c:pt>
                <c:pt idx="214">
                  <c:v>81</c:v>
                </c:pt>
                <c:pt idx="215">
                  <c:v>79</c:v>
                </c:pt>
                <c:pt idx="216">
                  <c:v>75</c:v>
                </c:pt>
                <c:pt idx="217">
                  <c:v>70</c:v>
                </c:pt>
                <c:pt idx="218">
                  <c:v>67</c:v>
                </c:pt>
                <c:pt idx="219">
                  <c:v>68</c:v>
                </c:pt>
                <c:pt idx="220">
                  <c:v>68</c:v>
                </c:pt>
                <c:pt idx="221">
                  <c:v>68</c:v>
                </c:pt>
                <c:pt idx="222">
                  <c:v>67</c:v>
                </c:pt>
                <c:pt idx="223">
                  <c:v>72</c:v>
                </c:pt>
                <c:pt idx="224">
                  <c:v>74</c:v>
                </c:pt>
                <c:pt idx="225">
                  <c:v>77</c:v>
                </c:pt>
                <c:pt idx="226">
                  <c:v>70</c:v>
                </c:pt>
                <c:pt idx="227">
                  <c:v>74</c:v>
                </c:pt>
                <c:pt idx="228">
                  <c:v>75</c:v>
                </c:pt>
                <c:pt idx="229">
                  <c:v>79</c:v>
                </c:pt>
                <c:pt idx="230">
                  <c:v>71</c:v>
                </c:pt>
                <c:pt idx="231">
                  <c:v>75</c:v>
                </c:pt>
                <c:pt idx="232">
                  <c:v>68</c:v>
                </c:pt>
                <c:pt idx="233">
                  <c:v>69</c:v>
                </c:pt>
                <c:pt idx="234">
                  <c:v>71</c:v>
                </c:pt>
                <c:pt idx="235">
                  <c:v>67</c:v>
                </c:pt>
                <c:pt idx="236">
                  <c:v>68</c:v>
                </c:pt>
                <c:pt idx="237">
                  <c:v>67</c:v>
                </c:pt>
                <c:pt idx="238">
                  <c:v>64</c:v>
                </c:pt>
                <c:pt idx="239">
                  <c:v>67</c:v>
                </c:pt>
                <c:pt idx="240">
                  <c:v>76</c:v>
                </c:pt>
                <c:pt idx="241">
                  <c:v>77</c:v>
                </c:pt>
                <c:pt idx="242">
                  <c:v>69</c:v>
                </c:pt>
                <c:pt idx="243">
                  <c:v>68</c:v>
                </c:pt>
                <c:pt idx="244">
                  <c:v>66</c:v>
                </c:pt>
                <c:pt idx="245">
                  <c:v>67</c:v>
                </c:pt>
                <c:pt idx="246">
                  <c:v>63</c:v>
                </c:pt>
                <c:pt idx="247">
                  <c:v>65</c:v>
                </c:pt>
                <c:pt idx="248">
                  <c:v>61</c:v>
                </c:pt>
                <c:pt idx="249">
                  <c:v>63</c:v>
                </c:pt>
                <c:pt idx="250">
                  <c:v>66</c:v>
                </c:pt>
                <c:pt idx="251">
                  <c:v>63</c:v>
                </c:pt>
                <c:pt idx="252">
                  <c:v>64</c:v>
                </c:pt>
                <c:pt idx="253">
                  <c:v>68</c:v>
                </c:pt>
                <c:pt idx="254">
                  <c:v>57</c:v>
                </c:pt>
                <c:pt idx="255">
                  <c:v>60</c:v>
                </c:pt>
                <c:pt idx="256">
                  <c:v>66</c:v>
                </c:pt>
                <c:pt idx="257">
                  <c:v>60</c:v>
                </c:pt>
                <c:pt idx="258">
                  <c:v>62</c:v>
                </c:pt>
                <c:pt idx="259">
                  <c:v>60</c:v>
                </c:pt>
                <c:pt idx="260">
                  <c:v>58</c:v>
                </c:pt>
                <c:pt idx="261">
                  <c:v>62</c:v>
                </c:pt>
                <c:pt idx="262">
                  <c:v>59</c:v>
                </c:pt>
                <c:pt idx="263">
                  <c:v>62</c:v>
                </c:pt>
                <c:pt idx="264">
                  <c:v>61</c:v>
                </c:pt>
                <c:pt idx="265">
                  <c:v>65</c:v>
                </c:pt>
                <c:pt idx="266">
                  <c:v>60</c:v>
                </c:pt>
                <c:pt idx="267">
                  <c:v>65</c:v>
                </c:pt>
                <c:pt idx="268">
                  <c:v>68</c:v>
                </c:pt>
                <c:pt idx="269">
                  <c:v>59</c:v>
                </c:pt>
                <c:pt idx="270">
                  <c:v>57</c:v>
                </c:pt>
                <c:pt idx="271">
                  <c:v>57</c:v>
                </c:pt>
                <c:pt idx="272">
                  <c:v>65</c:v>
                </c:pt>
                <c:pt idx="273">
                  <c:v>65</c:v>
                </c:pt>
                <c:pt idx="274">
                  <c:v>58</c:v>
                </c:pt>
                <c:pt idx="275">
                  <c:v>61</c:v>
                </c:pt>
                <c:pt idx="276">
                  <c:v>63</c:v>
                </c:pt>
                <c:pt idx="277">
                  <c:v>71</c:v>
                </c:pt>
                <c:pt idx="278">
                  <c:v>65</c:v>
                </c:pt>
                <c:pt idx="279">
                  <c:v>64</c:v>
                </c:pt>
                <c:pt idx="280">
                  <c:v>63</c:v>
                </c:pt>
                <c:pt idx="281">
                  <c:v>59</c:v>
                </c:pt>
                <c:pt idx="282">
                  <c:v>55</c:v>
                </c:pt>
                <c:pt idx="283">
                  <c:v>57</c:v>
                </c:pt>
                <c:pt idx="284">
                  <c:v>55</c:v>
                </c:pt>
                <c:pt idx="285">
                  <c:v>50</c:v>
                </c:pt>
                <c:pt idx="286">
                  <c:v>52</c:v>
                </c:pt>
                <c:pt idx="287">
                  <c:v>55</c:v>
                </c:pt>
                <c:pt idx="288">
                  <c:v>57</c:v>
                </c:pt>
                <c:pt idx="289">
                  <c:v>55</c:v>
                </c:pt>
                <c:pt idx="290">
                  <c:v>54</c:v>
                </c:pt>
                <c:pt idx="291">
                  <c:v>54</c:v>
                </c:pt>
                <c:pt idx="292">
                  <c:v>49</c:v>
                </c:pt>
                <c:pt idx="293">
                  <c:v>52</c:v>
                </c:pt>
                <c:pt idx="294">
                  <c:v>52</c:v>
                </c:pt>
                <c:pt idx="295">
                  <c:v>53</c:v>
                </c:pt>
                <c:pt idx="296">
                  <c:v>48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46</c:v>
                </c:pt>
                <c:pt idx="301">
                  <c:v>50</c:v>
                </c:pt>
                <c:pt idx="302">
                  <c:v>49</c:v>
                </c:pt>
                <c:pt idx="303">
                  <c:v>46</c:v>
                </c:pt>
                <c:pt idx="304">
                  <c:v>40</c:v>
                </c:pt>
                <c:pt idx="305">
                  <c:v>42</c:v>
                </c:pt>
                <c:pt idx="306">
                  <c:v>40</c:v>
                </c:pt>
                <c:pt idx="307">
                  <c:v>41</c:v>
                </c:pt>
                <c:pt idx="308">
                  <c:v>36</c:v>
                </c:pt>
                <c:pt idx="309">
                  <c:v>44</c:v>
                </c:pt>
                <c:pt idx="310">
                  <c:v>40</c:v>
                </c:pt>
                <c:pt idx="311">
                  <c:v>39</c:v>
                </c:pt>
                <c:pt idx="312">
                  <c:v>39</c:v>
                </c:pt>
                <c:pt idx="313">
                  <c:v>35</c:v>
                </c:pt>
                <c:pt idx="314">
                  <c:v>35</c:v>
                </c:pt>
                <c:pt idx="315">
                  <c:v>39</c:v>
                </c:pt>
                <c:pt idx="316">
                  <c:v>46</c:v>
                </c:pt>
                <c:pt idx="317">
                  <c:v>51</c:v>
                </c:pt>
                <c:pt idx="318">
                  <c:v>49</c:v>
                </c:pt>
                <c:pt idx="319">
                  <c:v>40</c:v>
                </c:pt>
                <c:pt idx="320">
                  <c:v>41</c:v>
                </c:pt>
                <c:pt idx="321">
                  <c:v>42</c:v>
                </c:pt>
                <c:pt idx="322">
                  <c:v>42</c:v>
                </c:pt>
                <c:pt idx="323">
                  <c:v>47</c:v>
                </c:pt>
                <c:pt idx="324">
                  <c:v>48</c:v>
                </c:pt>
                <c:pt idx="325">
                  <c:v>48</c:v>
                </c:pt>
                <c:pt idx="326">
                  <c:v>57</c:v>
                </c:pt>
                <c:pt idx="327">
                  <c:v>40</c:v>
                </c:pt>
                <c:pt idx="328">
                  <c:v>56</c:v>
                </c:pt>
                <c:pt idx="329">
                  <c:v>49</c:v>
                </c:pt>
                <c:pt idx="330">
                  <c:v>55</c:v>
                </c:pt>
                <c:pt idx="331">
                  <c:v>55</c:v>
                </c:pt>
                <c:pt idx="332">
                  <c:v>63</c:v>
                </c:pt>
                <c:pt idx="333">
                  <c:v>73</c:v>
                </c:pt>
                <c:pt idx="334">
                  <c:v>81</c:v>
                </c:pt>
                <c:pt idx="335">
                  <c:v>62</c:v>
                </c:pt>
                <c:pt idx="336">
                  <c:v>60</c:v>
                </c:pt>
                <c:pt idx="33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E-4F67-98DB-5685CD242C28}"/>
            </c:ext>
          </c:extLst>
        </c:ser>
        <c:ser>
          <c:idx val="1"/>
          <c:order val="1"/>
          <c:tx>
            <c:strRef>
              <c:f>Arkusz1!$T$12</c:f>
              <c:strCache>
                <c:ptCount val="1"/>
                <c:pt idx="0">
                  <c:v>model 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Arkusz1!$T$13:$T$350</c:f>
              <c:numCache>
                <c:formatCode>General</c:formatCode>
                <c:ptCount val="338"/>
                <c:pt idx="0">
                  <c:v>50.436425319869855</c:v>
                </c:pt>
                <c:pt idx="1">
                  <c:v>55.41176477043922</c:v>
                </c:pt>
                <c:pt idx="2">
                  <c:v>52.739431649259188</c:v>
                </c:pt>
                <c:pt idx="3">
                  <c:v>53.95273982980995</c:v>
                </c:pt>
                <c:pt idx="4">
                  <c:v>54.52063622280594</c:v>
                </c:pt>
                <c:pt idx="5">
                  <c:v>75.341798470348806</c:v>
                </c:pt>
                <c:pt idx="6">
                  <c:v>83.264987835612175</c:v>
                </c:pt>
                <c:pt idx="7">
                  <c:v>61.532782143688863</c:v>
                </c:pt>
                <c:pt idx="8">
                  <c:v>61.890585832561953</c:v>
                </c:pt>
                <c:pt idx="9">
                  <c:v>46.182546341938171</c:v>
                </c:pt>
                <c:pt idx="10">
                  <c:v>47.312094614197619</c:v>
                </c:pt>
                <c:pt idx="11">
                  <c:v>47.520204627615797</c:v>
                </c:pt>
                <c:pt idx="12">
                  <c:v>45.597522640895434</c:v>
                </c:pt>
                <c:pt idx="13">
                  <c:v>44.441802972405185</c:v>
                </c:pt>
                <c:pt idx="14">
                  <c:v>43.955812808162207</c:v>
                </c:pt>
                <c:pt idx="15">
                  <c:v>45.001150940289236</c:v>
                </c:pt>
                <c:pt idx="16">
                  <c:v>49.970691731866978</c:v>
                </c:pt>
                <c:pt idx="17">
                  <c:v>47.367892105218374</c:v>
                </c:pt>
                <c:pt idx="18">
                  <c:v>49.06090601594267</c:v>
                </c:pt>
                <c:pt idx="19">
                  <c:v>48.835042483735307</c:v>
                </c:pt>
                <c:pt idx="20">
                  <c:v>50.372603793957325</c:v>
                </c:pt>
                <c:pt idx="21">
                  <c:v>48.248338355359074</c:v>
                </c:pt>
                <c:pt idx="22">
                  <c:v>49.58084582391713</c:v>
                </c:pt>
                <c:pt idx="23">
                  <c:v>53.425960061236083</c:v>
                </c:pt>
                <c:pt idx="24">
                  <c:v>50.041505825723945</c:v>
                </c:pt>
                <c:pt idx="25">
                  <c:v>49.546315074258914</c:v>
                </c:pt>
                <c:pt idx="26">
                  <c:v>52.898294029258636</c:v>
                </c:pt>
                <c:pt idx="27">
                  <c:v>49.63981379671732</c:v>
                </c:pt>
                <c:pt idx="28">
                  <c:v>52.071497857797254</c:v>
                </c:pt>
                <c:pt idx="29">
                  <c:v>48.507484796938328</c:v>
                </c:pt>
                <c:pt idx="30">
                  <c:v>52.410638150129813</c:v>
                </c:pt>
                <c:pt idx="31">
                  <c:v>51.478816018983579</c:v>
                </c:pt>
                <c:pt idx="32">
                  <c:v>53.170882740906549</c:v>
                </c:pt>
                <c:pt idx="33">
                  <c:v>49.638904104719742</c:v>
                </c:pt>
                <c:pt idx="34">
                  <c:v>50.50416964497424</c:v>
                </c:pt>
                <c:pt idx="35">
                  <c:v>54.719064194337832</c:v>
                </c:pt>
                <c:pt idx="36">
                  <c:v>54.647659292313577</c:v>
                </c:pt>
                <c:pt idx="37">
                  <c:v>52.294084767464767</c:v>
                </c:pt>
                <c:pt idx="38">
                  <c:v>49.393257338884752</c:v>
                </c:pt>
                <c:pt idx="39">
                  <c:v>49.137897151886804</c:v>
                </c:pt>
                <c:pt idx="40">
                  <c:v>47.810348959675068</c:v>
                </c:pt>
                <c:pt idx="41">
                  <c:v>50.629825871785755</c:v>
                </c:pt>
                <c:pt idx="42">
                  <c:v>49.140905938842948</c:v>
                </c:pt>
                <c:pt idx="43">
                  <c:v>51.224490458166272</c:v>
                </c:pt>
                <c:pt idx="44">
                  <c:v>55.073050621499334</c:v>
                </c:pt>
                <c:pt idx="45">
                  <c:v>57.873494523166258</c:v>
                </c:pt>
                <c:pt idx="46">
                  <c:v>54.700960830319119</c:v>
                </c:pt>
                <c:pt idx="47">
                  <c:v>56.227860597991992</c:v>
                </c:pt>
                <c:pt idx="48">
                  <c:v>55.668831885909114</c:v>
                </c:pt>
                <c:pt idx="49">
                  <c:v>52.58032013723259</c:v>
                </c:pt>
                <c:pt idx="50">
                  <c:v>51.527368050872013</c:v>
                </c:pt>
                <c:pt idx="51">
                  <c:v>52.090006796018976</c:v>
                </c:pt>
                <c:pt idx="52">
                  <c:v>51.892209784476151</c:v>
                </c:pt>
                <c:pt idx="53">
                  <c:v>57.489884413265969</c:v>
                </c:pt>
                <c:pt idx="54">
                  <c:v>57.927153746361526</c:v>
                </c:pt>
                <c:pt idx="55">
                  <c:v>56.61447276238367</c:v>
                </c:pt>
                <c:pt idx="56">
                  <c:v>56.287903849481637</c:v>
                </c:pt>
                <c:pt idx="57">
                  <c:v>54.740508636859431</c:v>
                </c:pt>
                <c:pt idx="58">
                  <c:v>54.863971974367431</c:v>
                </c:pt>
                <c:pt idx="59">
                  <c:v>55.968906012294838</c:v>
                </c:pt>
                <c:pt idx="60">
                  <c:v>56.39868465659157</c:v>
                </c:pt>
                <c:pt idx="61">
                  <c:v>56.909186115666813</c:v>
                </c:pt>
                <c:pt idx="62">
                  <c:v>57.566059280225502</c:v>
                </c:pt>
                <c:pt idx="63">
                  <c:v>55.103611187167687</c:v>
                </c:pt>
                <c:pt idx="64">
                  <c:v>55.206624742442202</c:v>
                </c:pt>
                <c:pt idx="65">
                  <c:v>57.02766515533186</c:v>
                </c:pt>
                <c:pt idx="66">
                  <c:v>55.198376354228586</c:v>
                </c:pt>
                <c:pt idx="67">
                  <c:v>54.142459292478378</c:v>
                </c:pt>
                <c:pt idx="68">
                  <c:v>53.938910217707999</c:v>
                </c:pt>
                <c:pt idx="69">
                  <c:v>53.264271234139123</c:v>
                </c:pt>
                <c:pt idx="70">
                  <c:v>52.698875057358848</c:v>
                </c:pt>
                <c:pt idx="71">
                  <c:v>55.644894592392426</c:v>
                </c:pt>
                <c:pt idx="72">
                  <c:v>59.997449422109675</c:v>
                </c:pt>
                <c:pt idx="73">
                  <c:v>59.033670097039334</c:v>
                </c:pt>
                <c:pt idx="74">
                  <c:v>55.943448821910451</c:v>
                </c:pt>
                <c:pt idx="75">
                  <c:v>57.114315090960908</c:v>
                </c:pt>
                <c:pt idx="76">
                  <c:v>54.469176435449711</c:v>
                </c:pt>
                <c:pt idx="77">
                  <c:v>57.457507565622592</c:v>
                </c:pt>
                <c:pt idx="78">
                  <c:v>58.713530560326603</c:v>
                </c:pt>
                <c:pt idx="79">
                  <c:v>54.625784890200919</c:v>
                </c:pt>
                <c:pt idx="80">
                  <c:v>57.709348730167271</c:v>
                </c:pt>
                <c:pt idx="81">
                  <c:v>61.367485245224152</c:v>
                </c:pt>
                <c:pt idx="82">
                  <c:v>63.565127884341813</c:v>
                </c:pt>
                <c:pt idx="83">
                  <c:v>67.089131539183185</c:v>
                </c:pt>
                <c:pt idx="84">
                  <c:v>64.707765565933556</c:v>
                </c:pt>
                <c:pt idx="85">
                  <c:v>61.478413724854271</c:v>
                </c:pt>
                <c:pt idx="86">
                  <c:v>64.809424867718803</c:v>
                </c:pt>
                <c:pt idx="87">
                  <c:v>60.506035058669831</c:v>
                </c:pt>
                <c:pt idx="88">
                  <c:v>58.16491087093695</c:v>
                </c:pt>
                <c:pt idx="89">
                  <c:v>65.096870395215504</c:v>
                </c:pt>
                <c:pt idx="90">
                  <c:v>68.995780343478216</c:v>
                </c:pt>
                <c:pt idx="91">
                  <c:v>69.092517448194414</c:v>
                </c:pt>
                <c:pt idx="92">
                  <c:v>63.7885146284641</c:v>
                </c:pt>
                <c:pt idx="93">
                  <c:v>59.485726437493945</c:v>
                </c:pt>
                <c:pt idx="94">
                  <c:v>59.624218678059094</c:v>
                </c:pt>
                <c:pt idx="95">
                  <c:v>61.170775069113311</c:v>
                </c:pt>
                <c:pt idx="96">
                  <c:v>59.591191948463411</c:v>
                </c:pt>
                <c:pt idx="97">
                  <c:v>58.73771433102786</c:v>
                </c:pt>
                <c:pt idx="98">
                  <c:v>60.261995066004538</c:v>
                </c:pt>
                <c:pt idx="99">
                  <c:v>64.393433085897271</c:v>
                </c:pt>
                <c:pt idx="100">
                  <c:v>71.191509067916712</c:v>
                </c:pt>
                <c:pt idx="101">
                  <c:v>76.397186242106415</c:v>
                </c:pt>
                <c:pt idx="102">
                  <c:v>71.771503684298921</c:v>
                </c:pt>
                <c:pt idx="103">
                  <c:v>73.10456933422941</c:v>
                </c:pt>
                <c:pt idx="104">
                  <c:v>68.147316812973472</c:v>
                </c:pt>
                <c:pt idx="105">
                  <c:v>64.171616914918388</c:v>
                </c:pt>
                <c:pt idx="106">
                  <c:v>64.180785805041126</c:v>
                </c:pt>
                <c:pt idx="107">
                  <c:v>58.38641984707251</c:v>
                </c:pt>
                <c:pt idx="108">
                  <c:v>60.099153225254881</c:v>
                </c:pt>
                <c:pt idx="109">
                  <c:v>61.630876889372132</c:v>
                </c:pt>
                <c:pt idx="110">
                  <c:v>61.584693596796924</c:v>
                </c:pt>
                <c:pt idx="111">
                  <c:v>63.694205204601737</c:v>
                </c:pt>
                <c:pt idx="112">
                  <c:v>61.906949956422707</c:v>
                </c:pt>
                <c:pt idx="113">
                  <c:v>66.906666251617821</c:v>
                </c:pt>
                <c:pt idx="114">
                  <c:v>71.605538560814068</c:v>
                </c:pt>
                <c:pt idx="115">
                  <c:v>75.597105997740528</c:v>
                </c:pt>
                <c:pt idx="116">
                  <c:v>69.457810979794772</c:v>
                </c:pt>
                <c:pt idx="117">
                  <c:v>62.96728436481213</c:v>
                </c:pt>
                <c:pt idx="118">
                  <c:v>67.679092281811393</c:v>
                </c:pt>
                <c:pt idx="119">
                  <c:v>71.72703571770495</c:v>
                </c:pt>
                <c:pt idx="120">
                  <c:v>74.820550182323444</c:v>
                </c:pt>
                <c:pt idx="121">
                  <c:v>65.758498022413491</c:v>
                </c:pt>
                <c:pt idx="122">
                  <c:v>66.292082634005794</c:v>
                </c:pt>
                <c:pt idx="123">
                  <c:v>71.25535834266131</c:v>
                </c:pt>
                <c:pt idx="124">
                  <c:v>75.100627356760612</c:v>
                </c:pt>
                <c:pt idx="125">
                  <c:v>71.610484747266568</c:v>
                </c:pt>
                <c:pt idx="126">
                  <c:v>74.391902742749849</c:v>
                </c:pt>
                <c:pt idx="127">
                  <c:v>66.690816924302823</c:v>
                </c:pt>
                <c:pt idx="128">
                  <c:v>61.890741299135748</c:v>
                </c:pt>
                <c:pt idx="129">
                  <c:v>63.415103900207278</c:v>
                </c:pt>
                <c:pt idx="130">
                  <c:v>69.429982823912042</c:v>
                </c:pt>
                <c:pt idx="131">
                  <c:v>65.058003321655207</c:v>
                </c:pt>
                <c:pt idx="132">
                  <c:v>66.037328331815374</c:v>
                </c:pt>
                <c:pt idx="133">
                  <c:v>67.433553093536915</c:v>
                </c:pt>
                <c:pt idx="134">
                  <c:v>64.094822644712394</c:v>
                </c:pt>
                <c:pt idx="135">
                  <c:v>65.929821131562917</c:v>
                </c:pt>
                <c:pt idx="136">
                  <c:v>66.445742119703112</c:v>
                </c:pt>
                <c:pt idx="137">
                  <c:v>67.530975722682655</c:v>
                </c:pt>
                <c:pt idx="138">
                  <c:v>68.083217001879007</c:v>
                </c:pt>
                <c:pt idx="139">
                  <c:v>66.295216726476966</c:v>
                </c:pt>
                <c:pt idx="140">
                  <c:v>67.401567908164907</c:v>
                </c:pt>
                <c:pt idx="141">
                  <c:v>67.389158037803981</c:v>
                </c:pt>
                <c:pt idx="142">
                  <c:v>67.070675818292244</c:v>
                </c:pt>
                <c:pt idx="143">
                  <c:v>69.805226662166405</c:v>
                </c:pt>
                <c:pt idx="144">
                  <c:v>75.616521657833061</c:v>
                </c:pt>
                <c:pt idx="145">
                  <c:v>73.298186520732656</c:v>
                </c:pt>
                <c:pt idx="146">
                  <c:v>71.730139967578879</c:v>
                </c:pt>
                <c:pt idx="147">
                  <c:v>76.619281148271028</c:v>
                </c:pt>
                <c:pt idx="148">
                  <c:v>77.616449898333883</c:v>
                </c:pt>
                <c:pt idx="149">
                  <c:v>83.100340129481822</c:v>
                </c:pt>
                <c:pt idx="150">
                  <c:v>78.591420538351457</c:v>
                </c:pt>
                <c:pt idx="151">
                  <c:v>78.601334455697213</c:v>
                </c:pt>
                <c:pt idx="152">
                  <c:v>68.941836981887207</c:v>
                </c:pt>
                <c:pt idx="153">
                  <c:v>68.788769411852599</c:v>
                </c:pt>
                <c:pt idx="154">
                  <c:v>67.553288457861967</c:v>
                </c:pt>
                <c:pt idx="155">
                  <c:v>67.403895433892018</c:v>
                </c:pt>
                <c:pt idx="156">
                  <c:v>70.812015410379217</c:v>
                </c:pt>
                <c:pt idx="157">
                  <c:v>69.130102593488687</c:v>
                </c:pt>
                <c:pt idx="158">
                  <c:v>64.823503873271676</c:v>
                </c:pt>
                <c:pt idx="159">
                  <c:v>68.372848686214454</c:v>
                </c:pt>
                <c:pt idx="160">
                  <c:v>72.049331382729918</c:v>
                </c:pt>
                <c:pt idx="161">
                  <c:v>70.128620401080013</c:v>
                </c:pt>
                <c:pt idx="162">
                  <c:v>68.626276111776804</c:v>
                </c:pt>
                <c:pt idx="163">
                  <c:v>71.727291339405468</c:v>
                </c:pt>
                <c:pt idx="164">
                  <c:v>74.3735811542428</c:v>
                </c:pt>
                <c:pt idx="165">
                  <c:v>73.031292178289732</c:v>
                </c:pt>
                <c:pt idx="166">
                  <c:v>74.716302008549675</c:v>
                </c:pt>
                <c:pt idx="167">
                  <c:v>70.128564057344263</c:v>
                </c:pt>
                <c:pt idx="168">
                  <c:v>70.617578324271236</c:v>
                </c:pt>
                <c:pt idx="169">
                  <c:v>72.494874440644509</c:v>
                </c:pt>
                <c:pt idx="170">
                  <c:v>76.434425258953553</c:v>
                </c:pt>
                <c:pt idx="171">
                  <c:v>79.189708937483317</c:v>
                </c:pt>
                <c:pt idx="172">
                  <c:v>76.677818471686692</c:v>
                </c:pt>
                <c:pt idx="173">
                  <c:v>75.011685570534496</c:v>
                </c:pt>
                <c:pt idx="174">
                  <c:v>74.743915513175551</c:v>
                </c:pt>
                <c:pt idx="175">
                  <c:v>75.886192911597135</c:v>
                </c:pt>
                <c:pt idx="176">
                  <c:v>75.202481616448054</c:v>
                </c:pt>
                <c:pt idx="177">
                  <c:v>73.889763181222037</c:v>
                </c:pt>
                <c:pt idx="178">
                  <c:v>71.667262000023015</c:v>
                </c:pt>
                <c:pt idx="179">
                  <c:v>71.843222906772922</c:v>
                </c:pt>
                <c:pt idx="180">
                  <c:v>76.258457619738863</c:v>
                </c:pt>
                <c:pt idx="181">
                  <c:v>71.780458559448888</c:v>
                </c:pt>
                <c:pt idx="182">
                  <c:v>74.634988385428414</c:v>
                </c:pt>
                <c:pt idx="183">
                  <c:v>73.526375856233955</c:v>
                </c:pt>
                <c:pt idx="184">
                  <c:v>75.494979471157691</c:v>
                </c:pt>
                <c:pt idx="185">
                  <c:v>74.709216521983038</c:v>
                </c:pt>
                <c:pt idx="186">
                  <c:v>77.0270731206856</c:v>
                </c:pt>
                <c:pt idx="187">
                  <c:v>75.856890710669049</c:v>
                </c:pt>
                <c:pt idx="188">
                  <c:v>76.227867901442266</c:v>
                </c:pt>
                <c:pt idx="189">
                  <c:v>77.592327928577504</c:v>
                </c:pt>
                <c:pt idx="190">
                  <c:v>74.52427134431241</c:v>
                </c:pt>
                <c:pt idx="191">
                  <c:v>75.514978835332883</c:v>
                </c:pt>
                <c:pt idx="192">
                  <c:v>78.145378744469198</c:v>
                </c:pt>
                <c:pt idx="193">
                  <c:v>81.063851138851305</c:v>
                </c:pt>
                <c:pt idx="194">
                  <c:v>76.311661414668805</c:v>
                </c:pt>
                <c:pt idx="195">
                  <c:v>79.996148191648587</c:v>
                </c:pt>
                <c:pt idx="196">
                  <c:v>80.888455461047442</c:v>
                </c:pt>
                <c:pt idx="197">
                  <c:v>81.442406266696167</c:v>
                </c:pt>
                <c:pt idx="198">
                  <c:v>77.12050319918734</c:v>
                </c:pt>
                <c:pt idx="199">
                  <c:v>75.167128050918706</c:v>
                </c:pt>
                <c:pt idx="200">
                  <c:v>77.123598172300959</c:v>
                </c:pt>
                <c:pt idx="201">
                  <c:v>75.935799895601178</c:v>
                </c:pt>
                <c:pt idx="202">
                  <c:v>76.710790337012952</c:v>
                </c:pt>
                <c:pt idx="203">
                  <c:v>79.161183832672862</c:v>
                </c:pt>
                <c:pt idx="204">
                  <c:v>78.034090114088784</c:v>
                </c:pt>
                <c:pt idx="205">
                  <c:v>75.756557541858044</c:v>
                </c:pt>
                <c:pt idx="206">
                  <c:v>75.311201515372161</c:v>
                </c:pt>
                <c:pt idx="207">
                  <c:v>74.499780189661365</c:v>
                </c:pt>
                <c:pt idx="208">
                  <c:v>75.165377310880203</c:v>
                </c:pt>
                <c:pt idx="209">
                  <c:v>78.253889059556727</c:v>
                </c:pt>
                <c:pt idx="210">
                  <c:v>79.639167504224858</c:v>
                </c:pt>
                <c:pt idx="211">
                  <c:v>82.74243437711948</c:v>
                </c:pt>
                <c:pt idx="212">
                  <c:v>84.383193304268985</c:v>
                </c:pt>
                <c:pt idx="213">
                  <c:v>82.197909433931869</c:v>
                </c:pt>
                <c:pt idx="214">
                  <c:v>81.030027172781246</c:v>
                </c:pt>
                <c:pt idx="215">
                  <c:v>79.061728286964779</c:v>
                </c:pt>
                <c:pt idx="216">
                  <c:v>77.880788313581206</c:v>
                </c:pt>
                <c:pt idx="217">
                  <c:v>75.692653403019534</c:v>
                </c:pt>
                <c:pt idx="218">
                  <c:v>73.514227835998582</c:v>
                </c:pt>
                <c:pt idx="219">
                  <c:v>70.198131286165946</c:v>
                </c:pt>
                <c:pt idx="220">
                  <c:v>71.759201148356013</c:v>
                </c:pt>
                <c:pt idx="221">
                  <c:v>70.229687730164855</c:v>
                </c:pt>
                <c:pt idx="222">
                  <c:v>72.075096404241705</c:v>
                </c:pt>
                <c:pt idx="223">
                  <c:v>70.441710840358837</c:v>
                </c:pt>
                <c:pt idx="224">
                  <c:v>74.045243773172231</c:v>
                </c:pt>
                <c:pt idx="225">
                  <c:v>73.092201124456665</c:v>
                </c:pt>
                <c:pt idx="226">
                  <c:v>76.43394430832906</c:v>
                </c:pt>
                <c:pt idx="227">
                  <c:v>71.592462087986846</c:v>
                </c:pt>
                <c:pt idx="228">
                  <c:v>74.481469149817457</c:v>
                </c:pt>
                <c:pt idx="229">
                  <c:v>73.339983560136716</c:v>
                </c:pt>
                <c:pt idx="230">
                  <c:v>77.531678606702144</c:v>
                </c:pt>
                <c:pt idx="231">
                  <c:v>71.813635241547075</c:v>
                </c:pt>
                <c:pt idx="232">
                  <c:v>74.143582826780317</c:v>
                </c:pt>
                <c:pt idx="233">
                  <c:v>69.627718613756429</c:v>
                </c:pt>
                <c:pt idx="234">
                  <c:v>69.601905460439994</c:v>
                </c:pt>
                <c:pt idx="235">
                  <c:v>71.440620495975253</c:v>
                </c:pt>
                <c:pt idx="236">
                  <c:v>68.694613285304257</c:v>
                </c:pt>
                <c:pt idx="237">
                  <c:v>69.33630035779882</c:v>
                </c:pt>
                <c:pt idx="238">
                  <c:v>69.464315117467777</c:v>
                </c:pt>
                <c:pt idx="239">
                  <c:v>68.042676286959392</c:v>
                </c:pt>
                <c:pt idx="240">
                  <c:v>68.51990560101865</c:v>
                </c:pt>
                <c:pt idx="241">
                  <c:v>72.034118603949025</c:v>
                </c:pt>
                <c:pt idx="242">
                  <c:v>72.97042128682665</c:v>
                </c:pt>
                <c:pt idx="243">
                  <c:v>69.461830907124437</c:v>
                </c:pt>
                <c:pt idx="244">
                  <c:v>67.071097827376093</c:v>
                </c:pt>
                <c:pt idx="245">
                  <c:v>67.457260233851827</c:v>
                </c:pt>
                <c:pt idx="246">
                  <c:v>67.82477975611458</c:v>
                </c:pt>
                <c:pt idx="247">
                  <c:v>64.334869711873495</c:v>
                </c:pt>
                <c:pt idx="248">
                  <c:v>65.407007173231477</c:v>
                </c:pt>
                <c:pt idx="249">
                  <c:v>62.872391422971866</c:v>
                </c:pt>
                <c:pt idx="250">
                  <c:v>63.648566628644993</c:v>
                </c:pt>
                <c:pt idx="251">
                  <c:v>65.851674516230077</c:v>
                </c:pt>
                <c:pt idx="252">
                  <c:v>63.322968575929622</c:v>
                </c:pt>
                <c:pt idx="253">
                  <c:v>65.287326430384496</c:v>
                </c:pt>
                <c:pt idx="254">
                  <c:v>65.984004427155725</c:v>
                </c:pt>
                <c:pt idx="255">
                  <c:v>61.113731777886493</c:v>
                </c:pt>
                <c:pt idx="256">
                  <c:v>61.447518530443752</c:v>
                </c:pt>
                <c:pt idx="257">
                  <c:v>64.959661351780753</c:v>
                </c:pt>
                <c:pt idx="258">
                  <c:v>61.542654847448468</c:v>
                </c:pt>
                <c:pt idx="259">
                  <c:v>60.747556488874388</c:v>
                </c:pt>
                <c:pt idx="260">
                  <c:v>61.721168050949316</c:v>
                </c:pt>
                <c:pt idx="261">
                  <c:v>59.319773056680994</c:v>
                </c:pt>
                <c:pt idx="262">
                  <c:v>60.504984369754702</c:v>
                </c:pt>
                <c:pt idx="263">
                  <c:v>59.826851886267228</c:v>
                </c:pt>
                <c:pt idx="264">
                  <c:v>60.802161793375532</c:v>
                </c:pt>
                <c:pt idx="265">
                  <c:v>61.076000757536477</c:v>
                </c:pt>
                <c:pt idx="266">
                  <c:v>59.012868618427049</c:v>
                </c:pt>
                <c:pt idx="267">
                  <c:v>59.762127400646364</c:v>
                </c:pt>
                <c:pt idx="268">
                  <c:v>61.737224343682641</c:v>
                </c:pt>
                <c:pt idx="269">
                  <c:v>88.69139135405112</c:v>
                </c:pt>
                <c:pt idx="270">
                  <c:v>59.576179987567244</c:v>
                </c:pt>
                <c:pt idx="271">
                  <c:v>56.338130740771845</c:v>
                </c:pt>
                <c:pt idx="272">
                  <c:v>56.86262629096985</c:v>
                </c:pt>
                <c:pt idx="273">
                  <c:v>61.07196927328868</c:v>
                </c:pt>
                <c:pt idx="274">
                  <c:v>61.884128893933216</c:v>
                </c:pt>
                <c:pt idx="275">
                  <c:v>56.114625741421946</c:v>
                </c:pt>
                <c:pt idx="276">
                  <c:v>59.570235189031109</c:v>
                </c:pt>
                <c:pt idx="277">
                  <c:v>59.981571073326755</c:v>
                </c:pt>
                <c:pt idx="278">
                  <c:v>64.097030589134334</c:v>
                </c:pt>
                <c:pt idx="279">
                  <c:v>61.377979896701277</c:v>
                </c:pt>
                <c:pt idx="280">
                  <c:v>59.958570344629159</c:v>
                </c:pt>
                <c:pt idx="281">
                  <c:v>59.243452557808119</c:v>
                </c:pt>
                <c:pt idx="282">
                  <c:v>57.709845557947986</c:v>
                </c:pt>
                <c:pt idx="283">
                  <c:v>53.690653749622015</c:v>
                </c:pt>
                <c:pt idx="284">
                  <c:v>55.596570805694341</c:v>
                </c:pt>
                <c:pt idx="285">
                  <c:v>55.419504216580435</c:v>
                </c:pt>
                <c:pt idx="286">
                  <c:v>52.153046962437884</c:v>
                </c:pt>
                <c:pt idx="287">
                  <c:v>52.447384155745652</c:v>
                </c:pt>
                <c:pt idx="288">
                  <c:v>54.258581521719194</c:v>
                </c:pt>
                <c:pt idx="289">
                  <c:v>55.940412472514865</c:v>
                </c:pt>
                <c:pt idx="290">
                  <c:v>54.310317685894901</c:v>
                </c:pt>
                <c:pt idx="291">
                  <c:v>53.271830939041038</c:v>
                </c:pt>
                <c:pt idx="292">
                  <c:v>53.038071879356394</c:v>
                </c:pt>
                <c:pt idx="293">
                  <c:v>50.705421355076254</c:v>
                </c:pt>
                <c:pt idx="294">
                  <c:v>52.580456681667627</c:v>
                </c:pt>
                <c:pt idx="295">
                  <c:v>52.40303481959063</c:v>
                </c:pt>
                <c:pt idx="296">
                  <c:v>51.64779591470716</c:v>
                </c:pt>
                <c:pt idx="297">
                  <c:v>48.986553077449386</c:v>
                </c:pt>
                <c:pt idx="298">
                  <c:v>52.063532578692346</c:v>
                </c:pt>
                <c:pt idx="299">
                  <c:v>50.278129891249648</c:v>
                </c:pt>
                <c:pt idx="300">
                  <c:v>50.532312232029241</c:v>
                </c:pt>
                <c:pt idx="301">
                  <c:v>46.766055156144759</c:v>
                </c:pt>
                <c:pt idx="302">
                  <c:v>49.802236412580626</c:v>
                </c:pt>
                <c:pt idx="303">
                  <c:v>49.342253165547604</c:v>
                </c:pt>
                <c:pt idx="304">
                  <c:v>48.527770657875529</c:v>
                </c:pt>
                <c:pt idx="305">
                  <c:v>44.955117042316381</c:v>
                </c:pt>
                <c:pt idx="306">
                  <c:v>45.088173691257637</c:v>
                </c:pt>
                <c:pt idx="307">
                  <c:v>43.226416527684933</c:v>
                </c:pt>
                <c:pt idx="308">
                  <c:v>45.413155971171179</c:v>
                </c:pt>
                <c:pt idx="309">
                  <c:v>42.825106458533611</c:v>
                </c:pt>
                <c:pt idx="310">
                  <c:v>45.314316198264919</c:v>
                </c:pt>
                <c:pt idx="311">
                  <c:v>43.818779110697456</c:v>
                </c:pt>
                <c:pt idx="312">
                  <c:v>41.875906408135052</c:v>
                </c:pt>
                <c:pt idx="313">
                  <c:v>43.610707898638708</c:v>
                </c:pt>
                <c:pt idx="314">
                  <c:v>40.44186703753536</c:v>
                </c:pt>
                <c:pt idx="315">
                  <c:v>40.33438652417513</c:v>
                </c:pt>
                <c:pt idx="316">
                  <c:v>43.043162644121431</c:v>
                </c:pt>
                <c:pt idx="317">
                  <c:v>46.482157617800304</c:v>
                </c:pt>
                <c:pt idx="318">
                  <c:v>48.773725122769065</c:v>
                </c:pt>
                <c:pt idx="319">
                  <c:v>46.813603568982884</c:v>
                </c:pt>
                <c:pt idx="320">
                  <c:v>43.106831805655844</c:v>
                </c:pt>
                <c:pt idx="321">
                  <c:v>44.603551059504269</c:v>
                </c:pt>
                <c:pt idx="322">
                  <c:v>44.030692921073211</c:v>
                </c:pt>
                <c:pt idx="323">
                  <c:v>43.595244826474882</c:v>
                </c:pt>
                <c:pt idx="324">
                  <c:v>48.146548923429947</c:v>
                </c:pt>
                <c:pt idx="325">
                  <c:v>48.061939326797052</c:v>
                </c:pt>
                <c:pt idx="326">
                  <c:v>49.003607102839808</c:v>
                </c:pt>
                <c:pt idx="327">
                  <c:v>52.184863216482086</c:v>
                </c:pt>
                <c:pt idx="328">
                  <c:v>51.651875902730481</c:v>
                </c:pt>
                <c:pt idx="329">
                  <c:v>52.346148585126443</c:v>
                </c:pt>
                <c:pt idx="330">
                  <c:v>54.276851405014611</c:v>
                </c:pt>
                <c:pt idx="331">
                  <c:v>56.211191502408134</c:v>
                </c:pt>
                <c:pt idx="332">
                  <c:v>57.293986186077156</c:v>
                </c:pt>
                <c:pt idx="333">
                  <c:v>80.049353894589956</c:v>
                </c:pt>
                <c:pt idx="334">
                  <c:v>79.873756055207764</c:v>
                </c:pt>
                <c:pt idx="335">
                  <c:v>61.785391445589006</c:v>
                </c:pt>
                <c:pt idx="336">
                  <c:v>62.42631056648181</c:v>
                </c:pt>
                <c:pt idx="337">
                  <c:v>45.341998346847504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E-4F67-98DB-5685CD242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154159"/>
        <c:axId val="1815256319"/>
      </c:lineChart>
      <c:catAx>
        <c:axId val="195515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5256319"/>
        <c:crosses val="autoZero"/>
        <c:auto val="1"/>
        <c:lblAlgn val="ctr"/>
        <c:lblOffset val="100"/>
        <c:noMultiLvlLbl val="0"/>
      </c:catAx>
      <c:valAx>
        <c:axId val="18152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515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Model</a:t>
            </a:r>
            <a:r>
              <a:rPr lang="pl-PL" baseline="0"/>
              <a:t> II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Arkusz1!$P$12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Arkusz1!$P$13:$P$350</c:f>
              <c:numCache>
                <c:formatCode>General</c:formatCode>
                <c:ptCount val="338"/>
                <c:pt idx="0">
                  <c:v>53</c:v>
                </c:pt>
                <c:pt idx="1">
                  <c:v>57</c:v>
                </c:pt>
                <c:pt idx="2">
                  <c:v>51</c:v>
                </c:pt>
                <c:pt idx="3">
                  <c:v>55</c:v>
                </c:pt>
                <c:pt idx="4">
                  <c:v>54</c:v>
                </c:pt>
                <c:pt idx="5">
                  <c:v>75</c:v>
                </c:pt>
                <c:pt idx="6">
                  <c:v>79</c:v>
                </c:pt>
                <c:pt idx="7">
                  <c:v>60</c:v>
                </c:pt>
                <c:pt idx="8">
                  <c:v>61</c:v>
                </c:pt>
                <c:pt idx="9">
                  <c:v>43</c:v>
                </c:pt>
                <c:pt idx="10">
                  <c:v>45</c:v>
                </c:pt>
                <c:pt idx="11">
                  <c:v>44</c:v>
                </c:pt>
                <c:pt idx="12">
                  <c:v>41</c:v>
                </c:pt>
                <c:pt idx="13">
                  <c:v>40</c:v>
                </c:pt>
                <c:pt idx="14">
                  <c:v>44</c:v>
                </c:pt>
                <c:pt idx="15">
                  <c:v>51</c:v>
                </c:pt>
                <c:pt idx="16">
                  <c:v>45</c:v>
                </c:pt>
                <c:pt idx="17">
                  <c:v>48</c:v>
                </c:pt>
                <c:pt idx="18">
                  <c:v>50</c:v>
                </c:pt>
                <c:pt idx="19">
                  <c:v>52</c:v>
                </c:pt>
                <c:pt idx="20">
                  <c:v>45</c:v>
                </c:pt>
                <c:pt idx="21">
                  <c:v>49</c:v>
                </c:pt>
                <c:pt idx="22">
                  <c:v>55</c:v>
                </c:pt>
                <c:pt idx="23">
                  <c:v>49</c:v>
                </c:pt>
                <c:pt idx="24">
                  <c:v>48</c:v>
                </c:pt>
                <c:pt idx="25">
                  <c:v>54</c:v>
                </c:pt>
                <c:pt idx="26">
                  <c:v>50</c:v>
                </c:pt>
                <c:pt idx="27">
                  <c:v>54</c:v>
                </c:pt>
                <c:pt idx="28">
                  <c:v>48</c:v>
                </c:pt>
                <c:pt idx="29">
                  <c:v>52</c:v>
                </c:pt>
                <c:pt idx="30">
                  <c:v>52</c:v>
                </c:pt>
                <c:pt idx="31">
                  <c:v>57</c:v>
                </c:pt>
                <c:pt idx="32">
                  <c:v>48</c:v>
                </c:pt>
                <c:pt idx="33">
                  <c:v>51</c:v>
                </c:pt>
                <c:pt idx="34">
                  <c:v>54</c:v>
                </c:pt>
                <c:pt idx="35">
                  <c:v>56</c:v>
                </c:pt>
                <c:pt idx="36">
                  <c:v>52</c:v>
                </c:pt>
                <c:pt idx="37">
                  <c:v>48</c:v>
                </c:pt>
                <c:pt idx="38">
                  <c:v>47</c:v>
                </c:pt>
                <c:pt idx="39">
                  <c:v>46</c:v>
                </c:pt>
                <c:pt idx="40">
                  <c:v>51</c:v>
                </c:pt>
                <c:pt idx="41">
                  <c:v>49</c:v>
                </c:pt>
                <c:pt idx="42">
                  <c:v>49</c:v>
                </c:pt>
                <c:pt idx="43">
                  <c:v>51</c:v>
                </c:pt>
                <c:pt idx="44">
                  <c:v>62</c:v>
                </c:pt>
                <c:pt idx="45">
                  <c:v>56</c:v>
                </c:pt>
                <c:pt idx="46">
                  <c:v>58</c:v>
                </c:pt>
                <c:pt idx="47">
                  <c:v>55</c:v>
                </c:pt>
                <c:pt idx="48">
                  <c:v>53</c:v>
                </c:pt>
                <c:pt idx="49">
                  <c:v>51</c:v>
                </c:pt>
                <c:pt idx="50">
                  <c:v>53</c:v>
                </c:pt>
                <c:pt idx="51">
                  <c:v>51</c:v>
                </c:pt>
                <c:pt idx="52">
                  <c:v>60</c:v>
                </c:pt>
                <c:pt idx="53">
                  <c:v>59</c:v>
                </c:pt>
                <c:pt idx="54">
                  <c:v>61</c:v>
                </c:pt>
                <c:pt idx="55">
                  <c:v>60</c:v>
                </c:pt>
                <c:pt idx="56">
                  <c:v>57</c:v>
                </c:pt>
                <c:pt idx="57">
                  <c:v>53</c:v>
                </c:pt>
                <c:pt idx="58">
                  <c:v>58</c:v>
                </c:pt>
                <c:pt idx="59">
                  <c:v>59</c:v>
                </c:pt>
                <c:pt idx="60">
                  <c:v>57</c:v>
                </c:pt>
                <c:pt idx="61">
                  <c:v>64</c:v>
                </c:pt>
                <c:pt idx="62">
                  <c:v>53</c:v>
                </c:pt>
                <c:pt idx="63">
                  <c:v>54</c:v>
                </c:pt>
                <c:pt idx="64">
                  <c:v>56</c:v>
                </c:pt>
                <c:pt idx="65">
                  <c:v>55</c:v>
                </c:pt>
                <c:pt idx="66">
                  <c:v>52</c:v>
                </c:pt>
                <c:pt idx="67">
                  <c:v>54</c:v>
                </c:pt>
                <c:pt idx="68">
                  <c:v>49</c:v>
                </c:pt>
                <c:pt idx="69">
                  <c:v>51</c:v>
                </c:pt>
                <c:pt idx="70">
                  <c:v>53</c:v>
                </c:pt>
                <c:pt idx="71">
                  <c:v>58</c:v>
                </c:pt>
                <c:pt idx="72">
                  <c:v>61</c:v>
                </c:pt>
                <c:pt idx="73">
                  <c:v>55</c:v>
                </c:pt>
                <c:pt idx="74">
                  <c:v>56</c:v>
                </c:pt>
                <c:pt idx="75">
                  <c:v>57</c:v>
                </c:pt>
                <c:pt idx="76">
                  <c:v>57</c:v>
                </c:pt>
                <c:pt idx="77">
                  <c:v>59</c:v>
                </c:pt>
                <c:pt idx="78">
                  <c:v>51</c:v>
                </c:pt>
                <c:pt idx="79">
                  <c:v>56</c:v>
                </c:pt>
                <c:pt idx="80">
                  <c:v>64</c:v>
                </c:pt>
                <c:pt idx="81">
                  <c:v>68</c:v>
                </c:pt>
                <c:pt idx="82">
                  <c:v>73</c:v>
                </c:pt>
                <c:pt idx="83">
                  <c:v>71</c:v>
                </c:pt>
                <c:pt idx="84">
                  <c:v>63</c:v>
                </c:pt>
                <c:pt idx="85">
                  <c:v>69</c:v>
                </c:pt>
                <c:pt idx="86">
                  <c:v>60</c:v>
                </c:pt>
                <c:pt idx="87">
                  <c:v>57</c:v>
                </c:pt>
                <c:pt idx="88">
                  <c:v>68</c:v>
                </c:pt>
                <c:pt idx="89">
                  <c:v>77</c:v>
                </c:pt>
                <c:pt idx="90">
                  <c:v>76</c:v>
                </c:pt>
                <c:pt idx="91">
                  <c:v>66</c:v>
                </c:pt>
                <c:pt idx="92">
                  <c:v>59</c:v>
                </c:pt>
                <c:pt idx="93">
                  <c:v>58</c:v>
                </c:pt>
                <c:pt idx="94">
                  <c:v>60</c:v>
                </c:pt>
                <c:pt idx="95">
                  <c:v>59</c:v>
                </c:pt>
                <c:pt idx="96">
                  <c:v>59</c:v>
                </c:pt>
                <c:pt idx="97">
                  <c:v>60</c:v>
                </c:pt>
                <c:pt idx="98">
                  <c:v>68</c:v>
                </c:pt>
                <c:pt idx="99">
                  <c:v>77</c:v>
                </c:pt>
                <c:pt idx="100">
                  <c:v>89</c:v>
                </c:pt>
                <c:pt idx="101">
                  <c:v>81</c:v>
                </c:pt>
                <c:pt idx="102">
                  <c:v>81</c:v>
                </c:pt>
                <c:pt idx="103">
                  <c:v>73</c:v>
                </c:pt>
                <c:pt idx="104">
                  <c:v>64</c:v>
                </c:pt>
                <c:pt idx="105">
                  <c:v>65</c:v>
                </c:pt>
                <c:pt idx="106">
                  <c:v>55</c:v>
                </c:pt>
                <c:pt idx="107">
                  <c:v>59</c:v>
                </c:pt>
                <c:pt idx="108">
                  <c:v>60</c:v>
                </c:pt>
                <c:pt idx="109">
                  <c:v>61</c:v>
                </c:pt>
                <c:pt idx="110">
                  <c:v>64</c:v>
                </c:pt>
                <c:pt idx="111">
                  <c:v>61</c:v>
                </c:pt>
                <c:pt idx="112">
                  <c:v>68</c:v>
                </c:pt>
                <c:pt idx="113">
                  <c:v>77</c:v>
                </c:pt>
                <c:pt idx="114">
                  <c:v>87</c:v>
                </c:pt>
                <c:pt idx="115">
                  <c:v>74</c:v>
                </c:pt>
                <c:pt idx="116">
                  <c:v>60</c:v>
                </c:pt>
                <c:pt idx="117">
                  <c:v>68</c:v>
                </c:pt>
                <c:pt idx="118">
                  <c:v>77</c:v>
                </c:pt>
                <c:pt idx="119">
                  <c:v>82</c:v>
                </c:pt>
                <c:pt idx="120">
                  <c:v>63</c:v>
                </c:pt>
                <c:pt idx="121">
                  <c:v>67</c:v>
                </c:pt>
                <c:pt idx="122">
                  <c:v>75</c:v>
                </c:pt>
                <c:pt idx="123">
                  <c:v>81</c:v>
                </c:pt>
                <c:pt idx="124">
                  <c:v>77</c:v>
                </c:pt>
                <c:pt idx="125">
                  <c:v>82</c:v>
                </c:pt>
                <c:pt idx="126">
                  <c:v>65</c:v>
                </c:pt>
                <c:pt idx="127">
                  <c:v>57</c:v>
                </c:pt>
                <c:pt idx="128">
                  <c:v>60</c:v>
                </c:pt>
                <c:pt idx="129">
                  <c:v>71</c:v>
                </c:pt>
                <c:pt idx="130">
                  <c:v>64</c:v>
                </c:pt>
                <c:pt idx="131">
                  <c:v>63</c:v>
                </c:pt>
                <c:pt idx="132">
                  <c:v>66</c:v>
                </c:pt>
                <c:pt idx="133">
                  <c:v>59</c:v>
                </c:pt>
                <c:pt idx="134">
                  <c:v>66</c:v>
                </c:pt>
                <c:pt idx="135">
                  <c:v>65</c:v>
                </c:pt>
                <c:pt idx="136">
                  <c:v>66</c:v>
                </c:pt>
                <c:pt idx="137">
                  <c:v>66</c:v>
                </c:pt>
                <c:pt idx="138">
                  <c:v>65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71</c:v>
                </c:pt>
                <c:pt idx="143">
                  <c:v>79</c:v>
                </c:pt>
                <c:pt idx="144">
                  <c:v>75</c:v>
                </c:pt>
                <c:pt idx="145">
                  <c:v>71</c:v>
                </c:pt>
                <c:pt idx="146">
                  <c:v>80</c:v>
                </c:pt>
                <c:pt idx="147">
                  <c:v>81</c:v>
                </c:pt>
                <c:pt idx="148">
                  <c:v>92</c:v>
                </c:pt>
                <c:pt idx="149">
                  <c:v>86</c:v>
                </c:pt>
                <c:pt idx="150">
                  <c:v>85</c:v>
                </c:pt>
                <c:pt idx="151">
                  <c:v>67</c:v>
                </c:pt>
                <c:pt idx="152">
                  <c:v>65</c:v>
                </c:pt>
                <c:pt idx="153">
                  <c:v>67</c:v>
                </c:pt>
                <c:pt idx="154">
                  <c:v>65</c:v>
                </c:pt>
                <c:pt idx="155">
                  <c:v>70</c:v>
                </c:pt>
                <c:pt idx="156">
                  <c:v>66</c:v>
                </c:pt>
                <c:pt idx="157">
                  <c:v>60</c:v>
                </c:pt>
                <c:pt idx="158">
                  <c:v>67</c:v>
                </c:pt>
                <c:pt idx="159">
                  <c:v>71</c:v>
                </c:pt>
                <c:pt idx="160">
                  <c:v>67</c:v>
                </c:pt>
                <c:pt idx="161">
                  <c:v>65</c:v>
                </c:pt>
                <c:pt idx="162">
                  <c:v>70</c:v>
                </c:pt>
                <c:pt idx="163">
                  <c:v>76</c:v>
                </c:pt>
                <c:pt idx="164">
                  <c:v>73</c:v>
                </c:pt>
                <c:pt idx="165">
                  <c:v>75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78</c:v>
                </c:pt>
                <c:pt idx="170">
                  <c:v>85</c:v>
                </c:pt>
                <c:pt idx="171">
                  <c:v>79</c:v>
                </c:pt>
                <c:pt idx="172">
                  <c:v>74</c:v>
                </c:pt>
                <c:pt idx="173">
                  <c:v>73</c:v>
                </c:pt>
                <c:pt idx="174">
                  <c:v>76</c:v>
                </c:pt>
                <c:pt idx="175">
                  <c:v>76</c:v>
                </c:pt>
                <c:pt idx="176">
                  <c:v>71</c:v>
                </c:pt>
                <c:pt idx="177">
                  <c:v>68</c:v>
                </c:pt>
                <c:pt idx="178">
                  <c:v>69</c:v>
                </c:pt>
                <c:pt idx="179">
                  <c:v>76</c:v>
                </c:pt>
                <c:pt idx="180">
                  <c:v>68</c:v>
                </c:pt>
                <c:pt idx="181">
                  <c:v>74</c:v>
                </c:pt>
                <c:pt idx="182">
                  <c:v>71</c:v>
                </c:pt>
                <c:pt idx="183">
                  <c:v>74</c:v>
                </c:pt>
                <c:pt idx="184">
                  <c:v>74</c:v>
                </c:pt>
                <c:pt idx="185">
                  <c:v>77</c:v>
                </c:pt>
                <c:pt idx="186">
                  <c:v>75</c:v>
                </c:pt>
                <c:pt idx="187">
                  <c:v>77</c:v>
                </c:pt>
                <c:pt idx="188">
                  <c:v>76</c:v>
                </c:pt>
                <c:pt idx="189">
                  <c:v>72</c:v>
                </c:pt>
                <c:pt idx="190">
                  <c:v>80</c:v>
                </c:pt>
                <c:pt idx="191">
                  <c:v>78</c:v>
                </c:pt>
                <c:pt idx="192">
                  <c:v>82</c:v>
                </c:pt>
                <c:pt idx="193">
                  <c:v>71</c:v>
                </c:pt>
                <c:pt idx="194">
                  <c:v>80</c:v>
                </c:pt>
                <c:pt idx="195">
                  <c:v>85</c:v>
                </c:pt>
                <c:pt idx="196">
                  <c:v>85</c:v>
                </c:pt>
                <c:pt idx="197">
                  <c:v>88</c:v>
                </c:pt>
                <c:pt idx="198">
                  <c:v>73</c:v>
                </c:pt>
                <c:pt idx="199">
                  <c:v>77</c:v>
                </c:pt>
                <c:pt idx="200">
                  <c:v>73</c:v>
                </c:pt>
                <c:pt idx="201">
                  <c:v>75</c:v>
                </c:pt>
                <c:pt idx="202">
                  <c:v>80</c:v>
                </c:pt>
                <c:pt idx="203">
                  <c:v>79</c:v>
                </c:pt>
                <c:pt idx="204">
                  <c:v>72</c:v>
                </c:pt>
                <c:pt idx="205">
                  <c:v>72</c:v>
                </c:pt>
                <c:pt idx="206">
                  <c:v>73</c:v>
                </c:pt>
                <c:pt idx="207">
                  <c:v>72</c:v>
                </c:pt>
                <c:pt idx="208">
                  <c:v>76</c:v>
                </c:pt>
                <c:pt idx="209">
                  <c:v>80</c:v>
                </c:pt>
                <c:pt idx="210">
                  <c:v>87</c:v>
                </c:pt>
                <c:pt idx="211">
                  <c:v>90</c:v>
                </c:pt>
                <c:pt idx="212">
                  <c:v>83</c:v>
                </c:pt>
                <c:pt idx="213">
                  <c:v>84</c:v>
                </c:pt>
                <c:pt idx="214">
                  <c:v>81</c:v>
                </c:pt>
                <c:pt idx="215">
                  <c:v>79</c:v>
                </c:pt>
                <c:pt idx="216">
                  <c:v>75</c:v>
                </c:pt>
                <c:pt idx="217">
                  <c:v>70</c:v>
                </c:pt>
                <c:pt idx="218">
                  <c:v>67</c:v>
                </c:pt>
                <c:pt idx="219">
                  <c:v>68</c:v>
                </c:pt>
                <c:pt idx="220">
                  <c:v>68</c:v>
                </c:pt>
                <c:pt idx="221">
                  <c:v>68</c:v>
                </c:pt>
                <c:pt idx="222">
                  <c:v>67</c:v>
                </c:pt>
                <c:pt idx="223">
                  <c:v>72</c:v>
                </c:pt>
                <c:pt idx="224">
                  <c:v>74</c:v>
                </c:pt>
                <c:pt idx="225">
                  <c:v>77</c:v>
                </c:pt>
                <c:pt idx="226">
                  <c:v>70</c:v>
                </c:pt>
                <c:pt idx="227">
                  <c:v>74</c:v>
                </c:pt>
                <c:pt idx="228">
                  <c:v>75</c:v>
                </c:pt>
                <c:pt idx="229">
                  <c:v>79</c:v>
                </c:pt>
                <c:pt idx="230">
                  <c:v>71</c:v>
                </c:pt>
                <c:pt idx="231">
                  <c:v>75</c:v>
                </c:pt>
                <c:pt idx="232">
                  <c:v>68</c:v>
                </c:pt>
                <c:pt idx="233">
                  <c:v>69</c:v>
                </c:pt>
                <c:pt idx="234">
                  <c:v>71</c:v>
                </c:pt>
                <c:pt idx="235">
                  <c:v>67</c:v>
                </c:pt>
                <c:pt idx="236">
                  <c:v>68</c:v>
                </c:pt>
                <c:pt idx="237">
                  <c:v>67</c:v>
                </c:pt>
                <c:pt idx="238">
                  <c:v>64</c:v>
                </c:pt>
                <c:pt idx="239">
                  <c:v>67</c:v>
                </c:pt>
                <c:pt idx="240">
                  <c:v>76</c:v>
                </c:pt>
                <c:pt idx="241">
                  <c:v>77</c:v>
                </c:pt>
                <c:pt idx="242">
                  <c:v>69</c:v>
                </c:pt>
                <c:pt idx="243">
                  <c:v>68</c:v>
                </c:pt>
                <c:pt idx="244">
                  <c:v>66</c:v>
                </c:pt>
                <c:pt idx="245">
                  <c:v>67</c:v>
                </c:pt>
                <c:pt idx="246">
                  <c:v>63</c:v>
                </c:pt>
                <c:pt idx="247">
                  <c:v>65</c:v>
                </c:pt>
                <c:pt idx="248">
                  <c:v>61</c:v>
                </c:pt>
                <c:pt idx="249">
                  <c:v>63</c:v>
                </c:pt>
                <c:pt idx="250">
                  <c:v>66</c:v>
                </c:pt>
                <c:pt idx="251">
                  <c:v>63</c:v>
                </c:pt>
                <c:pt idx="252">
                  <c:v>64</c:v>
                </c:pt>
                <c:pt idx="253">
                  <c:v>68</c:v>
                </c:pt>
                <c:pt idx="254">
                  <c:v>57</c:v>
                </c:pt>
                <c:pt idx="255">
                  <c:v>60</c:v>
                </c:pt>
                <c:pt idx="256">
                  <c:v>66</c:v>
                </c:pt>
                <c:pt idx="257">
                  <c:v>60</c:v>
                </c:pt>
                <c:pt idx="258">
                  <c:v>62</c:v>
                </c:pt>
                <c:pt idx="259">
                  <c:v>60</c:v>
                </c:pt>
                <c:pt idx="260">
                  <c:v>58</c:v>
                </c:pt>
                <c:pt idx="261">
                  <c:v>62</c:v>
                </c:pt>
                <c:pt idx="262">
                  <c:v>59</c:v>
                </c:pt>
                <c:pt idx="263">
                  <c:v>62</c:v>
                </c:pt>
                <c:pt idx="264">
                  <c:v>61</c:v>
                </c:pt>
                <c:pt idx="265">
                  <c:v>65</c:v>
                </c:pt>
                <c:pt idx="266">
                  <c:v>60</c:v>
                </c:pt>
                <c:pt idx="267">
                  <c:v>65</c:v>
                </c:pt>
                <c:pt idx="268">
                  <c:v>68</c:v>
                </c:pt>
                <c:pt idx="269">
                  <c:v>59</c:v>
                </c:pt>
                <c:pt idx="270">
                  <c:v>57</c:v>
                </c:pt>
                <c:pt idx="271">
                  <c:v>57</c:v>
                </c:pt>
                <c:pt idx="272">
                  <c:v>65</c:v>
                </c:pt>
                <c:pt idx="273">
                  <c:v>65</c:v>
                </c:pt>
                <c:pt idx="274">
                  <c:v>58</c:v>
                </c:pt>
                <c:pt idx="275">
                  <c:v>61</c:v>
                </c:pt>
                <c:pt idx="276">
                  <c:v>63</c:v>
                </c:pt>
                <c:pt idx="277">
                  <c:v>71</c:v>
                </c:pt>
                <c:pt idx="278">
                  <c:v>65</c:v>
                </c:pt>
                <c:pt idx="279">
                  <c:v>64</c:v>
                </c:pt>
                <c:pt idx="280">
                  <c:v>63</c:v>
                </c:pt>
                <c:pt idx="281">
                  <c:v>59</c:v>
                </c:pt>
                <c:pt idx="282">
                  <c:v>55</c:v>
                </c:pt>
                <c:pt idx="283">
                  <c:v>57</c:v>
                </c:pt>
                <c:pt idx="284">
                  <c:v>55</c:v>
                </c:pt>
                <c:pt idx="285">
                  <c:v>50</c:v>
                </c:pt>
                <c:pt idx="286">
                  <c:v>52</c:v>
                </c:pt>
                <c:pt idx="287">
                  <c:v>55</c:v>
                </c:pt>
                <c:pt idx="288">
                  <c:v>57</c:v>
                </c:pt>
                <c:pt idx="289">
                  <c:v>55</c:v>
                </c:pt>
                <c:pt idx="290">
                  <c:v>54</c:v>
                </c:pt>
                <c:pt idx="291">
                  <c:v>54</c:v>
                </c:pt>
                <c:pt idx="292">
                  <c:v>49</c:v>
                </c:pt>
                <c:pt idx="293">
                  <c:v>52</c:v>
                </c:pt>
                <c:pt idx="294">
                  <c:v>52</c:v>
                </c:pt>
                <c:pt idx="295">
                  <c:v>53</c:v>
                </c:pt>
                <c:pt idx="296">
                  <c:v>48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46</c:v>
                </c:pt>
                <c:pt idx="301">
                  <c:v>50</c:v>
                </c:pt>
                <c:pt idx="302">
                  <c:v>49</c:v>
                </c:pt>
                <c:pt idx="303">
                  <c:v>46</c:v>
                </c:pt>
                <c:pt idx="304">
                  <c:v>40</c:v>
                </c:pt>
                <c:pt idx="305">
                  <c:v>42</c:v>
                </c:pt>
                <c:pt idx="306">
                  <c:v>40</c:v>
                </c:pt>
                <c:pt idx="307">
                  <c:v>41</c:v>
                </c:pt>
                <c:pt idx="308">
                  <c:v>36</c:v>
                </c:pt>
                <c:pt idx="309">
                  <c:v>44</c:v>
                </c:pt>
                <c:pt idx="310">
                  <c:v>40</c:v>
                </c:pt>
                <c:pt idx="311">
                  <c:v>39</c:v>
                </c:pt>
                <c:pt idx="312">
                  <c:v>39</c:v>
                </c:pt>
                <c:pt idx="313">
                  <c:v>35</c:v>
                </c:pt>
                <c:pt idx="314">
                  <c:v>35</c:v>
                </c:pt>
                <c:pt idx="315">
                  <c:v>39</c:v>
                </c:pt>
                <c:pt idx="316">
                  <c:v>46</c:v>
                </c:pt>
                <c:pt idx="317">
                  <c:v>51</c:v>
                </c:pt>
                <c:pt idx="318">
                  <c:v>49</c:v>
                </c:pt>
                <c:pt idx="319">
                  <c:v>40</c:v>
                </c:pt>
                <c:pt idx="320">
                  <c:v>41</c:v>
                </c:pt>
                <c:pt idx="321">
                  <c:v>42</c:v>
                </c:pt>
                <c:pt idx="322">
                  <c:v>42</c:v>
                </c:pt>
                <c:pt idx="323">
                  <c:v>47</c:v>
                </c:pt>
                <c:pt idx="324">
                  <c:v>48</c:v>
                </c:pt>
                <c:pt idx="325">
                  <c:v>48</c:v>
                </c:pt>
                <c:pt idx="326">
                  <c:v>57</c:v>
                </c:pt>
                <c:pt idx="327">
                  <c:v>40</c:v>
                </c:pt>
                <c:pt idx="328">
                  <c:v>56</c:v>
                </c:pt>
                <c:pt idx="329">
                  <c:v>49</c:v>
                </c:pt>
                <c:pt idx="330">
                  <c:v>55</c:v>
                </c:pt>
                <c:pt idx="331">
                  <c:v>55</c:v>
                </c:pt>
                <c:pt idx="332">
                  <c:v>63</c:v>
                </c:pt>
                <c:pt idx="333">
                  <c:v>73</c:v>
                </c:pt>
                <c:pt idx="334">
                  <c:v>81</c:v>
                </c:pt>
                <c:pt idx="335">
                  <c:v>62</c:v>
                </c:pt>
                <c:pt idx="336">
                  <c:v>60</c:v>
                </c:pt>
                <c:pt idx="33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E-4266-BC44-6A99767B470E}"/>
            </c:ext>
          </c:extLst>
        </c:ser>
        <c:ser>
          <c:idx val="1"/>
          <c:order val="1"/>
          <c:tx>
            <c:strRef>
              <c:f>Arkusz1!$U$12</c:f>
              <c:strCache>
                <c:ptCount val="1"/>
                <c:pt idx="0">
                  <c:v>model II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Arkusz1!$U$13:$U$350</c:f>
              <c:numCache>
                <c:formatCode>General</c:formatCode>
                <c:ptCount val="338"/>
                <c:pt idx="0">
                  <c:v>50.862429380536646</c:v>
                </c:pt>
                <c:pt idx="1">
                  <c:v>56.852826810018904</c:v>
                </c:pt>
                <c:pt idx="2">
                  <c:v>52.573971503245865</c:v>
                </c:pt>
                <c:pt idx="3">
                  <c:v>55.141284687309692</c:v>
                </c:pt>
                <c:pt idx="4">
                  <c:v>54.285513625955083</c:v>
                </c:pt>
                <c:pt idx="5">
                  <c:v>69.689392730338042</c:v>
                </c:pt>
                <c:pt idx="6">
                  <c:v>81.670187589302571</c:v>
                </c:pt>
                <c:pt idx="7">
                  <c:v>60.275911055437341</c:v>
                </c:pt>
                <c:pt idx="8">
                  <c:v>60.275911055437341</c:v>
                </c:pt>
                <c:pt idx="9">
                  <c:v>46.5835740737636</c:v>
                </c:pt>
                <c:pt idx="10">
                  <c:v>47.439345135118209</c:v>
                </c:pt>
                <c:pt idx="11">
                  <c:v>47.439345135118209</c:v>
                </c:pt>
                <c:pt idx="12">
                  <c:v>46.5835740737636</c:v>
                </c:pt>
                <c:pt idx="13">
                  <c:v>44.016260889699772</c:v>
                </c:pt>
                <c:pt idx="14">
                  <c:v>43.16048982834517</c:v>
                </c:pt>
                <c:pt idx="15">
                  <c:v>46.5835740737636</c:v>
                </c:pt>
                <c:pt idx="16">
                  <c:v>52.573971503245865</c:v>
                </c:pt>
                <c:pt idx="17">
                  <c:v>47.439345135118209</c:v>
                </c:pt>
                <c:pt idx="18">
                  <c:v>50.006658319182037</c:v>
                </c:pt>
                <c:pt idx="19">
                  <c:v>51.718200441891256</c:v>
                </c:pt>
                <c:pt idx="20">
                  <c:v>53.429742564600474</c:v>
                </c:pt>
                <c:pt idx="21">
                  <c:v>47.439345135118209</c:v>
                </c:pt>
                <c:pt idx="22">
                  <c:v>50.862429380536646</c:v>
                </c:pt>
                <c:pt idx="23">
                  <c:v>55.997055748664302</c:v>
                </c:pt>
                <c:pt idx="24">
                  <c:v>50.862429380536646</c:v>
                </c:pt>
                <c:pt idx="25">
                  <c:v>50.006658319182037</c:v>
                </c:pt>
                <c:pt idx="26">
                  <c:v>55.141284687309692</c:v>
                </c:pt>
                <c:pt idx="27">
                  <c:v>51.718200441891256</c:v>
                </c:pt>
                <c:pt idx="28">
                  <c:v>55.141284687309692</c:v>
                </c:pt>
                <c:pt idx="29">
                  <c:v>50.006658319182037</c:v>
                </c:pt>
                <c:pt idx="30">
                  <c:v>53.429742564600474</c:v>
                </c:pt>
                <c:pt idx="31">
                  <c:v>53.429742564600474</c:v>
                </c:pt>
                <c:pt idx="32">
                  <c:v>57.708597871373513</c:v>
                </c:pt>
                <c:pt idx="33">
                  <c:v>50.006658319182037</c:v>
                </c:pt>
                <c:pt idx="34">
                  <c:v>52.573971503245865</c:v>
                </c:pt>
                <c:pt idx="35">
                  <c:v>57.708597871373513</c:v>
                </c:pt>
                <c:pt idx="36">
                  <c:v>56.852826810018904</c:v>
                </c:pt>
                <c:pt idx="37">
                  <c:v>53.429742564600474</c:v>
                </c:pt>
                <c:pt idx="38">
                  <c:v>50.006658319182037</c:v>
                </c:pt>
                <c:pt idx="39">
                  <c:v>49.150887257827428</c:v>
                </c:pt>
                <c:pt idx="40">
                  <c:v>48.295116196472819</c:v>
                </c:pt>
                <c:pt idx="41">
                  <c:v>52.573971503245865</c:v>
                </c:pt>
                <c:pt idx="42">
                  <c:v>50.862429380536646</c:v>
                </c:pt>
                <c:pt idx="43">
                  <c:v>50.862429380536646</c:v>
                </c:pt>
                <c:pt idx="44">
                  <c:v>57.708597871373513</c:v>
                </c:pt>
                <c:pt idx="45">
                  <c:v>61.987453178146559</c:v>
                </c:pt>
                <c:pt idx="46">
                  <c:v>55.997055748664302</c:v>
                </c:pt>
                <c:pt idx="47">
                  <c:v>58.564368932728122</c:v>
                </c:pt>
                <c:pt idx="48">
                  <c:v>57.708597871373513</c:v>
                </c:pt>
                <c:pt idx="49">
                  <c:v>54.285513625955083</c:v>
                </c:pt>
                <c:pt idx="50">
                  <c:v>52.573971503245865</c:v>
                </c:pt>
                <c:pt idx="51">
                  <c:v>54.285513625955083</c:v>
                </c:pt>
                <c:pt idx="52">
                  <c:v>52.573971503245865</c:v>
                </c:pt>
                <c:pt idx="53">
                  <c:v>60.275911055437341</c:v>
                </c:pt>
                <c:pt idx="54">
                  <c:v>59.420139994082732</c:v>
                </c:pt>
                <c:pt idx="55">
                  <c:v>61.13168211679195</c:v>
                </c:pt>
                <c:pt idx="56">
                  <c:v>60.275911055437341</c:v>
                </c:pt>
                <c:pt idx="57">
                  <c:v>57.708597871373513</c:v>
                </c:pt>
                <c:pt idx="58">
                  <c:v>55.141284687309692</c:v>
                </c:pt>
                <c:pt idx="59">
                  <c:v>55.997055748664302</c:v>
                </c:pt>
                <c:pt idx="60">
                  <c:v>59.420139994082732</c:v>
                </c:pt>
                <c:pt idx="61">
                  <c:v>57.708597871373513</c:v>
                </c:pt>
                <c:pt idx="62">
                  <c:v>60.275911055437341</c:v>
                </c:pt>
                <c:pt idx="63">
                  <c:v>54.285513625955083</c:v>
                </c:pt>
                <c:pt idx="64">
                  <c:v>55.997055748664302</c:v>
                </c:pt>
                <c:pt idx="65">
                  <c:v>56.852826810018904</c:v>
                </c:pt>
                <c:pt idx="66">
                  <c:v>55.997055748664302</c:v>
                </c:pt>
                <c:pt idx="67">
                  <c:v>53.429742564600474</c:v>
                </c:pt>
                <c:pt idx="68">
                  <c:v>55.141284687309692</c:v>
                </c:pt>
                <c:pt idx="69">
                  <c:v>50.862429380536646</c:v>
                </c:pt>
                <c:pt idx="70">
                  <c:v>52.573971503245865</c:v>
                </c:pt>
                <c:pt idx="71">
                  <c:v>54.285513625955083</c:v>
                </c:pt>
                <c:pt idx="72">
                  <c:v>62.843224239501168</c:v>
                </c:pt>
                <c:pt idx="73">
                  <c:v>61.13168211679195</c:v>
                </c:pt>
                <c:pt idx="74">
                  <c:v>55.997055748664302</c:v>
                </c:pt>
                <c:pt idx="75">
                  <c:v>56.852826810018904</c:v>
                </c:pt>
                <c:pt idx="76">
                  <c:v>55.141284687309692</c:v>
                </c:pt>
                <c:pt idx="77">
                  <c:v>57.708597871373513</c:v>
                </c:pt>
                <c:pt idx="78">
                  <c:v>59.420139994082732</c:v>
                </c:pt>
                <c:pt idx="79">
                  <c:v>52.573971503245865</c:v>
                </c:pt>
                <c:pt idx="80">
                  <c:v>56.852826810018904</c:v>
                </c:pt>
                <c:pt idx="81">
                  <c:v>63.698995300855778</c:v>
                </c:pt>
                <c:pt idx="82">
                  <c:v>67.122079546274222</c:v>
                </c:pt>
                <c:pt idx="83">
                  <c:v>71.400934853047261</c:v>
                </c:pt>
                <c:pt idx="84">
                  <c:v>69.689392730338042</c:v>
                </c:pt>
                <c:pt idx="85">
                  <c:v>62.843224239501168</c:v>
                </c:pt>
                <c:pt idx="86">
                  <c:v>67.977850607628824</c:v>
                </c:pt>
                <c:pt idx="87">
                  <c:v>60.275911055437341</c:v>
                </c:pt>
                <c:pt idx="88">
                  <c:v>57.708597871373513</c:v>
                </c:pt>
                <c:pt idx="89">
                  <c:v>67.122079546274222</c:v>
                </c:pt>
                <c:pt idx="90">
                  <c:v>74.824019098465698</c:v>
                </c:pt>
                <c:pt idx="91">
                  <c:v>73.968248037111096</c:v>
                </c:pt>
                <c:pt idx="92">
                  <c:v>65.410537423564989</c:v>
                </c:pt>
                <c:pt idx="93">
                  <c:v>59.420139994082732</c:v>
                </c:pt>
                <c:pt idx="94">
                  <c:v>58.564368932728122</c:v>
                </c:pt>
                <c:pt idx="95">
                  <c:v>60.275911055437341</c:v>
                </c:pt>
                <c:pt idx="96">
                  <c:v>59.420139994082732</c:v>
                </c:pt>
                <c:pt idx="97">
                  <c:v>59.420139994082732</c:v>
                </c:pt>
                <c:pt idx="98">
                  <c:v>60.275911055437341</c:v>
                </c:pt>
                <c:pt idx="99">
                  <c:v>67.122079546274222</c:v>
                </c:pt>
                <c:pt idx="100">
                  <c:v>74.824019098465698</c:v>
                </c:pt>
                <c:pt idx="101">
                  <c:v>85.093271834721008</c:v>
                </c:pt>
                <c:pt idx="102">
                  <c:v>78.247103343884135</c:v>
                </c:pt>
                <c:pt idx="103">
                  <c:v>78.247103343884135</c:v>
                </c:pt>
                <c:pt idx="104">
                  <c:v>71.400934853047261</c:v>
                </c:pt>
                <c:pt idx="105">
                  <c:v>63.698995300855778</c:v>
                </c:pt>
                <c:pt idx="106">
                  <c:v>64.554766362210387</c:v>
                </c:pt>
                <c:pt idx="107">
                  <c:v>55.997055748664302</c:v>
                </c:pt>
                <c:pt idx="108">
                  <c:v>59.420139994082732</c:v>
                </c:pt>
                <c:pt idx="109">
                  <c:v>60.275911055437341</c:v>
                </c:pt>
                <c:pt idx="110">
                  <c:v>61.13168211679195</c:v>
                </c:pt>
                <c:pt idx="111">
                  <c:v>63.698995300855778</c:v>
                </c:pt>
                <c:pt idx="112">
                  <c:v>61.13168211679195</c:v>
                </c:pt>
                <c:pt idx="113">
                  <c:v>67.122079546274222</c:v>
                </c:pt>
                <c:pt idx="114">
                  <c:v>74.824019098465698</c:v>
                </c:pt>
                <c:pt idx="115">
                  <c:v>83.381729712011776</c:v>
                </c:pt>
                <c:pt idx="116">
                  <c:v>72.256705914401863</c:v>
                </c:pt>
                <c:pt idx="117">
                  <c:v>60.275911055437341</c:v>
                </c:pt>
                <c:pt idx="118">
                  <c:v>67.122079546274222</c:v>
                </c:pt>
                <c:pt idx="119">
                  <c:v>74.824019098465698</c:v>
                </c:pt>
                <c:pt idx="120">
                  <c:v>79.102874405238737</c:v>
                </c:pt>
                <c:pt idx="121">
                  <c:v>62.843224239501168</c:v>
                </c:pt>
                <c:pt idx="122">
                  <c:v>66.266308484919605</c:v>
                </c:pt>
                <c:pt idx="123">
                  <c:v>73.112476975756465</c:v>
                </c:pt>
                <c:pt idx="124">
                  <c:v>78.247103343884135</c:v>
                </c:pt>
                <c:pt idx="125">
                  <c:v>74.824019098465698</c:v>
                </c:pt>
                <c:pt idx="126">
                  <c:v>79.102874405238737</c:v>
                </c:pt>
                <c:pt idx="127">
                  <c:v>64.554766362210387</c:v>
                </c:pt>
                <c:pt idx="128">
                  <c:v>57.708597871373513</c:v>
                </c:pt>
                <c:pt idx="129">
                  <c:v>60.275911055437341</c:v>
                </c:pt>
                <c:pt idx="130">
                  <c:v>69.689392730338042</c:v>
                </c:pt>
                <c:pt idx="131">
                  <c:v>63.698995300855778</c:v>
                </c:pt>
                <c:pt idx="132">
                  <c:v>62.843224239501168</c:v>
                </c:pt>
                <c:pt idx="133">
                  <c:v>65.410537423564989</c:v>
                </c:pt>
                <c:pt idx="134">
                  <c:v>59.420139994082732</c:v>
                </c:pt>
                <c:pt idx="135">
                  <c:v>65.410537423564989</c:v>
                </c:pt>
                <c:pt idx="136">
                  <c:v>64.554766362210387</c:v>
                </c:pt>
                <c:pt idx="137">
                  <c:v>65.410537423564989</c:v>
                </c:pt>
                <c:pt idx="138">
                  <c:v>65.410537423564989</c:v>
                </c:pt>
                <c:pt idx="139">
                  <c:v>64.554766362210387</c:v>
                </c:pt>
                <c:pt idx="140">
                  <c:v>63.698995300855778</c:v>
                </c:pt>
                <c:pt idx="141">
                  <c:v>63.698995300855778</c:v>
                </c:pt>
                <c:pt idx="142">
                  <c:v>63.698995300855778</c:v>
                </c:pt>
                <c:pt idx="143">
                  <c:v>69.689392730338042</c:v>
                </c:pt>
                <c:pt idx="144">
                  <c:v>76.535561221174902</c:v>
                </c:pt>
                <c:pt idx="145">
                  <c:v>73.112476975756465</c:v>
                </c:pt>
                <c:pt idx="146">
                  <c:v>69.689392730338042</c:v>
                </c:pt>
                <c:pt idx="147">
                  <c:v>77.391332282529532</c:v>
                </c:pt>
                <c:pt idx="148">
                  <c:v>78.247103343884135</c:v>
                </c:pt>
                <c:pt idx="149">
                  <c:v>87.660585018784815</c:v>
                </c:pt>
                <c:pt idx="150">
                  <c:v>82.525958650657174</c:v>
                </c:pt>
                <c:pt idx="151">
                  <c:v>81.670187589302571</c:v>
                </c:pt>
                <c:pt idx="152">
                  <c:v>66.266308484919605</c:v>
                </c:pt>
                <c:pt idx="153">
                  <c:v>64.554766362210387</c:v>
                </c:pt>
                <c:pt idx="154">
                  <c:v>66.266308484919605</c:v>
                </c:pt>
                <c:pt idx="155">
                  <c:v>64.554766362210387</c:v>
                </c:pt>
                <c:pt idx="156">
                  <c:v>68.833621668983426</c:v>
                </c:pt>
                <c:pt idx="157">
                  <c:v>65.410537423564989</c:v>
                </c:pt>
                <c:pt idx="158">
                  <c:v>60.275911055437341</c:v>
                </c:pt>
                <c:pt idx="159">
                  <c:v>66.266308484919605</c:v>
                </c:pt>
                <c:pt idx="160">
                  <c:v>69.689392730338042</c:v>
                </c:pt>
                <c:pt idx="161">
                  <c:v>66.266308484919605</c:v>
                </c:pt>
                <c:pt idx="162">
                  <c:v>64.554766362210387</c:v>
                </c:pt>
                <c:pt idx="163">
                  <c:v>68.833621668983426</c:v>
                </c:pt>
                <c:pt idx="164">
                  <c:v>73.968248037111096</c:v>
                </c:pt>
                <c:pt idx="165">
                  <c:v>71.400934853047261</c:v>
                </c:pt>
                <c:pt idx="166">
                  <c:v>73.112476975756465</c:v>
                </c:pt>
                <c:pt idx="167">
                  <c:v>67.122079546274222</c:v>
                </c:pt>
                <c:pt idx="168">
                  <c:v>67.977850607628824</c:v>
                </c:pt>
                <c:pt idx="169">
                  <c:v>69.689392730338042</c:v>
                </c:pt>
                <c:pt idx="170">
                  <c:v>75.6797901598203</c:v>
                </c:pt>
                <c:pt idx="171">
                  <c:v>81.670187589302571</c:v>
                </c:pt>
                <c:pt idx="172">
                  <c:v>76.535561221174902</c:v>
                </c:pt>
                <c:pt idx="173">
                  <c:v>72.256705914401863</c:v>
                </c:pt>
                <c:pt idx="174">
                  <c:v>71.400934853047261</c:v>
                </c:pt>
                <c:pt idx="175">
                  <c:v>73.968248037111096</c:v>
                </c:pt>
                <c:pt idx="176">
                  <c:v>73.968248037111096</c:v>
                </c:pt>
                <c:pt idx="177">
                  <c:v>69.689392730338042</c:v>
                </c:pt>
                <c:pt idx="178">
                  <c:v>67.122079546274222</c:v>
                </c:pt>
                <c:pt idx="179">
                  <c:v>67.977850607628824</c:v>
                </c:pt>
                <c:pt idx="180">
                  <c:v>73.968248037111096</c:v>
                </c:pt>
                <c:pt idx="181">
                  <c:v>67.122079546274222</c:v>
                </c:pt>
                <c:pt idx="182">
                  <c:v>72.256705914401863</c:v>
                </c:pt>
                <c:pt idx="183">
                  <c:v>69.689392730338042</c:v>
                </c:pt>
                <c:pt idx="184">
                  <c:v>72.256705914401863</c:v>
                </c:pt>
                <c:pt idx="185">
                  <c:v>72.256705914401863</c:v>
                </c:pt>
                <c:pt idx="186">
                  <c:v>74.824019098465698</c:v>
                </c:pt>
                <c:pt idx="187">
                  <c:v>73.112476975756465</c:v>
                </c:pt>
                <c:pt idx="188">
                  <c:v>74.824019098465698</c:v>
                </c:pt>
                <c:pt idx="189">
                  <c:v>73.968248037111096</c:v>
                </c:pt>
                <c:pt idx="190">
                  <c:v>70.545163791692659</c:v>
                </c:pt>
                <c:pt idx="191">
                  <c:v>71.400934853047261</c:v>
                </c:pt>
                <c:pt idx="192">
                  <c:v>75.6797901598203</c:v>
                </c:pt>
                <c:pt idx="193">
                  <c:v>78.247103343884135</c:v>
                </c:pt>
                <c:pt idx="194">
                  <c:v>73.112476975756465</c:v>
                </c:pt>
                <c:pt idx="195">
                  <c:v>77.391332282529532</c:v>
                </c:pt>
                <c:pt idx="196">
                  <c:v>79.958645466593339</c:v>
                </c:pt>
                <c:pt idx="197">
                  <c:v>81.670187589302571</c:v>
                </c:pt>
                <c:pt idx="198">
                  <c:v>73.968248037111096</c:v>
                </c:pt>
                <c:pt idx="199">
                  <c:v>71.400934853047261</c:v>
                </c:pt>
                <c:pt idx="200">
                  <c:v>74.824019098465698</c:v>
                </c:pt>
                <c:pt idx="201">
                  <c:v>71.400934853047261</c:v>
                </c:pt>
                <c:pt idx="202">
                  <c:v>73.112476975756465</c:v>
                </c:pt>
                <c:pt idx="203">
                  <c:v>77.391332282529532</c:v>
                </c:pt>
                <c:pt idx="204">
                  <c:v>76.535561221174902</c:v>
                </c:pt>
                <c:pt idx="205">
                  <c:v>70.545163791692659</c:v>
                </c:pt>
                <c:pt idx="206">
                  <c:v>70.545163791692659</c:v>
                </c:pt>
                <c:pt idx="207">
                  <c:v>71.400934853047261</c:v>
                </c:pt>
                <c:pt idx="208">
                  <c:v>70.545163791692659</c:v>
                </c:pt>
                <c:pt idx="209">
                  <c:v>73.968248037111096</c:v>
                </c:pt>
                <c:pt idx="210">
                  <c:v>77.391332282529532</c:v>
                </c:pt>
                <c:pt idx="211">
                  <c:v>83.381729712011776</c:v>
                </c:pt>
                <c:pt idx="212">
                  <c:v>85.949042896075611</c:v>
                </c:pt>
                <c:pt idx="213">
                  <c:v>79.958645466593339</c:v>
                </c:pt>
                <c:pt idx="214">
                  <c:v>80.814416527947941</c:v>
                </c:pt>
                <c:pt idx="215">
                  <c:v>78.247103343884135</c:v>
                </c:pt>
                <c:pt idx="216">
                  <c:v>76.535561221174902</c:v>
                </c:pt>
                <c:pt idx="217">
                  <c:v>73.112476975756465</c:v>
                </c:pt>
                <c:pt idx="218">
                  <c:v>68.833621668983426</c:v>
                </c:pt>
                <c:pt idx="219">
                  <c:v>66.266308484919605</c:v>
                </c:pt>
                <c:pt idx="220">
                  <c:v>67.122079546274222</c:v>
                </c:pt>
                <c:pt idx="221">
                  <c:v>67.122079546274222</c:v>
                </c:pt>
                <c:pt idx="222">
                  <c:v>67.122079546274222</c:v>
                </c:pt>
                <c:pt idx="223">
                  <c:v>66.266308484919605</c:v>
                </c:pt>
                <c:pt idx="224">
                  <c:v>70.545163791692659</c:v>
                </c:pt>
                <c:pt idx="225">
                  <c:v>72.256705914401863</c:v>
                </c:pt>
                <c:pt idx="226">
                  <c:v>74.824019098465698</c:v>
                </c:pt>
                <c:pt idx="227">
                  <c:v>68.833621668983426</c:v>
                </c:pt>
                <c:pt idx="228">
                  <c:v>72.256705914401863</c:v>
                </c:pt>
                <c:pt idx="229">
                  <c:v>73.112476975756465</c:v>
                </c:pt>
                <c:pt idx="230">
                  <c:v>76.535561221174902</c:v>
                </c:pt>
                <c:pt idx="231">
                  <c:v>69.689392730338042</c:v>
                </c:pt>
                <c:pt idx="232">
                  <c:v>73.112476975756465</c:v>
                </c:pt>
                <c:pt idx="233">
                  <c:v>67.122079546274222</c:v>
                </c:pt>
                <c:pt idx="234">
                  <c:v>67.977850607628824</c:v>
                </c:pt>
                <c:pt idx="235">
                  <c:v>69.689392730338042</c:v>
                </c:pt>
                <c:pt idx="236">
                  <c:v>66.266308484919605</c:v>
                </c:pt>
                <c:pt idx="237">
                  <c:v>67.122079546274222</c:v>
                </c:pt>
                <c:pt idx="238">
                  <c:v>66.266308484919605</c:v>
                </c:pt>
                <c:pt idx="239">
                  <c:v>63.698995300855778</c:v>
                </c:pt>
                <c:pt idx="240">
                  <c:v>66.266308484919605</c:v>
                </c:pt>
                <c:pt idx="241">
                  <c:v>73.968248037111096</c:v>
                </c:pt>
                <c:pt idx="242">
                  <c:v>74.824019098465698</c:v>
                </c:pt>
                <c:pt idx="243">
                  <c:v>67.977850607628824</c:v>
                </c:pt>
                <c:pt idx="244">
                  <c:v>67.122079546274222</c:v>
                </c:pt>
                <c:pt idx="245">
                  <c:v>65.410537423564989</c:v>
                </c:pt>
                <c:pt idx="246">
                  <c:v>66.266308484919605</c:v>
                </c:pt>
                <c:pt idx="247">
                  <c:v>62.843224239501168</c:v>
                </c:pt>
                <c:pt idx="248">
                  <c:v>64.554766362210387</c:v>
                </c:pt>
                <c:pt idx="249">
                  <c:v>61.13168211679195</c:v>
                </c:pt>
                <c:pt idx="250">
                  <c:v>62.843224239501168</c:v>
                </c:pt>
                <c:pt idx="251">
                  <c:v>65.410537423564989</c:v>
                </c:pt>
                <c:pt idx="252">
                  <c:v>62.843224239501168</c:v>
                </c:pt>
                <c:pt idx="253">
                  <c:v>63.698995300855778</c:v>
                </c:pt>
                <c:pt idx="254">
                  <c:v>67.122079546274222</c:v>
                </c:pt>
                <c:pt idx="255">
                  <c:v>57.708597871373513</c:v>
                </c:pt>
                <c:pt idx="256">
                  <c:v>61.987453178146559</c:v>
                </c:pt>
                <c:pt idx="257">
                  <c:v>65.410537423564989</c:v>
                </c:pt>
                <c:pt idx="258">
                  <c:v>60.275911055437341</c:v>
                </c:pt>
                <c:pt idx="259">
                  <c:v>60.275911055437341</c:v>
                </c:pt>
                <c:pt idx="260">
                  <c:v>61.13168211679195</c:v>
                </c:pt>
                <c:pt idx="261">
                  <c:v>58.564368932728122</c:v>
                </c:pt>
                <c:pt idx="262">
                  <c:v>61.987453178146559</c:v>
                </c:pt>
                <c:pt idx="263">
                  <c:v>61.987453178146559</c:v>
                </c:pt>
                <c:pt idx="264">
                  <c:v>61.987453178146559</c:v>
                </c:pt>
                <c:pt idx="265">
                  <c:v>61.13168211679195</c:v>
                </c:pt>
                <c:pt idx="266">
                  <c:v>58.564368932728122</c:v>
                </c:pt>
                <c:pt idx="267">
                  <c:v>60.275911055437341</c:v>
                </c:pt>
                <c:pt idx="268">
                  <c:v>64.554766362210387</c:v>
                </c:pt>
                <c:pt idx="269">
                  <c:v>109.05486155265004</c:v>
                </c:pt>
                <c:pt idx="270">
                  <c:v>59.420139994082732</c:v>
                </c:pt>
                <c:pt idx="271">
                  <c:v>57.708597871373513</c:v>
                </c:pt>
                <c:pt idx="272">
                  <c:v>57.708597871373513</c:v>
                </c:pt>
                <c:pt idx="273">
                  <c:v>64.554766362210387</c:v>
                </c:pt>
                <c:pt idx="274">
                  <c:v>64.554766362210387</c:v>
                </c:pt>
                <c:pt idx="275">
                  <c:v>58.564368932728122</c:v>
                </c:pt>
                <c:pt idx="276">
                  <c:v>61.13168211679195</c:v>
                </c:pt>
                <c:pt idx="277">
                  <c:v>62.843224239501168</c:v>
                </c:pt>
                <c:pt idx="278">
                  <c:v>69.689392730338042</c:v>
                </c:pt>
                <c:pt idx="279">
                  <c:v>64.554766362210387</c:v>
                </c:pt>
                <c:pt idx="280">
                  <c:v>63.698995300855778</c:v>
                </c:pt>
                <c:pt idx="281">
                  <c:v>62.843224239501168</c:v>
                </c:pt>
                <c:pt idx="282">
                  <c:v>59.420139994082732</c:v>
                </c:pt>
                <c:pt idx="283">
                  <c:v>55.997055748664302</c:v>
                </c:pt>
                <c:pt idx="284">
                  <c:v>57.708597871373513</c:v>
                </c:pt>
                <c:pt idx="285">
                  <c:v>55.997055748664302</c:v>
                </c:pt>
                <c:pt idx="286">
                  <c:v>51.718200441891256</c:v>
                </c:pt>
                <c:pt idx="287">
                  <c:v>53.429742564600474</c:v>
                </c:pt>
                <c:pt idx="288">
                  <c:v>55.997055748664302</c:v>
                </c:pt>
                <c:pt idx="289">
                  <c:v>57.708597871373513</c:v>
                </c:pt>
                <c:pt idx="290">
                  <c:v>55.997055748664302</c:v>
                </c:pt>
                <c:pt idx="291">
                  <c:v>55.141284687309692</c:v>
                </c:pt>
                <c:pt idx="292">
                  <c:v>55.141284687309692</c:v>
                </c:pt>
                <c:pt idx="293">
                  <c:v>50.862429380536646</c:v>
                </c:pt>
                <c:pt idx="294">
                  <c:v>53.429742564600474</c:v>
                </c:pt>
                <c:pt idx="295">
                  <c:v>53.429742564600474</c:v>
                </c:pt>
                <c:pt idx="296">
                  <c:v>54.285513625955083</c:v>
                </c:pt>
                <c:pt idx="297">
                  <c:v>50.006658319182037</c:v>
                </c:pt>
                <c:pt idx="298">
                  <c:v>53.429742564600474</c:v>
                </c:pt>
                <c:pt idx="299">
                  <c:v>53.429742564600474</c:v>
                </c:pt>
                <c:pt idx="300">
                  <c:v>53.429742564600474</c:v>
                </c:pt>
                <c:pt idx="301">
                  <c:v>48.295116196472819</c:v>
                </c:pt>
                <c:pt idx="302">
                  <c:v>51.718200441891256</c:v>
                </c:pt>
                <c:pt idx="303">
                  <c:v>50.862429380536646</c:v>
                </c:pt>
                <c:pt idx="304">
                  <c:v>48.295116196472819</c:v>
                </c:pt>
                <c:pt idx="305">
                  <c:v>43.16048982834517</c:v>
                </c:pt>
                <c:pt idx="306">
                  <c:v>44.872031951054382</c:v>
                </c:pt>
                <c:pt idx="307">
                  <c:v>43.16048982834517</c:v>
                </c:pt>
                <c:pt idx="308">
                  <c:v>44.016260889699772</c:v>
                </c:pt>
                <c:pt idx="309">
                  <c:v>39.737405582926733</c:v>
                </c:pt>
                <c:pt idx="310">
                  <c:v>45.727803012408991</c:v>
                </c:pt>
                <c:pt idx="311">
                  <c:v>43.16048982834517</c:v>
                </c:pt>
                <c:pt idx="312">
                  <c:v>42.304718766990561</c:v>
                </c:pt>
                <c:pt idx="313">
                  <c:v>42.304718766990561</c:v>
                </c:pt>
                <c:pt idx="314">
                  <c:v>38.881634521572124</c:v>
                </c:pt>
                <c:pt idx="315">
                  <c:v>38.881634521572124</c:v>
                </c:pt>
                <c:pt idx="316">
                  <c:v>42.304718766990561</c:v>
                </c:pt>
                <c:pt idx="317">
                  <c:v>48.295116196472819</c:v>
                </c:pt>
                <c:pt idx="318">
                  <c:v>52.573971503245865</c:v>
                </c:pt>
                <c:pt idx="319">
                  <c:v>47.439345135118209</c:v>
                </c:pt>
                <c:pt idx="320">
                  <c:v>43.16048982834517</c:v>
                </c:pt>
                <c:pt idx="321">
                  <c:v>44.016260889699772</c:v>
                </c:pt>
                <c:pt idx="322">
                  <c:v>44.872031951054382</c:v>
                </c:pt>
                <c:pt idx="323">
                  <c:v>44.872031951054382</c:v>
                </c:pt>
                <c:pt idx="324">
                  <c:v>49.150887257827428</c:v>
                </c:pt>
                <c:pt idx="325">
                  <c:v>50.006658319182037</c:v>
                </c:pt>
                <c:pt idx="326">
                  <c:v>50.006658319182037</c:v>
                </c:pt>
                <c:pt idx="327">
                  <c:v>57.708597871373513</c:v>
                </c:pt>
                <c:pt idx="328">
                  <c:v>55.141284687309692</c:v>
                </c:pt>
                <c:pt idx="329">
                  <c:v>54.285513625955083</c:v>
                </c:pt>
                <c:pt idx="330">
                  <c:v>56.852826810018904</c:v>
                </c:pt>
                <c:pt idx="331">
                  <c:v>58.564368932728122</c:v>
                </c:pt>
                <c:pt idx="332">
                  <c:v>58.564368932728122</c:v>
                </c:pt>
                <c:pt idx="333">
                  <c:v>77.391332282529532</c:v>
                </c:pt>
                <c:pt idx="334">
                  <c:v>79.102874405238737</c:v>
                </c:pt>
                <c:pt idx="335">
                  <c:v>60.275911055437341</c:v>
                </c:pt>
                <c:pt idx="336">
                  <c:v>61.987453178146559</c:v>
                </c:pt>
                <c:pt idx="337">
                  <c:v>46.5835740737636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E-4266-BC44-6A99767B4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154159"/>
        <c:axId val="1815256319"/>
      </c:lineChart>
      <c:catAx>
        <c:axId val="195515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5256319"/>
        <c:crosses val="autoZero"/>
        <c:auto val="1"/>
        <c:lblAlgn val="ctr"/>
        <c:lblOffset val="100"/>
        <c:noMultiLvlLbl val="0"/>
      </c:catAx>
      <c:valAx>
        <c:axId val="18152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515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104775</xdr:colOff>
      <xdr:row>43</xdr:row>
      <xdr:rowOff>66675</xdr:rowOff>
    </xdr:from>
    <xdr:to>
      <xdr:col>31</xdr:col>
      <xdr:colOff>571500</xdr:colOff>
      <xdr:row>57</xdr:row>
      <xdr:rowOff>142875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BEC6DB6F-54B3-457D-B9B1-9A6374367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161925</xdr:colOff>
      <xdr:row>43</xdr:row>
      <xdr:rowOff>47625</xdr:rowOff>
    </xdr:from>
    <xdr:to>
      <xdr:col>38</xdr:col>
      <xdr:colOff>9525</xdr:colOff>
      <xdr:row>57</xdr:row>
      <xdr:rowOff>123825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0F2CB4F-A987-47F0-8043-46A850C75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F27592C-10D6-4F51-8DCB-EBF7A99C8057}" autoFormatId="16" applyNumberFormats="0" applyBorderFormats="0" applyFontFormats="0" applyPatternFormats="0" applyAlignmentFormats="0" applyWidthHeightFormats="0">
  <queryTableRefresh nextId="25" unboundColumnsRight="2">
    <queryTableFields count="19">
      <queryTableField id="2" name="month" tableColumnId="2"/>
      <queryTableField id="3" name="day" tableColumnId="3"/>
      <queryTableField id="19" dataBound="0" tableColumnId="19"/>
      <queryTableField id="18" dataBound="0" tableColumnId="18"/>
      <queryTableField id="17" dataBound="0" tableColumnId="17"/>
      <queryTableField id="16" dataBound="0" tableColumnId="16"/>
      <queryTableField id="15" dataBound="0" tableColumnId="15"/>
      <queryTableField id="14" dataBound="0" tableColumnId="14"/>
      <queryTableField id="13" dataBound="0" tableColumnId="13"/>
      <queryTableField id="5" name="temp_2" tableColumnId="5"/>
      <queryTableField id="6" name="temp_1" tableColumnId="6"/>
      <queryTableField id="7" name="average" tableColumnId="7"/>
      <queryTableField id="9" name="forecast_noaa" tableColumnId="9"/>
      <queryTableField id="10" name="forecast_acc" tableColumnId="10"/>
      <queryTableField id="11" name="forecast_under" tableColumnId="11"/>
      <queryTableField id="8" name="actual" tableColumnId="8"/>
      <queryTableField id="12" name="friend" tableColumnId="12"/>
      <queryTableField id="21" dataBound="0" tableColumnId="4"/>
      <queryTableField id="22" dataBound="0" tableColumnId="20"/>
    </queryTableFields>
    <queryTableDeletedFields count="2">
      <deletedField name="week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07B91-668B-4CD1-82CE-C808304122CB}" name="temps" displayName="temps" ref="A1:S350" tableType="queryTable" totalsRowShown="0" headerRowDxfId="0" dataDxfId="21" headerRowBorderDxfId="1">
  <sortState xmlns:xlrd2="http://schemas.microsoft.com/office/spreadsheetml/2017/richdata2" ref="A2:S350">
    <sortCondition ref="R1:R350"/>
  </sortState>
  <tableColumns count="19">
    <tableColumn id="2" xr3:uid="{0DBC987F-0FDB-42A6-BBA6-F58930F330E5}" uniqueName="2" name="month" queryTableFieldId="2" dataDxfId="20"/>
    <tableColumn id="3" xr3:uid="{BE93F20F-F87B-4D36-A19F-AF938772578A}" uniqueName="3" name="day" queryTableFieldId="3" dataDxfId="19"/>
    <tableColumn id="19" xr3:uid="{D2A81854-9D20-46EF-808C-B0C8300EEA2D}" uniqueName="19" name="Friday" queryTableFieldId="19" dataDxfId="18"/>
    <tableColumn id="18" xr3:uid="{2F53CE1F-A72C-49E5-A1CF-E3A40EBB441D}" uniqueName="18" name="Saturday" queryTableFieldId="18" dataDxfId="17"/>
    <tableColumn id="17" xr3:uid="{F98BF91C-BDDC-43BD-B83E-1244DDFFEE92}" uniqueName="17" name="Sunday" queryTableFieldId="17" dataDxfId="16"/>
    <tableColumn id="16" xr3:uid="{DA650711-2A70-4E30-B52A-A78AA0302F5B}" uniqueName="16" name="Monday" queryTableFieldId="16" dataDxfId="15"/>
    <tableColumn id="15" xr3:uid="{D1DFD662-BD9D-4354-9863-9B01F42857F0}" uniqueName="15" name="Tuesday" queryTableFieldId="15" dataDxfId="14"/>
    <tableColumn id="14" xr3:uid="{F8BB4964-B081-4972-8ECC-1A8F837CC2AE}" uniqueName="14" name="Wednesday" queryTableFieldId="14" dataDxfId="13"/>
    <tableColumn id="13" xr3:uid="{AB5BD8FD-46C9-45C0-83D5-2A00F74D4D56}" uniqueName="13" name="Thursday" queryTableFieldId="13" dataDxfId="12"/>
    <tableColumn id="5" xr3:uid="{C6257D57-A4B6-421E-B821-ABA86BA89C0F}" uniqueName="5" name="temp_2" queryTableFieldId="5" dataDxfId="11"/>
    <tableColumn id="6" xr3:uid="{E39E8230-76E5-490D-B99F-E3664692AEAC}" uniqueName="6" name="temp_1" queryTableFieldId="6" dataDxfId="10"/>
    <tableColumn id="7" xr3:uid="{11F034FF-C5F1-4F97-ADA1-D13066634D53}" uniqueName="7" name="average" queryTableFieldId="7" dataDxfId="9"/>
    <tableColumn id="9" xr3:uid="{13DCEC0A-B17B-4956-9BF2-977E338F9C1D}" uniqueName="9" name="forecast_noaa" queryTableFieldId="9" dataDxfId="8"/>
    <tableColumn id="10" xr3:uid="{4DF6EABC-6163-4FE6-86EE-ACB1BEDD9A2B}" uniqueName="10" name="forecast_acc" queryTableFieldId="10" dataDxfId="7"/>
    <tableColumn id="11" xr3:uid="{81845F7F-6EF6-43BD-BC5D-C49A4F09C242}" uniqueName="11" name="forecast_under" queryTableFieldId="11" dataDxfId="6"/>
    <tableColumn id="8" xr3:uid="{757DBF17-B55C-4A84-A142-382DA3C1CB21}" uniqueName="8" name="actual" queryTableFieldId="8" dataDxfId="5"/>
    <tableColumn id="12" xr3:uid="{803C0A44-C719-4B96-88FA-F5B4497810AE}" uniqueName="12" name="friend" queryTableFieldId="12" dataDxfId="4"/>
    <tableColumn id="4" xr3:uid="{B423D15D-9D9A-4745-B221-375D719A544C}" uniqueName="4" name="T/U" queryTableFieldId="21" dataDxfId="3"/>
    <tableColumn id="20" xr3:uid="{CA86DFD7-DFF8-4199-AC50-658458D8ADFC}" uniqueName="20" name="Lp" queryTableFieldId="2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3396-1BEC-44BC-8FEC-CB24D229253D}">
  <dimension ref="A1:AS350"/>
  <sheetViews>
    <sheetView tabSelected="1" topLeftCell="O1" workbookViewId="0">
      <selection activeCell="W22" sqref="W22"/>
    </sheetView>
  </sheetViews>
  <sheetFormatPr defaultRowHeight="15" x14ac:dyDescent="0.25"/>
  <cols>
    <col min="1" max="1" width="9.140625" style="1"/>
    <col min="2" max="2" width="6.42578125" style="1" bestFit="1" customWidth="1"/>
    <col min="3" max="7" width="8.140625" style="1" customWidth="1"/>
    <col min="8" max="8" width="12.140625" style="1" bestFit="1" customWidth="1"/>
    <col min="9" max="9" width="8.140625" style="1" customWidth="1"/>
    <col min="10" max="11" width="10" style="1" bestFit="1" customWidth="1"/>
    <col min="12" max="12" width="10.28515625" style="1" bestFit="1" customWidth="1"/>
    <col min="14" max="14" width="15.85546875" style="1" bestFit="1" customWidth="1"/>
    <col min="15" max="15" width="14.140625" style="1" bestFit="1" customWidth="1"/>
    <col min="16" max="16" width="8.7109375" style="1" bestFit="1" customWidth="1"/>
    <col min="17" max="17" width="15.42578125" style="1" customWidth="1"/>
    <col min="19" max="19" width="8.5703125" style="1" bestFit="1" customWidth="1"/>
    <col min="20" max="21" width="11.42578125" style="1" customWidth="1"/>
    <col min="22" max="22" width="12.7109375" style="1" bestFit="1" customWidth="1"/>
    <col min="23" max="23" width="17.85546875" style="1" bestFit="1" customWidth="1"/>
    <col min="24" max="24" width="14.85546875" style="1" bestFit="1" customWidth="1"/>
    <col min="25" max="25" width="17.85546875" style="1" bestFit="1" customWidth="1"/>
    <col min="26" max="26" width="14.42578125" style="1" customWidth="1"/>
    <col min="27" max="27" width="22.140625" style="1" customWidth="1"/>
    <col min="28" max="28" width="14.140625" style="1" customWidth="1"/>
    <col min="29" max="29" width="17.28515625" style="1" customWidth="1"/>
    <col min="30" max="30" width="10.5703125" style="1" customWidth="1"/>
    <col min="31" max="32" width="10.42578125" style="1" customWidth="1"/>
    <col min="33" max="33" width="12.7109375" style="1" customWidth="1"/>
    <col min="34" max="34" width="12.85546875" style="1" customWidth="1"/>
    <col min="35" max="35" width="11" style="1" customWidth="1"/>
    <col min="36" max="36" width="11.42578125" style="1" customWidth="1"/>
    <col min="37" max="37" width="21.42578125" style="1" customWidth="1"/>
    <col min="38" max="38" width="14.42578125" style="1" customWidth="1"/>
    <col min="39" max="39" width="18" style="1" bestFit="1" customWidth="1"/>
    <col min="40" max="40" width="13.7109375" style="1" customWidth="1"/>
    <col min="41" max="41" width="12.5703125" style="1" customWidth="1"/>
    <col min="42" max="42" width="15.42578125" style="1" customWidth="1"/>
    <col min="43" max="43" width="12.85546875" style="1" customWidth="1"/>
    <col min="44" max="44" width="14.7109375" style="1" customWidth="1"/>
    <col min="45" max="45" width="12.42578125" style="1" bestFit="1" customWidth="1"/>
    <col min="46" max="16384" width="9.140625" style="1"/>
  </cols>
  <sheetData>
    <row r="1" spans="1:44" ht="15.75" thickBot="1" x14ac:dyDescent="0.3">
      <c r="A1" s="14" t="s">
        <v>0</v>
      </c>
      <c r="B1" s="15" t="s">
        <v>1</v>
      </c>
      <c r="C1" s="15" t="s">
        <v>10</v>
      </c>
      <c r="D1" s="15" t="s">
        <v>11</v>
      </c>
      <c r="E1" s="15" t="s">
        <v>12</v>
      </c>
      <c r="F1" s="15" t="s">
        <v>13</v>
      </c>
      <c r="G1" s="15" t="s">
        <v>14</v>
      </c>
      <c r="H1" s="15" t="s">
        <v>15</v>
      </c>
      <c r="I1" s="15" t="s">
        <v>16</v>
      </c>
      <c r="J1" s="15" t="s">
        <v>2</v>
      </c>
      <c r="K1" s="15" t="s">
        <v>3</v>
      </c>
      <c r="L1" s="15" t="s">
        <v>4</v>
      </c>
      <c r="M1" s="15" t="s">
        <v>6</v>
      </c>
      <c r="N1" s="15" t="s">
        <v>7</v>
      </c>
      <c r="O1" s="15" t="s">
        <v>8</v>
      </c>
      <c r="P1" s="15" t="s">
        <v>5</v>
      </c>
      <c r="Q1" s="46" t="s">
        <v>9</v>
      </c>
      <c r="R1" s="14" t="s">
        <v>18</v>
      </c>
      <c r="S1" s="16" t="s">
        <v>17</v>
      </c>
      <c r="T1" s="24" t="s">
        <v>51</v>
      </c>
      <c r="U1" s="26" t="s">
        <v>52</v>
      </c>
      <c r="V1" s="40" t="s">
        <v>53</v>
      </c>
      <c r="W1" s="40" t="s">
        <v>54</v>
      </c>
      <c r="X1" s="40" t="s">
        <v>60</v>
      </c>
      <c r="Y1" s="24" t="s">
        <v>61</v>
      </c>
      <c r="AN1" s="17"/>
    </row>
    <row r="2" spans="1:44" x14ac:dyDescent="0.25">
      <c r="A2" s="3">
        <v>1</v>
      </c>
      <c r="B2" s="4">
        <v>27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4">
        <v>54</v>
      </c>
      <c r="K2" s="4">
        <v>56</v>
      </c>
      <c r="L2" s="4">
        <v>48.4</v>
      </c>
      <c r="M2" s="4">
        <v>45</v>
      </c>
      <c r="N2" s="4">
        <v>51</v>
      </c>
      <c r="O2" s="4">
        <v>49</v>
      </c>
      <c r="P2" s="4">
        <v>57</v>
      </c>
      <c r="Q2" s="6">
        <v>54</v>
      </c>
      <c r="R2" s="4" t="s">
        <v>19</v>
      </c>
      <c r="S2" s="6">
        <v>36</v>
      </c>
      <c r="T2" s="1">
        <f t="array" ref="T2">MMULT(temps[[#This Row],[temp_2]:[forecast_under]],$AB$37:$AB$42)+$AB$36</f>
        <v>53.571002663618543</v>
      </c>
      <c r="U2" s="27">
        <f>$AL$38*temps[[#This Row],[temp_1]]+$AL$37</f>
        <v>56.852826810018904</v>
      </c>
      <c r="V2" s="17">
        <f>ABS(T2-temps[[#This Row],[actual]])</f>
        <v>3.4289973363814568</v>
      </c>
      <c r="W2" s="17">
        <f>ABS(U2-temps[[#This Row],[actual]])</f>
        <v>0.14717318998109619</v>
      </c>
      <c r="X2" s="17">
        <f>POWER(V2,2)</f>
        <v>11.758022732911126</v>
      </c>
      <c r="Y2" s="17">
        <f>POWER(W2,2)</f>
        <v>2.1659947849211832E-2</v>
      </c>
      <c r="AA2" s="13"/>
      <c r="AB2" s="13" t="s">
        <v>0</v>
      </c>
      <c r="AC2" s="13" t="s">
        <v>1</v>
      </c>
      <c r="AD2" s="13" t="s">
        <v>10</v>
      </c>
      <c r="AE2" s="13" t="s">
        <v>11</v>
      </c>
      <c r="AF2" s="13" t="s">
        <v>12</v>
      </c>
      <c r="AG2" s="13" t="s">
        <v>13</v>
      </c>
      <c r="AH2" s="13" t="s">
        <v>14</v>
      </c>
      <c r="AI2" s="13" t="s">
        <v>15</v>
      </c>
      <c r="AJ2" s="13" t="s">
        <v>16</v>
      </c>
      <c r="AK2" s="22" t="s">
        <v>2</v>
      </c>
      <c r="AL2" s="22" t="s">
        <v>3</v>
      </c>
      <c r="AM2" s="22" t="s">
        <v>4</v>
      </c>
      <c r="AN2" s="29" t="s">
        <v>5</v>
      </c>
      <c r="AO2" s="22" t="s">
        <v>6</v>
      </c>
      <c r="AP2" s="22" t="s">
        <v>7</v>
      </c>
      <c r="AQ2" s="22" t="s">
        <v>8</v>
      </c>
      <c r="AR2" s="13" t="s">
        <v>9</v>
      </c>
    </row>
    <row r="3" spans="1:44" x14ac:dyDescent="0.25">
      <c r="A3" s="3">
        <v>2</v>
      </c>
      <c r="B3" s="4">
        <v>8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4">
        <v>49</v>
      </c>
      <c r="K3" s="4">
        <v>51</v>
      </c>
      <c r="L3" s="4">
        <v>49.3</v>
      </c>
      <c r="M3" s="4">
        <v>49</v>
      </c>
      <c r="N3" s="4">
        <v>52</v>
      </c>
      <c r="O3" s="4">
        <v>50</v>
      </c>
      <c r="P3" s="4">
        <v>57</v>
      </c>
      <c r="Q3" s="6">
        <v>34</v>
      </c>
      <c r="R3" s="4" t="s">
        <v>19</v>
      </c>
      <c r="S3" s="6">
        <v>46</v>
      </c>
      <c r="T3" s="1">
        <f t="array" ref="T3">MMULT(temps[[#This Row],[temp_2]:[forecast_under]],$AB$37:$AB$42)+$AB$36</f>
        <v>50.888999000257215</v>
      </c>
      <c r="U3" s="27">
        <f>$AL$38*temps[[#This Row],[temp_1]]+$AL$37</f>
        <v>52.573971503245865</v>
      </c>
      <c r="V3" s="17">
        <f>ABS(T3-temps[[#This Row],[actual]])</f>
        <v>6.1110009997427852</v>
      </c>
      <c r="W3" s="17">
        <f>ABS(U3-temps[[#This Row],[actual]])</f>
        <v>4.4260284967541352</v>
      </c>
      <c r="X3" s="17">
        <f t="shared" ref="X3:X11" si="0">POWER(V3,2)</f>
        <v>37.344333218857322</v>
      </c>
      <c r="Y3" s="17">
        <f t="shared" ref="Y3:Y11" si="1">POWER(W3,2)</f>
        <v>19.58972825407967</v>
      </c>
      <c r="AA3" s="10" t="s">
        <v>0</v>
      </c>
      <c r="AB3" s="10">
        <v>1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30"/>
      <c r="AO3" s="10"/>
      <c r="AP3" s="10"/>
      <c r="AQ3" s="10"/>
      <c r="AR3" s="10"/>
    </row>
    <row r="4" spans="1:44" x14ac:dyDescent="0.25">
      <c r="A4" s="3">
        <v>2</v>
      </c>
      <c r="B4" s="4">
        <v>16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4">
        <v>58</v>
      </c>
      <c r="K4" s="4">
        <v>55</v>
      </c>
      <c r="L4" s="4">
        <v>49.9</v>
      </c>
      <c r="M4" s="4">
        <v>47</v>
      </c>
      <c r="N4" s="4">
        <v>54</v>
      </c>
      <c r="O4" s="4">
        <v>51</v>
      </c>
      <c r="P4" s="4">
        <v>56</v>
      </c>
      <c r="Q4" s="6">
        <v>55</v>
      </c>
      <c r="R4" s="4" t="s">
        <v>19</v>
      </c>
      <c r="S4" s="6">
        <v>51</v>
      </c>
      <c r="T4" s="1">
        <f t="array" ref="T4">MMULT(temps[[#This Row],[temp_2]:[forecast_under]],$AB$37:$AB$42)+$AB$36</f>
        <v>53.375398355625492</v>
      </c>
      <c r="U4" s="27">
        <f>$AL$38*temps[[#This Row],[temp_1]]+$AL$37</f>
        <v>55.997055748664302</v>
      </c>
      <c r="V4" s="17">
        <f>ABS(T4-temps[[#This Row],[actual]])</f>
        <v>2.6246016443745077</v>
      </c>
      <c r="W4" s="17">
        <f>ABS(U4-temps[[#This Row],[actual]])</f>
        <v>2.9442513356983113E-3</v>
      </c>
      <c r="X4" s="17">
        <f t="shared" si="0"/>
        <v>6.8885337916533702</v>
      </c>
      <c r="Y4" s="17">
        <f t="shared" si="1"/>
        <v>8.6686159277612905E-6</v>
      </c>
      <c r="AA4" s="10" t="s">
        <v>1</v>
      </c>
      <c r="AB4" s="10">
        <v>-6.2419503615971008E-3</v>
      </c>
      <c r="AC4" s="10">
        <v>1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30"/>
      <c r="AO4" s="10"/>
      <c r="AP4" s="10"/>
      <c r="AQ4" s="10"/>
      <c r="AR4" s="10"/>
    </row>
    <row r="5" spans="1:44" x14ac:dyDescent="0.25">
      <c r="A5" s="3">
        <v>3</v>
      </c>
      <c r="B5" s="4">
        <v>6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4">
        <v>57</v>
      </c>
      <c r="K5" s="4">
        <v>64</v>
      </c>
      <c r="L5" s="4">
        <v>52.2</v>
      </c>
      <c r="M5" s="4">
        <v>52</v>
      </c>
      <c r="N5" s="4">
        <v>53</v>
      </c>
      <c r="O5" s="4">
        <v>51</v>
      </c>
      <c r="P5" s="4">
        <v>60</v>
      </c>
      <c r="Q5" s="6">
        <v>49</v>
      </c>
      <c r="R5" s="4" t="s">
        <v>19</v>
      </c>
      <c r="S5" s="6">
        <v>66</v>
      </c>
      <c r="T5" s="1">
        <f t="array" ref="T5">MMULT(temps[[#This Row],[temp_2]:[forecast_under]],$AB$37:$AB$42)+$AB$36</f>
        <v>60.503725633043601</v>
      </c>
      <c r="U5" s="27">
        <f>$AL$38*temps[[#This Row],[temp_1]]+$AL$37</f>
        <v>63.698995300855778</v>
      </c>
      <c r="V5" s="17">
        <f>ABS(T5-temps[[#This Row],[actual]])</f>
        <v>0.50372563304360085</v>
      </c>
      <c r="W5" s="17">
        <f>ABS(U5-temps[[#This Row],[actual]])</f>
        <v>3.6989953008557777</v>
      </c>
      <c r="X5" s="17">
        <f t="shared" si="0"/>
        <v>0.25373951338517642</v>
      </c>
      <c r="Y5" s="17">
        <f t="shared" si="1"/>
        <v>13.682566235753125</v>
      </c>
      <c r="AA5" s="10" t="s">
        <v>10</v>
      </c>
      <c r="AB5" s="10">
        <v>-1.0055090114372077E-2</v>
      </c>
      <c r="AC5" s="10">
        <v>-6.6235419520370323E-4</v>
      </c>
      <c r="AD5" s="10">
        <v>1</v>
      </c>
      <c r="AE5" s="10"/>
      <c r="AF5" s="10"/>
      <c r="AG5" s="10"/>
      <c r="AH5" s="10"/>
      <c r="AI5" s="10"/>
      <c r="AJ5" s="10"/>
      <c r="AK5" s="10"/>
      <c r="AL5" s="10"/>
      <c r="AM5" s="10"/>
      <c r="AN5" s="30"/>
      <c r="AO5" s="10"/>
      <c r="AP5" s="10"/>
      <c r="AQ5" s="10"/>
      <c r="AR5" s="10"/>
    </row>
    <row r="6" spans="1:44" x14ac:dyDescent="0.25">
      <c r="A6" s="3">
        <v>3</v>
      </c>
      <c r="B6" s="4">
        <v>23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4">
        <v>56</v>
      </c>
      <c r="K6" s="4">
        <v>57</v>
      </c>
      <c r="L6" s="4">
        <v>54.7</v>
      </c>
      <c r="M6" s="4">
        <v>50</v>
      </c>
      <c r="N6" s="4">
        <v>58</v>
      </c>
      <c r="O6" s="4">
        <v>55</v>
      </c>
      <c r="P6" s="4">
        <v>53</v>
      </c>
      <c r="Q6" s="6">
        <v>70</v>
      </c>
      <c r="R6" s="4" t="s">
        <v>19</v>
      </c>
      <c r="S6" s="6">
        <v>81</v>
      </c>
      <c r="T6" s="1">
        <f t="array" ref="T6">MMULT(temps[[#This Row],[temp_2]:[forecast_under]],$AB$37:$AB$42)+$AB$36</f>
        <v>57.064277457572317</v>
      </c>
      <c r="U6" s="27">
        <f>$AL$38*temps[[#This Row],[temp_1]]+$AL$37</f>
        <v>57.708597871373513</v>
      </c>
      <c r="V6" s="17">
        <f>ABS(T6-temps[[#This Row],[actual]])</f>
        <v>4.0642774575723166</v>
      </c>
      <c r="W6" s="17">
        <f>ABS(U6-temps[[#This Row],[actual]])</f>
        <v>4.708597871373513</v>
      </c>
      <c r="X6" s="17">
        <f t="shared" si="0"/>
        <v>16.518351252130493</v>
      </c>
      <c r="Y6" s="17">
        <f t="shared" si="1"/>
        <v>22.170893914303178</v>
      </c>
      <c r="AA6" s="10" t="s">
        <v>11</v>
      </c>
      <c r="AB6" s="10">
        <v>-5.2947581200255488E-4</v>
      </c>
      <c r="AC6" s="10">
        <v>-1.1590565217738571E-2</v>
      </c>
      <c r="AD6" s="10">
        <v>-0.17010447978066243</v>
      </c>
      <c r="AE6" s="10">
        <v>1</v>
      </c>
      <c r="AF6" s="10"/>
      <c r="AG6" s="10"/>
      <c r="AH6" s="10"/>
      <c r="AI6" s="10"/>
      <c r="AJ6" s="10"/>
      <c r="AK6" s="10"/>
      <c r="AL6" s="10"/>
      <c r="AM6" s="10"/>
      <c r="AN6" s="30"/>
      <c r="AO6" s="10"/>
      <c r="AP6" s="10"/>
      <c r="AQ6" s="10"/>
      <c r="AR6" s="10"/>
    </row>
    <row r="7" spans="1:44" x14ac:dyDescent="0.25">
      <c r="A7" s="3">
        <v>7</v>
      </c>
      <c r="B7" s="4">
        <v>27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4">
        <v>85</v>
      </c>
      <c r="K7" s="4">
        <v>79</v>
      </c>
      <c r="L7" s="4">
        <v>77.3</v>
      </c>
      <c r="M7" s="4">
        <v>73</v>
      </c>
      <c r="N7" s="4">
        <v>78</v>
      </c>
      <c r="O7" s="4">
        <v>79</v>
      </c>
      <c r="P7" s="4">
        <v>83</v>
      </c>
      <c r="Q7" s="6">
        <v>79</v>
      </c>
      <c r="R7" s="4" t="s">
        <v>19</v>
      </c>
      <c r="S7" s="6">
        <v>202</v>
      </c>
      <c r="T7" s="1">
        <f t="array" ref="T7">MMULT(temps[[#This Row],[temp_2]:[forecast_under]],$AB$37:$AB$42)+$AB$36</f>
        <v>78.702705352533471</v>
      </c>
      <c r="U7" s="27">
        <f>$AL$38*temps[[#This Row],[temp_1]]+$AL$37</f>
        <v>76.535561221174902</v>
      </c>
      <c r="V7" s="17">
        <f>ABS(T7-temps[[#This Row],[actual]])</f>
        <v>4.2972946474665292</v>
      </c>
      <c r="W7" s="17">
        <f>ABS(U7-temps[[#This Row],[actual]])</f>
        <v>6.4644387788250981</v>
      </c>
      <c r="X7" s="17">
        <f t="shared" si="0"/>
        <v>18.466741287144483</v>
      </c>
      <c r="Y7" s="17">
        <f t="shared" si="1"/>
        <v>41.788968725177725</v>
      </c>
      <c r="AA7" s="10" t="s">
        <v>12</v>
      </c>
      <c r="AB7" s="10">
        <v>-1.1670932693478377E-2</v>
      </c>
      <c r="AC7" s="10">
        <v>2.3908802160036696E-2</v>
      </c>
      <c r="AD7" s="10">
        <v>-0.16803276887010196</v>
      </c>
      <c r="AE7" s="10">
        <v>-0.16406714745748402</v>
      </c>
      <c r="AF7" s="10">
        <v>1</v>
      </c>
      <c r="AG7" s="10"/>
      <c r="AH7" s="10"/>
      <c r="AI7" s="10"/>
      <c r="AJ7" s="10"/>
      <c r="AK7" s="10"/>
      <c r="AL7" s="10"/>
      <c r="AM7" s="10"/>
      <c r="AN7" s="30"/>
      <c r="AO7" s="10"/>
      <c r="AP7" s="10"/>
      <c r="AQ7" s="10"/>
      <c r="AR7" s="10"/>
    </row>
    <row r="8" spans="1:44" x14ac:dyDescent="0.25">
      <c r="A8" s="3">
        <v>7</v>
      </c>
      <c r="B8" s="4">
        <v>30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4">
        <v>85</v>
      </c>
      <c r="K8" s="4">
        <v>88</v>
      </c>
      <c r="L8" s="4">
        <v>77.3</v>
      </c>
      <c r="M8" s="4">
        <v>75</v>
      </c>
      <c r="N8" s="4">
        <v>79</v>
      </c>
      <c r="O8" s="4">
        <v>77</v>
      </c>
      <c r="P8" s="4">
        <v>76</v>
      </c>
      <c r="Q8" s="6">
        <v>70</v>
      </c>
      <c r="R8" s="4" t="s">
        <v>19</v>
      </c>
      <c r="S8" s="6">
        <v>205</v>
      </c>
      <c r="T8" s="1">
        <f t="array" ref="T8">MMULT(temps[[#This Row],[temp_2]:[forecast_under]],$AB$37:$AB$42)+$AB$36</f>
        <v>84.432004774056352</v>
      </c>
      <c r="U8" s="27">
        <f>$AL$38*temps[[#This Row],[temp_1]]+$AL$37</f>
        <v>84.237500773366378</v>
      </c>
      <c r="V8" s="17">
        <f>ABS(T8-temps[[#This Row],[actual]])</f>
        <v>8.4320047740563524</v>
      </c>
      <c r="W8" s="17">
        <f>ABS(U8-temps[[#This Row],[actual]])</f>
        <v>8.2375007733663779</v>
      </c>
      <c r="X8" s="17">
        <f t="shared" si="0"/>
        <v>71.098704509709123</v>
      </c>
      <c r="Y8" s="17">
        <f t="shared" si="1"/>
        <v>67.856418991211669</v>
      </c>
      <c r="AA8" s="10" t="s">
        <v>13</v>
      </c>
      <c r="AB8" s="10">
        <v>1.4136278871136398E-2</v>
      </c>
      <c r="AC8" s="10">
        <v>-6.739571081650751E-3</v>
      </c>
      <c r="AD8" s="10">
        <v>-0.17010447978066245</v>
      </c>
      <c r="AE8" s="10">
        <v>-0.16608996539792295</v>
      </c>
      <c r="AF8" s="10">
        <v>-0.16406714745748402</v>
      </c>
      <c r="AG8" s="10">
        <v>1</v>
      </c>
      <c r="AH8" s="10"/>
      <c r="AI8" s="10"/>
      <c r="AJ8" s="10"/>
      <c r="AK8" s="10"/>
      <c r="AL8" s="10"/>
      <c r="AM8" s="10"/>
      <c r="AN8" s="30"/>
      <c r="AO8" s="10"/>
      <c r="AP8" s="10"/>
      <c r="AQ8" s="10"/>
      <c r="AR8" s="10"/>
    </row>
    <row r="9" spans="1:44" x14ac:dyDescent="0.25">
      <c r="A9" s="3">
        <v>10</v>
      </c>
      <c r="B9" s="4">
        <v>22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4">
        <v>62</v>
      </c>
      <c r="K9" s="4">
        <v>59</v>
      </c>
      <c r="L9" s="4">
        <v>57.4</v>
      </c>
      <c r="M9" s="4">
        <v>56</v>
      </c>
      <c r="N9" s="4">
        <v>59</v>
      </c>
      <c r="O9" s="4">
        <v>58</v>
      </c>
      <c r="P9" s="4">
        <v>62</v>
      </c>
      <c r="Q9" s="6">
        <v>44</v>
      </c>
      <c r="R9" s="4" t="s">
        <v>19</v>
      </c>
      <c r="S9" s="6">
        <v>271</v>
      </c>
      <c r="T9" s="1">
        <f t="array" ref="T9">MMULT(temps[[#This Row],[temp_2]:[forecast_under]],$AB$37:$AB$42)+$AB$36</f>
        <v>59.214143438661516</v>
      </c>
      <c r="U9" s="27">
        <f>$AL$38*temps[[#This Row],[temp_1]]+$AL$37</f>
        <v>59.420139994082732</v>
      </c>
      <c r="V9" s="17">
        <f>ABS(T9-temps[[#This Row],[actual]])</f>
        <v>2.785856561338484</v>
      </c>
      <c r="W9" s="17">
        <f>ABS(U9-temps[[#This Row],[actual]])</f>
        <v>2.5798600059172685</v>
      </c>
      <c r="X9" s="17">
        <f t="shared" si="0"/>
        <v>7.7609967803526825</v>
      </c>
      <c r="Y9" s="17">
        <f t="shared" si="1"/>
        <v>6.655677650131449</v>
      </c>
      <c r="AA9" s="10" t="s">
        <v>14</v>
      </c>
      <c r="AB9" s="10">
        <v>1.5094513337231061E-2</v>
      </c>
      <c r="AC9" s="10">
        <v>1.0343128051152693E-2</v>
      </c>
      <c r="AD9" s="10">
        <v>-0.17625689910221451</v>
      </c>
      <c r="AE9" s="10">
        <v>-0.17209718586353123</v>
      </c>
      <c r="AF9" s="10">
        <v>-0.170001205686587</v>
      </c>
      <c r="AG9" s="10">
        <v>-0.17209718586353129</v>
      </c>
      <c r="AH9" s="10">
        <v>1</v>
      </c>
      <c r="AI9" s="10"/>
      <c r="AJ9" s="10"/>
      <c r="AK9" s="10"/>
      <c r="AL9" s="10"/>
      <c r="AM9" s="10"/>
      <c r="AN9" s="30"/>
      <c r="AO9" s="10"/>
      <c r="AP9" s="10"/>
      <c r="AQ9" s="10"/>
      <c r="AR9" s="10"/>
    </row>
    <row r="10" spans="1:44" x14ac:dyDescent="0.25">
      <c r="A10" s="3">
        <v>10</v>
      </c>
      <c r="B10" s="4">
        <v>26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4">
        <v>61</v>
      </c>
      <c r="K10" s="4">
        <v>65</v>
      </c>
      <c r="L10" s="4">
        <v>56.2</v>
      </c>
      <c r="M10" s="4">
        <v>53</v>
      </c>
      <c r="N10" s="4">
        <v>57</v>
      </c>
      <c r="O10" s="4">
        <v>57</v>
      </c>
      <c r="P10" s="4">
        <v>58</v>
      </c>
      <c r="Q10" s="6">
        <v>41</v>
      </c>
      <c r="R10" s="4" t="s">
        <v>19</v>
      </c>
      <c r="S10" s="6">
        <v>275</v>
      </c>
      <c r="T10" s="1">
        <f t="array" ref="T10">MMULT(temps[[#This Row],[temp_2]:[forecast_under]],$AB$37:$AB$42)+$AB$36</f>
        <v>61.922274686687089</v>
      </c>
      <c r="U10" s="27">
        <f>$AL$38*temps[[#This Row],[temp_1]]+$AL$37</f>
        <v>64.554766362210387</v>
      </c>
      <c r="V10" s="17">
        <f>ABS(T10-temps[[#This Row],[actual]])</f>
        <v>3.9222746866870892</v>
      </c>
      <c r="W10" s="17">
        <f>ABS(U10-temps[[#This Row],[actual]])</f>
        <v>6.5547663622103869</v>
      </c>
      <c r="X10" s="17">
        <f t="shared" si="0"/>
        <v>15.384238717826303</v>
      </c>
      <c r="Y10" s="17">
        <f t="shared" si="1"/>
        <v>42.964962063164791</v>
      </c>
      <c r="AA10" s="10" t="s">
        <v>15</v>
      </c>
      <c r="AB10" s="10">
        <v>8.1230966454832118E-3</v>
      </c>
      <c r="AC10" s="10">
        <v>-3.4715450283530923E-2</v>
      </c>
      <c r="AD10" s="10">
        <v>-0.16385469312815368</v>
      </c>
      <c r="AE10" s="10">
        <v>-0.15998767549821907</v>
      </c>
      <c r="AF10" s="10">
        <v>-0.15803917764965011</v>
      </c>
      <c r="AG10" s="10">
        <v>-0.1599876754982191</v>
      </c>
      <c r="AH10" s="10">
        <v>-0.1657741854550121</v>
      </c>
      <c r="AI10" s="10">
        <v>1</v>
      </c>
      <c r="AJ10" s="10"/>
      <c r="AK10" s="10"/>
      <c r="AL10" s="10"/>
      <c r="AM10" s="10"/>
      <c r="AN10" s="30"/>
      <c r="AO10" s="10"/>
      <c r="AP10" s="10"/>
      <c r="AQ10" s="10"/>
      <c r="AR10" s="10"/>
    </row>
    <row r="11" spans="1:44" ht="15.75" thickBot="1" x14ac:dyDescent="0.3">
      <c r="A11" s="7">
        <v>12</v>
      </c>
      <c r="B11" s="8">
        <v>22</v>
      </c>
      <c r="C11" s="9">
        <v>0</v>
      </c>
      <c r="D11" s="9">
        <v>0</v>
      </c>
      <c r="E11" s="9">
        <v>0</v>
      </c>
      <c r="F11" s="9">
        <v>0</v>
      </c>
      <c r="G11" s="5">
        <v>0</v>
      </c>
      <c r="H11" s="5">
        <v>0</v>
      </c>
      <c r="I11" s="5">
        <v>1</v>
      </c>
      <c r="J11" s="4">
        <v>51</v>
      </c>
      <c r="K11" s="4">
        <v>49</v>
      </c>
      <c r="L11" s="4">
        <v>45.1</v>
      </c>
      <c r="M11" s="4">
        <v>42</v>
      </c>
      <c r="N11" s="4">
        <v>47</v>
      </c>
      <c r="O11" s="4">
        <v>46</v>
      </c>
      <c r="P11" s="4">
        <v>45</v>
      </c>
      <c r="Q11" s="6">
        <v>38</v>
      </c>
      <c r="R11" s="4" t="s">
        <v>19</v>
      </c>
      <c r="S11" s="6">
        <v>329</v>
      </c>
      <c r="T11" s="1">
        <f t="array" ref="T11">MMULT(temps[[#This Row],[temp_2]:[forecast_under]],$AB$37:$AB$42)+$AB$36</f>
        <v>48.201856319310281</v>
      </c>
      <c r="U11" s="27">
        <f>$AL$38*temps[[#This Row],[temp_1]]+$AL$37</f>
        <v>50.862429380536646</v>
      </c>
      <c r="V11" s="17">
        <f>ABS(T11-temps[[#This Row],[actual]])</f>
        <v>3.2018563193102807</v>
      </c>
      <c r="W11" s="17">
        <f>ABS(U11-temps[[#This Row],[actual]])</f>
        <v>5.8624293805366463</v>
      </c>
      <c r="X11" s="17">
        <f t="shared" si="0"/>
        <v>10.251883889507178</v>
      </c>
      <c r="Y11" s="17">
        <f t="shared" si="1"/>
        <v>34.368078241779287</v>
      </c>
      <c r="AA11" s="10" t="s">
        <v>16</v>
      </c>
      <c r="AB11" s="10">
        <v>-1.519523049514151E-2</v>
      </c>
      <c r="AC11" s="10">
        <v>1.8485598426005785E-2</v>
      </c>
      <c r="AD11" s="10">
        <v>-0.17010447978066245</v>
      </c>
      <c r="AE11" s="10">
        <v>-0.16608996539792295</v>
      </c>
      <c r="AF11" s="10">
        <v>-0.16406714745748402</v>
      </c>
      <c r="AG11" s="10">
        <v>-0.16608996539792295</v>
      </c>
      <c r="AH11" s="10">
        <v>-0.17209718586353134</v>
      </c>
      <c r="AI11" s="10">
        <v>-0.1599876754982191</v>
      </c>
      <c r="AJ11" s="10">
        <v>1</v>
      </c>
      <c r="AK11" s="10"/>
      <c r="AL11" s="10"/>
      <c r="AM11" s="10"/>
      <c r="AN11" s="30"/>
      <c r="AO11" s="10"/>
      <c r="AP11" s="10"/>
      <c r="AQ11" s="10"/>
      <c r="AR11" s="10"/>
    </row>
    <row r="12" spans="1:44" ht="15.75" thickBot="1" x14ac:dyDescent="0.3">
      <c r="A12" s="34" t="s">
        <v>0</v>
      </c>
      <c r="B12" s="35" t="s">
        <v>1</v>
      </c>
      <c r="C12" s="35" t="s">
        <v>10</v>
      </c>
      <c r="D12" s="35" t="s">
        <v>11</v>
      </c>
      <c r="E12" s="35" t="s">
        <v>12</v>
      </c>
      <c r="F12" s="36" t="s">
        <v>13</v>
      </c>
      <c r="G12" s="37" t="s">
        <v>14</v>
      </c>
      <c r="H12" s="38" t="s">
        <v>15</v>
      </c>
      <c r="I12" s="38" t="s">
        <v>16</v>
      </c>
      <c r="J12" s="38" t="s">
        <v>2</v>
      </c>
      <c r="K12" s="38" t="s">
        <v>3</v>
      </c>
      <c r="L12" s="38" t="s">
        <v>4</v>
      </c>
      <c r="M12" s="38" t="s">
        <v>6</v>
      </c>
      <c r="N12" s="38" t="s">
        <v>7</v>
      </c>
      <c r="O12" s="38" t="s">
        <v>8</v>
      </c>
      <c r="P12" s="38" t="s">
        <v>5</v>
      </c>
      <c r="Q12" s="47" t="s">
        <v>9</v>
      </c>
      <c r="R12" s="37" t="s">
        <v>18</v>
      </c>
      <c r="S12" s="39" t="s">
        <v>17</v>
      </c>
      <c r="T12" s="24" t="s">
        <v>51</v>
      </c>
      <c r="U12" s="26" t="s">
        <v>52</v>
      </c>
      <c r="V12" s="4"/>
      <c r="W12" s="4"/>
      <c r="X12" s="4"/>
      <c r="Y12" s="4"/>
      <c r="AA12" s="28" t="s">
        <v>2</v>
      </c>
      <c r="AB12" s="10">
        <v>5.1475648161187243E-2</v>
      </c>
      <c r="AC12" s="10">
        <v>-6.4984124075889937E-2</v>
      </c>
      <c r="AD12" s="10">
        <v>-1.9932227747591735E-2</v>
      </c>
      <c r="AE12" s="10">
        <v>-2.6239593907607026E-2</v>
      </c>
      <c r="AF12" s="10">
        <v>4.8541976951070258E-2</v>
      </c>
      <c r="AG12" s="10">
        <v>-1.077164851275941E-2</v>
      </c>
      <c r="AH12" s="10">
        <v>2.9078666830130485E-2</v>
      </c>
      <c r="AI12" s="10">
        <v>-3.1099932965123037E-2</v>
      </c>
      <c r="AJ12" s="10">
        <v>9.6179158713579002E-3</v>
      </c>
      <c r="AK12" s="10">
        <v>1</v>
      </c>
      <c r="AL12" s="10"/>
      <c r="AM12" s="10"/>
      <c r="AN12" s="30"/>
      <c r="AO12" s="10"/>
      <c r="AP12" s="10"/>
      <c r="AQ12" s="10"/>
      <c r="AR12" s="10"/>
    </row>
    <row r="13" spans="1:44" ht="15.75" thickBot="1" x14ac:dyDescent="0.3">
      <c r="A13" s="1">
        <v>2</v>
      </c>
      <c r="B13" s="17">
        <v>5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">
        <v>49</v>
      </c>
      <c r="K13" s="1">
        <v>49</v>
      </c>
      <c r="L13" s="1">
        <v>49.1</v>
      </c>
      <c r="M13" s="1">
        <v>47</v>
      </c>
      <c r="N13" s="1">
        <v>50</v>
      </c>
      <c r="O13" s="1">
        <v>49</v>
      </c>
      <c r="P13" s="17">
        <v>53</v>
      </c>
      <c r="Q13" s="17">
        <v>45</v>
      </c>
      <c r="R13" s="18" t="s">
        <v>20</v>
      </c>
      <c r="S13" s="19">
        <v>1</v>
      </c>
      <c r="T13" s="1">
        <f t="array" ref="T13">MMULT(temps[[#This Row],[temp_2]:[forecast_under]],$AB$37:$AB$42)+$AB$36</f>
        <v>50.436425319869855</v>
      </c>
      <c r="U13" s="27">
        <f>$AL$38*temps[[#This Row],[temp_1]]+$AL$37</f>
        <v>50.862429380536646</v>
      </c>
      <c r="V13" s="17"/>
      <c r="W13" s="24" t="s">
        <v>55</v>
      </c>
      <c r="X13" s="4"/>
      <c r="Y13" s="24" t="s">
        <v>59</v>
      </c>
      <c r="AA13" s="28" t="s">
        <v>3</v>
      </c>
      <c r="AB13" s="10">
        <v>3.5600247839418231E-2</v>
      </c>
      <c r="AC13" s="10">
        <v>-1.4694721829192825E-2</v>
      </c>
      <c r="AD13" s="10">
        <v>-2.4466795091348779E-2</v>
      </c>
      <c r="AE13" s="10">
        <v>-5.5422215206297675E-3</v>
      </c>
      <c r="AF13" s="10">
        <v>2.7482911717162935E-3</v>
      </c>
      <c r="AG13" s="10">
        <v>1.4827891650154216E-2</v>
      </c>
      <c r="AH13" s="10">
        <v>1.4251052684563682E-2</v>
      </c>
      <c r="AI13" s="10">
        <v>-3.3087647038055196E-3</v>
      </c>
      <c r="AJ13" s="10">
        <v>1.4819554348129964E-3</v>
      </c>
      <c r="AK13" s="10">
        <v>0.85416117671336345</v>
      </c>
      <c r="AL13" s="10">
        <v>1</v>
      </c>
      <c r="AM13" s="10"/>
      <c r="AN13" s="30"/>
      <c r="AO13" s="10"/>
      <c r="AP13" s="10"/>
      <c r="AQ13" s="10"/>
      <c r="AR13" s="10"/>
    </row>
    <row r="14" spans="1:44" ht="15.75" thickTop="1" x14ac:dyDescent="0.25">
      <c r="A14" s="1">
        <v>2</v>
      </c>
      <c r="B14" s="17">
        <v>17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1">
        <v>55</v>
      </c>
      <c r="K14" s="1">
        <v>56</v>
      </c>
      <c r="L14" s="1">
        <v>50</v>
      </c>
      <c r="M14" s="1">
        <v>45</v>
      </c>
      <c r="N14" s="1">
        <v>51</v>
      </c>
      <c r="O14" s="1">
        <v>49</v>
      </c>
      <c r="P14" s="17">
        <v>57</v>
      </c>
      <c r="Q14" s="17">
        <v>46</v>
      </c>
      <c r="R14" s="18" t="s">
        <v>20</v>
      </c>
      <c r="S14" s="19">
        <v>2</v>
      </c>
      <c r="T14" s="1">
        <f t="array" ref="T14">MMULT(temps[[#This Row],[temp_2]:[forecast_under]],$AB$37:$AB$42)+$AB$36</f>
        <v>55.41176477043922</v>
      </c>
      <c r="U14" s="27">
        <f>$AL$38*temps[[#This Row],[temp_1]]+$AL$37</f>
        <v>56.852826810018904</v>
      </c>
      <c r="V14" s="17"/>
      <c r="W14" s="44" t="s">
        <v>56</v>
      </c>
      <c r="X14" s="17"/>
      <c r="Y14" s="44" t="s">
        <v>56</v>
      </c>
      <c r="AA14" s="28" t="s">
        <v>4</v>
      </c>
      <c r="AB14" s="10">
        <v>0.12293545005493961</v>
      </c>
      <c r="AC14" s="10">
        <v>-3.3008911501747659E-2</v>
      </c>
      <c r="AD14" s="10">
        <v>-2.8797930782300484E-2</v>
      </c>
      <c r="AE14" s="10">
        <v>-2.1443385125128205E-2</v>
      </c>
      <c r="AF14" s="10">
        <v>3.6573969876471997E-2</v>
      </c>
      <c r="AG14" s="10">
        <v>1.0083309050932252E-2</v>
      </c>
      <c r="AH14" s="10">
        <v>2.6690103735847119E-2</v>
      </c>
      <c r="AI14" s="10">
        <v>-1.6975940633611412E-2</v>
      </c>
      <c r="AJ14" s="10">
        <v>-6.4499701570789186E-3</v>
      </c>
      <c r="AK14" s="10">
        <v>0.81637823435187096</v>
      </c>
      <c r="AL14" s="10">
        <v>0.81515505630754459</v>
      </c>
      <c r="AM14" s="10">
        <v>1</v>
      </c>
      <c r="AN14" s="30"/>
      <c r="AO14" s="10"/>
      <c r="AP14" s="10"/>
      <c r="AQ14" s="10"/>
      <c r="AR14" s="10"/>
    </row>
    <row r="15" spans="1:44" x14ac:dyDescent="0.25">
      <c r="A15" s="1">
        <v>2</v>
      </c>
      <c r="B15" s="17">
        <v>22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1">
        <v>53</v>
      </c>
      <c r="K15" s="1">
        <v>51</v>
      </c>
      <c r="L15" s="1">
        <v>50.6</v>
      </c>
      <c r="M15" s="1">
        <v>46</v>
      </c>
      <c r="N15" s="1">
        <v>51</v>
      </c>
      <c r="O15" s="1">
        <v>50</v>
      </c>
      <c r="P15" s="17">
        <v>51</v>
      </c>
      <c r="Q15" s="17">
        <v>59</v>
      </c>
      <c r="R15" s="18" t="s">
        <v>20</v>
      </c>
      <c r="S15" s="19">
        <v>3</v>
      </c>
      <c r="T15" s="1">
        <f t="array" ref="T15">MMULT(temps[[#This Row],[temp_2]:[forecast_under]],$AB$37:$AB$42)+$AB$36</f>
        <v>52.739431649259188</v>
      </c>
      <c r="U15" s="27">
        <f>$AL$38*temps[[#This Row],[temp_1]]+$AL$37</f>
        <v>52.573971503245865</v>
      </c>
      <c r="V15" s="17"/>
      <c r="W15" s="43">
        <f>AVERAGE(V2:V11)</f>
        <v>3.9371890059973405</v>
      </c>
      <c r="X15" s="17"/>
      <c r="Y15" s="43">
        <f>SQRT(AVERAGE(X2:X11))</f>
        <v>4.4240879929481194</v>
      </c>
      <c r="AA15" s="32" t="s">
        <v>5</v>
      </c>
      <c r="AB15" s="12">
        <v>9.9751155013134453E-3</v>
      </c>
      <c r="AC15" s="12">
        <v>-3.0193828010604697E-2</v>
      </c>
      <c r="AD15" s="12">
        <v>5.2135374143778184E-3</v>
      </c>
      <c r="AE15" s="12">
        <v>-3.9151579432624428E-2</v>
      </c>
      <c r="AF15" s="12">
        <v>-7.765355401284044E-3</v>
      </c>
      <c r="AG15" s="12">
        <v>1.9200545208069777E-3</v>
      </c>
      <c r="AH15" s="12">
        <v>3.9144643284612979E-2</v>
      </c>
      <c r="AI15" s="12">
        <v>-4.7211249767082708E-3</v>
      </c>
      <c r="AJ15" s="12">
        <v>4.0817194657244331E-3</v>
      </c>
      <c r="AK15" s="12">
        <v>0.80121600914609892</v>
      </c>
      <c r="AL15" s="12">
        <v>0.87685788231602979</v>
      </c>
      <c r="AM15" s="12">
        <v>0.84525479960599748</v>
      </c>
      <c r="AN15" s="31">
        <v>1</v>
      </c>
      <c r="AO15" s="10"/>
      <c r="AP15" s="10"/>
      <c r="AQ15" s="10"/>
      <c r="AR15" s="10"/>
    </row>
    <row r="16" spans="1:44" x14ac:dyDescent="0.25">
      <c r="A16" s="1">
        <v>3</v>
      </c>
      <c r="B16" s="17">
        <v>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1">
        <v>53</v>
      </c>
      <c r="K16" s="1">
        <v>54</v>
      </c>
      <c r="L16" s="1">
        <v>52.7</v>
      </c>
      <c r="M16" s="1">
        <v>48</v>
      </c>
      <c r="N16" s="1">
        <v>56</v>
      </c>
      <c r="O16" s="1">
        <v>54</v>
      </c>
      <c r="P16" s="17">
        <v>55</v>
      </c>
      <c r="Q16" s="17">
        <v>57</v>
      </c>
      <c r="R16" s="18" t="s">
        <v>20</v>
      </c>
      <c r="S16" s="19">
        <v>4</v>
      </c>
      <c r="T16" s="1">
        <f t="array" ref="T16">MMULT(temps[[#This Row],[temp_2]:[forecast_under]],$AB$37:$AB$42)+$AB$36</f>
        <v>53.95273982980995</v>
      </c>
      <c r="U16" s="27">
        <f>$AL$38*temps[[#This Row],[temp_1]]+$AL$37</f>
        <v>55.141284687309692</v>
      </c>
      <c r="V16" s="17"/>
      <c r="W16" s="42" t="s">
        <v>57</v>
      </c>
      <c r="X16" s="17"/>
      <c r="Y16" s="42" t="s">
        <v>57</v>
      </c>
      <c r="AA16" s="28" t="s">
        <v>6</v>
      </c>
      <c r="AB16" s="10">
        <v>0.13520969780929723</v>
      </c>
      <c r="AC16" s="10">
        <v>-3.0727526764234483E-2</v>
      </c>
      <c r="AD16" s="10">
        <v>-1.2530076615420707E-2</v>
      </c>
      <c r="AE16" s="10">
        <v>-1.4551078191752871E-2</v>
      </c>
      <c r="AF16" s="10">
        <v>3.8375243955003357E-2</v>
      </c>
      <c r="AG16" s="10">
        <v>-3.2892693156554155E-3</v>
      </c>
      <c r="AH16" s="10">
        <v>2.414660231236845E-2</v>
      </c>
      <c r="AI16" s="10">
        <v>-1.4842976262915522E-2</v>
      </c>
      <c r="AJ16" s="10">
        <v>-1.7768737870637864E-2</v>
      </c>
      <c r="AK16" s="10">
        <v>0.80758789394420072</v>
      </c>
      <c r="AL16" s="10">
        <v>0.80596835843806947</v>
      </c>
      <c r="AM16" s="10">
        <v>0.99030469167023616</v>
      </c>
      <c r="AN16" s="30">
        <v>0.83466963320468401</v>
      </c>
      <c r="AO16" s="10">
        <v>1</v>
      </c>
      <c r="AP16" s="10"/>
      <c r="AQ16" s="10"/>
      <c r="AR16" s="10"/>
    </row>
    <row r="17" spans="1:45" x14ac:dyDescent="0.25">
      <c r="A17" s="1">
        <v>3</v>
      </c>
      <c r="B17" s="17">
        <v>24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1">
        <v>57</v>
      </c>
      <c r="K17" s="1">
        <v>53</v>
      </c>
      <c r="L17" s="1">
        <v>54.9</v>
      </c>
      <c r="M17" s="1">
        <v>54</v>
      </c>
      <c r="N17" s="1">
        <v>56</v>
      </c>
      <c r="O17" s="1">
        <v>56</v>
      </c>
      <c r="P17" s="17">
        <v>54</v>
      </c>
      <c r="Q17" s="17">
        <v>72</v>
      </c>
      <c r="R17" s="18" t="s">
        <v>20</v>
      </c>
      <c r="S17" s="19">
        <v>5</v>
      </c>
      <c r="T17" s="1">
        <f t="array" ref="T17">MMULT(temps[[#This Row],[temp_2]:[forecast_under]],$AB$37:$AB$42)+$AB$36</f>
        <v>54.52063622280594</v>
      </c>
      <c r="U17" s="27">
        <f>$AL$38*temps[[#This Row],[temp_1]]+$AL$37</f>
        <v>54.285513625955083</v>
      </c>
      <c r="V17" s="17"/>
      <c r="W17" s="43">
        <f>AVERAGE(W2:W11)</f>
        <v>4.2682734411155998</v>
      </c>
      <c r="X17" s="17"/>
      <c r="Y17" s="43">
        <f>SQRT(AVERAGE(Y2:Y11))</f>
        <v>4.9909814935748464</v>
      </c>
      <c r="AA17" s="28" t="s">
        <v>7</v>
      </c>
      <c r="AB17" s="10">
        <v>0.13240597714657135</v>
      </c>
      <c r="AC17" s="10">
        <v>-4.1721972911954147E-2</v>
      </c>
      <c r="AD17" s="10">
        <v>-2.7365597516551227E-2</v>
      </c>
      <c r="AE17" s="10">
        <v>-9.9921639184686814E-3</v>
      </c>
      <c r="AF17" s="10">
        <v>2.8703818421965462E-2</v>
      </c>
      <c r="AG17" s="10">
        <v>-4.3300177057212421E-3</v>
      </c>
      <c r="AH17" s="10">
        <v>2.9235936695478824E-2</v>
      </c>
      <c r="AI17" s="10">
        <v>-1.9754112035759257E-2</v>
      </c>
      <c r="AJ17" s="10">
        <v>2.9498845678111955E-3</v>
      </c>
      <c r="AK17" s="10">
        <v>0.81200796531657615</v>
      </c>
      <c r="AL17" s="10">
        <v>0.81148795448409805</v>
      </c>
      <c r="AM17" s="10">
        <v>0.99061453396368659</v>
      </c>
      <c r="AN17" s="30">
        <v>0.83895767469465943</v>
      </c>
      <c r="AO17" s="10">
        <v>0.97961566115002241</v>
      </c>
      <c r="AP17" s="10">
        <v>1</v>
      </c>
      <c r="AQ17" s="10"/>
      <c r="AR17" s="10"/>
    </row>
    <row r="18" spans="1:45" ht="15.75" thickBot="1" x14ac:dyDescent="0.3">
      <c r="A18" s="1">
        <v>7</v>
      </c>
      <c r="B18" s="17">
        <v>23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81</v>
      </c>
      <c r="K18" s="1">
        <v>71</v>
      </c>
      <c r="L18" s="1">
        <v>77</v>
      </c>
      <c r="M18" s="1">
        <v>75</v>
      </c>
      <c r="N18" s="1">
        <v>81</v>
      </c>
      <c r="O18" s="1">
        <v>76</v>
      </c>
      <c r="P18" s="17">
        <v>75</v>
      </c>
      <c r="Q18" s="17">
        <v>86</v>
      </c>
      <c r="R18" s="18" t="s">
        <v>20</v>
      </c>
      <c r="S18" s="19">
        <v>6</v>
      </c>
      <c r="T18" s="1">
        <f t="array" ref="T18">MMULT(temps[[#This Row],[temp_2]:[forecast_under]],$AB$37:$AB$42)+$AB$36</f>
        <v>75.341798470348806</v>
      </c>
      <c r="U18" s="27">
        <f>$AL$38*temps[[#This Row],[temp_1]]+$AL$37</f>
        <v>69.689392730338042</v>
      </c>
      <c r="V18" s="17"/>
      <c r="W18" s="45" t="s">
        <v>58</v>
      </c>
      <c r="X18" s="17"/>
      <c r="Y18" s="45" t="s">
        <v>58</v>
      </c>
      <c r="AA18" s="28" t="s">
        <v>8</v>
      </c>
      <c r="AB18" s="10">
        <v>0.12099892765416838</v>
      </c>
      <c r="AC18" s="10">
        <v>-2.6492744692187011E-2</v>
      </c>
      <c r="AD18" s="10">
        <v>-3.5384014363559729E-2</v>
      </c>
      <c r="AE18" s="10">
        <v>-2.662113055914668E-2</v>
      </c>
      <c r="AF18" s="10">
        <v>4.210865411032351E-2</v>
      </c>
      <c r="AG18" s="10">
        <v>9.9932573326013303E-3</v>
      </c>
      <c r="AH18" s="10">
        <v>3.0973542975250207E-2</v>
      </c>
      <c r="AI18" s="10">
        <v>-8.8263105548449794E-3</v>
      </c>
      <c r="AJ18" s="10">
        <v>-1.2293761384114846E-2</v>
      </c>
      <c r="AK18" s="10">
        <v>0.8146450898112686</v>
      </c>
      <c r="AL18" s="10">
        <v>0.81212949912226517</v>
      </c>
      <c r="AM18" s="10">
        <v>0.99430694408809595</v>
      </c>
      <c r="AN18" s="30">
        <v>0.83563728784685654</v>
      </c>
      <c r="AO18" s="10">
        <v>0.98584670123509655</v>
      </c>
      <c r="AP18" s="10">
        <v>0.98384015576934858</v>
      </c>
      <c r="AQ18" s="10">
        <v>1</v>
      </c>
      <c r="AR18" s="10"/>
    </row>
    <row r="19" spans="1:45" ht="16.5" thickTop="1" thickBot="1" x14ac:dyDescent="0.3">
      <c r="A19" s="1">
        <v>7</v>
      </c>
      <c r="B19" s="17">
        <v>26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1">
        <v>80</v>
      </c>
      <c r="K19" s="1">
        <v>85</v>
      </c>
      <c r="L19" s="1">
        <v>77.2</v>
      </c>
      <c r="M19" s="1">
        <v>73</v>
      </c>
      <c r="N19" s="1">
        <v>79</v>
      </c>
      <c r="O19" s="1">
        <v>76</v>
      </c>
      <c r="P19" s="17">
        <v>79</v>
      </c>
      <c r="Q19" s="17">
        <v>74</v>
      </c>
      <c r="R19" s="18" t="s">
        <v>20</v>
      </c>
      <c r="S19" s="19">
        <v>7</v>
      </c>
      <c r="T19" s="1">
        <f t="array" ref="T19">MMULT(temps[[#This Row],[temp_2]:[forecast_under]],$AB$37:$AB$42)+$AB$36</f>
        <v>83.264987835612175</v>
      </c>
      <c r="U19" s="27">
        <f>$AL$38*temps[[#This Row],[temp_1]]+$AL$37</f>
        <v>81.670187589302571</v>
      </c>
      <c r="V19" s="17"/>
      <c r="W19" s="41" t="str">
        <f>IF(W15&lt;W17,W14,W16)</f>
        <v>Model I</v>
      </c>
      <c r="X19" s="17"/>
      <c r="Y19" s="41" t="str">
        <f>IF(Y15&lt;Y17,Y14,Y16)</f>
        <v>Model I</v>
      </c>
      <c r="AA19" s="11" t="s">
        <v>9</v>
      </c>
      <c r="AB19" s="11">
        <v>6.0690374235936657E-2</v>
      </c>
      <c r="AC19" s="11">
        <v>1.8538005047282997E-2</v>
      </c>
      <c r="AD19" s="11">
        <v>-0.11767126715535657</v>
      </c>
      <c r="AE19" s="11">
        <v>3.238126745990233E-2</v>
      </c>
      <c r="AF19" s="11">
        <v>8.679573017079921E-2</v>
      </c>
      <c r="AG19" s="11">
        <v>2.1465505597356487E-2</v>
      </c>
      <c r="AH19" s="11">
        <v>0.10401063571799288</v>
      </c>
      <c r="AI19" s="11">
        <v>-6.1548166615831276E-2</v>
      </c>
      <c r="AJ19" s="11">
        <v>-6.6952165489264887E-2</v>
      </c>
      <c r="AK19" s="11">
        <v>0.57588632844733889</v>
      </c>
      <c r="AL19" s="11">
        <v>0.53509242412533919</v>
      </c>
      <c r="AM19" s="11">
        <v>0.68501832132327922</v>
      </c>
      <c r="AN19" s="33">
        <v>0.56295928541617646</v>
      </c>
      <c r="AO19" s="11">
        <v>0.66556987570286286</v>
      </c>
      <c r="AP19" s="11">
        <v>0.69044117260138815</v>
      </c>
      <c r="AQ19" s="11">
        <v>0.68770420535104348</v>
      </c>
      <c r="AR19" s="11">
        <v>1</v>
      </c>
    </row>
    <row r="20" spans="1:45" x14ac:dyDescent="0.25">
      <c r="A20" s="1">
        <v>10</v>
      </c>
      <c r="B20" s="17">
        <v>14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>
        <v>66</v>
      </c>
      <c r="K20" s="1">
        <v>60</v>
      </c>
      <c r="L20" s="1">
        <v>60.2</v>
      </c>
      <c r="M20" s="1">
        <v>56</v>
      </c>
      <c r="N20" s="1">
        <v>64</v>
      </c>
      <c r="O20" s="1">
        <v>60</v>
      </c>
      <c r="P20" s="17">
        <v>60</v>
      </c>
      <c r="Q20" s="17">
        <v>78</v>
      </c>
      <c r="R20" s="18" t="s">
        <v>20</v>
      </c>
      <c r="S20" s="19">
        <v>8</v>
      </c>
      <c r="T20" s="1">
        <f t="array" ref="T20">MMULT(temps[[#This Row],[temp_2]:[forecast_under]],$AB$37:$AB$42)+$AB$36</f>
        <v>61.532782143688863</v>
      </c>
      <c r="U20" s="27">
        <f>$AL$38*temps[[#This Row],[temp_1]]+$AL$37</f>
        <v>60.275911055437341</v>
      </c>
      <c r="V20" s="17"/>
      <c r="W20" s="17"/>
      <c r="X20" s="17"/>
      <c r="Y20" s="17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5" ht="15.75" thickBot="1" x14ac:dyDescent="0.3">
      <c r="A21" s="1">
        <v>10</v>
      </c>
      <c r="B21" s="17">
        <v>18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1">
        <v>60</v>
      </c>
      <c r="K21" s="1">
        <v>60</v>
      </c>
      <c r="L21" s="1">
        <v>58.8</v>
      </c>
      <c r="M21" s="1">
        <v>54</v>
      </c>
      <c r="N21" s="1">
        <v>60</v>
      </c>
      <c r="O21" s="1">
        <v>57</v>
      </c>
      <c r="P21" s="17">
        <v>61</v>
      </c>
      <c r="Q21" s="17">
        <v>53</v>
      </c>
      <c r="R21" s="18" t="s">
        <v>20</v>
      </c>
      <c r="S21" s="19">
        <v>9</v>
      </c>
      <c r="T21" s="1">
        <f t="array" ref="T21">MMULT(temps[[#This Row],[temp_2]:[forecast_under]],$AB$37:$AB$42)+$AB$36</f>
        <v>61.890585832561953</v>
      </c>
      <c r="U21" s="27">
        <f>$AL$38*temps[[#This Row],[temp_1]]+$AL$37</f>
        <v>60.275911055437341</v>
      </c>
      <c r="V21" s="17"/>
      <c r="W21" s="17"/>
      <c r="X21" s="17"/>
      <c r="Y21" s="17"/>
      <c r="AA21" s="25" t="s">
        <v>21</v>
      </c>
      <c r="AB21" s="25"/>
      <c r="AC21"/>
      <c r="AD21"/>
      <c r="AE21"/>
      <c r="AF21"/>
      <c r="AG21"/>
      <c r="AH21"/>
      <c r="AI21"/>
      <c r="AJ21"/>
      <c r="AL21"/>
      <c r="AM21"/>
      <c r="AN21"/>
      <c r="AO21"/>
      <c r="AP21"/>
      <c r="AQ21"/>
      <c r="AR21"/>
      <c r="AS21"/>
    </row>
    <row r="22" spans="1:45" ht="15.75" thickBot="1" x14ac:dyDescent="0.3">
      <c r="A22" s="1">
        <v>12</v>
      </c>
      <c r="B22" s="17">
        <v>12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1">
        <v>44</v>
      </c>
      <c r="K22" s="1">
        <v>44</v>
      </c>
      <c r="L22" s="1">
        <v>45.6</v>
      </c>
      <c r="M22" s="1">
        <v>43</v>
      </c>
      <c r="N22" s="1">
        <v>50</v>
      </c>
      <c r="O22" s="1">
        <v>45</v>
      </c>
      <c r="P22" s="17">
        <v>43</v>
      </c>
      <c r="Q22" s="17">
        <v>42</v>
      </c>
      <c r="R22" s="18" t="s">
        <v>20</v>
      </c>
      <c r="S22" s="19">
        <v>10</v>
      </c>
      <c r="T22" s="1">
        <f t="array" ref="T22">MMULT(temps[[#This Row],[temp_2]:[forecast_under]],$AB$37:$AB$42)+$AB$36</f>
        <v>46.182546341938171</v>
      </c>
      <c r="U22" s="27">
        <f>$AL$38*temps[[#This Row],[temp_1]]+$AL$37</f>
        <v>46.5835740737636</v>
      </c>
      <c r="V22" s="17"/>
      <c r="W22" s="17"/>
      <c r="X22" s="17"/>
      <c r="Y22" s="17"/>
      <c r="AA22" s="23" t="s">
        <v>22</v>
      </c>
      <c r="AB22" s="23"/>
      <c r="AC22"/>
      <c r="AD22"/>
      <c r="AE22"/>
      <c r="AF22"/>
      <c r="AG22"/>
      <c r="AH22"/>
      <c r="AI22"/>
      <c r="AJ22"/>
      <c r="AK22" t="s">
        <v>21</v>
      </c>
      <c r="AL22"/>
      <c r="AM22"/>
      <c r="AN22"/>
      <c r="AO22"/>
      <c r="AP22"/>
      <c r="AQ22"/>
      <c r="AR22"/>
      <c r="AS22"/>
    </row>
    <row r="23" spans="1:45" x14ac:dyDescent="0.25">
      <c r="A23" s="1">
        <v>1</v>
      </c>
      <c r="B23" s="17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">
        <v>45</v>
      </c>
      <c r="K23" s="1">
        <v>45</v>
      </c>
      <c r="L23" s="1">
        <v>45.6</v>
      </c>
      <c r="M23" s="1">
        <v>43</v>
      </c>
      <c r="N23" s="1">
        <v>50</v>
      </c>
      <c r="O23" s="1">
        <v>44</v>
      </c>
      <c r="P23" s="17">
        <v>45</v>
      </c>
      <c r="Q23" s="17">
        <v>29</v>
      </c>
      <c r="R23" s="18" t="s">
        <v>20</v>
      </c>
      <c r="S23" s="19">
        <v>11</v>
      </c>
      <c r="T23" s="1">
        <f t="array" ref="T23">MMULT(temps[[#This Row],[temp_2]:[forecast_under]],$AB$37:$AB$42)+$AB$36</f>
        <v>47.312094614197619</v>
      </c>
      <c r="U23" s="27">
        <f>$AL$38*temps[[#This Row],[temp_1]]+$AL$37</f>
        <v>47.439345135118209</v>
      </c>
      <c r="V23" s="17"/>
      <c r="W23" s="17"/>
      <c r="X23" s="17"/>
      <c r="Y23" s="17"/>
      <c r="AA23" s="10" t="s">
        <v>23</v>
      </c>
      <c r="AB23" s="10">
        <v>0.90779693250355931</v>
      </c>
      <c r="AC23"/>
      <c r="AD23"/>
      <c r="AE23"/>
      <c r="AF23"/>
      <c r="AG23"/>
      <c r="AH23"/>
      <c r="AI23"/>
      <c r="AJ23"/>
      <c r="AK23" s="23" t="s">
        <v>22</v>
      </c>
      <c r="AL23" s="23"/>
      <c r="AM23"/>
      <c r="AN23"/>
      <c r="AO23"/>
      <c r="AP23"/>
      <c r="AQ23"/>
      <c r="AR23"/>
      <c r="AS23"/>
    </row>
    <row r="24" spans="1:45" x14ac:dyDescent="0.25">
      <c r="A24" s="1">
        <v>1</v>
      </c>
      <c r="B24" s="17">
        <v>2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">
        <v>44</v>
      </c>
      <c r="K24" s="1">
        <v>45</v>
      </c>
      <c r="L24" s="1">
        <v>45.7</v>
      </c>
      <c r="M24" s="1">
        <v>41</v>
      </c>
      <c r="N24" s="1">
        <v>50</v>
      </c>
      <c r="O24" s="1">
        <v>44</v>
      </c>
      <c r="P24" s="17">
        <v>44</v>
      </c>
      <c r="Q24" s="17">
        <v>61</v>
      </c>
      <c r="R24" s="18" t="s">
        <v>20</v>
      </c>
      <c r="S24" s="19">
        <v>12</v>
      </c>
      <c r="T24" s="1">
        <f t="array" ref="T24">MMULT(temps[[#This Row],[temp_2]:[forecast_under]],$AB$37:$AB$42)+$AB$36</f>
        <v>47.520204627615797</v>
      </c>
      <c r="U24" s="27">
        <f>$AL$38*temps[[#This Row],[temp_1]]+$AL$37</f>
        <v>47.439345135118209</v>
      </c>
      <c r="V24" s="17"/>
      <c r="W24" s="17"/>
      <c r="X24" s="17"/>
      <c r="Y24" s="17"/>
      <c r="AA24" s="10" t="s">
        <v>24</v>
      </c>
      <c r="AB24" s="10">
        <v>0.8240952706628718</v>
      </c>
      <c r="AC24"/>
      <c r="AD24"/>
      <c r="AE24"/>
      <c r="AF24"/>
      <c r="AG24"/>
      <c r="AH24"/>
      <c r="AI24"/>
      <c r="AJ24"/>
      <c r="AK24" s="10" t="s">
        <v>23</v>
      </c>
      <c r="AL24" s="10">
        <v>0.8777457466123415</v>
      </c>
      <c r="AM24"/>
      <c r="AN24"/>
      <c r="AO24"/>
      <c r="AP24"/>
      <c r="AQ24"/>
      <c r="AR24"/>
      <c r="AS24"/>
    </row>
    <row r="25" spans="1:45" x14ac:dyDescent="0.25">
      <c r="A25" s="1">
        <v>1</v>
      </c>
      <c r="B25" s="17">
        <v>3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1">
        <v>45</v>
      </c>
      <c r="K25" s="1">
        <v>44</v>
      </c>
      <c r="L25" s="1">
        <v>45.8</v>
      </c>
      <c r="M25" s="1">
        <v>43</v>
      </c>
      <c r="N25" s="1">
        <v>46</v>
      </c>
      <c r="O25" s="1">
        <v>47</v>
      </c>
      <c r="P25" s="17">
        <v>41</v>
      </c>
      <c r="Q25" s="17">
        <v>56</v>
      </c>
      <c r="R25" s="18" t="s">
        <v>20</v>
      </c>
      <c r="S25" s="19">
        <v>13</v>
      </c>
      <c r="T25" s="1">
        <f t="array" ref="T25">MMULT(temps[[#This Row],[temp_2]:[forecast_under]],$AB$37:$AB$42)+$AB$36</f>
        <v>45.597522640895434</v>
      </c>
      <c r="U25" s="27">
        <f>$AL$38*temps[[#This Row],[temp_1]]+$AL$37</f>
        <v>46.5835740737636</v>
      </c>
      <c r="V25" s="17"/>
      <c r="W25" s="17"/>
      <c r="X25" s="17"/>
      <c r="Y25" s="17"/>
      <c r="AA25" s="10" t="s">
        <v>25</v>
      </c>
      <c r="AB25" s="10">
        <v>0.8209066652972441</v>
      </c>
      <c r="AC25"/>
      <c r="AD25"/>
      <c r="AE25"/>
      <c r="AF25"/>
      <c r="AG25"/>
      <c r="AH25"/>
      <c r="AI25"/>
      <c r="AJ25"/>
      <c r="AK25" s="10" t="s">
        <v>24</v>
      </c>
      <c r="AL25" s="10">
        <v>0.77043759569605685</v>
      </c>
      <c r="AM25"/>
      <c r="AN25"/>
      <c r="AO25"/>
      <c r="AP25"/>
      <c r="AQ25"/>
      <c r="AR25"/>
      <c r="AS25"/>
    </row>
    <row r="26" spans="1:45" x14ac:dyDescent="0.25">
      <c r="A26" s="1">
        <v>1</v>
      </c>
      <c r="B26" s="17">
        <v>4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1">
        <v>44</v>
      </c>
      <c r="K26" s="1">
        <v>41</v>
      </c>
      <c r="L26" s="1">
        <v>45.9</v>
      </c>
      <c r="M26" s="1">
        <v>44</v>
      </c>
      <c r="N26" s="1">
        <v>48</v>
      </c>
      <c r="O26" s="1">
        <v>46</v>
      </c>
      <c r="P26" s="17">
        <v>40</v>
      </c>
      <c r="Q26" s="17">
        <v>53</v>
      </c>
      <c r="R26" s="18" t="s">
        <v>20</v>
      </c>
      <c r="S26" s="19">
        <v>14</v>
      </c>
      <c r="T26" s="1">
        <f t="array" ref="T26">MMULT(temps[[#This Row],[temp_2]:[forecast_under]],$AB$37:$AB$42)+$AB$36</f>
        <v>44.441802972405185</v>
      </c>
      <c r="U26" s="27">
        <f>$AL$38*temps[[#This Row],[temp_1]]+$AL$37</f>
        <v>44.016260889699772</v>
      </c>
      <c r="V26" s="17"/>
      <c r="W26" s="17"/>
      <c r="X26" s="17"/>
      <c r="Y26" s="17"/>
      <c r="AA26" s="10" t="s">
        <v>26</v>
      </c>
      <c r="AB26" s="10">
        <v>5.0050337643133407</v>
      </c>
      <c r="AC26"/>
      <c r="AD26"/>
      <c r="AE26"/>
      <c r="AF26"/>
      <c r="AG26"/>
      <c r="AH26"/>
      <c r="AI26"/>
      <c r="AJ26"/>
      <c r="AK26" s="10" t="s">
        <v>25</v>
      </c>
      <c r="AL26" s="10">
        <v>0.76975437425467608</v>
      </c>
      <c r="AM26"/>
      <c r="AN26"/>
      <c r="AO26"/>
      <c r="AP26"/>
      <c r="AQ26"/>
      <c r="AR26"/>
      <c r="AS26"/>
    </row>
    <row r="27" spans="1:45" ht="15.75" thickBot="1" x14ac:dyDescent="0.3">
      <c r="A27" s="1">
        <v>1</v>
      </c>
      <c r="B27" s="17">
        <v>5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1">
        <v>41</v>
      </c>
      <c r="K27" s="1">
        <v>40</v>
      </c>
      <c r="L27" s="1">
        <v>46</v>
      </c>
      <c r="M27" s="1">
        <v>46</v>
      </c>
      <c r="N27" s="1">
        <v>46</v>
      </c>
      <c r="O27" s="1">
        <v>46</v>
      </c>
      <c r="P27" s="17">
        <v>44</v>
      </c>
      <c r="Q27" s="17">
        <v>41</v>
      </c>
      <c r="R27" s="18" t="s">
        <v>20</v>
      </c>
      <c r="S27" s="19">
        <v>15</v>
      </c>
      <c r="T27" s="1">
        <f t="array" ref="T27">MMULT(temps[[#This Row],[temp_2]:[forecast_under]],$AB$37:$AB$42)+$AB$36</f>
        <v>43.955812808162207</v>
      </c>
      <c r="U27" s="27">
        <f>$AL$38*temps[[#This Row],[temp_1]]+$AL$37</f>
        <v>43.16048982834517</v>
      </c>
      <c r="V27" s="17"/>
      <c r="W27" s="17"/>
      <c r="X27" s="17"/>
      <c r="Y27" s="17"/>
      <c r="AA27" s="11" t="s">
        <v>27</v>
      </c>
      <c r="AB27" s="11">
        <v>338</v>
      </c>
      <c r="AC27"/>
      <c r="AD27"/>
      <c r="AE27"/>
      <c r="AF27"/>
      <c r="AG27"/>
      <c r="AH27"/>
      <c r="AI27"/>
      <c r="AJ27"/>
      <c r="AK27" s="10" t="s">
        <v>26</v>
      </c>
      <c r="AL27" s="10">
        <v>5.6749624748271081</v>
      </c>
      <c r="AM27"/>
      <c r="AN27"/>
      <c r="AO27"/>
      <c r="AP27"/>
      <c r="AQ27"/>
      <c r="AR27"/>
      <c r="AS27"/>
    </row>
    <row r="28" spans="1:45" ht="15.75" thickBot="1" x14ac:dyDescent="0.3">
      <c r="A28" s="1">
        <v>1</v>
      </c>
      <c r="B28" s="17">
        <v>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1">
        <v>40</v>
      </c>
      <c r="K28" s="1">
        <v>44</v>
      </c>
      <c r="L28" s="1">
        <v>46.1</v>
      </c>
      <c r="M28" s="1">
        <v>43</v>
      </c>
      <c r="N28" s="1">
        <v>49</v>
      </c>
      <c r="O28" s="1">
        <v>48</v>
      </c>
      <c r="P28" s="17">
        <v>51</v>
      </c>
      <c r="Q28" s="17">
        <v>40</v>
      </c>
      <c r="R28" s="18" t="s">
        <v>20</v>
      </c>
      <c r="S28" s="19">
        <v>16</v>
      </c>
      <c r="T28" s="1">
        <f t="array" ref="T28">MMULT(temps[[#This Row],[temp_2]:[forecast_under]],$AB$37:$AB$42)+$AB$36</f>
        <v>45.001150940289236</v>
      </c>
      <c r="U28" s="27">
        <f>$AL$38*temps[[#This Row],[temp_1]]+$AL$37</f>
        <v>46.5835740737636</v>
      </c>
      <c r="V28" s="17"/>
      <c r="W28" s="17"/>
      <c r="X28" s="17"/>
      <c r="Y28" s="17"/>
      <c r="AA28"/>
      <c r="AB28"/>
      <c r="AC28"/>
      <c r="AD28"/>
      <c r="AE28"/>
      <c r="AF28"/>
      <c r="AG28"/>
      <c r="AH28"/>
      <c r="AI28"/>
      <c r="AJ28"/>
      <c r="AK28" s="11" t="s">
        <v>27</v>
      </c>
      <c r="AL28" s="11">
        <v>338</v>
      </c>
      <c r="AM28"/>
      <c r="AN28"/>
      <c r="AO28"/>
      <c r="AP28"/>
      <c r="AQ28"/>
      <c r="AR28"/>
      <c r="AS28"/>
    </row>
    <row r="29" spans="1:45" ht="15.75" thickBot="1" x14ac:dyDescent="0.3">
      <c r="A29" s="1">
        <v>1</v>
      </c>
      <c r="B29" s="17">
        <v>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1">
        <v>44</v>
      </c>
      <c r="K29" s="1">
        <v>51</v>
      </c>
      <c r="L29" s="1">
        <v>46.2</v>
      </c>
      <c r="M29" s="1">
        <v>45</v>
      </c>
      <c r="N29" s="1">
        <v>49</v>
      </c>
      <c r="O29" s="1">
        <v>46</v>
      </c>
      <c r="P29" s="17">
        <v>45</v>
      </c>
      <c r="Q29" s="17">
        <v>38</v>
      </c>
      <c r="R29" s="18" t="s">
        <v>20</v>
      </c>
      <c r="S29" s="19">
        <v>17</v>
      </c>
      <c r="T29" s="1">
        <f t="array" ref="T29">MMULT(temps[[#This Row],[temp_2]:[forecast_under]],$AB$37:$AB$42)+$AB$36</f>
        <v>49.970691731866978</v>
      </c>
      <c r="U29" s="27">
        <f>$AL$38*temps[[#This Row],[temp_1]]+$AL$37</f>
        <v>52.573971503245865</v>
      </c>
      <c r="V29" s="17"/>
      <c r="W29" s="17"/>
      <c r="X29" s="17"/>
      <c r="Y29" s="17"/>
      <c r="AA29" t="s">
        <v>28</v>
      </c>
      <c r="AB29"/>
      <c r="AC29"/>
      <c r="AD29"/>
      <c r="AE29"/>
      <c r="AF29"/>
      <c r="AG29"/>
      <c r="AH29"/>
      <c r="AI29"/>
      <c r="AK29"/>
      <c r="AL29"/>
      <c r="AM29"/>
      <c r="AN29"/>
      <c r="AO29"/>
      <c r="AP29"/>
      <c r="AQ29"/>
      <c r="AR29"/>
      <c r="AS29"/>
    </row>
    <row r="30" spans="1:45" ht="15.75" thickBot="1" x14ac:dyDescent="0.3">
      <c r="A30" s="1">
        <v>1</v>
      </c>
      <c r="B30" s="17">
        <v>8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1">
        <v>51</v>
      </c>
      <c r="K30" s="1">
        <v>45</v>
      </c>
      <c r="L30" s="1">
        <v>46.3</v>
      </c>
      <c r="M30" s="1">
        <v>43</v>
      </c>
      <c r="N30" s="1">
        <v>47</v>
      </c>
      <c r="O30" s="1">
        <v>46</v>
      </c>
      <c r="P30" s="17">
        <v>48</v>
      </c>
      <c r="Q30" s="17">
        <v>34</v>
      </c>
      <c r="R30" s="18" t="s">
        <v>20</v>
      </c>
      <c r="S30" s="19">
        <v>18</v>
      </c>
      <c r="T30" s="1">
        <f t="array" ref="T30">MMULT(temps[[#This Row],[temp_2]:[forecast_under]],$AB$37:$AB$42)+$AB$36</f>
        <v>47.367892105218374</v>
      </c>
      <c r="U30" s="27">
        <f>$AL$38*temps[[#This Row],[temp_1]]+$AL$37</f>
        <v>47.439345135118209</v>
      </c>
      <c r="V30" s="17"/>
      <c r="W30" s="17"/>
      <c r="X30" s="17"/>
      <c r="Y30" s="17"/>
      <c r="AA30" s="13"/>
      <c r="AB30" s="13" t="s">
        <v>33</v>
      </c>
      <c r="AC30" s="13" t="s">
        <v>34</v>
      </c>
      <c r="AD30" s="13" t="s">
        <v>35</v>
      </c>
      <c r="AE30" s="13" t="s">
        <v>36</v>
      </c>
      <c r="AF30" s="13" t="s">
        <v>37</v>
      </c>
      <c r="AG30"/>
      <c r="AH30"/>
      <c r="AI30"/>
      <c r="AK30" t="s">
        <v>28</v>
      </c>
      <c r="AL30"/>
      <c r="AM30"/>
      <c r="AN30"/>
      <c r="AO30"/>
      <c r="AP30"/>
      <c r="AQ30"/>
      <c r="AR30"/>
      <c r="AS30"/>
    </row>
    <row r="31" spans="1:45" x14ac:dyDescent="0.25">
      <c r="A31" s="1">
        <v>1</v>
      </c>
      <c r="B31" s="17">
        <v>9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1">
        <v>45</v>
      </c>
      <c r="K31" s="1">
        <v>48</v>
      </c>
      <c r="L31" s="1">
        <v>46.4</v>
      </c>
      <c r="M31" s="1">
        <v>46</v>
      </c>
      <c r="N31" s="1">
        <v>50</v>
      </c>
      <c r="O31" s="1">
        <v>45</v>
      </c>
      <c r="P31" s="17">
        <v>50</v>
      </c>
      <c r="Q31" s="17">
        <v>47</v>
      </c>
      <c r="R31" s="18" t="s">
        <v>20</v>
      </c>
      <c r="S31" s="19">
        <v>19</v>
      </c>
      <c r="T31" s="1">
        <f t="array" ref="T31">MMULT(temps[[#This Row],[temp_2]:[forecast_under]],$AB$37:$AB$42)+$AB$36</f>
        <v>49.06090601594267</v>
      </c>
      <c r="U31" s="27">
        <f>$AL$38*temps[[#This Row],[temp_1]]+$AL$37</f>
        <v>50.006658319182037</v>
      </c>
      <c r="V31" s="17"/>
      <c r="W31" s="17"/>
      <c r="X31" s="17"/>
      <c r="Y31" s="17"/>
      <c r="AA31" s="10" t="s">
        <v>29</v>
      </c>
      <c r="AB31" s="10">
        <v>6</v>
      </c>
      <c r="AC31" s="10">
        <v>38845.607959494497</v>
      </c>
      <c r="AD31" s="10">
        <v>6474.2679932490828</v>
      </c>
      <c r="AE31" s="10">
        <v>258.45006708776026</v>
      </c>
      <c r="AF31" s="10">
        <v>1.1773248338688256E-121</v>
      </c>
      <c r="AG31"/>
      <c r="AH31"/>
      <c r="AI31"/>
      <c r="AK31" s="13"/>
      <c r="AL31" s="13" t="s">
        <v>33</v>
      </c>
      <c r="AM31" s="13" t="s">
        <v>34</v>
      </c>
      <c r="AN31" s="13" t="s">
        <v>35</v>
      </c>
      <c r="AO31" s="13" t="s">
        <v>36</v>
      </c>
      <c r="AP31" s="13" t="s">
        <v>37</v>
      </c>
      <c r="AQ31"/>
      <c r="AR31"/>
      <c r="AS31"/>
    </row>
    <row r="32" spans="1:45" x14ac:dyDescent="0.25">
      <c r="A32" s="1">
        <v>1</v>
      </c>
      <c r="B32" s="17">
        <v>10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1">
        <v>48</v>
      </c>
      <c r="K32" s="1">
        <v>50</v>
      </c>
      <c r="L32" s="1">
        <v>46.5</v>
      </c>
      <c r="M32" s="1">
        <v>45</v>
      </c>
      <c r="N32" s="1">
        <v>48</v>
      </c>
      <c r="O32" s="1">
        <v>48</v>
      </c>
      <c r="P32" s="17">
        <v>52</v>
      </c>
      <c r="Q32" s="17">
        <v>49</v>
      </c>
      <c r="R32" s="18" t="s">
        <v>20</v>
      </c>
      <c r="S32" s="19">
        <v>20</v>
      </c>
      <c r="T32" s="1">
        <f t="array" ref="T32">MMULT(temps[[#This Row],[temp_2]:[forecast_under]],$AB$37:$AB$42)+$AB$36</f>
        <v>48.835042483735307</v>
      </c>
      <c r="U32" s="27">
        <f>$AL$38*temps[[#This Row],[temp_1]]+$AL$37</f>
        <v>51.718200441891256</v>
      </c>
      <c r="V32" s="17"/>
      <c r="W32" s="17"/>
      <c r="X32" s="17"/>
      <c r="Y32" s="17"/>
      <c r="AA32" s="10" t="s">
        <v>30</v>
      </c>
      <c r="AB32" s="10">
        <v>331</v>
      </c>
      <c r="AC32" s="10">
        <v>8291.6701470143835</v>
      </c>
      <c r="AD32" s="10">
        <v>25.050362981916567</v>
      </c>
      <c r="AE32" s="10"/>
      <c r="AF32" s="10"/>
      <c r="AG32"/>
      <c r="AH32"/>
      <c r="AI32"/>
      <c r="AK32" s="10" t="s">
        <v>29</v>
      </c>
      <c r="AL32" s="10">
        <v>1</v>
      </c>
      <c r="AM32" s="10">
        <v>36316.331212035082</v>
      </c>
      <c r="AN32" s="10">
        <v>36316.331212035082</v>
      </c>
      <c r="AO32" s="10">
        <v>1127.6542992254622</v>
      </c>
      <c r="AP32" s="10">
        <v>2.1184830667015803E-109</v>
      </c>
      <c r="AQ32"/>
      <c r="AR32"/>
      <c r="AS32"/>
    </row>
    <row r="33" spans="1:45" ht="15.75" thickBot="1" x14ac:dyDescent="0.3">
      <c r="A33" s="1">
        <v>1</v>
      </c>
      <c r="B33" s="17">
        <v>11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1">
        <v>50</v>
      </c>
      <c r="K33" s="1">
        <v>52</v>
      </c>
      <c r="L33" s="1">
        <v>46.7</v>
      </c>
      <c r="M33" s="1">
        <v>42</v>
      </c>
      <c r="N33" s="1">
        <v>48</v>
      </c>
      <c r="O33" s="1">
        <v>48</v>
      </c>
      <c r="P33" s="17">
        <v>45</v>
      </c>
      <c r="Q33" s="17">
        <v>39</v>
      </c>
      <c r="R33" s="18" t="s">
        <v>20</v>
      </c>
      <c r="S33" s="19">
        <v>21</v>
      </c>
      <c r="T33" s="1">
        <f t="array" ref="T33">MMULT(temps[[#This Row],[temp_2]:[forecast_under]],$AB$37:$AB$42)+$AB$36</f>
        <v>50.372603793957325</v>
      </c>
      <c r="U33" s="27">
        <f>$AL$38*temps[[#This Row],[temp_1]]+$AL$37</f>
        <v>53.429742564600474</v>
      </c>
      <c r="V33" s="17"/>
      <c r="W33" s="17"/>
      <c r="X33" s="17"/>
      <c r="Y33" s="17"/>
      <c r="AA33" s="11" t="s">
        <v>31</v>
      </c>
      <c r="AB33" s="11">
        <v>337</v>
      </c>
      <c r="AC33" s="11">
        <v>47137.278106508878</v>
      </c>
      <c r="AD33" s="11"/>
      <c r="AE33" s="11"/>
      <c r="AF33" s="11"/>
      <c r="AG33"/>
      <c r="AH33"/>
      <c r="AI33"/>
      <c r="AK33" s="10" t="s">
        <v>30</v>
      </c>
      <c r="AL33" s="10">
        <v>336</v>
      </c>
      <c r="AM33" s="10">
        <v>10820.946894473795</v>
      </c>
      <c r="AN33" s="10">
        <v>32.205199090695814</v>
      </c>
      <c r="AO33" s="10"/>
      <c r="AP33" s="10"/>
      <c r="AQ33"/>
      <c r="AR33"/>
      <c r="AS33"/>
    </row>
    <row r="34" spans="1:45" ht="15.75" thickBot="1" x14ac:dyDescent="0.3">
      <c r="A34" s="1">
        <v>1</v>
      </c>
      <c r="B34" s="17">
        <v>12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1">
        <v>52</v>
      </c>
      <c r="K34" s="1">
        <v>45</v>
      </c>
      <c r="L34" s="1">
        <v>46.8</v>
      </c>
      <c r="M34" s="1">
        <v>44</v>
      </c>
      <c r="N34" s="1">
        <v>50</v>
      </c>
      <c r="O34" s="1">
        <v>45</v>
      </c>
      <c r="P34" s="17">
        <v>49</v>
      </c>
      <c r="Q34" s="17">
        <v>61</v>
      </c>
      <c r="R34" s="18" t="s">
        <v>20</v>
      </c>
      <c r="S34" s="19">
        <v>22</v>
      </c>
      <c r="T34" s="1">
        <f t="array" ref="T34">MMULT(temps[[#This Row],[temp_2]:[forecast_under]],$AB$37:$AB$42)+$AB$36</f>
        <v>48.248338355359074</v>
      </c>
      <c r="U34" s="27">
        <f>$AL$38*temps[[#This Row],[temp_1]]+$AL$37</f>
        <v>47.439345135118209</v>
      </c>
      <c r="V34" s="17"/>
      <c r="W34" s="17"/>
      <c r="X34" s="17"/>
      <c r="Y34" s="17"/>
      <c r="AA34"/>
      <c r="AB34"/>
      <c r="AC34"/>
      <c r="AD34"/>
      <c r="AE34"/>
      <c r="AF34"/>
      <c r="AG34"/>
      <c r="AH34"/>
      <c r="AI34"/>
      <c r="AK34" s="11" t="s">
        <v>31</v>
      </c>
      <c r="AL34" s="11">
        <v>337</v>
      </c>
      <c r="AM34" s="11">
        <v>47137.278106508878</v>
      </c>
      <c r="AN34" s="11"/>
      <c r="AO34" s="11"/>
      <c r="AP34" s="11"/>
      <c r="AQ34"/>
      <c r="AR34"/>
      <c r="AS34"/>
    </row>
    <row r="35" spans="1:45" ht="15.75" thickBot="1" x14ac:dyDescent="0.3">
      <c r="A35" s="1">
        <v>1</v>
      </c>
      <c r="B35" s="17">
        <v>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1">
        <v>45</v>
      </c>
      <c r="K35" s="1">
        <v>49</v>
      </c>
      <c r="L35" s="1">
        <v>46.9</v>
      </c>
      <c r="M35" s="1">
        <v>45</v>
      </c>
      <c r="N35" s="1">
        <v>51</v>
      </c>
      <c r="O35" s="1">
        <v>46</v>
      </c>
      <c r="P35" s="17">
        <v>55</v>
      </c>
      <c r="Q35" s="17">
        <v>33</v>
      </c>
      <c r="R35" s="18" t="s">
        <v>20</v>
      </c>
      <c r="S35" s="19">
        <v>23</v>
      </c>
      <c r="T35" s="1">
        <f t="array" ref="T35">MMULT(temps[[#This Row],[temp_2]:[forecast_under]],$AB$37:$AB$42)+$AB$36</f>
        <v>49.58084582391713</v>
      </c>
      <c r="U35" s="27">
        <f>$AL$38*temps[[#This Row],[temp_1]]+$AL$37</f>
        <v>50.862429380536646</v>
      </c>
      <c r="V35" s="17"/>
      <c r="W35" s="17"/>
      <c r="X35" s="17"/>
      <c r="Y35" s="17"/>
      <c r="AA35" s="13"/>
      <c r="AB35" s="13" t="s">
        <v>38</v>
      </c>
      <c r="AC35" s="13" t="s">
        <v>26</v>
      </c>
      <c r="AD35" s="13" t="s">
        <v>39</v>
      </c>
      <c r="AE35" s="13" t="s">
        <v>40</v>
      </c>
      <c r="AF35" s="13" t="s">
        <v>41</v>
      </c>
      <c r="AG35" s="13" t="s">
        <v>42</v>
      </c>
      <c r="AH35" s="13" t="s">
        <v>43</v>
      </c>
      <c r="AI35" s="13" t="s">
        <v>44</v>
      </c>
      <c r="AK35"/>
      <c r="AL35"/>
      <c r="AM35"/>
      <c r="AN35"/>
      <c r="AO35"/>
      <c r="AP35"/>
      <c r="AQ35"/>
      <c r="AR35"/>
      <c r="AS35"/>
    </row>
    <row r="36" spans="1:45" x14ac:dyDescent="0.25">
      <c r="A36" s="1">
        <v>1</v>
      </c>
      <c r="B36" s="17">
        <v>14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1">
        <v>49</v>
      </c>
      <c r="K36" s="1">
        <v>55</v>
      </c>
      <c r="L36" s="1">
        <v>47</v>
      </c>
      <c r="M36" s="1">
        <v>43</v>
      </c>
      <c r="N36" s="1">
        <v>47</v>
      </c>
      <c r="O36" s="1">
        <v>46</v>
      </c>
      <c r="P36" s="17">
        <v>49</v>
      </c>
      <c r="Q36" s="17">
        <v>58</v>
      </c>
      <c r="R36" s="18" t="s">
        <v>20</v>
      </c>
      <c r="S36" s="19">
        <v>24</v>
      </c>
      <c r="T36" s="1">
        <f t="array" ref="T36">MMULT(temps[[#This Row],[temp_2]:[forecast_under]],$AB$37:$AB$42)+$AB$36</f>
        <v>53.425960061236083</v>
      </c>
      <c r="U36" s="27">
        <f>$AL$38*temps[[#This Row],[temp_1]]+$AL$37</f>
        <v>55.997055748664302</v>
      </c>
      <c r="V36" s="17"/>
      <c r="W36" s="17"/>
      <c r="X36" s="17"/>
      <c r="Y36" s="17"/>
      <c r="AA36" s="10" t="s">
        <v>32</v>
      </c>
      <c r="AB36" s="10">
        <v>1.7133486470963817</v>
      </c>
      <c r="AC36" s="10">
        <v>1.7471911793853856</v>
      </c>
      <c r="AD36" s="10">
        <v>0.98063032100419101</v>
      </c>
      <c r="AE36" s="10">
        <v>0.32749127788102173</v>
      </c>
      <c r="AF36" s="10">
        <v>-1.7236503616517118</v>
      </c>
      <c r="AG36" s="10">
        <v>5.1503476558444756</v>
      </c>
      <c r="AH36" s="10">
        <v>-1.7236503616517118</v>
      </c>
      <c r="AI36" s="10">
        <v>5.1503476558444756</v>
      </c>
      <c r="AK36" s="13"/>
      <c r="AL36" s="13" t="s">
        <v>38</v>
      </c>
      <c r="AM36" s="13" t="s">
        <v>26</v>
      </c>
      <c r="AN36" s="13" t="s">
        <v>39</v>
      </c>
      <c r="AO36" s="13" t="s">
        <v>40</v>
      </c>
      <c r="AP36" s="13" t="s">
        <v>41</v>
      </c>
      <c r="AQ36" s="13" t="s">
        <v>42</v>
      </c>
      <c r="AR36" s="13" t="s">
        <v>43</v>
      </c>
      <c r="AS36" s="13" t="s">
        <v>44</v>
      </c>
    </row>
    <row r="37" spans="1:45" x14ac:dyDescent="0.25">
      <c r="A37" s="1">
        <v>1</v>
      </c>
      <c r="B37" s="17">
        <v>15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>
        <v>55</v>
      </c>
      <c r="K37" s="1">
        <v>49</v>
      </c>
      <c r="L37" s="1">
        <v>47.1</v>
      </c>
      <c r="M37" s="1">
        <v>46</v>
      </c>
      <c r="N37" s="1">
        <v>51</v>
      </c>
      <c r="O37" s="1">
        <v>46</v>
      </c>
      <c r="P37" s="17">
        <v>48</v>
      </c>
      <c r="Q37" s="17">
        <v>65</v>
      </c>
      <c r="R37" s="18" t="s">
        <v>20</v>
      </c>
      <c r="S37" s="19">
        <v>25</v>
      </c>
      <c r="T37" s="1">
        <f t="array" ref="T37">MMULT(temps[[#This Row],[temp_2]:[forecast_under]],$AB$37:$AB$42)+$AB$36</f>
        <v>50.041505825723945</v>
      </c>
      <c r="U37" s="27">
        <f>$AL$38*temps[[#This Row],[temp_1]]+$AL$37</f>
        <v>50.862429380536646</v>
      </c>
      <c r="V37" s="17"/>
      <c r="W37" s="17"/>
      <c r="X37" s="17"/>
      <c r="Y37" s="17"/>
      <c r="AA37" s="10" t="s">
        <v>45</v>
      </c>
      <c r="AB37" s="10">
        <v>2.9655751633464351E-2</v>
      </c>
      <c r="AC37" s="10">
        <v>4.7163390062061966E-2</v>
      </c>
      <c r="AD37" s="10">
        <v>0.62878753190643333</v>
      </c>
      <c r="AE37" s="10">
        <v>0.52992183543763893</v>
      </c>
      <c r="AF37" s="10">
        <v>-6.3122031819820484E-2</v>
      </c>
      <c r="AG37" s="10">
        <v>0.1224335350867492</v>
      </c>
      <c r="AH37" s="10">
        <v>-6.3122031819820484E-2</v>
      </c>
      <c r="AI37" s="10">
        <v>0.1224335350867492</v>
      </c>
      <c r="AK37" s="10" t="s">
        <v>32</v>
      </c>
      <c r="AL37" s="10">
        <v>8.9296473741608153</v>
      </c>
      <c r="AM37" s="10">
        <v>1.6277223214045997</v>
      </c>
      <c r="AN37" s="10">
        <v>5.4859770961764616</v>
      </c>
      <c r="AO37" s="10">
        <v>8.104371297710937E-8</v>
      </c>
      <c r="AP37" s="10">
        <v>5.7278371845857521</v>
      </c>
      <c r="AQ37" s="10">
        <v>12.131457563735879</v>
      </c>
      <c r="AR37" s="10">
        <v>5.7278371845857521</v>
      </c>
      <c r="AS37" s="10">
        <v>12.131457563735879</v>
      </c>
    </row>
    <row r="38" spans="1:45" ht="15.75" thickBot="1" x14ac:dyDescent="0.3">
      <c r="A38" s="1">
        <v>1</v>
      </c>
      <c r="B38" s="17">
        <v>16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1">
        <v>49</v>
      </c>
      <c r="K38" s="1">
        <v>48</v>
      </c>
      <c r="L38" s="1">
        <v>47.3</v>
      </c>
      <c r="M38" s="1">
        <v>45</v>
      </c>
      <c r="N38" s="1">
        <v>52</v>
      </c>
      <c r="O38" s="1">
        <v>46</v>
      </c>
      <c r="P38" s="17">
        <v>54</v>
      </c>
      <c r="Q38" s="17">
        <v>28</v>
      </c>
      <c r="R38" s="18" t="s">
        <v>20</v>
      </c>
      <c r="S38" s="19">
        <v>26</v>
      </c>
      <c r="T38" s="1">
        <f t="array" ref="T38">MMULT(temps[[#This Row],[temp_2]:[forecast_under]],$AB$37:$AB$42)+$AB$36</f>
        <v>49.546315074258914</v>
      </c>
      <c r="U38" s="27">
        <f>$AL$38*temps[[#This Row],[temp_1]]+$AL$37</f>
        <v>50.006658319182037</v>
      </c>
      <c r="V38" s="17"/>
      <c r="W38" s="17"/>
      <c r="X38" s="17"/>
      <c r="Y38" s="17"/>
      <c r="AA38" s="10" t="s">
        <v>46</v>
      </c>
      <c r="AB38" s="10">
        <v>0.53250204288902381</v>
      </c>
      <c r="AC38" s="10">
        <v>4.7173538778294298E-2</v>
      </c>
      <c r="AD38" s="10">
        <v>11.288151295828607</v>
      </c>
      <c r="AE38" s="10">
        <v>3.2242437096878449E-25</v>
      </c>
      <c r="AF38" s="10">
        <v>0.43970429531959521</v>
      </c>
      <c r="AG38" s="10">
        <v>0.62529979045845241</v>
      </c>
      <c r="AH38" s="10">
        <v>0.43970429531959521</v>
      </c>
      <c r="AI38" s="10">
        <v>0.62529979045845241</v>
      </c>
      <c r="AK38" s="11" t="s">
        <v>45</v>
      </c>
      <c r="AL38" s="11">
        <v>0.85577106135460879</v>
      </c>
      <c r="AM38" s="11">
        <v>2.5484117941331475E-2</v>
      </c>
      <c r="AN38" s="11">
        <v>33.580564307728089</v>
      </c>
      <c r="AO38" s="11">
        <v>2.1184830667017006E-109</v>
      </c>
      <c r="AP38" s="11">
        <v>0.8056425428573768</v>
      </c>
      <c r="AQ38" s="11">
        <v>0.90589957985184077</v>
      </c>
      <c r="AR38" s="11">
        <v>0.8056425428573768</v>
      </c>
      <c r="AS38" s="11">
        <v>0.90589957985184077</v>
      </c>
    </row>
    <row r="39" spans="1:45" x14ac:dyDescent="0.25">
      <c r="A39" s="1">
        <v>1</v>
      </c>
      <c r="B39" s="17">
        <v>17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1">
        <v>48</v>
      </c>
      <c r="K39" s="1">
        <v>54</v>
      </c>
      <c r="L39" s="1">
        <v>47.4</v>
      </c>
      <c r="M39" s="1">
        <v>45</v>
      </c>
      <c r="N39" s="1">
        <v>51</v>
      </c>
      <c r="O39" s="1">
        <v>46</v>
      </c>
      <c r="P39" s="17">
        <v>50</v>
      </c>
      <c r="Q39" s="17">
        <v>47</v>
      </c>
      <c r="R39" s="18" t="s">
        <v>20</v>
      </c>
      <c r="S39" s="19">
        <v>27</v>
      </c>
      <c r="T39" s="1">
        <f t="array" ref="T39">MMULT(temps[[#This Row],[temp_2]:[forecast_under]],$AB$37:$AB$42)+$AB$36</f>
        <v>52.898294029258636</v>
      </c>
      <c r="U39" s="27">
        <f>$AL$38*temps[[#This Row],[temp_1]]+$AL$37</f>
        <v>55.141284687309692</v>
      </c>
      <c r="V39" s="17"/>
      <c r="W39" s="17"/>
      <c r="X39" s="17"/>
      <c r="Y39" s="17"/>
      <c r="AA39" s="10" t="s">
        <v>47</v>
      </c>
      <c r="AB39" s="10">
        <v>1.1319414719920007</v>
      </c>
      <c r="AC39" s="10">
        <v>0.36885182044648018</v>
      </c>
      <c r="AD39" s="10">
        <v>3.0688244146981067</v>
      </c>
      <c r="AE39" s="10">
        <v>2.3265674538361031E-3</v>
      </c>
      <c r="AF39" s="10">
        <v>0.40635210535186006</v>
      </c>
      <c r="AG39" s="10">
        <v>1.8575308386321412</v>
      </c>
      <c r="AH39" s="10">
        <v>0.40635210535186006</v>
      </c>
      <c r="AI39" s="10">
        <v>1.8575308386321412</v>
      </c>
      <c r="AK39"/>
      <c r="AL39"/>
      <c r="AM39"/>
      <c r="AN39"/>
      <c r="AO39"/>
      <c r="AP39"/>
      <c r="AQ39"/>
      <c r="AR39"/>
      <c r="AS39"/>
    </row>
    <row r="40" spans="1:45" x14ac:dyDescent="0.25">
      <c r="A40" s="1">
        <v>1</v>
      </c>
      <c r="B40" s="17">
        <v>18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1">
        <v>54</v>
      </c>
      <c r="K40" s="1">
        <v>50</v>
      </c>
      <c r="L40" s="1">
        <v>47.5</v>
      </c>
      <c r="M40" s="1">
        <v>44</v>
      </c>
      <c r="N40" s="1">
        <v>48</v>
      </c>
      <c r="O40" s="1">
        <v>49</v>
      </c>
      <c r="P40" s="17">
        <v>54</v>
      </c>
      <c r="Q40" s="17">
        <v>58</v>
      </c>
      <c r="R40" s="18" t="s">
        <v>20</v>
      </c>
      <c r="S40" s="19">
        <v>28</v>
      </c>
      <c r="T40" s="1">
        <f t="array" ref="T40">MMULT(temps[[#This Row],[temp_2]:[forecast_under]],$AB$37:$AB$42)+$AB$36</f>
        <v>49.63981379671732</v>
      </c>
      <c r="U40" s="27">
        <f>$AL$38*temps[[#This Row],[temp_1]]+$AL$37</f>
        <v>51.718200441891256</v>
      </c>
      <c r="V40" s="17"/>
      <c r="W40" s="17"/>
      <c r="X40" s="17"/>
      <c r="Y40" s="17"/>
      <c r="AA40" s="10" t="s">
        <v>48</v>
      </c>
      <c r="AB40" s="10">
        <v>-6.228580892621708E-2</v>
      </c>
      <c r="AC40" s="10">
        <v>0.18617534722461546</v>
      </c>
      <c r="AD40" s="10">
        <v>-0.33455454685453578</v>
      </c>
      <c r="AE40" s="10">
        <v>0.73817302737763946</v>
      </c>
      <c r="AF40" s="10">
        <v>-0.42852190913903382</v>
      </c>
      <c r="AG40" s="10">
        <v>0.30395029128659962</v>
      </c>
      <c r="AH40" s="10">
        <v>-0.42852190913903382</v>
      </c>
      <c r="AI40" s="10">
        <v>0.30395029128659962</v>
      </c>
      <c r="AK40"/>
      <c r="AL40"/>
      <c r="AM40"/>
      <c r="AN40"/>
      <c r="AO40"/>
      <c r="AP40"/>
      <c r="AQ40"/>
      <c r="AR40"/>
      <c r="AS40"/>
    </row>
    <row r="41" spans="1:45" x14ac:dyDescent="0.25">
      <c r="A41" s="1">
        <v>1</v>
      </c>
      <c r="B41" s="17">
        <v>19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1">
        <v>50</v>
      </c>
      <c r="K41" s="1">
        <v>54</v>
      </c>
      <c r="L41" s="1">
        <v>47.6</v>
      </c>
      <c r="M41" s="1">
        <v>47</v>
      </c>
      <c r="N41" s="1">
        <v>49</v>
      </c>
      <c r="O41" s="1">
        <v>48</v>
      </c>
      <c r="P41" s="17">
        <v>48</v>
      </c>
      <c r="Q41" s="17">
        <v>53</v>
      </c>
      <c r="R41" s="18" t="s">
        <v>20</v>
      </c>
      <c r="S41" s="19">
        <v>29</v>
      </c>
      <c r="T41" s="1">
        <f t="array" ref="T41">MMULT(temps[[#This Row],[temp_2]:[forecast_under]],$AB$37:$AB$42)+$AB$36</f>
        <v>52.071497857797254</v>
      </c>
      <c r="U41" s="27">
        <f>$AL$38*temps[[#This Row],[temp_1]]+$AL$37</f>
        <v>55.141284687309692</v>
      </c>
      <c r="V41" s="17"/>
      <c r="W41" s="17"/>
      <c r="X41" s="17"/>
      <c r="Y41" s="17"/>
      <c r="AA41" s="10" t="s">
        <v>49</v>
      </c>
      <c r="AB41" s="10">
        <v>-7.342830209983689E-2</v>
      </c>
      <c r="AC41" s="10">
        <v>0.19059766638311768</v>
      </c>
      <c r="AD41" s="10">
        <v>-0.38525289156604731</v>
      </c>
      <c r="AE41" s="10">
        <v>0.70029750804765079</v>
      </c>
      <c r="AF41" s="10">
        <v>-0.4483637975153506</v>
      </c>
      <c r="AG41" s="10">
        <v>0.30150719331567688</v>
      </c>
      <c r="AH41" s="10">
        <v>-0.4483637975153506</v>
      </c>
      <c r="AI41" s="10">
        <v>0.30150719331567688</v>
      </c>
      <c r="AK41"/>
      <c r="AL41"/>
      <c r="AM41"/>
      <c r="AN41"/>
      <c r="AO41"/>
      <c r="AP41"/>
      <c r="AQ41"/>
      <c r="AR41"/>
      <c r="AS41"/>
    </row>
    <row r="42" spans="1:45" ht="15.75" thickBot="1" x14ac:dyDescent="0.3">
      <c r="A42" s="1">
        <v>1</v>
      </c>
      <c r="B42" s="17">
        <v>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1">
        <v>54</v>
      </c>
      <c r="K42" s="1">
        <v>48</v>
      </c>
      <c r="L42" s="1">
        <v>47.7</v>
      </c>
      <c r="M42" s="1">
        <v>44</v>
      </c>
      <c r="N42" s="1">
        <v>52</v>
      </c>
      <c r="O42" s="1">
        <v>49</v>
      </c>
      <c r="P42" s="17">
        <v>52</v>
      </c>
      <c r="Q42" s="17">
        <v>61</v>
      </c>
      <c r="R42" s="18" t="s">
        <v>20</v>
      </c>
      <c r="S42" s="19">
        <v>30</v>
      </c>
      <c r="T42" s="1">
        <f t="array" ref="T42">MMULT(temps[[#This Row],[temp_2]:[forecast_under]],$AB$37:$AB$42)+$AB$36</f>
        <v>48.507484796938328</v>
      </c>
      <c r="U42" s="27">
        <f>$AL$38*temps[[#This Row],[temp_1]]+$AL$37</f>
        <v>50.006658319182037</v>
      </c>
      <c r="V42" s="17"/>
      <c r="W42" s="17"/>
      <c r="X42" s="17"/>
      <c r="Y42" s="17"/>
      <c r="AA42" s="11" t="s">
        <v>50</v>
      </c>
      <c r="AB42" s="11">
        <v>-0.56739047773697204</v>
      </c>
      <c r="AC42" s="11">
        <v>0.24092484836558634</v>
      </c>
      <c r="AD42" s="11">
        <v>-2.3550517166913281</v>
      </c>
      <c r="AE42" s="11">
        <v>1.910342115082448E-2</v>
      </c>
      <c r="AF42" s="11">
        <v>-1.0413274313945526</v>
      </c>
      <c r="AG42" s="11">
        <v>-9.3453524079391503E-2</v>
      </c>
      <c r="AH42" s="11">
        <v>-1.0413274313945526</v>
      </c>
      <c r="AI42" s="11">
        <v>-9.3453524079391503E-2</v>
      </c>
    </row>
    <row r="43" spans="1:45" x14ac:dyDescent="0.25">
      <c r="A43" s="1">
        <v>1</v>
      </c>
      <c r="B43" s="17">
        <v>21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1">
        <v>48</v>
      </c>
      <c r="K43" s="1">
        <v>52</v>
      </c>
      <c r="L43" s="1">
        <v>47.8</v>
      </c>
      <c r="M43" s="1">
        <v>43</v>
      </c>
      <c r="N43" s="1">
        <v>51</v>
      </c>
      <c r="O43" s="1">
        <v>46</v>
      </c>
      <c r="P43" s="17">
        <v>52</v>
      </c>
      <c r="Q43" s="17">
        <v>57</v>
      </c>
      <c r="R43" s="18" t="s">
        <v>20</v>
      </c>
      <c r="S43" s="19">
        <v>31</v>
      </c>
      <c r="T43" s="1">
        <f t="array" ref="T43">MMULT(temps[[#This Row],[temp_2]:[forecast_under]],$AB$37:$AB$42)+$AB$36</f>
        <v>52.410638150129813</v>
      </c>
      <c r="U43" s="27">
        <f>$AL$38*temps[[#This Row],[temp_1]]+$AL$37</f>
        <v>53.429742564600474</v>
      </c>
      <c r="V43" s="17"/>
      <c r="W43" s="17"/>
      <c r="X43" s="17"/>
      <c r="Y43" s="17"/>
    </row>
    <row r="44" spans="1:45" x14ac:dyDescent="0.25">
      <c r="A44" s="1">
        <v>1</v>
      </c>
      <c r="B44" s="17">
        <v>22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1">
        <v>52</v>
      </c>
      <c r="K44" s="1">
        <v>52</v>
      </c>
      <c r="L44" s="1">
        <v>47.9</v>
      </c>
      <c r="M44" s="1">
        <v>47</v>
      </c>
      <c r="N44" s="1">
        <v>48</v>
      </c>
      <c r="O44" s="1">
        <v>48</v>
      </c>
      <c r="P44" s="17">
        <v>57</v>
      </c>
      <c r="Q44" s="17">
        <v>60</v>
      </c>
      <c r="R44" s="18" t="s">
        <v>20</v>
      </c>
      <c r="S44" s="19">
        <v>32</v>
      </c>
      <c r="T44" s="1">
        <f t="array" ref="T44">MMULT(temps[[#This Row],[temp_2]:[forecast_under]],$AB$37:$AB$42)+$AB$36</f>
        <v>51.478816018983579</v>
      </c>
      <c r="U44" s="27">
        <f>$AL$38*temps[[#This Row],[temp_1]]+$AL$37</f>
        <v>53.429742564600474</v>
      </c>
      <c r="V44" s="17"/>
      <c r="W44" s="17"/>
      <c r="X44" s="17"/>
      <c r="Y44" s="17"/>
    </row>
    <row r="45" spans="1:45" x14ac:dyDescent="0.25">
      <c r="A45" s="1">
        <v>1</v>
      </c>
      <c r="B45" s="17">
        <v>23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1">
        <v>52</v>
      </c>
      <c r="K45" s="1">
        <v>57</v>
      </c>
      <c r="L45" s="1">
        <v>48</v>
      </c>
      <c r="M45" s="1">
        <v>45</v>
      </c>
      <c r="N45" s="1">
        <v>49</v>
      </c>
      <c r="O45" s="1">
        <v>50</v>
      </c>
      <c r="P45" s="17">
        <v>48</v>
      </c>
      <c r="Q45" s="17">
        <v>37</v>
      </c>
      <c r="R45" s="18" t="s">
        <v>20</v>
      </c>
      <c r="S45" s="19">
        <v>33</v>
      </c>
      <c r="T45" s="1">
        <f t="array" ref="T45">MMULT(temps[[#This Row],[temp_2]:[forecast_under]],$AB$37:$AB$42)+$AB$36</f>
        <v>53.170882740906549</v>
      </c>
      <c r="U45" s="27">
        <f>$AL$38*temps[[#This Row],[temp_1]]+$AL$37</f>
        <v>57.708597871373513</v>
      </c>
      <c r="V45" s="17"/>
      <c r="W45" s="17"/>
      <c r="X45" s="17"/>
      <c r="Y45" s="17"/>
      <c r="Z45"/>
    </row>
    <row r="46" spans="1:45" x14ac:dyDescent="0.25">
      <c r="A46" s="1">
        <v>1</v>
      </c>
      <c r="B46" s="17">
        <v>24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1">
        <v>57</v>
      </c>
      <c r="K46" s="1">
        <v>48</v>
      </c>
      <c r="L46" s="1">
        <v>48.1</v>
      </c>
      <c r="M46" s="1">
        <v>46</v>
      </c>
      <c r="N46" s="1">
        <v>50</v>
      </c>
      <c r="O46" s="1">
        <v>48</v>
      </c>
      <c r="P46" s="17">
        <v>51</v>
      </c>
      <c r="Q46" s="17">
        <v>54</v>
      </c>
      <c r="R46" s="18" t="s">
        <v>20</v>
      </c>
      <c r="S46" s="19">
        <v>34</v>
      </c>
      <c r="T46" s="1">
        <f t="array" ref="T46">MMULT(temps[[#This Row],[temp_2]:[forecast_under]],$AB$37:$AB$42)+$AB$36</f>
        <v>49.638904104719742</v>
      </c>
      <c r="U46" s="27">
        <f>$AL$38*temps[[#This Row],[temp_1]]+$AL$37</f>
        <v>50.006658319182037</v>
      </c>
      <c r="V46" s="17"/>
      <c r="W46" s="17"/>
      <c r="X46" s="17"/>
      <c r="Y46" s="17"/>
      <c r="Z46"/>
      <c r="AA46"/>
      <c r="AB46"/>
      <c r="AC46"/>
      <c r="AD46"/>
      <c r="AE46"/>
      <c r="AF46"/>
      <c r="AG46"/>
      <c r="AH46"/>
    </row>
    <row r="47" spans="1:45" x14ac:dyDescent="0.25">
      <c r="A47" s="1">
        <v>1</v>
      </c>
      <c r="B47" s="17">
        <v>25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1">
        <v>48</v>
      </c>
      <c r="K47" s="1">
        <v>51</v>
      </c>
      <c r="L47" s="1">
        <v>48.2</v>
      </c>
      <c r="M47" s="1">
        <v>45</v>
      </c>
      <c r="N47" s="1">
        <v>51</v>
      </c>
      <c r="O47" s="1">
        <v>49</v>
      </c>
      <c r="P47" s="17">
        <v>54</v>
      </c>
      <c r="Q47" s="17">
        <v>63</v>
      </c>
      <c r="R47" s="18" t="s">
        <v>20</v>
      </c>
      <c r="S47" s="19">
        <v>35</v>
      </c>
      <c r="T47" s="1">
        <f t="array" ref="T47">MMULT(temps[[#This Row],[temp_2]:[forecast_under]],$AB$37:$AB$42)+$AB$36</f>
        <v>50.50416964497424</v>
      </c>
      <c r="U47" s="27">
        <f>$AL$38*temps[[#This Row],[temp_1]]+$AL$37</f>
        <v>52.573971503245865</v>
      </c>
      <c r="V47" s="17"/>
      <c r="W47" s="17"/>
      <c r="X47" s="17"/>
      <c r="Y47" s="17"/>
      <c r="Z47"/>
      <c r="AA47"/>
      <c r="AB47"/>
      <c r="AC47"/>
      <c r="AD47"/>
      <c r="AE47"/>
      <c r="AF47"/>
      <c r="AG47"/>
      <c r="AH47"/>
    </row>
    <row r="48" spans="1:45" x14ac:dyDescent="0.25">
      <c r="A48" s="1">
        <v>1</v>
      </c>
      <c r="B48" s="17">
        <v>28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1">
        <v>56</v>
      </c>
      <c r="K48" s="1">
        <v>57</v>
      </c>
      <c r="L48" s="1">
        <v>48.4</v>
      </c>
      <c r="M48" s="1">
        <v>44</v>
      </c>
      <c r="N48" s="1">
        <v>52</v>
      </c>
      <c r="O48" s="1">
        <v>48</v>
      </c>
      <c r="P48" s="17">
        <v>56</v>
      </c>
      <c r="Q48" s="17">
        <v>34</v>
      </c>
      <c r="R48" s="18" t="s">
        <v>20</v>
      </c>
      <c r="S48" s="19">
        <v>37</v>
      </c>
      <c r="T48" s="1">
        <f t="array" ref="T48">MMULT(temps[[#This Row],[temp_2]:[forecast_under]],$AB$37:$AB$42)+$AB$36</f>
        <v>54.719064194337832</v>
      </c>
      <c r="U48" s="27">
        <f>$AL$38*temps[[#This Row],[temp_1]]+$AL$37</f>
        <v>57.708597871373513</v>
      </c>
      <c r="V48" s="17"/>
      <c r="W48" s="17"/>
      <c r="X48" s="17"/>
      <c r="Y48" s="17"/>
    </row>
    <row r="49" spans="1:25" x14ac:dyDescent="0.25">
      <c r="A49" s="1">
        <v>1</v>
      </c>
      <c r="B49" s="17">
        <v>29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1">
        <v>57</v>
      </c>
      <c r="K49" s="1">
        <v>56</v>
      </c>
      <c r="L49" s="1">
        <v>48.5</v>
      </c>
      <c r="M49" s="1">
        <v>48</v>
      </c>
      <c r="N49" s="1">
        <v>52</v>
      </c>
      <c r="O49" s="1">
        <v>47</v>
      </c>
      <c r="P49" s="17">
        <v>52</v>
      </c>
      <c r="Q49" s="17">
        <v>49</v>
      </c>
      <c r="R49" s="18" t="s">
        <v>20</v>
      </c>
      <c r="S49" s="19">
        <v>38</v>
      </c>
      <c r="T49" s="1">
        <f t="array" ref="T49">MMULT(temps[[#This Row],[temp_2]:[forecast_under]],$AB$37:$AB$42)+$AB$36</f>
        <v>54.647659292313577</v>
      </c>
      <c r="U49" s="27">
        <f>$AL$38*temps[[#This Row],[temp_1]]+$AL$37</f>
        <v>56.852826810018904</v>
      </c>
      <c r="V49" s="17"/>
      <c r="W49" s="17"/>
      <c r="X49" s="17"/>
      <c r="Y49" s="17"/>
    </row>
    <row r="50" spans="1:25" x14ac:dyDescent="0.25">
      <c r="A50" s="1">
        <v>1</v>
      </c>
      <c r="B50" s="17">
        <v>30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1">
        <v>56</v>
      </c>
      <c r="K50" s="1">
        <v>52</v>
      </c>
      <c r="L50" s="1">
        <v>48.6</v>
      </c>
      <c r="M50" s="1">
        <v>45</v>
      </c>
      <c r="N50" s="1">
        <v>51</v>
      </c>
      <c r="O50" s="1">
        <v>48</v>
      </c>
      <c r="P50" s="17">
        <v>48</v>
      </c>
      <c r="Q50" s="17">
        <v>47</v>
      </c>
      <c r="R50" s="18" t="s">
        <v>20</v>
      </c>
      <c r="S50" s="19">
        <v>39</v>
      </c>
      <c r="T50" s="1">
        <f t="array" ref="T50">MMULT(temps[[#This Row],[temp_2]:[forecast_under]],$AB$37:$AB$42)+$AB$36</f>
        <v>52.294084767464767</v>
      </c>
      <c r="U50" s="27">
        <f>$AL$38*temps[[#This Row],[temp_1]]+$AL$37</f>
        <v>53.429742564600474</v>
      </c>
      <c r="V50" s="17"/>
      <c r="W50" s="17"/>
      <c r="X50" s="17"/>
      <c r="Y50" s="17"/>
    </row>
    <row r="51" spans="1:25" x14ac:dyDescent="0.25">
      <c r="A51" s="1">
        <v>1</v>
      </c>
      <c r="B51" s="17">
        <v>31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1">
        <v>52</v>
      </c>
      <c r="K51" s="1">
        <v>48</v>
      </c>
      <c r="L51" s="1">
        <v>48.7</v>
      </c>
      <c r="M51" s="1">
        <v>47</v>
      </c>
      <c r="N51" s="1">
        <v>52</v>
      </c>
      <c r="O51" s="1">
        <v>49</v>
      </c>
      <c r="P51" s="17">
        <v>47</v>
      </c>
      <c r="Q51" s="17">
        <v>61</v>
      </c>
      <c r="R51" s="18" t="s">
        <v>20</v>
      </c>
      <c r="S51" s="19">
        <v>40</v>
      </c>
      <c r="T51" s="1">
        <f t="array" ref="T51">MMULT(temps[[#This Row],[temp_2]:[forecast_under]],$AB$37:$AB$42)+$AB$36</f>
        <v>49.393257338884752</v>
      </c>
      <c r="U51" s="27">
        <f>$AL$38*temps[[#This Row],[temp_1]]+$AL$37</f>
        <v>50.006658319182037</v>
      </c>
      <c r="V51" s="17"/>
      <c r="W51" s="17"/>
      <c r="X51" s="17"/>
      <c r="Y51" s="17"/>
    </row>
    <row r="52" spans="1:25" x14ac:dyDescent="0.25">
      <c r="A52" s="1">
        <v>2</v>
      </c>
      <c r="B52" s="17">
        <v>1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1">
        <v>48</v>
      </c>
      <c r="K52" s="1">
        <v>47</v>
      </c>
      <c r="L52" s="1">
        <v>48.8</v>
      </c>
      <c r="M52" s="1">
        <v>46</v>
      </c>
      <c r="N52" s="1">
        <v>49</v>
      </c>
      <c r="O52" s="1">
        <v>49</v>
      </c>
      <c r="P52" s="17">
        <v>46</v>
      </c>
      <c r="Q52" s="17">
        <v>51</v>
      </c>
      <c r="R52" s="18" t="s">
        <v>20</v>
      </c>
      <c r="S52" s="19">
        <v>41</v>
      </c>
      <c r="T52" s="1">
        <f t="array" ref="T52">MMULT(temps[[#This Row],[temp_2]:[forecast_under]],$AB$37:$AB$42)+$AB$36</f>
        <v>49.137897151886804</v>
      </c>
      <c r="U52" s="27">
        <f>$AL$38*temps[[#This Row],[temp_1]]+$AL$37</f>
        <v>49.150887257827428</v>
      </c>
      <c r="V52" s="17"/>
      <c r="W52" s="17"/>
      <c r="X52" s="17"/>
      <c r="Y52" s="17"/>
    </row>
    <row r="53" spans="1:25" x14ac:dyDescent="0.25">
      <c r="A53" s="1">
        <v>2</v>
      </c>
      <c r="B53" s="17">
        <v>2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1">
        <v>47</v>
      </c>
      <c r="K53" s="1">
        <v>46</v>
      </c>
      <c r="L53" s="1">
        <v>48.8</v>
      </c>
      <c r="M53" s="1">
        <v>48</v>
      </c>
      <c r="N53" s="1">
        <v>50</v>
      </c>
      <c r="O53" s="1">
        <v>50</v>
      </c>
      <c r="P53" s="17">
        <v>51</v>
      </c>
      <c r="Q53" s="17">
        <v>56</v>
      </c>
      <c r="R53" s="18" t="s">
        <v>20</v>
      </c>
      <c r="S53" s="19">
        <v>42</v>
      </c>
      <c r="T53" s="1">
        <f t="array" ref="T53">MMULT(temps[[#This Row],[temp_2]:[forecast_under]],$AB$37:$AB$42)+$AB$36</f>
        <v>47.810348959675068</v>
      </c>
      <c r="U53" s="27">
        <f>$AL$38*temps[[#This Row],[temp_1]]+$AL$37</f>
        <v>48.295116196472819</v>
      </c>
      <c r="V53" s="17"/>
      <c r="W53" s="17"/>
      <c r="X53" s="17"/>
      <c r="Y53" s="17"/>
    </row>
    <row r="54" spans="1:25" x14ac:dyDescent="0.25">
      <c r="A54" s="1">
        <v>2</v>
      </c>
      <c r="B54" s="17">
        <v>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1">
        <v>46</v>
      </c>
      <c r="K54" s="1">
        <v>51</v>
      </c>
      <c r="L54" s="1">
        <v>48.9</v>
      </c>
      <c r="M54" s="1">
        <v>48</v>
      </c>
      <c r="N54" s="1">
        <v>49</v>
      </c>
      <c r="O54" s="1">
        <v>50</v>
      </c>
      <c r="P54" s="17">
        <v>49</v>
      </c>
      <c r="Q54" s="17">
        <v>40</v>
      </c>
      <c r="R54" s="18" t="s">
        <v>20</v>
      </c>
      <c r="S54" s="19">
        <v>43</v>
      </c>
      <c r="T54" s="1">
        <f t="array" ref="T54">MMULT(temps[[#This Row],[temp_2]:[forecast_under]],$AB$37:$AB$42)+$AB$36</f>
        <v>50.629825871785755</v>
      </c>
      <c r="U54" s="27">
        <f>$AL$38*temps[[#This Row],[temp_1]]+$AL$37</f>
        <v>52.573971503245865</v>
      </c>
      <c r="V54" s="17"/>
      <c r="W54" s="17"/>
      <c r="X54" s="17"/>
      <c r="Y54" s="17"/>
    </row>
    <row r="55" spans="1:25" x14ac:dyDescent="0.25">
      <c r="A55" s="1">
        <v>2</v>
      </c>
      <c r="B55" s="17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1">
        <v>51</v>
      </c>
      <c r="K55" s="1">
        <v>49</v>
      </c>
      <c r="L55" s="1">
        <v>49</v>
      </c>
      <c r="M55" s="1">
        <v>44</v>
      </c>
      <c r="N55" s="1">
        <v>54</v>
      </c>
      <c r="O55" s="1">
        <v>51</v>
      </c>
      <c r="P55" s="17">
        <v>49</v>
      </c>
      <c r="Q55" s="17">
        <v>44</v>
      </c>
      <c r="R55" s="18" t="s">
        <v>20</v>
      </c>
      <c r="S55" s="19">
        <v>44</v>
      </c>
      <c r="T55" s="1">
        <f t="array" ref="T55">MMULT(temps[[#This Row],[temp_2]:[forecast_under]],$AB$37:$AB$42)+$AB$36</f>
        <v>49.140905938842948</v>
      </c>
      <c r="U55" s="27">
        <f>$AL$38*temps[[#This Row],[temp_1]]+$AL$37</f>
        <v>50.862429380536646</v>
      </c>
      <c r="V55" s="17"/>
      <c r="W55" s="17"/>
      <c r="X55" s="17"/>
      <c r="Y55" s="17"/>
    </row>
    <row r="56" spans="1:25" x14ac:dyDescent="0.25">
      <c r="A56" s="1">
        <v>2</v>
      </c>
      <c r="B56" s="17">
        <v>7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1">
        <v>53</v>
      </c>
      <c r="K56" s="1">
        <v>49</v>
      </c>
      <c r="L56" s="1">
        <v>49.2</v>
      </c>
      <c r="M56" s="1">
        <v>46</v>
      </c>
      <c r="N56" s="1">
        <v>51</v>
      </c>
      <c r="O56" s="1">
        <v>48</v>
      </c>
      <c r="P56" s="17">
        <v>51</v>
      </c>
      <c r="Q56" s="17">
        <v>63</v>
      </c>
      <c r="R56" s="18" t="s">
        <v>20</v>
      </c>
      <c r="S56" s="19">
        <v>45</v>
      </c>
      <c r="T56" s="1">
        <f t="array" ref="T56">MMULT(temps[[#This Row],[temp_2]:[forecast_under]],$AB$37:$AB$42)+$AB$36</f>
        <v>51.224490458166272</v>
      </c>
      <c r="U56" s="27">
        <f>$AL$38*temps[[#This Row],[temp_1]]+$AL$37</f>
        <v>50.862429380536646</v>
      </c>
      <c r="V56" s="17"/>
      <c r="W56" s="17"/>
      <c r="X56" s="17"/>
      <c r="Y56" s="17"/>
    </row>
    <row r="57" spans="1:25" x14ac:dyDescent="0.25">
      <c r="A57" s="1">
        <v>2</v>
      </c>
      <c r="B57" s="17">
        <v>9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1">
        <v>51</v>
      </c>
      <c r="K57" s="1">
        <v>57</v>
      </c>
      <c r="L57" s="1">
        <v>49.4</v>
      </c>
      <c r="M57" s="1">
        <v>45</v>
      </c>
      <c r="N57" s="1">
        <v>52</v>
      </c>
      <c r="O57" s="1">
        <v>49</v>
      </c>
      <c r="P57" s="17">
        <v>62</v>
      </c>
      <c r="Q57" s="17">
        <v>57</v>
      </c>
      <c r="R57" s="18" t="s">
        <v>20</v>
      </c>
      <c r="S57" s="19">
        <v>47</v>
      </c>
      <c r="T57" s="1">
        <f t="array" ref="T57">MMULT(temps[[#This Row],[temp_2]:[forecast_under]],$AB$37:$AB$42)+$AB$36</f>
        <v>55.073050621499334</v>
      </c>
      <c r="U57" s="27">
        <f>$AL$38*temps[[#This Row],[temp_1]]+$AL$37</f>
        <v>57.708597871373513</v>
      </c>
      <c r="V57" s="17"/>
      <c r="W57" s="17"/>
      <c r="X57" s="17"/>
      <c r="Y57" s="17"/>
    </row>
    <row r="58" spans="1:25" x14ac:dyDescent="0.25">
      <c r="A58" s="1">
        <v>2</v>
      </c>
      <c r="B58" s="17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1">
        <v>57</v>
      </c>
      <c r="K58" s="1">
        <v>62</v>
      </c>
      <c r="L58" s="1">
        <v>49.4</v>
      </c>
      <c r="M58" s="1">
        <v>48</v>
      </c>
      <c r="N58" s="1">
        <v>50</v>
      </c>
      <c r="O58" s="1">
        <v>49</v>
      </c>
      <c r="P58" s="17">
        <v>56</v>
      </c>
      <c r="Q58" s="17">
        <v>30</v>
      </c>
      <c r="R58" s="18" t="s">
        <v>20</v>
      </c>
      <c r="S58" s="19">
        <v>48</v>
      </c>
      <c r="T58" s="1">
        <f t="array" ref="T58">MMULT(temps[[#This Row],[temp_2]:[forecast_under]],$AB$37:$AB$42)+$AB$36</f>
        <v>57.873494523166258</v>
      </c>
      <c r="U58" s="27">
        <f>$AL$38*temps[[#This Row],[temp_1]]+$AL$37</f>
        <v>61.987453178146559</v>
      </c>
      <c r="V58" s="17"/>
      <c r="W58" s="17"/>
      <c r="X58" s="17"/>
      <c r="Y58" s="17"/>
    </row>
    <row r="59" spans="1:25" x14ac:dyDescent="0.25">
      <c r="A59" s="1">
        <v>2</v>
      </c>
      <c r="B59" s="17">
        <v>12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">
        <v>56</v>
      </c>
      <c r="K59" s="1">
        <v>55</v>
      </c>
      <c r="L59" s="1">
        <v>49.6</v>
      </c>
      <c r="M59" s="1">
        <v>49</v>
      </c>
      <c r="N59" s="1">
        <v>52</v>
      </c>
      <c r="O59" s="1">
        <v>48</v>
      </c>
      <c r="P59" s="17">
        <v>58</v>
      </c>
      <c r="Q59" s="17">
        <v>33</v>
      </c>
      <c r="R59" s="18" t="s">
        <v>20</v>
      </c>
      <c r="S59" s="19">
        <v>49</v>
      </c>
      <c r="T59" s="1">
        <f t="array" ref="T59">MMULT(temps[[#This Row],[temp_2]:[forecast_under]],$AB$37:$AB$42)+$AB$36</f>
        <v>54.700960830319119</v>
      </c>
      <c r="U59" s="27">
        <f>$AL$38*temps[[#This Row],[temp_1]]+$AL$37</f>
        <v>55.997055748664302</v>
      </c>
      <c r="V59" s="17"/>
      <c r="W59" s="17"/>
      <c r="X59" s="17"/>
      <c r="Y59" s="17"/>
    </row>
    <row r="60" spans="1:25" x14ac:dyDescent="0.25">
      <c r="A60" s="1">
        <v>2</v>
      </c>
      <c r="B60" s="17">
        <v>15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1">
        <v>55</v>
      </c>
      <c r="K60" s="1">
        <v>58</v>
      </c>
      <c r="L60" s="1">
        <v>49.9</v>
      </c>
      <c r="M60" s="1">
        <v>46</v>
      </c>
      <c r="N60" s="1">
        <v>52</v>
      </c>
      <c r="O60" s="1">
        <v>49</v>
      </c>
      <c r="P60" s="17">
        <v>55</v>
      </c>
      <c r="Q60" s="17">
        <v>53</v>
      </c>
      <c r="R60" s="18" t="s">
        <v>20</v>
      </c>
      <c r="S60" s="19">
        <v>50</v>
      </c>
      <c r="T60" s="1">
        <f t="array" ref="T60">MMULT(temps[[#This Row],[temp_2]:[forecast_under]],$AB$37:$AB$42)+$AB$36</f>
        <v>56.227860597991992</v>
      </c>
      <c r="U60" s="27">
        <f>$AL$38*temps[[#This Row],[temp_1]]+$AL$37</f>
        <v>58.564368932728122</v>
      </c>
      <c r="V60" s="17"/>
      <c r="W60" s="17"/>
      <c r="X60" s="17"/>
      <c r="Y60" s="17"/>
    </row>
    <row r="61" spans="1:25" x14ac:dyDescent="0.25">
      <c r="A61" s="1">
        <v>2</v>
      </c>
      <c r="B61" s="17">
        <v>18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1">
        <v>56</v>
      </c>
      <c r="K61" s="1">
        <v>57</v>
      </c>
      <c r="L61" s="1">
        <v>50.1</v>
      </c>
      <c r="M61" s="1">
        <v>47</v>
      </c>
      <c r="N61" s="1">
        <v>55</v>
      </c>
      <c r="O61" s="1">
        <v>49</v>
      </c>
      <c r="P61" s="17">
        <v>53</v>
      </c>
      <c r="Q61" s="17">
        <v>34</v>
      </c>
      <c r="R61" s="18" t="s">
        <v>20</v>
      </c>
      <c r="S61" s="19">
        <v>52</v>
      </c>
      <c r="T61" s="1">
        <f t="array" ref="T61">MMULT(temps[[#This Row],[temp_2]:[forecast_under]],$AB$37:$AB$42)+$AB$36</f>
        <v>55.668831885909114</v>
      </c>
      <c r="U61" s="27">
        <f>$AL$38*temps[[#This Row],[temp_1]]+$AL$37</f>
        <v>57.708597871373513</v>
      </c>
      <c r="V61" s="17"/>
      <c r="W61" s="17"/>
      <c r="X61" s="17"/>
      <c r="Y61" s="17"/>
    </row>
    <row r="62" spans="1:25" x14ac:dyDescent="0.25">
      <c r="A62" s="1">
        <v>2</v>
      </c>
      <c r="B62" s="17">
        <v>19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1">
        <v>57</v>
      </c>
      <c r="K62" s="1">
        <v>53</v>
      </c>
      <c r="L62" s="1">
        <v>50.2</v>
      </c>
      <c r="M62" s="1">
        <v>50</v>
      </c>
      <c r="N62" s="1">
        <v>52</v>
      </c>
      <c r="O62" s="1">
        <v>51</v>
      </c>
      <c r="P62" s="17">
        <v>51</v>
      </c>
      <c r="Q62" s="17">
        <v>42</v>
      </c>
      <c r="R62" s="18" t="s">
        <v>20</v>
      </c>
      <c r="S62" s="19">
        <v>53</v>
      </c>
      <c r="T62" s="1">
        <f t="array" ref="T62">MMULT(temps[[#This Row],[temp_2]:[forecast_under]],$AB$37:$AB$42)+$AB$36</f>
        <v>52.58032013723259</v>
      </c>
      <c r="U62" s="27">
        <f>$AL$38*temps[[#This Row],[temp_1]]+$AL$37</f>
        <v>54.285513625955083</v>
      </c>
      <c r="V62" s="17"/>
      <c r="W62" s="17"/>
      <c r="X62" s="17"/>
      <c r="Y62" s="17"/>
    </row>
    <row r="63" spans="1:25" x14ac:dyDescent="0.25">
      <c r="A63" s="1">
        <v>2</v>
      </c>
      <c r="B63" s="17">
        <v>20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">
        <v>53</v>
      </c>
      <c r="K63" s="1">
        <v>51</v>
      </c>
      <c r="L63" s="1">
        <v>50.4</v>
      </c>
      <c r="M63" s="1">
        <v>48</v>
      </c>
      <c r="N63" s="1">
        <v>55</v>
      </c>
      <c r="O63" s="1">
        <v>51</v>
      </c>
      <c r="P63" s="17">
        <v>53</v>
      </c>
      <c r="Q63" s="17">
        <v>43</v>
      </c>
      <c r="R63" s="18" t="s">
        <v>20</v>
      </c>
      <c r="S63" s="19">
        <v>54</v>
      </c>
      <c r="T63" s="1">
        <f t="array" ref="T63">MMULT(temps[[#This Row],[temp_2]:[forecast_under]],$AB$37:$AB$42)+$AB$36</f>
        <v>51.527368050872013</v>
      </c>
      <c r="U63" s="27">
        <f>$AL$38*temps[[#This Row],[temp_1]]+$AL$37</f>
        <v>52.573971503245865</v>
      </c>
      <c r="V63" s="17"/>
      <c r="W63" s="17"/>
      <c r="X63" s="17"/>
      <c r="Y63" s="17"/>
    </row>
    <row r="64" spans="1:25" x14ac:dyDescent="0.25">
      <c r="A64" s="1">
        <v>2</v>
      </c>
      <c r="B64" s="17">
        <v>21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1">
        <v>51</v>
      </c>
      <c r="K64" s="1">
        <v>53</v>
      </c>
      <c r="L64" s="1">
        <v>50.5</v>
      </c>
      <c r="M64" s="1">
        <v>49</v>
      </c>
      <c r="N64" s="1">
        <v>54</v>
      </c>
      <c r="O64" s="1">
        <v>52</v>
      </c>
      <c r="P64" s="17">
        <v>51</v>
      </c>
      <c r="Q64" s="17">
        <v>46</v>
      </c>
      <c r="R64" s="18" t="s">
        <v>20</v>
      </c>
      <c r="S64" s="19">
        <v>55</v>
      </c>
      <c r="T64" s="1">
        <f t="array" ref="T64">MMULT(temps[[#This Row],[temp_2]:[forecast_under]],$AB$37:$AB$42)+$AB$36</f>
        <v>52.090006796018976</v>
      </c>
      <c r="U64" s="27">
        <f>$AL$38*temps[[#This Row],[temp_1]]+$AL$37</f>
        <v>54.285513625955083</v>
      </c>
      <c r="V64" s="17"/>
      <c r="W64" s="17"/>
      <c r="X64" s="17"/>
      <c r="Y64" s="17"/>
    </row>
    <row r="65" spans="1:25" x14ac:dyDescent="0.25">
      <c r="A65" s="1">
        <v>2</v>
      </c>
      <c r="B65" s="17">
        <v>23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1">
        <v>51</v>
      </c>
      <c r="K65" s="1">
        <v>51</v>
      </c>
      <c r="L65" s="1">
        <v>50.7</v>
      </c>
      <c r="M65" s="1">
        <v>49</v>
      </c>
      <c r="N65" s="1">
        <v>53</v>
      </c>
      <c r="O65" s="1">
        <v>51</v>
      </c>
      <c r="P65" s="17">
        <v>60</v>
      </c>
      <c r="Q65" s="17">
        <v>43</v>
      </c>
      <c r="R65" s="18" t="s">
        <v>20</v>
      </c>
      <c r="S65" s="19">
        <v>56</v>
      </c>
      <c r="T65" s="1">
        <f t="array" ref="T65">MMULT(temps[[#This Row],[temp_2]:[forecast_under]],$AB$37:$AB$42)+$AB$36</f>
        <v>51.892209784476151</v>
      </c>
      <c r="U65" s="27">
        <f>$AL$38*temps[[#This Row],[temp_1]]+$AL$37</f>
        <v>52.573971503245865</v>
      </c>
      <c r="V65" s="17"/>
      <c r="W65" s="17"/>
      <c r="X65" s="17"/>
      <c r="Y65" s="17"/>
    </row>
    <row r="66" spans="1:25" x14ac:dyDescent="0.25">
      <c r="A66" s="1">
        <v>2</v>
      </c>
      <c r="B66" s="17">
        <v>24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1">
        <v>51</v>
      </c>
      <c r="K66" s="1">
        <v>60</v>
      </c>
      <c r="L66" s="1">
        <v>50.8</v>
      </c>
      <c r="M66" s="1">
        <v>47</v>
      </c>
      <c r="N66" s="1">
        <v>53</v>
      </c>
      <c r="O66" s="1">
        <v>50</v>
      </c>
      <c r="P66" s="17">
        <v>59</v>
      </c>
      <c r="Q66" s="17">
        <v>46</v>
      </c>
      <c r="R66" s="18" t="s">
        <v>20</v>
      </c>
      <c r="S66" s="19">
        <v>57</v>
      </c>
      <c r="T66" s="1">
        <f t="array" ref="T66">MMULT(temps[[#This Row],[temp_2]:[forecast_under]],$AB$37:$AB$42)+$AB$36</f>
        <v>57.489884413265969</v>
      </c>
      <c r="U66" s="27">
        <f>$AL$38*temps[[#This Row],[temp_1]]+$AL$37</f>
        <v>60.275911055437341</v>
      </c>
      <c r="V66" s="17"/>
      <c r="W66" s="17"/>
      <c r="X66" s="17"/>
      <c r="Y66" s="17"/>
    </row>
    <row r="67" spans="1:25" x14ac:dyDescent="0.25">
      <c r="A67" s="1">
        <v>2</v>
      </c>
      <c r="B67" s="17">
        <v>25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1">
        <v>60</v>
      </c>
      <c r="K67" s="1">
        <v>59</v>
      </c>
      <c r="L67" s="1">
        <v>50.9</v>
      </c>
      <c r="M67" s="1">
        <v>49</v>
      </c>
      <c r="N67" s="1">
        <v>51</v>
      </c>
      <c r="O67" s="1">
        <v>49</v>
      </c>
      <c r="P67" s="17">
        <v>61</v>
      </c>
      <c r="Q67" s="17">
        <v>35</v>
      </c>
      <c r="R67" s="18" t="s">
        <v>20</v>
      </c>
      <c r="S67" s="19">
        <v>58</v>
      </c>
      <c r="T67" s="1">
        <f t="array" ref="T67">MMULT(temps[[#This Row],[temp_2]:[forecast_under]],$AB$37:$AB$42)+$AB$36</f>
        <v>57.927153746361526</v>
      </c>
      <c r="U67" s="27">
        <f>$AL$38*temps[[#This Row],[temp_1]]+$AL$37</f>
        <v>59.420139994082732</v>
      </c>
      <c r="V67" s="17"/>
      <c r="W67" s="17"/>
      <c r="X67" s="17"/>
      <c r="Y67" s="17"/>
    </row>
    <row r="68" spans="1:25" x14ac:dyDescent="0.25">
      <c r="A68" s="1">
        <v>2</v>
      </c>
      <c r="B68" s="17">
        <v>26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1">
        <v>59</v>
      </c>
      <c r="K68" s="1">
        <v>61</v>
      </c>
      <c r="L68" s="1">
        <v>51.1</v>
      </c>
      <c r="M68" s="1">
        <v>48</v>
      </c>
      <c r="N68" s="1">
        <v>56</v>
      </c>
      <c r="O68" s="1">
        <v>53</v>
      </c>
      <c r="P68" s="17">
        <v>60</v>
      </c>
      <c r="Q68" s="17">
        <v>65</v>
      </c>
      <c r="R68" s="18" t="s">
        <v>20</v>
      </c>
      <c r="S68" s="19">
        <v>59</v>
      </c>
      <c r="T68" s="1">
        <f t="array" ref="T68">MMULT(temps[[#This Row],[temp_2]:[forecast_under]],$AB$37:$AB$42)+$AB$36</f>
        <v>56.61447276238367</v>
      </c>
      <c r="U68" s="27">
        <f>$AL$38*temps[[#This Row],[temp_1]]+$AL$37</f>
        <v>61.13168211679195</v>
      </c>
      <c r="V68" s="17"/>
      <c r="W68" s="17"/>
      <c r="X68" s="17"/>
      <c r="Y68" s="17"/>
    </row>
    <row r="69" spans="1:25" x14ac:dyDescent="0.25">
      <c r="A69" s="1">
        <v>2</v>
      </c>
      <c r="B69" s="17">
        <v>27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1">
        <v>61</v>
      </c>
      <c r="K69" s="1">
        <v>60</v>
      </c>
      <c r="L69" s="1">
        <v>51.2</v>
      </c>
      <c r="M69" s="1">
        <v>51</v>
      </c>
      <c r="N69" s="1">
        <v>53</v>
      </c>
      <c r="O69" s="1">
        <v>53</v>
      </c>
      <c r="P69" s="17">
        <v>57</v>
      </c>
      <c r="Q69" s="17">
        <v>61</v>
      </c>
      <c r="R69" s="18" t="s">
        <v>20</v>
      </c>
      <c r="S69" s="19">
        <v>60</v>
      </c>
      <c r="T69" s="1">
        <f t="array" ref="T69">MMULT(temps[[#This Row],[temp_2]:[forecast_under]],$AB$37:$AB$42)+$AB$36</f>
        <v>56.287903849481637</v>
      </c>
      <c r="U69" s="27">
        <f>$AL$38*temps[[#This Row],[temp_1]]+$AL$37</f>
        <v>60.275911055437341</v>
      </c>
      <c r="V69" s="17"/>
      <c r="W69" s="17"/>
      <c r="X69" s="17"/>
      <c r="Y69" s="17"/>
    </row>
    <row r="70" spans="1:25" x14ac:dyDescent="0.25">
      <c r="A70" s="1">
        <v>2</v>
      </c>
      <c r="B70" s="17">
        <v>28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1">
        <v>60</v>
      </c>
      <c r="K70" s="1">
        <v>57</v>
      </c>
      <c r="L70" s="1">
        <v>51.3</v>
      </c>
      <c r="M70" s="1">
        <v>48</v>
      </c>
      <c r="N70" s="1">
        <v>56</v>
      </c>
      <c r="O70" s="1">
        <v>53</v>
      </c>
      <c r="P70" s="17">
        <v>53</v>
      </c>
      <c r="Q70" s="17">
        <v>66</v>
      </c>
      <c r="R70" s="18" t="s">
        <v>20</v>
      </c>
      <c r="S70" s="19">
        <v>61</v>
      </c>
      <c r="T70" s="1">
        <f t="array" ref="T70">MMULT(temps[[#This Row],[temp_2]:[forecast_under]],$AB$37:$AB$42)+$AB$36</f>
        <v>54.740508636859431</v>
      </c>
      <c r="U70" s="27">
        <f>$AL$38*temps[[#This Row],[temp_1]]+$AL$37</f>
        <v>57.708597871373513</v>
      </c>
      <c r="V70" s="17"/>
      <c r="W70" s="17"/>
      <c r="X70" s="17"/>
      <c r="Y70" s="17"/>
    </row>
    <row r="71" spans="1:25" x14ac:dyDescent="0.25">
      <c r="A71" s="1">
        <v>3</v>
      </c>
      <c r="B71" s="17">
        <v>1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1">
        <v>53</v>
      </c>
      <c r="K71" s="1">
        <v>54</v>
      </c>
      <c r="L71" s="1">
        <v>51.5</v>
      </c>
      <c r="M71" s="1">
        <v>48</v>
      </c>
      <c r="N71" s="1">
        <v>56</v>
      </c>
      <c r="O71" s="1">
        <v>50</v>
      </c>
      <c r="P71" s="17">
        <v>58</v>
      </c>
      <c r="Q71" s="17">
        <v>53</v>
      </c>
      <c r="R71" s="18" t="s">
        <v>20</v>
      </c>
      <c r="S71" s="19">
        <v>62</v>
      </c>
      <c r="T71" s="1">
        <f t="array" ref="T71">MMULT(temps[[#This Row],[temp_2]:[forecast_under]],$AB$37:$AB$42)+$AB$36</f>
        <v>54.863971974367431</v>
      </c>
      <c r="U71" s="27">
        <f>$AL$38*temps[[#This Row],[temp_1]]+$AL$37</f>
        <v>55.141284687309692</v>
      </c>
      <c r="V71" s="17"/>
      <c r="W71" s="17"/>
      <c r="X71" s="17"/>
      <c r="Y71" s="17"/>
    </row>
    <row r="72" spans="1:25" x14ac:dyDescent="0.25">
      <c r="A72" s="1">
        <v>3</v>
      </c>
      <c r="B72" s="17">
        <v>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1">
        <v>58</v>
      </c>
      <c r="K72" s="1">
        <v>55</v>
      </c>
      <c r="L72" s="1">
        <v>51.8</v>
      </c>
      <c r="M72" s="1">
        <v>49</v>
      </c>
      <c r="N72" s="1">
        <v>54</v>
      </c>
      <c r="O72" s="1">
        <v>50</v>
      </c>
      <c r="P72" s="17">
        <v>59</v>
      </c>
      <c r="Q72" s="17">
        <v>71</v>
      </c>
      <c r="R72" s="18" t="s">
        <v>20</v>
      </c>
      <c r="S72" s="19">
        <v>63</v>
      </c>
      <c r="T72" s="1">
        <f t="array" ref="T72">MMULT(temps[[#This Row],[temp_2]:[forecast_under]],$AB$37:$AB$42)+$AB$36</f>
        <v>55.968906012294838</v>
      </c>
      <c r="U72" s="27">
        <f>$AL$38*temps[[#This Row],[temp_1]]+$AL$37</f>
        <v>55.997055748664302</v>
      </c>
      <c r="V72" s="17"/>
      <c r="W72" s="17"/>
      <c r="X72" s="17"/>
      <c r="Y72" s="17"/>
    </row>
    <row r="73" spans="1:25" x14ac:dyDescent="0.25">
      <c r="A73" s="1">
        <v>3</v>
      </c>
      <c r="B73" s="17">
        <v>4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1">
        <v>55</v>
      </c>
      <c r="K73" s="1">
        <v>59</v>
      </c>
      <c r="L73" s="1">
        <v>51.9</v>
      </c>
      <c r="M73" s="1">
        <v>47</v>
      </c>
      <c r="N73" s="1">
        <v>56</v>
      </c>
      <c r="O73" s="1">
        <v>53</v>
      </c>
      <c r="P73" s="17">
        <v>57</v>
      </c>
      <c r="Q73" s="17">
        <v>45</v>
      </c>
      <c r="R73" s="18" t="s">
        <v>20</v>
      </c>
      <c r="S73" s="19">
        <v>64</v>
      </c>
      <c r="T73" s="1">
        <f t="array" ref="T73">MMULT(temps[[#This Row],[temp_2]:[forecast_under]],$AB$37:$AB$42)+$AB$36</f>
        <v>56.39868465659157</v>
      </c>
      <c r="U73" s="27">
        <f>$AL$38*temps[[#This Row],[temp_1]]+$AL$37</f>
        <v>59.420139994082732</v>
      </c>
      <c r="V73" s="17"/>
      <c r="W73" s="17"/>
      <c r="X73" s="17"/>
      <c r="Y73" s="17"/>
    </row>
    <row r="74" spans="1:25" x14ac:dyDescent="0.25">
      <c r="A74" s="1">
        <v>3</v>
      </c>
      <c r="B74" s="17">
        <v>5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1">
        <v>59</v>
      </c>
      <c r="K74" s="1">
        <v>57</v>
      </c>
      <c r="L74" s="1">
        <v>52.1</v>
      </c>
      <c r="M74" s="1">
        <v>49</v>
      </c>
      <c r="N74" s="1">
        <v>53</v>
      </c>
      <c r="O74" s="1">
        <v>51</v>
      </c>
      <c r="P74" s="17">
        <v>64</v>
      </c>
      <c r="Q74" s="17">
        <v>46</v>
      </c>
      <c r="R74" s="18" t="s">
        <v>20</v>
      </c>
      <c r="S74" s="19">
        <v>65</v>
      </c>
      <c r="T74" s="1">
        <f t="array" ref="T74">MMULT(temps[[#This Row],[temp_2]:[forecast_under]],$AB$37:$AB$42)+$AB$36</f>
        <v>56.909186115666813</v>
      </c>
      <c r="U74" s="27">
        <f>$AL$38*temps[[#This Row],[temp_1]]+$AL$37</f>
        <v>57.708597871373513</v>
      </c>
      <c r="V74" s="17"/>
      <c r="W74" s="17"/>
      <c r="X74" s="17"/>
      <c r="Y74" s="17"/>
    </row>
    <row r="75" spans="1:25" x14ac:dyDescent="0.25">
      <c r="A75" s="1">
        <v>3</v>
      </c>
      <c r="B75" s="17">
        <v>7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1">
        <v>64</v>
      </c>
      <c r="K75" s="1">
        <v>60</v>
      </c>
      <c r="L75" s="1">
        <v>52.4</v>
      </c>
      <c r="M75" s="1">
        <v>49</v>
      </c>
      <c r="N75" s="1">
        <v>57</v>
      </c>
      <c r="O75" s="1">
        <v>53</v>
      </c>
      <c r="P75" s="17">
        <v>53</v>
      </c>
      <c r="Q75" s="17">
        <v>71</v>
      </c>
      <c r="R75" s="18" t="s">
        <v>20</v>
      </c>
      <c r="S75" s="19">
        <v>67</v>
      </c>
      <c r="T75" s="1">
        <f t="array" ref="T75">MMULT(temps[[#This Row],[temp_2]:[forecast_under]],$AB$37:$AB$42)+$AB$36</f>
        <v>57.566059280225502</v>
      </c>
      <c r="U75" s="27">
        <f>$AL$38*temps[[#This Row],[temp_1]]+$AL$37</f>
        <v>60.275911055437341</v>
      </c>
      <c r="V75" s="17"/>
      <c r="W75" s="17"/>
      <c r="X75" s="17"/>
      <c r="Y75" s="17"/>
    </row>
    <row r="76" spans="1:25" x14ac:dyDescent="0.25">
      <c r="A76" s="1">
        <v>3</v>
      </c>
      <c r="B76" s="17">
        <v>8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1">
        <v>60</v>
      </c>
      <c r="K76" s="1">
        <v>53</v>
      </c>
      <c r="L76" s="1">
        <v>52.5</v>
      </c>
      <c r="M76" s="1">
        <v>48</v>
      </c>
      <c r="N76" s="1">
        <v>56</v>
      </c>
      <c r="O76" s="1">
        <v>51</v>
      </c>
      <c r="P76" s="17">
        <v>54</v>
      </c>
      <c r="Q76" s="17">
        <v>70</v>
      </c>
      <c r="R76" s="18" t="s">
        <v>20</v>
      </c>
      <c r="S76" s="19">
        <v>68</v>
      </c>
      <c r="T76" s="1">
        <f t="array" ref="T76">MMULT(temps[[#This Row],[temp_2]:[forecast_under]],$AB$37:$AB$42)+$AB$36</f>
        <v>55.103611187167687</v>
      </c>
      <c r="U76" s="27">
        <f>$AL$38*temps[[#This Row],[temp_1]]+$AL$37</f>
        <v>54.285513625955083</v>
      </c>
      <c r="V76" s="17"/>
      <c r="W76" s="17"/>
      <c r="X76" s="17"/>
      <c r="Y76" s="17"/>
    </row>
    <row r="77" spans="1:25" x14ac:dyDescent="0.25">
      <c r="A77" s="1">
        <v>3</v>
      </c>
      <c r="B77" s="17">
        <v>10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1">
        <v>54</v>
      </c>
      <c r="K77" s="1">
        <v>55</v>
      </c>
      <c r="L77" s="1">
        <v>52.8</v>
      </c>
      <c r="M77" s="1">
        <v>49</v>
      </c>
      <c r="N77" s="1">
        <v>55</v>
      </c>
      <c r="O77" s="1">
        <v>53</v>
      </c>
      <c r="P77" s="17">
        <v>56</v>
      </c>
      <c r="Q77" s="17">
        <v>50</v>
      </c>
      <c r="R77" s="18" t="s">
        <v>20</v>
      </c>
      <c r="S77" s="19">
        <v>69</v>
      </c>
      <c r="T77" s="1">
        <f t="array" ref="T77">MMULT(temps[[#This Row],[temp_2]:[forecast_under]],$AB$37:$AB$42)+$AB$36</f>
        <v>55.206624742442202</v>
      </c>
      <c r="U77" s="27">
        <f>$AL$38*temps[[#This Row],[temp_1]]+$AL$37</f>
        <v>55.997055748664302</v>
      </c>
      <c r="V77" s="17"/>
      <c r="W77" s="17"/>
      <c r="X77" s="17"/>
      <c r="Y77" s="17"/>
    </row>
    <row r="78" spans="1:25" x14ac:dyDescent="0.25">
      <c r="A78" s="1">
        <v>3</v>
      </c>
      <c r="B78" s="17">
        <v>11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1">
        <v>55</v>
      </c>
      <c r="K78" s="1">
        <v>56</v>
      </c>
      <c r="L78" s="1">
        <v>53</v>
      </c>
      <c r="M78" s="1">
        <v>53</v>
      </c>
      <c r="N78" s="1">
        <v>53</v>
      </c>
      <c r="O78" s="1">
        <v>51</v>
      </c>
      <c r="P78" s="17">
        <v>55</v>
      </c>
      <c r="Q78" s="17">
        <v>36</v>
      </c>
      <c r="R78" s="18" t="s">
        <v>20</v>
      </c>
      <c r="S78" s="19">
        <v>70</v>
      </c>
      <c r="T78" s="1">
        <f t="array" ref="T78">MMULT(temps[[#This Row],[temp_2]:[forecast_under]],$AB$37:$AB$42)+$AB$36</f>
        <v>57.02766515533186</v>
      </c>
      <c r="U78" s="27">
        <f>$AL$38*temps[[#This Row],[temp_1]]+$AL$37</f>
        <v>56.852826810018904</v>
      </c>
      <c r="V78" s="17"/>
      <c r="W78" s="17"/>
      <c r="X78" s="17"/>
      <c r="Y78" s="17"/>
    </row>
    <row r="79" spans="1:25" x14ac:dyDescent="0.25">
      <c r="A79" s="1">
        <v>3</v>
      </c>
      <c r="B79" s="17">
        <v>12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1">
        <v>56</v>
      </c>
      <c r="K79" s="1">
        <v>55</v>
      </c>
      <c r="L79" s="1">
        <v>53.1</v>
      </c>
      <c r="M79" s="1">
        <v>52</v>
      </c>
      <c r="N79" s="1">
        <v>58</v>
      </c>
      <c r="O79" s="1">
        <v>53</v>
      </c>
      <c r="P79" s="17">
        <v>52</v>
      </c>
      <c r="Q79" s="17">
        <v>65</v>
      </c>
      <c r="R79" s="18" t="s">
        <v>20</v>
      </c>
      <c r="S79" s="19">
        <v>71</v>
      </c>
      <c r="T79" s="1">
        <f t="array" ref="T79">MMULT(temps[[#This Row],[temp_2]:[forecast_under]],$AB$37:$AB$42)+$AB$36</f>
        <v>55.198376354228586</v>
      </c>
      <c r="U79" s="27">
        <f>$AL$38*temps[[#This Row],[temp_1]]+$AL$37</f>
        <v>55.997055748664302</v>
      </c>
      <c r="V79" s="17"/>
      <c r="W79" s="17"/>
      <c r="X79" s="17"/>
      <c r="Y79" s="17"/>
    </row>
    <row r="80" spans="1:25" x14ac:dyDescent="0.25">
      <c r="A80" s="1">
        <v>3</v>
      </c>
      <c r="B80" s="17">
        <v>13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1">
        <v>55</v>
      </c>
      <c r="K80" s="1">
        <v>52</v>
      </c>
      <c r="L80" s="1">
        <v>53.3</v>
      </c>
      <c r="M80" s="1">
        <v>50</v>
      </c>
      <c r="N80" s="1">
        <v>55</v>
      </c>
      <c r="O80" s="1">
        <v>53</v>
      </c>
      <c r="P80" s="17">
        <v>54</v>
      </c>
      <c r="Q80" s="17">
        <v>54</v>
      </c>
      <c r="R80" s="18" t="s">
        <v>20</v>
      </c>
      <c r="S80" s="19">
        <v>72</v>
      </c>
      <c r="T80" s="1">
        <f t="array" ref="T80">MMULT(temps[[#This Row],[temp_2]:[forecast_under]],$AB$37:$AB$42)+$AB$36</f>
        <v>54.142459292478378</v>
      </c>
      <c r="U80" s="27">
        <f>$AL$38*temps[[#This Row],[temp_1]]+$AL$37</f>
        <v>53.429742564600474</v>
      </c>
      <c r="V80" s="17"/>
      <c r="W80" s="17"/>
      <c r="X80" s="17"/>
      <c r="Y80" s="17"/>
    </row>
    <row r="81" spans="1:25" x14ac:dyDescent="0.25">
      <c r="A81" s="1">
        <v>3</v>
      </c>
      <c r="B81" s="17">
        <v>14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1">
        <v>52</v>
      </c>
      <c r="K81" s="1">
        <v>54</v>
      </c>
      <c r="L81" s="1">
        <v>53.4</v>
      </c>
      <c r="M81" s="1">
        <v>49</v>
      </c>
      <c r="N81" s="1">
        <v>58</v>
      </c>
      <c r="O81" s="1">
        <v>55</v>
      </c>
      <c r="P81" s="17">
        <v>49</v>
      </c>
      <c r="Q81" s="17">
        <v>44</v>
      </c>
      <c r="R81" s="18" t="s">
        <v>20</v>
      </c>
      <c r="S81" s="19">
        <v>73</v>
      </c>
      <c r="T81" s="1">
        <f t="array" ref="T81">MMULT(temps[[#This Row],[temp_2]:[forecast_under]],$AB$37:$AB$42)+$AB$36</f>
        <v>53.938910217707999</v>
      </c>
      <c r="U81" s="27">
        <f>$AL$38*temps[[#This Row],[temp_1]]+$AL$37</f>
        <v>55.141284687309692</v>
      </c>
      <c r="V81" s="17"/>
      <c r="W81" s="17"/>
      <c r="X81" s="17"/>
      <c r="Y81" s="17"/>
    </row>
    <row r="82" spans="1:25" x14ac:dyDescent="0.25">
      <c r="A82" s="1">
        <v>3</v>
      </c>
      <c r="B82" s="17">
        <v>15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1">
        <v>54</v>
      </c>
      <c r="K82" s="1">
        <v>49</v>
      </c>
      <c r="L82" s="1">
        <v>53.6</v>
      </c>
      <c r="M82" s="1">
        <v>49</v>
      </c>
      <c r="N82" s="1">
        <v>58</v>
      </c>
      <c r="O82" s="1">
        <v>52</v>
      </c>
      <c r="P82" s="17">
        <v>51</v>
      </c>
      <c r="Q82" s="17">
        <v>70</v>
      </c>
      <c r="R82" s="18" t="s">
        <v>20</v>
      </c>
      <c r="S82" s="19">
        <v>74</v>
      </c>
      <c r="T82" s="1">
        <f t="array" ref="T82">MMULT(temps[[#This Row],[temp_2]:[forecast_under]],$AB$37:$AB$42)+$AB$36</f>
        <v>53.264271234139123</v>
      </c>
      <c r="U82" s="27">
        <f>$AL$38*temps[[#This Row],[temp_1]]+$AL$37</f>
        <v>50.862429380536646</v>
      </c>
      <c r="V82" s="17"/>
      <c r="W82" s="17"/>
      <c r="X82" s="17"/>
      <c r="Y82" s="17"/>
    </row>
    <row r="83" spans="1:25" x14ac:dyDescent="0.25">
      <c r="A83" s="1">
        <v>3</v>
      </c>
      <c r="B83" s="17">
        <v>16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1">
        <v>49</v>
      </c>
      <c r="K83" s="1">
        <v>51</v>
      </c>
      <c r="L83" s="1">
        <v>53.7</v>
      </c>
      <c r="M83" s="1">
        <v>52</v>
      </c>
      <c r="N83" s="1">
        <v>54</v>
      </c>
      <c r="O83" s="1">
        <v>55</v>
      </c>
      <c r="P83" s="17">
        <v>53</v>
      </c>
      <c r="Q83" s="17">
        <v>65</v>
      </c>
      <c r="R83" s="18" t="s">
        <v>20</v>
      </c>
      <c r="S83" s="19">
        <v>75</v>
      </c>
      <c r="T83" s="1">
        <f t="array" ref="T83">MMULT(temps[[#This Row],[temp_2]:[forecast_under]],$AB$37:$AB$42)+$AB$36</f>
        <v>52.698875057358848</v>
      </c>
      <c r="U83" s="27">
        <f>$AL$38*temps[[#This Row],[temp_1]]+$AL$37</f>
        <v>52.573971503245865</v>
      </c>
      <c r="V83" s="17"/>
      <c r="W83" s="17"/>
      <c r="X83" s="17"/>
      <c r="Y83" s="17"/>
    </row>
    <row r="84" spans="1:25" x14ac:dyDescent="0.25">
      <c r="A84" s="1">
        <v>3</v>
      </c>
      <c r="B84" s="17">
        <v>17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1">
        <v>51</v>
      </c>
      <c r="K84" s="1">
        <v>53</v>
      </c>
      <c r="L84" s="1">
        <v>53.9</v>
      </c>
      <c r="M84" s="1">
        <v>49</v>
      </c>
      <c r="N84" s="1">
        <v>58</v>
      </c>
      <c r="O84" s="1">
        <v>52</v>
      </c>
      <c r="P84" s="17">
        <v>58</v>
      </c>
      <c r="Q84" s="17">
        <v>62</v>
      </c>
      <c r="R84" s="18" t="s">
        <v>20</v>
      </c>
      <c r="S84" s="19">
        <v>76</v>
      </c>
      <c r="T84" s="1">
        <f t="array" ref="T84">MMULT(temps[[#This Row],[temp_2]:[forecast_under]],$AB$37:$AB$42)+$AB$36</f>
        <v>55.644894592392426</v>
      </c>
      <c r="U84" s="27">
        <f>$AL$38*temps[[#This Row],[temp_1]]+$AL$37</f>
        <v>54.285513625955083</v>
      </c>
      <c r="V84" s="17"/>
      <c r="W84" s="17"/>
      <c r="X84" s="17"/>
      <c r="Y84" s="17"/>
    </row>
    <row r="85" spans="1:25" x14ac:dyDescent="0.25">
      <c r="A85" s="1">
        <v>3</v>
      </c>
      <c r="B85" s="17">
        <v>19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1">
        <v>58</v>
      </c>
      <c r="K85" s="1">
        <v>63</v>
      </c>
      <c r="L85" s="1">
        <v>54.2</v>
      </c>
      <c r="M85" s="1">
        <v>54</v>
      </c>
      <c r="N85" s="1">
        <v>59</v>
      </c>
      <c r="O85" s="1">
        <v>54</v>
      </c>
      <c r="P85" s="17">
        <v>61</v>
      </c>
      <c r="Q85" s="17">
        <v>62</v>
      </c>
      <c r="R85" s="18" t="s">
        <v>20</v>
      </c>
      <c r="S85" s="19">
        <v>77</v>
      </c>
      <c r="T85" s="1">
        <f t="array" ref="T85">MMULT(temps[[#This Row],[temp_2]:[forecast_under]],$AB$37:$AB$42)+$AB$36</f>
        <v>59.997449422109675</v>
      </c>
      <c r="U85" s="27">
        <f>$AL$38*temps[[#This Row],[temp_1]]+$AL$37</f>
        <v>62.843224239501168</v>
      </c>
      <c r="V85" s="17"/>
      <c r="W85" s="17"/>
      <c r="X85" s="17"/>
      <c r="Y85" s="17"/>
    </row>
    <row r="86" spans="1:25" x14ac:dyDescent="0.25">
      <c r="A86" s="1">
        <v>3</v>
      </c>
      <c r="B86" s="17">
        <v>20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1">
        <v>63</v>
      </c>
      <c r="K86" s="1">
        <v>61</v>
      </c>
      <c r="L86" s="1">
        <v>54.3</v>
      </c>
      <c r="M86" s="1">
        <v>51</v>
      </c>
      <c r="N86" s="1">
        <v>56</v>
      </c>
      <c r="O86" s="1">
        <v>55</v>
      </c>
      <c r="P86" s="17">
        <v>55</v>
      </c>
      <c r="Q86" s="17">
        <v>50</v>
      </c>
      <c r="R86" s="18" t="s">
        <v>20</v>
      </c>
      <c r="S86" s="19">
        <v>78</v>
      </c>
      <c r="T86" s="1">
        <f t="array" ref="T86">MMULT(temps[[#This Row],[temp_2]:[forecast_under]],$AB$37:$AB$42)+$AB$36</f>
        <v>59.033670097039334</v>
      </c>
      <c r="U86" s="27">
        <f>$AL$38*temps[[#This Row],[temp_1]]+$AL$37</f>
        <v>61.13168211679195</v>
      </c>
      <c r="V86" s="17"/>
      <c r="W86" s="17"/>
      <c r="X86" s="17"/>
      <c r="Y86" s="17"/>
    </row>
    <row r="87" spans="1:25" x14ac:dyDescent="0.25">
      <c r="A87" s="1">
        <v>3</v>
      </c>
      <c r="B87" s="17">
        <v>21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1">
        <v>61</v>
      </c>
      <c r="K87" s="1">
        <v>55</v>
      </c>
      <c r="L87" s="1">
        <v>54.5</v>
      </c>
      <c r="M87" s="1">
        <v>52</v>
      </c>
      <c r="N87" s="1">
        <v>56</v>
      </c>
      <c r="O87" s="1">
        <v>55</v>
      </c>
      <c r="P87" s="17">
        <v>56</v>
      </c>
      <c r="Q87" s="17">
        <v>52</v>
      </c>
      <c r="R87" s="18" t="s">
        <v>20</v>
      </c>
      <c r="S87" s="19">
        <v>79</v>
      </c>
      <c r="T87" s="1">
        <f t="array" ref="T87">MMULT(temps[[#This Row],[temp_2]:[forecast_under]],$AB$37:$AB$42)+$AB$36</f>
        <v>55.943448821910451</v>
      </c>
      <c r="U87" s="27">
        <f>$AL$38*temps[[#This Row],[temp_1]]+$AL$37</f>
        <v>55.997055748664302</v>
      </c>
      <c r="V87" s="17"/>
      <c r="W87" s="17"/>
      <c r="X87" s="17"/>
      <c r="Y87" s="17"/>
    </row>
    <row r="88" spans="1:25" x14ac:dyDescent="0.25">
      <c r="A88" s="1">
        <v>3</v>
      </c>
      <c r="B88" s="17">
        <v>22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1">
        <v>55</v>
      </c>
      <c r="K88" s="1">
        <v>56</v>
      </c>
      <c r="L88" s="1">
        <v>54.6</v>
      </c>
      <c r="M88" s="1">
        <v>51</v>
      </c>
      <c r="N88" s="1">
        <v>55</v>
      </c>
      <c r="O88" s="1">
        <v>54</v>
      </c>
      <c r="P88" s="17">
        <v>57</v>
      </c>
      <c r="Q88" s="17">
        <v>64</v>
      </c>
      <c r="R88" s="18" t="s">
        <v>20</v>
      </c>
      <c r="S88" s="19">
        <v>80</v>
      </c>
      <c r="T88" s="1">
        <f t="array" ref="T88">MMULT(temps[[#This Row],[temp_2]:[forecast_under]],$AB$37:$AB$42)+$AB$36</f>
        <v>57.114315090960908</v>
      </c>
      <c r="U88" s="27">
        <f>$AL$38*temps[[#This Row],[temp_1]]+$AL$37</f>
        <v>56.852826810018904</v>
      </c>
      <c r="V88" s="17"/>
      <c r="W88" s="17"/>
      <c r="X88" s="17"/>
      <c r="Y88" s="17"/>
    </row>
    <row r="89" spans="1:25" x14ac:dyDescent="0.25">
      <c r="A89" s="1">
        <v>3</v>
      </c>
      <c r="B89" s="17">
        <v>25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1">
        <v>53</v>
      </c>
      <c r="K89" s="1">
        <v>54</v>
      </c>
      <c r="L89" s="1">
        <v>55</v>
      </c>
      <c r="M89" s="1">
        <v>53</v>
      </c>
      <c r="N89" s="1">
        <v>57</v>
      </c>
      <c r="O89" s="1">
        <v>57</v>
      </c>
      <c r="P89" s="17">
        <v>57</v>
      </c>
      <c r="Q89" s="17">
        <v>42</v>
      </c>
      <c r="R89" s="18" t="s">
        <v>20</v>
      </c>
      <c r="S89" s="19">
        <v>82</v>
      </c>
      <c r="T89" s="1">
        <f t="array" ref="T89">MMULT(temps[[#This Row],[temp_2]:[forecast_under]],$AB$37:$AB$42)+$AB$36</f>
        <v>54.469176435449711</v>
      </c>
      <c r="U89" s="27">
        <f>$AL$38*temps[[#This Row],[temp_1]]+$AL$37</f>
        <v>55.141284687309692</v>
      </c>
      <c r="V89" s="17"/>
      <c r="W89" s="17"/>
      <c r="X89" s="17"/>
      <c r="Y89" s="17"/>
    </row>
    <row r="90" spans="1:25" x14ac:dyDescent="0.25">
      <c r="A90" s="1">
        <v>3</v>
      </c>
      <c r="B90" s="17">
        <v>26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1">
        <v>54</v>
      </c>
      <c r="K90" s="1">
        <v>57</v>
      </c>
      <c r="L90" s="1">
        <v>55.2</v>
      </c>
      <c r="M90" s="1">
        <v>53</v>
      </c>
      <c r="N90" s="1">
        <v>57</v>
      </c>
      <c r="O90" s="1">
        <v>55</v>
      </c>
      <c r="P90" s="17">
        <v>59</v>
      </c>
      <c r="Q90" s="17">
        <v>54</v>
      </c>
      <c r="R90" s="18" t="s">
        <v>20</v>
      </c>
      <c r="S90" s="19">
        <v>83</v>
      </c>
      <c r="T90" s="1">
        <f t="array" ref="T90">MMULT(temps[[#This Row],[temp_2]:[forecast_under]],$AB$37:$AB$42)+$AB$36</f>
        <v>57.457507565622592</v>
      </c>
      <c r="U90" s="27">
        <f>$AL$38*temps[[#This Row],[temp_1]]+$AL$37</f>
        <v>57.708597871373513</v>
      </c>
      <c r="V90" s="17"/>
      <c r="W90" s="17"/>
      <c r="X90" s="17"/>
      <c r="Y90" s="17"/>
    </row>
    <row r="91" spans="1:25" x14ac:dyDescent="0.25">
      <c r="A91" s="1">
        <v>3</v>
      </c>
      <c r="B91" s="17">
        <v>27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1">
        <v>57</v>
      </c>
      <c r="K91" s="1">
        <v>59</v>
      </c>
      <c r="L91" s="1">
        <v>55.3</v>
      </c>
      <c r="M91" s="1">
        <v>52</v>
      </c>
      <c r="N91" s="1">
        <v>58</v>
      </c>
      <c r="O91" s="1">
        <v>55</v>
      </c>
      <c r="P91" s="17">
        <v>51</v>
      </c>
      <c r="Q91" s="17">
        <v>39</v>
      </c>
      <c r="R91" s="18" t="s">
        <v>20</v>
      </c>
      <c r="S91" s="19">
        <v>84</v>
      </c>
      <c r="T91" s="1">
        <f t="array" ref="T91">MMULT(temps[[#This Row],[temp_2]:[forecast_under]],$AB$37:$AB$42)+$AB$36</f>
        <v>58.713530560326603</v>
      </c>
      <c r="U91" s="27">
        <f>$AL$38*temps[[#This Row],[temp_1]]+$AL$37</f>
        <v>59.420139994082732</v>
      </c>
      <c r="V91" s="17"/>
      <c r="W91" s="17"/>
      <c r="X91" s="17"/>
      <c r="Y91" s="17"/>
    </row>
    <row r="92" spans="1:25" x14ac:dyDescent="0.25">
      <c r="A92" s="1">
        <v>3</v>
      </c>
      <c r="B92" s="17">
        <v>28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1">
        <v>59</v>
      </c>
      <c r="K92" s="1">
        <v>51</v>
      </c>
      <c r="L92" s="1">
        <v>55.5</v>
      </c>
      <c r="M92" s="1">
        <v>55</v>
      </c>
      <c r="N92" s="1">
        <v>57</v>
      </c>
      <c r="O92" s="1">
        <v>55</v>
      </c>
      <c r="P92" s="17">
        <v>56</v>
      </c>
      <c r="Q92" s="17">
        <v>47</v>
      </c>
      <c r="R92" s="18" t="s">
        <v>20</v>
      </c>
      <c r="S92" s="19">
        <v>85</v>
      </c>
      <c r="T92" s="1">
        <f t="array" ref="T92">MMULT(temps[[#This Row],[temp_2]:[forecast_under]],$AB$37:$AB$42)+$AB$36</f>
        <v>54.625784890200919</v>
      </c>
      <c r="U92" s="27">
        <f>$AL$38*temps[[#This Row],[temp_1]]+$AL$37</f>
        <v>52.573971503245865</v>
      </c>
      <c r="V92" s="17"/>
      <c r="W92" s="17"/>
      <c r="X92" s="17"/>
      <c r="Y92" s="17"/>
    </row>
    <row r="93" spans="1:25" x14ac:dyDescent="0.25">
      <c r="A93" s="1">
        <v>3</v>
      </c>
      <c r="B93" s="17">
        <v>29</v>
      </c>
      <c r="C93" s="2">
        <v>0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1">
        <v>51</v>
      </c>
      <c r="K93" s="1">
        <v>56</v>
      </c>
      <c r="L93" s="1">
        <v>55.6</v>
      </c>
      <c r="M93" s="1">
        <v>53</v>
      </c>
      <c r="N93" s="1">
        <v>59</v>
      </c>
      <c r="O93" s="1">
        <v>54</v>
      </c>
      <c r="P93" s="17">
        <v>64</v>
      </c>
      <c r="Q93" s="17">
        <v>45</v>
      </c>
      <c r="R93" s="18" t="s">
        <v>20</v>
      </c>
      <c r="S93" s="19">
        <v>86</v>
      </c>
      <c r="T93" s="1">
        <f t="array" ref="T93">MMULT(temps[[#This Row],[temp_2]:[forecast_under]],$AB$37:$AB$42)+$AB$36</f>
        <v>57.709348730167271</v>
      </c>
      <c r="U93" s="27">
        <f>$AL$38*temps[[#This Row],[temp_1]]+$AL$37</f>
        <v>56.852826810018904</v>
      </c>
      <c r="V93" s="17"/>
      <c r="W93" s="17"/>
      <c r="X93" s="17"/>
      <c r="Y93" s="17"/>
    </row>
    <row r="94" spans="1:25" x14ac:dyDescent="0.25">
      <c r="A94" s="1">
        <v>3</v>
      </c>
      <c r="B94" s="17">
        <v>30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1">
        <v>56</v>
      </c>
      <c r="K94" s="1">
        <v>64</v>
      </c>
      <c r="L94" s="1">
        <v>55.7</v>
      </c>
      <c r="M94" s="1">
        <v>51</v>
      </c>
      <c r="N94" s="1">
        <v>57</v>
      </c>
      <c r="O94" s="1">
        <v>56</v>
      </c>
      <c r="P94" s="17">
        <v>68</v>
      </c>
      <c r="Q94" s="17">
        <v>57</v>
      </c>
      <c r="R94" s="18" t="s">
        <v>20</v>
      </c>
      <c r="S94" s="19">
        <v>87</v>
      </c>
      <c r="T94" s="1">
        <f t="array" ref="T94">MMULT(temps[[#This Row],[temp_2]:[forecast_under]],$AB$37:$AB$42)+$AB$36</f>
        <v>61.367485245224152</v>
      </c>
      <c r="U94" s="27">
        <f>$AL$38*temps[[#This Row],[temp_1]]+$AL$37</f>
        <v>63.698995300855778</v>
      </c>
      <c r="V94" s="17"/>
      <c r="W94" s="17"/>
      <c r="X94" s="17"/>
      <c r="Y94" s="17"/>
    </row>
    <row r="95" spans="1:25" x14ac:dyDescent="0.25">
      <c r="A95" s="1">
        <v>3</v>
      </c>
      <c r="B95" s="17">
        <v>31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1">
        <v>64</v>
      </c>
      <c r="K95" s="1">
        <v>68</v>
      </c>
      <c r="L95" s="1">
        <v>55.9</v>
      </c>
      <c r="M95" s="1">
        <v>55</v>
      </c>
      <c r="N95" s="1">
        <v>59</v>
      </c>
      <c r="O95" s="1">
        <v>56</v>
      </c>
      <c r="P95" s="17">
        <v>73</v>
      </c>
      <c r="Q95" s="17">
        <v>56</v>
      </c>
      <c r="R95" s="18" t="s">
        <v>20</v>
      </c>
      <c r="S95" s="19">
        <v>88</v>
      </c>
      <c r="T95" s="1">
        <f t="array" ref="T95">MMULT(temps[[#This Row],[temp_2]:[forecast_under]],$AB$37:$AB$42)+$AB$36</f>
        <v>63.565127884341813</v>
      </c>
      <c r="U95" s="27">
        <f>$AL$38*temps[[#This Row],[temp_1]]+$AL$37</f>
        <v>67.122079546274222</v>
      </c>
      <c r="V95" s="17"/>
      <c r="W95" s="17"/>
      <c r="X95" s="17"/>
      <c r="Y95" s="17"/>
    </row>
    <row r="96" spans="1:25" x14ac:dyDescent="0.25">
      <c r="A96" s="1">
        <v>4</v>
      </c>
      <c r="B96" s="17">
        <v>1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1">
        <v>68</v>
      </c>
      <c r="K96" s="1">
        <v>73</v>
      </c>
      <c r="L96" s="1">
        <v>56</v>
      </c>
      <c r="M96" s="1">
        <v>54</v>
      </c>
      <c r="N96" s="1">
        <v>59</v>
      </c>
      <c r="O96" s="1">
        <v>55</v>
      </c>
      <c r="P96" s="17">
        <v>71</v>
      </c>
      <c r="Q96" s="17">
        <v>41</v>
      </c>
      <c r="R96" s="18" t="s">
        <v>20</v>
      </c>
      <c r="S96" s="19">
        <v>89</v>
      </c>
      <c r="T96" s="1">
        <f t="array" ref="T96">MMULT(temps[[#This Row],[temp_2]:[forecast_under]],$AB$37:$AB$42)+$AB$36</f>
        <v>67.089131539183185</v>
      </c>
      <c r="U96" s="27">
        <f>$AL$38*temps[[#This Row],[temp_1]]+$AL$37</f>
        <v>71.400934853047261</v>
      </c>
      <c r="V96" s="17"/>
      <c r="W96" s="17"/>
      <c r="X96" s="17"/>
      <c r="Y96" s="17"/>
    </row>
    <row r="97" spans="1:25" x14ac:dyDescent="0.25">
      <c r="A97" s="1">
        <v>4</v>
      </c>
      <c r="B97" s="17">
        <v>2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1">
        <v>73</v>
      </c>
      <c r="K97" s="1">
        <v>71</v>
      </c>
      <c r="L97" s="1">
        <v>56.2</v>
      </c>
      <c r="M97" s="1">
        <v>55</v>
      </c>
      <c r="N97" s="1">
        <v>58</v>
      </c>
      <c r="O97" s="1">
        <v>58</v>
      </c>
      <c r="P97" s="17">
        <v>63</v>
      </c>
      <c r="Q97" s="17">
        <v>45</v>
      </c>
      <c r="R97" s="18" t="s">
        <v>20</v>
      </c>
      <c r="S97" s="19">
        <v>90</v>
      </c>
      <c r="T97" s="1">
        <f t="array" ref="T97">MMULT(temps[[#This Row],[temp_2]:[forecast_under]],$AB$37:$AB$42)+$AB$36</f>
        <v>64.707765565933556</v>
      </c>
      <c r="U97" s="27">
        <f>$AL$38*temps[[#This Row],[temp_1]]+$AL$37</f>
        <v>69.689392730338042</v>
      </c>
      <c r="V97" s="17"/>
      <c r="W97" s="17"/>
      <c r="X97" s="17"/>
      <c r="Y97" s="17"/>
    </row>
    <row r="98" spans="1:25" x14ac:dyDescent="0.25">
      <c r="A98" s="1">
        <v>4</v>
      </c>
      <c r="B98" s="17">
        <v>3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1">
        <v>71</v>
      </c>
      <c r="K98" s="1">
        <v>63</v>
      </c>
      <c r="L98" s="1">
        <v>56.3</v>
      </c>
      <c r="M98" s="1">
        <v>54</v>
      </c>
      <c r="N98" s="1">
        <v>61</v>
      </c>
      <c r="O98" s="1">
        <v>56</v>
      </c>
      <c r="P98" s="17">
        <v>69</v>
      </c>
      <c r="Q98" s="17">
        <v>64</v>
      </c>
      <c r="R98" s="18" t="s">
        <v>20</v>
      </c>
      <c r="S98" s="19">
        <v>91</v>
      </c>
      <c r="T98" s="1">
        <f t="array" ref="T98">MMULT(temps[[#This Row],[temp_2]:[forecast_under]],$AB$37:$AB$42)+$AB$36</f>
        <v>61.478413724854271</v>
      </c>
      <c r="U98" s="27">
        <f>$AL$38*temps[[#This Row],[temp_1]]+$AL$37</f>
        <v>62.843224239501168</v>
      </c>
      <c r="V98" s="17"/>
      <c r="W98" s="17"/>
      <c r="X98" s="17"/>
      <c r="Y98" s="17"/>
    </row>
    <row r="99" spans="1:25" x14ac:dyDescent="0.25">
      <c r="A99" s="1">
        <v>4</v>
      </c>
      <c r="B99" s="17">
        <v>4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1">
        <v>63</v>
      </c>
      <c r="K99" s="1">
        <v>69</v>
      </c>
      <c r="L99" s="1">
        <v>56.5</v>
      </c>
      <c r="M99" s="1">
        <v>54</v>
      </c>
      <c r="N99" s="1">
        <v>59</v>
      </c>
      <c r="O99" s="1">
        <v>56</v>
      </c>
      <c r="P99" s="17">
        <v>60</v>
      </c>
      <c r="Q99" s="17">
        <v>45</v>
      </c>
      <c r="R99" s="18" t="s">
        <v>20</v>
      </c>
      <c r="S99" s="19">
        <v>92</v>
      </c>
      <c r="T99" s="1">
        <f t="array" ref="T99">MMULT(temps[[#This Row],[temp_2]:[forecast_under]],$AB$37:$AB$42)+$AB$36</f>
        <v>64.809424867718803</v>
      </c>
      <c r="U99" s="27">
        <f>$AL$38*temps[[#This Row],[temp_1]]+$AL$37</f>
        <v>67.977850607628824</v>
      </c>
      <c r="V99" s="17"/>
      <c r="W99" s="17"/>
      <c r="X99" s="17"/>
      <c r="Y99" s="17"/>
    </row>
    <row r="100" spans="1:25" x14ac:dyDescent="0.25">
      <c r="A100" s="1">
        <v>4</v>
      </c>
      <c r="B100" s="17">
        <v>5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1">
        <v>69</v>
      </c>
      <c r="K100" s="1">
        <v>60</v>
      </c>
      <c r="L100" s="1">
        <v>56.6</v>
      </c>
      <c r="M100" s="1">
        <v>52</v>
      </c>
      <c r="N100" s="1">
        <v>58</v>
      </c>
      <c r="O100" s="1">
        <v>56</v>
      </c>
      <c r="P100" s="17">
        <v>57</v>
      </c>
      <c r="Q100" s="17">
        <v>72</v>
      </c>
      <c r="R100" s="18" t="s">
        <v>20</v>
      </c>
      <c r="S100" s="19">
        <v>93</v>
      </c>
      <c r="T100" s="1">
        <f t="array" ref="T100">MMULT(temps[[#This Row],[temp_2]:[forecast_under]],$AB$37:$AB$42)+$AB$36</f>
        <v>60.506035058669831</v>
      </c>
      <c r="U100" s="27">
        <f>$AL$38*temps[[#This Row],[temp_1]]+$AL$37</f>
        <v>60.275911055437341</v>
      </c>
      <c r="V100" s="17"/>
      <c r="W100" s="17"/>
      <c r="X100" s="17"/>
      <c r="Y100" s="17"/>
    </row>
    <row r="101" spans="1:25" x14ac:dyDescent="0.25">
      <c r="A101" s="1">
        <v>4</v>
      </c>
      <c r="B101" s="17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1">
        <v>60</v>
      </c>
      <c r="K101" s="1">
        <v>57</v>
      </c>
      <c r="L101" s="1">
        <v>56.8</v>
      </c>
      <c r="M101" s="1">
        <v>53</v>
      </c>
      <c r="N101" s="1">
        <v>59</v>
      </c>
      <c r="O101" s="1">
        <v>57</v>
      </c>
      <c r="P101" s="17">
        <v>68</v>
      </c>
      <c r="Q101" s="17">
        <v>64</v>
      </c>
      <c r="R101" s="18" t="s">
        <v>20</v>
      </c>
      <c r="S101" s="19">
        <v>94</v>
      </c>
      <c r="T101" s="1">
        <f t="array" ref="T101">MMULT(temps[[#This Row],[temp_2]:[forecast_under]],$AB$37:$AB$42)+$AB$36</f>
        <v>58.16491087093695</v>
      </c>
      <c r="U101" s="27">
        <f>$AL$38*temps[[#This Row],[temp_1]]+$AL$37</f>
        <v>57.708597871373513</v>
      </c>
      <c r="V101" s="17"/>
      <c r="W101" s="17"/>
      <c r="X101" s="17"/>
      <c r="Y101" s="17"/>
    </row>
    <row r="102" spans="1:25" x14ac:dyDescent="0.25">
      <c r="A102" s="1">
        <v>4</v>
      </c>
      <c r="B102" s="17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1">
        <v>57</v>
      </c>
      <c r="K102" s="1">
        <v>68</v>
      </c>
      <c r="L102" s="1">
        <v>56.9</v>
      </c>
      <c r="M102" s="1">
        <v>52</v>
      </c>
      <c r="N102" s="1">
        <v>61</v>
      </c>
      <c r="O102" s="1">
        <v>55</v>
      </c>
      <c r="P102" s="17">
        <v>77</v>
      </c>
      <c r="Q102" s="17">
        <v>38</v>
      </c>
      <c r="R102" s="18" t="s">
        <v>20</v>
      </c>
      <c r="S102" s="19">
        <v>95</v>
      </c>
      <c r="T102" s="1">
        <f t="array" ref="T102">MMULT(temps[[#This Row],[temp_2]:[forecast_under]],$AB$37:$AB$42)+$AB$36</f>
        <v>65.096870395215504</v>
      </c>
      <c r="U102" s="27">
        <f>$AL$38*temps[[#This Row],[temp_1]]+$AL$37</f>
        <v>67.122079546274222</v>
      </c>
      <c r="V102" s="17"/>
      <c r="W102" s="17"/>
      <c r="X102" s="17"/>
      <c r="Y102" s="17"/>
    </row>
    <row r="103" spans="1:25" x14ac:dyDescent="0.25">
      <c r="A103" s="1">
        <v>4</v>
      </c>
      <c r="B103" s="17">
        <v>8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1">
        <v>68</v>
      </c>
      <c r="K103" s="1">
        <v>77</v>
      </c>
      <c r="L103" s="1">
        <v>57.1</v>
      </c>
      <c r="M103" s="1">
        <v>57</v>
      </c>
      <c r="N103" s="1">
        <v>61</v>
      </c>
      <c r="O103" s="1">
        <v>57</v>
      </c>
      <c r="P103" s="17">
        <v>76</v>
      </c>
      <c r="Q103" s="17">
        <v>41</v>
      </c>
      <c r="R103" s="18" t="s">
        <v>20</v>
      </c>
      <c r="S103" s="19">
        <v>96</v>
      </c>
      <c r="T103" s="1">
        <f t="array" ref="T103">MMULT(temps[[#This Row],[temp_2]:[forecast_under]],$AB$37:$AB$42)+$AB$36</f>
        <v>68.995780343478216</v>
      </c>
      <c r="U103" s="27">
        <f>$AL$38*temps[[#This Row],[temp_1]]+$AL$37</f>
        <v>74.824019098465698</v>
      </c>
      <c r="V103" s="17"/>
      <c r="W103" s="17"/>
      <c r="X103" s="17"/>
      <c r="Y103" s="17"/>
    </row>
    <row r="104" spans="1:25" x14ac:dyDescent="0.25">
      <c r="A104" s="1">
        <v>4</v>
      </c>
      <c r="B104" s="17">
        <v>9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>
        <v>77</v>
      </c>
      <c r="K104" s="1">
        <v>76</v>
      </c>
      <c r="L104" s="1">
        <v>57.2</v>
      </c>
      <c r="M104" s="1">
        <v>53</v>
      </c>
      <c r="N104" s="1">
        <v>61</v>
      </c>
      <c r="O104" s="1">
        <v>57</v>
      </c>
      <c r="P104" s="17">
        <v>66</v>
      </c>
      <c r="Q104" s="17">
        <v>74</v>
      </c>
      <c r="R104" s="18" t="s">
        <v>20</v>
      </c>
      <c r="S104" s="19">
        <v>97</v>
      </c>
      <c r="T104" s="1">
        <f t="array" ref="T104">MMULT(temps[[#This Row],[temp_2]:[forecast_under]],$AB$37:$AB$42)+$AB$36</f>
        <v>69.092517448194414</v>
      </c>
      <c r="U104" s="27">
        <f>$AL$38*temps[[#This Row],[temp_1]]+$AL$37</f>
        <v>73.968248037111096</v>
      </c>
      <c r="V104" s="17"/>
      <c r="W104" s="17"/>
      <c r="X104" s="17"/>
      <c r="Y104" s="17"/>
    </row>
    <row r="105" spans="1:25" x14ac:dyDescent="0.25">
      <c r="A105" s="1">
        <v>4</v>
      </c>
      <c r="B105" s="17">
        <v>10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1">
        <v>76</v>
      </c>
      <c r="K105" s="1">
        <v>66</v>
      </c>
      <c r="L105" s="1">
        <v>57.4</v>
      </c>
      <c r="M105" s="1">
        <v>57</v>
      </c>
      <c r="N105" s="1">
        <v>60</v>
      </c>
      <c r="O105" s="1">
        <v>57</v>
      </c>
      <c r="P105" s="17">
        <v>59</v>
      </c>
      <c r="Q105" s="17">
        <v>60</v>
      </c>
      <c r="R105" s="18" t="s">
        <v>20</v>
      </c>
      <c r="S105" s="19">
        <v>98</v>
      </c>
      <c r="T105" s="1">
        <f t="array" ref="T105">MMULT(temps[[#This Row],[temp_2]:[forecast_under]],$AB$37:$AB$42)+$AB$36</f>
        <v>63.7885146284641</v>
      </c>
      <c r="U105" s="27">
        <f>$AL$38*temps[[#This Row],[temp_1]]+$AL$37</f>
        <v>65.410537423564989</v>
      </c>
      <c r="V105" s="17"/>
      <c r="W105" s="17"/>
      <c r="X105" s="17"/>
      <c r="Y105" s="17"/>
    </row>
    <row r="106" spans="1:25" x14ac:dyDescent="0.25">
      <c r="A106" s="1">
        <v>4</v>
      </c>
      <c r="B106" s="17">
        <v>11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1">
        <v>66</v>
      </c>
      <c r="K106" s="1">
        <v>59</v>
      </c>
      <c r="L106" s="1">
        <v>57.6</v>
      </c>
      <c r="M106" s="1">
        <v>56</v>
      </c>
      <c r="N106" s="1">
        <v>60</v>
      </c>
      <c r="O106" s="1">
        <v>58</v>
      </c>
      <c r="P106" s="17">
        <v>58</v>
      </c>
      <c r="Q106" s="17">
        <v>40</v>
      </c>
      <c r="R106" s="18" t="s">
        <v>20</v>
      </c>
      <c r="S106" s="19">
        <v>99</v>
      </c>
      <c r="T106" s="1">
        <f t="array" ref="T106">MMULT(temps[[#This Row],[temp_2]:[forecast_under]],$AB$37:$AB$42)+$AB$36</f>
        <v>59.485726437493945</v>
      </c>
      <c r="U106" s="27">
        <f>$AL$38*temps[[#This Row],[temp_1]]+$AL$37</f>
        <v>59.420139994082732</v>
      </c>
      <c r="V106" s="17"/>
      <c r="W106" s="17"/>
      <c r="X106" s="17"/>
      <c r="Y106" s="17"/>
    </row>
    <row r="107" spans="1:25" x14ac:dyDescent="0.25">
      <c r="A107" s="1">
        <v>4</v>
      </c>
      <c r="B107" s="17">
        <v>12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1">
        <v>59</v>
      </c>
      <c r="K107" s="1">
        <v>58</v>
      </c>
      <c r="L107" s="1">
        <v>57.7</v>
      </c>
      <c r="M107" s="1">
        <v>54</v>
      </c>
      <c r="N107" s="1">
        <v>59</v>
      </c>
      <c r="O107" s="1">
        <v>57</v>
      </c>
      <c r="P107" s="17">
        <v>60</v>
      </c>
      <c r="Q107" s="17">
        <v>61</v>
      </c>
      <c r="R107" s="18" t="s">
        <v>20</v>
      </c>
      <c r="S107" s="19">
        <v>100</v>
      </c>
      <c r="T107" s="1">
        <f t="array" ref="T107">MMULT(temps[[#This Row],[temp_2]:[forecast_under]],$AB$37:$AB$42)+$AB$36</f>
        <v>59.624218678059094</v>
      </c>
      <c r="U107" s="27">
        <f>$AL$38*temps[[#This Row],[temp_1]]+$AL$37</f>
        <v>58.564368932728122</v>
      </c>
      <c r="V107" s="17"/>
      <c r="W107" s="17"/>
      <c r="X107" s="17"/>
      <c r="Y107" s="17"/>
    </row>
    <row r="108" spans="1:25" x14ac:dyDescent="0.25">
      <c r="A108" s="1">
        <v>4</v>
      </c>
      <c r="B108" s="17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1">
        <v>58</v>
      </c>
      <c r="K108" s="1">
        <v>60</v>
      </c>
      <c r="L108" s="1">
        <v>57.9</v>
      </c>
      <c r="M108" s="1">
        <v>55</v>
      </c>
      <c r="N108" s="1">
        <v>62</v>
      </c>
      <c r="O108" s="1">
        <v>56</v>
      </c>
      <c r="P108" s="17">
        <v>59</v>
      </c>
      <c r="Q108" s="17">
        <v>77</v>
      </c>
      <c r="R108" s="18" t="s">
        <v>20</v>
      </c>
      <c r="S108" s="19">
        <v>101</v>
      </c>
      <c r="T108" s="1">
        <f t="array" ref="T108">MMULT(temps[[#This Row],[temp_2]:[forecast_under]],$AB$37:$AB$42)+$AB$36</f>
        <v>61.170775069113311</v>
      </c>
      <c r="U108" s="27">
        <f>$AL$38*temps[[#This Row],[temp_1]]+$AL$37</f>
        <v>60.275911055437341</v>
      </c>
      <c r="V108" s="17"/>
      <c r="W108" s="17"/>
      <c r="X108" s="17"/>
      <c r="Y108" s="17"/>
    </row>
    <row r="109" spans="1:25" x14ac:dyDescent="0.25">
      <c r="A109" s="1">
        <v>4</v>
      </c>
      <c r="B109" s="17">
        <v>14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1">
        <v>60</v>
      </c>
      <c r="K109" s="1">
        <v>59</v>
      </c>
      <c r="L109" s="1">
        <v>58.1</v>
      </c>
      <c r="M109" s="1">
        <v>57</v>
      </c>
      <c r="N109" s="1">
        <v>63</v>
      </c>
      <c r="O109" s="1">
        <v>58</v>
      </c>
      <c r="P109" s="17">
        <v>59</v>
      </c>
      <c r="Q109" s="17">
        <v>66</v>
      </c>
      <c r="R109" s="18" t="s">
        <v>20</v>
      </c>
      <c r="S109" s="19">
        <v>102</v>
      </c>
      <c r="T109" s="1">
        <f t="array" ref="T109">MMULT(temps[[#This Row],[temp_2]:[forecast_under]],$AB$37:$AB$42)+$AB$36</f>
        <v>59.591191948463411</v>
      </c>
      <c r="U109" s="27">
        <f>$AL$38*temps[[#This Row],[temp_1]]+$AL$37</f>
        <v>59.420139994082732</v>
      </c>
      <c r="V109" s="17"/>
      <c r="W109" s="17"/>
      <c r="X109" s="17"/>
      <c r="Y109" s="17"/>
    </row>
    <row r="110" spans="1:25" x14ac:dyDescent="0.25">
      <c r="A110" s="1">
        <v>4</v>
      </c>
      <c r="B110" s="17">
        <v>15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1">
        <v>59</v>
      </c>
      <c r="K110" s="1">
        <v>59</v>
      </c>
      <c r="L110" s="1">
        <v>58.3</v>
      </c>
      <c r="M110" s="1">
        <v>58</v>
      </c>
      <c r="N110" s="1">
        <v>61</v>
      </c>
      <c r="O110" s="1">
        <v>60</v>
      </c>
      <c r="P110" s="17">
        <v>60</v>
      </c>
      <c r="Q110" s="17">
        <v>40</v>
      </c>
      <c r="R110" s="18" t="s">
        <v>20</v>
      </c>
      <c r="S110" s="19">
        <v>103</v>
      </c>
      <c r="T110" s="1">
        <f t="array" ref="T110">MMULT(temps[[#This Row],[temp_2]:[forecast_under]],$AB$37:$AB$42)+$AB$36</f>
        <v>58.73771433102786</v>
      </c>
      <c r="U110" s="27">
        <f>$AL$38*temps[[#This Row],[temp_1]]+$AL$37</f>
        <v>59.420139994082732</v>
      </c>
      <c r="V110" s="17"/>
      <c r="W110" s="17"/>
      <c r="X110" s="17"/>
      <c r="Y110" s="17"/>
    </row>
    <row r="111" spans="1:25" x14ac:dyDescent="0.25">
      <c r="A111" s="1">
        <v>4</v>
      </c>
      <c r="B111" s="17">
        <v>16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>
        <v>59</v>
      </c>
      <c r="K111" s="1">
        <v>60</v>
      </c>
      <c r="L111" s="1">
        <v>58.5</v>
      </c>
      <c r="M111" s="1">
        <v>56</v>
      </c>
      <c r="N111" s="1">
        <v>60</v>
      </c>
      <c r="O111" s="1">
        <v>59</v>
      </c>
      <c r="P111" s="17">
        <v>68</v>
      </c>
      <c r="Q111" s="17">
        <v>59</v>
      </c>
      <c r="R111" s="18" t="s">
        <v>20</v>
      </c>
      <c r="S111" s="19">
        <v>104</v>
      </c>
      <c r="T111" s="1">
        <f t="array" ref="T111">MMULT(temps[[#This Row],[temp_2]:[forecast_under]],$AB$37:$AB$42)+$AB$36</f>
        <v>60.261995066004538</v>
      </c>
      <c r="U111" s="27">
        <f>$AL$38*temps[[#This Row],[temp_1]]+$AL$37</f>
        <v>60.275911055437341</v>
      </c>
      <c r="V111" s="17"/>
      <c r="W111" s="17"/>
      <c r="X111" s="17"/>
      <c r="Y111" s="17"/>
    </row>
    <row r="112" spans="1:25" x14ac:dyDescent="0.25">
      <c r="A112" s="1">
        <v>4</v>
      </c>
      <c r="B112" s="17">
        <v>17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1">
        <v>60</v>
      </c>
      <c r="K112" s="1">
        <v>68</v>
      </c>
      <c r="L112" s="1">
        <v>58.6</v>
      </c>
      <c r="M112" s="1">
        <v>58</v>
      </c>
      <c r="N112" s="1">
        <v>62</v>
      </c>
      <c r="O112" s="1">
        <v>59</v>
      </c>
      <c r="P112" s="17">
        <v>77</v>
      </c>
      <c r="Q112" s="17">
        <v>54</v>
      </c>
      <c r="R112" s="18" t="s">
        <v>20</v>
      </c>
      <c r="S112" s="19">
        <v>105</v>
      </c>
      <c r="T112" s="1">
        <f t="array" ref="T112">MMULT(temps[[#This Row],[temp_2]:[forecast_under]],$AB$37:$AB$42)+$AB$36</f>
        <v>64.393433085897271</v>
      </c>
      <c r="U112" s="27">
        <f>$AL$38*temps[[#This Row],[temp_1]]+$AL$37</f>
        <v>67.122079546274222</v>
      </c>
      <c r="V112" s="17"/>
      <c r="W112" s="17"/>
      <c r="X112" s="17"/>
      <c r="Y112" s="17"/>
    </row>
    <row r="113" spans="1:25" x14ac:dyDescent="0.25">
      <c r="A113" s="1">
        <v>4</v>
      </c>
      <c r="B113" s="17">
        <v>18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1">
        <v>68</v>
      </c>
      <c r="K113" s="1">
        <v>77</v>
      </c>
      <c r="L113" s="1">
        <v>58.8</v>
      </c>
      <c r="M113" s="1">
        <v>55</v>
      </c>
      <c r="N113" s="1">
        <v>59</v>
      </c>
      <c r="O113" s="1">
        <v>57</v>
      </c>
      <c r="P113" s="17">
        <v>89</v>
      </c>
      <c r="Q113" s="17">
        <v>39</v>
      </c>
      <c r="R113" s="18" t="s">
        <v>20</v>
      </c>
      <c r="S113" s="19">
        <v>106</v>
      </c>
      <c r="T113" s="1">
        <f t="array" ref="T113">MMULT(temps[[#This Row],[temp_2]:[forecast_under]],$AB$37:$AB$42)+$AB$36</f>
        <v>71.191509067916712</v>
      </c>
      <c r="U113" s="27">
        <f>$AL$38*temps[[#This Row],[temp_1]]+$AL$37</f>
        <v>74.824019098465698</v>
      </c>
      <c r="V113" s="17"/>
      <c r="W113" s="17"/>
      <c r="X113" s="17"/>
      <c r="Y113" s="17"/>
    </row>
    <row r="114" spans="1:25" x14ac:dyDescent="0.25">
      <c r="A114" s="1">
        <v>4</v>
      </c>
      <c r="B114" s="17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1">
        <v>77</v>
      </c>
      <c r="K114" s="1">
        <v>89</v>
      </c>
      <c r="L114" s="1">
        <v>59</v>
      </c>
      <c r="M114" s="1">
        <v>59</v>
      </c>
      <c r="N114" s="1">
        <v>63</v>
      </c>
      <c r="O114" s="1">
        <v>59</v>
      </c>
      <c r="P114" s="17">
        <v>81</v>
      </c>
      <c r="Q114" s="17">
        <v>61</v>
      </c>
      <c r="R114" s="18" t="s">
        <v>20</v>
      </c>
      <c r="S114" s="19">
        <v>107</v>
      </c>
      <c r="T114" s="1">
        <f t="array" ref="T114">MMULT(temps[[#This Row],[temp_2]:[forecast_under]],$AB$37:$AB$42)+$AB$36</f>
        <v>76.397186242106415</v>
      </c>
      <c r="U114" s="27">
        <f>$AL$38*temps[[#This Row],[temp_1]]+$AL$37</f>
        <v>85.093271834721008</v>
      </c>
      <c r="V114" s="17"/>
      <c r="W114" s="17"/>
      <c r="X114" s="17"/>
      <c r="Y114" s="17"/>
    </row>
    <row r="115" spans="1:25" x14ac:dyDescent="0.25">
      <c r="A115" s="1">
        <v>4</v>
      </c>
      <c r="B115" s="17">
        <v>20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1">
        <v>89</v>
      </c>
      <c r="K115" s="1">
        <v>81</v>
      </c>
      <c r="L115" s="1">
        <v>59.2</v>
      </c>
      <c r="M115" s="1">
        <v>56</v>
      </c>
      <c r="N115" s="1">
        <v>63</v>
      </c>
      <c r="O115" s="1">
        <v>61</v>
      </c>
      <c r="P115" s="17">
        <v>81</v>
      </c>
      <c r="Q115" s="17">
        <v>66</v>
      </c>
      <c r="R115" s="18" t="s">
        <v>20</v>
      </c>
      <c r="S115" s="19">
        <v>108</v>
      </c>
      <c r="T115" s="1">
        <f t="array" ref="T115">MMULT(temps[[#This Row],[temp_2]:[forecast_under]],$AB$37:$AB$42)+$AB$36</f>
        <v>71.771503684298921</v>
      </c>
      <c r="U115" s="27">
        <f>$AL$38*temps[[#This Row],[temp_1]]+$AL$37</f>
        <v>78.247103343884135</v>
      </c>
      <c r="V115" s="17"/>
      <c r="W115" s="17"/>
      <c r="X115" s="17"/>
      <c r="Y115" s="17"/>
    </row>
    <row r="116" spans="1:25" x14ac:dyDescent="0.25">
      <c r="A116" s="1">
        <v>4</v>
      </c>
      <c r="B116" s="17">
        <v>21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1">
        <v>81</v>
      </c>
      <c r="K116" s="1">
        <v>81</v>
      </c>
      <c r="L116" s="1">
        <v>59.4</v>
      </c>
      <c r="M116" s="1">
        <v>55</v>
      </c>
      <c r="N116" s="1">
        <v>61</v>
      </c>
      <c r="O116" s="1">
        <v>59</v>
      </c>
      <c r="P116" s="17">
        <v>73</v>
      </c>
      <c r="Q116" s="17">
        <v>55</v>
      </c>
      <c r="R116" s="18" t="s">
        <v>20</v>
      </c>
      <c r="S116" s="19">
        <v>109</v>
      </c>
      <c r="T116" s="1">
        <f t="array" ref="T116">MMULT(temps[[#This Row],[temp_2]:[forecast_under]],$AB$37:$AB$42)+$AB$36</f>
        <v>73.10456933422941</v>
      </c>
      <c r="U116" s="27">
        <f>$AL$38*temps[[#This Row],[temp_1]]+$AL$37</f>
        <v>78.247103343884135</v>
      </c>
      <c r="V116" s="17"/>
      <c r="W116" s="17"/>
      <c r="X116" s="17"/>
      <c r="Y116" s="17"/>
    </row>
    <row r="117" spans="1:25" x14ac:dyDescent="0.25">
      <c r="A117" s="1">
        <v>4</v>
      </c>
      <c r="B117" s="17">
        <v>22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1">
        <v>81</v>
      </c>
      <c r="K117" s="1">
        <v>73</v>
      </c>
      <c r="L117" s="1">
        <v>59.7</v>
      </c>
      <c r="M117" s="1">
        <v>59</v>
      </c>
      <c r="N117" s="1">
        <v>64</v>
      </c>
      <c r="O117" s="1">
        <v>60</v>
      </c>
      <c r="P117" s="17">
        <v>64</v>
      </c>
      <c r="Q117" s="17">
        <v>59</v>
      </c>
      <c r="R117" s="18" t="s">
        <v>20</v>
      </c>
      <c r="S117" s="19">
        <v>110</v>
      </c>
      <c r="T117" s="1">
        <f t="array" ref="T117">MMULT(temps[[#This Row],[temp_2]:[forecast_under]],$AB$37:$AB$42)+$AB$36</f>
        <v>68.147316812973472</v>
      </c>
      <c r="U117" s="27">
        <f>$AL$38*temps[[#This Row],[temp_1]]+$AL$37</f>
        <v>71.400934853047261</v>
      </c>
      <c r="V117" s="17"/>
      <c r="W117" s="17"/>
      <c r="X117" s="17"/>
      <c r="Y117" s="17"/>
    </row>
    <row r="118" spans="1:25" x14ac:dyDescent="0.25">
      <c r="A118" s="1">
        <v>4</v>
      </c>
      <c r="B118" s="17">
        <v>23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1">
        <v>73</v>
      </c>
      <c r="K118" s="1">
        <v>64</v>
      </c>
      <c r="L118" s="1">
        <v>59.9</v>
      </c>
      <c r="M118" s="1">
        <v>56</v>
      </c>
      <c r="N118" s="1">
        <v>63</v>
      </c>
      <c r="O118" s="1">
        <v>59</v>
      </c>
      <c r="P118" s="17">
        <v>65</v>
      </c>
      <c r="Q118" s="17">
        <v>57</v>
      </c>
      <c r="R118" s="18" t="s">
        <v>20</v>
      </c>
      <c r="S118" s="19">
        <v>111</v>
      </c>
      <c r="T118" s="1">
        <f t="array" ref="T118">MMULT(temps[[#This Row],[temp_2]:[forecast_under]],$AB$37:$AB$42)+$AB$36</f>
        <v>64.171616914918388</v>
      </c>
      <c r="U118" s="27">
        <f>$AL$38*temps[[#This Row],[temp_1]]+$AL$37</f>
        <v>63.698995300855778</v>
      </c>
      <c r="V118" s="17"/>
      <c r="W118" s="17"/>
      <c r="X118" s="17"/>
      <c r="Y118" s="17"/>
    </row>
    <row r="119" spans="1:25" x14ac:dyDescent="0.25">
      <c r="A119" s="1">
        <v>4</v>
      </c>
      <c r="B119" s="17">
        <v>24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1">
        <v>64</v>
      </c>
      <c r="K119" s="1">
        <v>65</v>
      </c>
      <c r="L119" s="1">
        <v>60.1</v>
      </c>
      <c r="M119" s="1">
        <v>57</v>
      </c>
      <c r="N119" s="1">
        <v>61</v>
      </c>
      <c r="O119" s="1">
        <v>60</v>
      </c>
      <c r="P119" s="17">
        <v>55</v>
      </c>
      <c r="Q119" s="17">
        <v>41</v>
      </c>
      <c r="R119" s="18" t="s">
        <v>20</v>
      </c>
      <c r="S119" s="19">
        <v>112</v>
      </c>
      <c r="T119" s="1">
        <f t="array" ref="T119">MMULT(temps[[#This Row],[temp_2]:[forecast_under]],$AB$37:$AB$42)+$AB$36</f>
        <v>64.180785805041126</v>
      </c>
      <c r="U119" s="27">
        <f>$AL$38*temps[[#This Row],[temp_1]]+$AL$37</f>
        <v>64.554766362210387</v>
      </c>
      <c r="V119" s="17"/>
      <c r="W119" s="17"/>
      <c r="X119" s="17"/>
      <c r="Y119" s="17"/>
    </row>
    <row r="120" spans="1:25" x14ac:dyDescent="0.25">
      <c r="A120" s="1">
        <v>4</v>
      </c>
      <c r="B120" s="17">
        <v>25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1">
        <v>65</v>
      </c>
      <c r="K120" s="1">
        <v>55</v>
      </c>
      <c r="L120" s="1">
        <v>60.3</v>
      </c>
      <c r="M120" s="1">
        <v>56</v>
      </c>
      <c r="N120" s="1">
        <v>64</v>
      </c>
      <c r="O120" s="1">
        <v>61</v>
      </c>
      <c r="P120" s="17">
        <v>59</v>
      </c>
      <c r="Q120" s="17">
        <v>77</v>
      </c>
      <c r="R120" s="18" t="s">
        <v>20</v>
      </c>
      <c r="S120" s="19">
        <v>113</v>
      </c>
      <c r="T120" s="1">
        <f t="array" ref="T120">MMULT(temps[[#This Row],[temp_2]:[forecast_under]],$AB$37:$AB$42)+$AB$36</f>
        <v>58.38641984707251</v>
      </c>
      <c r="U120" s="27">
        <f>$AL$38*temps[[#This Row],[temp_1]]+$AL$37</f>
        <v>55.997055748664302</v>
      </c>
      <c r="V120" s="17"/>
      <c r="W120" s="17"/>
      <c r="X120" s="17"/>
      <c r="Y120" s="17"/>
    </row>
    <row r="121" spans="1:25" x14ac:dyDescent="0.25">
      <c r="A121" s="1">
        <v>4</v>
      </c>
      <c r="B121" s="17">
        <v>26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1">
        <v>55</v>
      </c>
      <c r="K121" s="1">
        <v>59</v>
      </c>
      <c r="L121" s="1">
        <v>60.5</v>
      </c>
      <c r="M121" s="1">
        <v>56</v>
      </c>
      <c r="N121" s="1">
        <v>61</v>
      </c>
      <c r="O121" s="1">
        <v>62</v>
      </c>
      <c r="P121" s="17">
        <v>60</v>
      </c>
      <c r="Q121" s="17">
        <v>75</v>
      </c>
      <c r="R121" s="18" t="s">
        <v>20</v>
      </c>
      <c r="S121" s="19">
        <v>114</v>
      </c>
      <c r="T121" s="1">
        <f t="array" ref="T121">MMULT(temps[[#This Row],[temp_2]:[forecast_under]],$AB$37:$AB$42)+$AB$36</f>
        <v>60.099153225254881</v>
      </c>
      <c r="U121" s="27">
        <f>$AL$38*temps[[#This Row],[temp_1]]+$AL$37</f>
        <v>59.420139994082732</v>
      </c>
      <c r="V121" s="17"/>
      <c r="W121" s="17"/>
      <c r="X121" s="17"/>
      <c r="Y121" s="17"/>
    </row>
    <row r="122" spans="1:25" x14ac:dyDescent="0.25">
      <c r="A122" s="1">
        <v>4</v>
      </c>
      <c r="B122" s="17">
        <v>27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1">
        <v>59</v>
      </c>
      <c r="K122" s="1">
        <v>60</v>
      </c>
      <c r="L122" s="1">
        <v>60.7</v>
      </c>
      <c r="M122" s="1">
        <v>59</v>
      </c>
      <c r="N122" s="1">
        <v>65</v>
      </c>
      <c r="O122" s="1">
        <v>60</v>
      </c>
      <c r="P122" s="17">
        <v>61</v>
      </c>
      <c r="Q122" s="17">
        <v>50</v>
      </c>
      <c r="R122" s="18" t="s">
        <v>20</v>
      </c>
      <c r="S122" s="19">
        <v>115</v>
      </c>
      <c r="T122" s="1">
        <f t="array" ref="T122">MMULT(temps[[#This Row],[temp_2]:[forecast_under]],$AB$37:$AB$42)+$AB$36</f>
        <v>61.630876889372132</v>
      </c>
      <c r="U122" s="27">
        <f>$AL$38*temps[[#This Row],[temp_1]]+$AL$37</f>
        <v>60.275911055437341</v>
      </c>
      <c r="V122" s="17"/>
      <c r="W122" s="17"/>
      <c r="X122" s="17"/>
      <c r="Y122" s="17"/>
    </row>
    <row r="123" spans="1:25" x14ac:dyDescent="0.25">
      <c r="A123" s="1">
        <v>4</v>
      </c>
      <c r="B123" s="17">
        <v>28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1">
        <v>60</v>
      </c>
      <c r="K123" s="1">
        <v>61</v>
      </c>
      <c r="L123" s="1">
        <v>61</v>
      </c>
      <c r="M123" s="1">
        <v>56</v>
      </c>
      <c r="N123" s="1">
        <v>65</v>
      </c>
      <c r="O123" s="1">
        <v>62</v>
      </c>
      <c r="P123" s="17">
        <v>64</v>
      </c>
      <c r="Q123" s="17">
        <v>73</v>
      </c>
      <c r="R123" s="18" t="s">
        <v>20</v>
      </c>
      <c r="S123" s="19">
        <v>116</v>
      </c>
      <c r="T123" s="1">
        <f t="array" ref="T123">MMULT(temps[[#This Row],[temp_2]:[forecast_under]],$AB$37:$AB$42)+$AB$36</f>
        <v>61.584693596796924</v>
      </c>
      <c r="U123" s="27">
        <f>$AL$38*temps[[#This Row],[temp_1]]+$AL$37</f>
        <v>61.13168211679195</v>
      </c>
      <c r="V123" s="17"/>
      <c r="W123" s="17"/>
      <c r="X123" s="17"/>
      <c r="Y123" s="17"/>
    </row>
    <row r="124" spans="1:25" x14ac:dyDescent="0.25">
      <c r="A124" s="1">
        <v>4</v>
      </c>
      <c r="B124" s="17">
        <v>29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1">
        <v>61</v>
      </c>
      <c r="K124" s="1">
        <v>64</v>
      </c>
      <c r="L124" s="1">
        <v>61.2</v>
      </c>
      <c r="M124" s="1">
        <v>61</v>
      </c>
      <c r="N124" s="1">
        <v>65</v>
      </c>
      <c r="O124" s="1">
        <v>61</v>
      </c>
      <c r="P124" s="17">
        <v>61</v>
      </c>
      <c r="Q124" s="17">
        <v>49</v>
      </c>
      <c r="R124" s="18" t="s">
        <v>20</v>
      </c>
      <c r="S124" s="19">
        <v>117</v>
      </c>
      <c r="T124" s="1">
        <f t="array" ref="T124">MMULT(temps[[#This Row],[temp_2]:[forecast_under]],$AB$37:$AB$42)+$AB$36</f>
        <v>63.694205204601737</v>
      </c>
      <c r="U124" s="27">
        <f>$AL$38*temps[[#This Row],[temp_1]]+$AL$37</f>
        <v>63.698995300855778</v>
      </c>
      <c r="V124" s="17"/>
      <c r="W124" s="17"/>
      <c r="X124" s="17"/>
      <c r="Y124" s="17"/>
    </row>
    <row r="125" spans="1:25" x14ac:dyDescent="0.25">
      <c r="A125" s="1">
        <v>4</v>
      </c>
      <c r="B125" s="17">
        <v>30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1">
        <v>64</v>
      </c>
      <c r="K125" s="1">
        <v>61</v>
      </c>
      <c r="L125" s="1">
        <v>61.4</v>
      </c>
      <c r="M125" s="1">
        <v>60</v>
      </c>
      <c r="N125" s="1">
        <v>65</v>
      </c>
      <c r="O125" s="1">
        <v>62</v>
      </c>
      <c r="P125" s="17">
        <v>68</v>
      </c>
      <c r="Q125" s="17">
        <v>78</v>
      </c>
      <c r="R125" s="18" t="s">
        <v>20</v>
      </c>
      <c r="S125" s="19">
        <v>118</v>
      </c>
      <c r="T125" s="1">
        <f t="array" ref="T125">MMULT(temps[[#This Row],[temp_2]:[forecast_under]],$AB$37:$AB$42)+$AB$36</f>
        <v>61.906949956422707</v>
      </c>
      <c r="U125" s="27">
        <f>$AL$38*temps[[#This Row],[temp_1]]+$AL$37</f>
        <v>61.13168211679195</v>
      </c>
      <c r="V125" s="17"/>
      <c r="W125" s="17"/>
      <c r="X125" s="17"/>
      <c r="Y125" s="17"/>
    </row>
    <row r="126" spans="1:25" x14ac:dyDescent="0.25">
      <c r="A126" s="1">
        <v>5</v>
      </c>
      <c r="B126" s="17">
        <v>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1">
        <v>61</v>
      </c>
      <c r="K126" s="1">
        <v>68</v>
      </c>
      <c r="L126" s="1">
        <v>61.6</v>
      </c>
      <c r="M126" s="1">
        <v>60</v>
      </c>
      <c r="N126" s="1">
        <v>65</v>
      </c>
      <c r="O126" s="1">
        <v>60</v>
      </c>
      <c r="P126" s="17">
        <v>77</v>
      </c>
      <c r="Q126" s="17">
        <v>75</v>
      </c>
      <c r="R126" s="18" t="s">
        <v>20</v>
      </c>
      <c r="S126" s="19">
        <v>119</v>
      </c>
      <c r="T126" s="1">
        <f t="array" ref="T126">MMULT(temps[[#This Row],[temp_2]:[forecast_under]],$AB$37:$AB$42)+$AB$36</f>
        <v>66.906666251617821</v>
      </c>
      <c r="U126" s="27">
        <f>$AL$38*temps[[#This Row],[temp_1]]+$AL$37</f>
        <v>67.122079546274222</v>
      </c>
      <c r="V126" s="17"/>
      <c r="W126" s="17"/>
      <c r="X126" s="17"/>
      <c r="Y126" s="17"/>
    </row>
    <row r="127" spans="1:25" x14ac:dyDescent="0.25">
      <c r="A127" s="1">
        <v>5</v>
      </c>
      <c r="B127" s="17">
        <v>2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1">
        <v>68</v>
      </c>
      <c r="K127" s="1">
        <v>77</v>
      </c>
      <c r="L127" s="1">
        <v>61.9</v>
      </c>
      <c r="M127" s="1">
        <v>60</v>
      </c>
      <c r="N127" s="1">
        <v>66</v>
      </c>
      <c r="O127" s="1">
        <v>61</v>
      </c>
      <c r="P127" s="17">
        <v>87</v>
      </c>
      <c r="Q127" s="17">
        <v>59</v>
      </c>
      <c r="R127" s="18" t="s">
        <v>20</v>
      </c>
      <c r="S127" s="19">
        <v>120</v>
      </c>
      <c r="T127" s="1">
        <f t="array" ref="T127">MMULT(temps[[#This Row],[temp_2]:[forecast_under]],$AB$37:$AB$42)+$AB$36</f>
        <v>71.605538560814068</v>
      </c>
      <c r="U127" s="27">
        <f>$AL$38*temps[[#This Row],[temp_1]]+$AL$37</f>
        <v>74.824019098465698</v>
      </c>
      <c r="V127" s="17"/>
      <c r="W127" s="17"/>
      <c r="X127" s="17"/>
      <c r="Y127" s="17"/>
    </row>
    <row r="128" spans="1:25" x14ac:dyDescent="0.25">
      <c r="A128" s="1">
        <v>5</v>
      </c>
      <c r="B128" s="17">
        <v>3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1">
        <v>77</v>
      </c>
      <c r="K128" s="1">
        <v>87</v>
      </c>
      <c r="L128" s="1">
        <v>62.1</v>
      </c>
      <c r="M128" s="1">
        <v>62</v>
      </c>
      <c r="N128" s="1">
        <v>66</v>
      </c>
      <c r="O128" s="1">
        <v>64</v>
      </c>
      <c r="P128" s="17">
        <v>74</v>
      </c>
      <c r="Q128" s="17">
        <v>69</v>
      </c>
      <c r="R128" s="18" t="s">
        <v>20</v>
      </c>
      <c r="S128" s="19">
        <v>121</v>
      </c>
      <c r="T128" s="1">
        <f t="array" ref="T128">MMULT(temps[[#This Row],[temp_2]:[forecast_under]],$AB$37:$AB$42)+$AB$36</f>
        <v>75.597105997740528</v>
      </c>
      <c r="U128" s="27">
        <f>$AL$38*temps[[#This Row],[temp_1]]+$AL$37</f>
        <v>83.381729712011776</v>
      </c>
      <c r="V128" s="17"/>
      <c r="W128" s="17"/>
      <c r="X128" s="17"/>
      <c r="Y128" s="17"/>
    </row>
    <row r="129" spans="1:25" x14ac:dyDescent="0.25">
      <c r="A129" s="1">
        <v>5</v>
      </c>
      <c r="B129" s="17">
        <v>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1">
        <v>87</v>
      </c>
      <c r="K129" s="1">
        <v>74</v>
      </c>
      <c r="L129" s="1">
        <v>62.3</v>
      </c>
      <c r="M129" s="1">
        <v>59</v>
      </c>
      <c r="N129" s="1">
        <v>65</v>
      </c>
      <c r="O129" s="1">
        <v>64</v>
      </c>
      <c r="P129" s="17">
        <v>60</v>
      </c>
      <c r="Q129" s="17">
        <v>61</v>
      </c>
      <c r="R129" s="18" t="s">
        <v>20</v>
      </c>
      <c r="S129" s="19">
        <v>122</v>
      </c>
      <c r="T129" s="1">
        <f t="array" ref="T129">MMULT(temps[[#This Row],[temp_2]:[forecast_under]],$AB$37:$AB$42)+$AB$36</f>
        <v>69.457810979794772</v>
      </c>
      <c r="U129" s="27">
        <f>$AL$38*temps[[#This Row],[temp_1]]+$AL$37</f>
        <v>72.256705914401863</v>
      </c>
      <c r="V129" s="17"/>
      <c r="W129" s="17"/>
      <c r="X129" s="17"/>
      <c r="Y129" s="17"/>
    </row>
    <row r="130" spans="1:25" x14ac:dyDescent="0.25">
      <c r="A130" s="1">
        <v>5</v>
      </c>
      <c r="B130" s="17">
        <v>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1">
        <v>74</v>
      </c>
      <c r="K130" s="1">
        <v>60</v>
      </c>
      <c r="L130" s="1">
        <v>62.5</v>
      </c>
      <c r="M130" s="1">
        <v>58</v>
      </c>
      <c r="N130" s="1">
        <v>66</v>
      </c>
      <c r="O130" s="1">
        <v>62</v>
      </c>
      <c r="P130" s="17">
        <v>68</v>
      </c>
      <c r="Q130" s="17">
        <v>56</v>
      </c>
      <c r="R130" s="18" t="s">
        <v>20</v>
      </c>
      <c r="S130" s="19">
        <v>123</v>
      </c>
      <c r="T130" s="1">
        <f t="array" ref="T130">MMULT(temps[[#This Row],[temp_2]:[forecast_under]],$AB$37:$AB$42)+$AB$36</f>
        <v>62.96728436481213</v>
      </c>
      <c r="U130" s="27">
        <f>$AL$38*temps[[#This Row],[temp_1]]+$AL$37</f>
        <v>60.275911055437341</v>
      </c>
      <c r="V130" s="17"/>
      <c r="W130" s="17"/>
      <c r="X130" s="17"/>
      <c r="Y130" s="17"/>
    </row>
    <row r="131" spans="1:25" x14ac:dyDescent="0.25">
      <c r="A131" s="1">
        <v>5</v>
      </c>
      <c r="B131" s="17">
        <v>6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1">
        <v>60</v>
      </c>
      <c r="K131" s="1">
        <v>68</v>
      </c>
      <c r="L131" s="1">
        <v>62.8</v>
      </c>
      <c r="M131" s="1">
        <v>61</v>
      </c>
      <c r="N131" s="1">
        <v>64</v>
      </c>
      <c r="O131" s="1">
        <v>61</v>
      </c>
      <c r="P131" s="17">
        <v>77</v>
      </c>
      <c r="Q131" s="17">
        <v>64</v>
      </c>
      <c r="R131" s="18" t="s">
        <v>20</v>
      </c>
      <c r="S131" s="19">
        <v>124</v>
      </c>
      <c r="T131" s="1">
        <f t="array" ref="T131">MMULT(temps[[#This Row],[temp_2]:[forecast_under]],$AB$37:$AB$42)+$AB$36</f>
        <v>67.679092281811393</v>
      </c>
      <c r="U131" s="27">
        <f>$AL$38*temps[[#This Row],[temp_1]]+$AL$37</f>
        <v>67.122079546274222</v>
      </c>
      <c r="V131" s="17"/>
      <c r="W131" s="17"/>
      <c r="X131" s="17"/>
      <c r="Y131" s="17"/>
    </row>
    <row r="132" spans="1:25" x14ac:dyDescent="0.25">
      <c r="A132" s="1">
        <v>5</v>
      </c>
      <c r="B132" s="17">
        <v>7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1">
        <v>68</v>
      </c>
      <c r="K132" s="1">
        <v>77</v>
      </c>
      <c r="L132" s="1">
        <v>63</v>
      </c>
      <c r="M132" s="1">
        <v>61</v>
      </c>
      <c r="N132" s="1">
        <v>65</v>
      </c>
      <c r="O132" s="1">
        <v>63</v>
      </c>
      <c r="P132" s="17">
        <v>82</v>
      </c>
      <c r="Q132" s="17">
        <v>83</v>
      </c>
      <c r="R132" s="18" t="s">
        <v>20</v>
      </c>
      <c r="S132" s="19">
        <v>125</v>
      </c>
      <c r="T132" s="1">
        <f t="array" ref="T132">MMULT(temps[[#This Row],[temp_2]:[forecast_under]],$AB$37:$AB$42)+$AB$36</f>
        <v>71.72703571770495</v>
      </c>
      <c r="U132" s="27">
        <f>$AL$38*temps[[#This Row],[temp_1]]+$AL$37</f>
        <v>74.824019098465698</v>
      </c>
      <c r="V132" s="17"/>
      <c r="W132" s="17"/>
      <c r="X132" s="17"/>
      <c r="Y132" s="17"/>
    </row>
    <row r="133" spans="1:25" x14ac:dyDescent="0.25">
      <c r="A133" s="1">
        <v>5</v>
      </c>
      <c r="B133" s="17">
        <v>8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1">
        <v>77</v>
      </c>
      <c r="K133" s="1">
        <v>82</v>
      </c>
      <c r="L133" s="1">
        <v>63.2</v>
      </c>
      <c r="M133" s="1">
        <v>62</v>
      </c>
      <c r="N133" s="1">
        <v>65</v>
      </c>
      <c r="O133" s="1">
        <v>63</v>
      </c>
      <c r="P133" s="17">
        <v>63</v>
      </c>
      <c r="Q133" s="17">
        <v>83</v>
      </c>
      <c r="R133" s="18" t="s">
        <v>20</v>
      </c>
      <c r="S133" s="19">
        <v>126</v>
      </c>
      <c r="T133" s="1">
        <f t="array" ref="T133">MMULT(temps[[#This Row],[temp_2]:[forecast_under]],$AB$37:$AB$42)+$AB$36</f>
        <v>74.820550182323444</v>
      </c>
      <c r="U133" s="27">
        <f>$AL$38*temps[[#This Row],[temp_1]]+$AL$37</f>
        <v>79.102874405238737</v>
      </c>
      <c r="V133" s="17"/>
      <c r="W133" s="17"/>
      <c r="X133" s="17"/>
      <c r="Y133" s="17"/>
    </row>
    <row r="134" spans="1:25" x14ac:dyDescent="0.25">
      <c r="A134" s="1">
        <v>5</v>
      </c>
      <c r="B134" s="17">
        <v>9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1">
        <v>82</v>
      </c>
      <c r="K134" s="1">
        <v>63</v>
      </c>
      <c r="L134" s="1">
        <v>63.4</v>
      </c>
      <c r="M134" s="1">
        <v>59</v>
      </c>
      <c r="N134" s="1">
        <v>66</v>
      </c>
      <c r="O134" s="1">
        <v>62</v>
      </c>
      <c r="P134" s="17">
        <v>67</v>
      </c>
      <c r="Q134" s="17">
        <v>64</v>
      </c>
      <c r="R134" s="18" t="s">
        <v>20</v>
      </c>
      <c r="S134" s="19">
        <v>127</v>
      </c>
      <c r="T134" s="1">
        <f t="array" ref="T134">MMULT(temps[[#This Row],[temp_2]:[forecast_under]],$AB$37:$AB$42)+$AB$36</f>
        <v>65.758498022413491</v>
      </c>
      <c r="U134" s="27">
        <f>$AL$38*temps[[#This Row],[temp_1]]+$AL$37</f>
        <v>62.843224239501168</v>
      </c>
      <c r="V134" s="17"/>
      <c r="W134" s="17"/>
      <c r="X134" s="17"/>
      <c r="Y134" s="17"/>
    </row>
    <row r="135" spans="1:25" x14ac:dyDescent="0.25">
      <c r="A135" s="1">
        <v>5</v>
      </c>
      <c r="B135" s="17">
        <v>10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1">
        <v>63</v>
      </c>
      <c r="K135" s="1">
        <v>67</v>
      </c>
      <c r="L135" s="1">
        <v>63.6</v>
      </c>
      <c r="M135" s="1">
        <v>61</v>
      </c>
      <c r="N135" s="1">
        <v>66</v>
      </c>
      <c r="O135" s="1">
        <v>64</v>
      </c>
      <c r="P135" s="17">
        <v>75</v>
      </c>
      <c r="Q135" s="17">
        <v>68</v>
      </c>
      <c r="R135" s="18" t="s">
        <v>20</v>
      </c>
      <c r="S135" s="19">
        <v>128</v>
      </c>
      <c r="T135" s="1">
        <f t="array" ref="T135">MMULT(temps[[#This Row],[temp_2]:[forecast_under]],$AB$37:$AB$42)+$AB$36</f>
        <v>66.292082634005794</v>
      </c>
      <c r="U135" s="27">
        <f>$AL$38*temps[[#This Row],[temp_1]]+$AL$37</f>
        <v>66.266308484919605</v>
      </c>
      <c r="V135" s="17"/>
      <c r="W135" s="17"/>
      <c r="X135" s="17"/>
      <c r="Y135" s="17"/>
    </row>
    <row r="136" spans="1:25" x14ac:dyDescent="0.25">
      <c r="A136" s="1">
        <v>5</v>
      </c>
      <c r="B136" s="17">
        <v>11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1">
        <v>67</v>
      </c>
      <c r="K136" s="1">
        <v>75</v>
      </c>
      <c r="L136" s="1">
        <v>63.8</v>
      </c>
      <c r="M136" s="1">
        <v>62</v>
      </c>
      <c r="N136" s="1">
        <v>68</v>
      </c>
      <c r="O136" s="1">
        <v>63</v>
      </c>
      <c r="P136" s="17">
        <v>81</v>
      </c>
      <c r="Q136" s="17">
        <v>60</v>
      </c>
      <c r="R136" s="18" t="s">
        <v>20</v>
      </c>
      <c r="S136" s="19">
        <v>129</v>
      </c>
      <c r="T136" s="1">
        <f t="array" ref="T136">MMULT(temps[[#This Row],[temp_2]:[forecast_under]],$AB$37:$AB$42)+$AB$36</f>
        <v>71.25535834266131</v>
      </c>
      <c r="U136" s="27">
        <f>$AL$38*temps[[#This Row],[temp_1]]+$AL$37</f>
        <v>73.112476975756465</v>
      </c>
      <c r="V136" s="17"/>
      <c r="W136" s="17"/>
      <c r="X136" s="17"/>
      <c r="Y136" s="17"/>
    </row>
    <row r="137" spans="1:25" x14ac:dyDescent="0.25">
      <c r="A137" s="1">
        <v>5</v>
      </c>
      <c r="B137" s="17">
        <v>12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1">
        <v>75</v>
      </c>
      <c r="K137" s="1">
        <v>81</v>
      </c>
      <c r="L137" s="1">
        <v>64.099999999999994</v>
      </c>
      <c r="M137" s="1">
        <v>62</v>
      </c>
      <c r="N137" s="1">
        <v>67</v>
      </c>
      <c r="O137" s="1">
        <v>63</v>
      </c>
      <c r="P137" s="17">
        <v>77</v>
      </c>
      <c r="Q137" s="17">
        <v>81</v>
      </c>
      <c r="R137" s="18" t="s">
        <v>20</v>
      </c>
      <c r="S137" s="19">
        <v>130</v>
      </c>
      <c r="T137" s="1">
        <f t="array" ref="T137">MMULT(temps[[#This Row],[temp_2]:[forecast_under]],$AB$37:$AB$42)+$AB$36</f>
        <v>75.100627356760612</v>
      </c>
      <c r="U137" s="27">
        <f>$AL$38*temps[[#This Row],[temp_1]]+$AL$37</f>
        <v>78.247103343884135</v>
      </c>
      <c r="V137" s="17"/>
      <c r="W137" s="17"/>
      <c r="X137" s="17"/>
      <c r="Y137" s="17"/>
    </row>
    <row r="138" spans="1:25" x14ac:dyDescent="0.25">
      <c r="A138" s="1">
        <v>5</v>
      </c>
      <c r="B138" s="17">
        <v>13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1">
        <v>81</v>
      </c>
      <c r="K138" s="1">
        <v>77</v>
      </c>
      <c r="L138" s="1">
        <v>64.3</v>
      </c>
      <c r="M138" s="1">
        <v>63</v>
      </c>
      <c r="N138" s="1">
        <v>67</v>
      </c>
      <c r="O138" s="1">
        <v>66</v>
      </c>
      <c r="P138" s="17">
        <v>82</v>
      </c>
      <c r="Q138" s="17">
        <v>67</v>
      </c>
      <c r="R138" s="18" t="s">
        <v>20</v>
      </c>
      <c r="S138" s="19">
        <v>131</v>
      </c>
      <c r="T138" s="1">
        <f t="array" ref="T138">MMULT(temps[[#This Row],[temp_2]:[forecast_under]],$AB$37:$AB$42)+$AB$36</f>
        <v>71.610484747266568</v>
      </c>
      <c r="U138" s="27">
        <f>$AL$38*temps[[#This Row],[temp_1]]+$AL$37</f>
        <v>74.824019098465698</v>
      </c>
      <c r="V138" s="17"/>
      <c r="W138" s="17"/>
      <c r="X138" s="17"/>
      <c r="Y138" s="17"/>
    </row>
    <row r="139" spans="1:25" x14ac:dyDescent="0.25">
      <c r="A139" s="1">
        <v>5</v>
      </c>
      <c r="B139" s="17">
        <v>14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1">
        <v>77</v>
      </c>
      <c r="K139" s="1">
        <v>82</v>
      </c>
      <c r="L139" s="1">
        <v>64.5</v>
      </c>
      <c r="M139" s="1">
        <v>64</v>
      </c>
      <c r="N139" s="1">
        <v>66</v>
      </c>
      <c r="O139" s="1">
        <v>66</v>
      </c>
      <c r="P139" s="17">
        <v>65</v>
      </c>
      <c r="Q139" s="17">
        <v>65</v>
      </c>
      <c r="R139" s="18" t="s">
        <v>20</v>
      </c>
      <c r="S139" s="19">
        <v>132</v>
      </c>
      <c r="T139" s="1">
        <f t="array" ref="T139">MMULT(temps[[#This Row],[temp_2]:[forecast_under]],$AB$37:$AB$42)+$AB$36</f>
        <v>74.391902742749849</v>
      </c>
      <c r="U139" s="27">
        <f>$AL$38*temps[[#This Row],[temp_1]]+$AL$37</f>
        <v>79.102874405238737</v>
      </c>
      <c r="V139" s="17"/>
      <c r="W139" s="17"/>
      <c r="X139" s="17"/>
      <c r="Y139" s="17"/>
    </row>
    <row r="140" spans="1:25" x14ac:dyDescent="0.25">
      <c r="A140" s="1">
        <v>5</v>
      </c>
      <c r="B140" s="17">
        <v>15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1">
        <v>82</v>
      </c>
      <c r="K140" s="1">
        <v>65</v>
      </c>
      <c r="L140" s="1">
        <v>64.7</v>
      </c>
      <c r="M140" s="1">
        <v>63</v>
      </c>
      <c r="N140" s="1">
        <v>69</v>
      </c>
      <c r="O140" s="1">
        <v>64</v>
      </c>
      <c r="P140" s="17">
        <v>57</v>
      </c>
      <c r="Q140" s="17">
        <v>58</v>
      </c>
      <c r="R140" s="18" t="s">
        <v>20</v>
      </c>
      <c r="S140" s="19">
        <v>133</v>
      </c>
      <c r="T140" s="1">
        <f t="array" ref="T140">MMULT(temps[[#This Row],[temp_2]:[forecast_under]],$AB$37:$AB$42)+$AB$36</f>
        <v>66.690816924302823</v>
      </c>
      <c r="U140" s="27">
        <f>$AL$38*temps[[#This Row],[temp_1]]+$AL$37</f>
        <v>64.554766362210387</v>
      </c>
      <c r="V140" s="17"/>
      <c r="W140" s="17"/>
      <c r="X140" s="17"/>
      <c r="Y140" s="17"/>
    </row>
    <row r="141" spans="1:25" x14ac:dyDescent="0.25">
      <c r="A141" s="1">
        <v>5</v>
      </c>
      <c r="B141" s="17">
        <v>16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1">
        <v>65</v>
      </c>
      <c r="K141" s="1">
        <v>57</v>
      </c>
      <c r="L141" s="1">
        <v>64.8</v>
      </c>
      <c r="M141" s="1">
        <v>61</v>
      </c>
      <c r="N141" s="1">
        <v>65</v>
      </c>
      <c r="O141" s="1">
        <v>65</v>
      </c>
      <c r="P141" s="17">
        <v>60</v>
      </c>
      <c r="Q141" s="17">
        <v>53</v>
      </c>
      <c r="R141" s="18" t="s">
        <v>20</v>
      </c>
      <c r="S141" s="19">
        <v>134</v>
      </c>
      <c r="T141" s="1">
        <f t="array" ref="T141">MMULT(temps[[#This Row],[temp_2]:[forecast_under]],$AB$37:$AB$42)+$AB$36</f>
        <v>61.890741299135748</v>
      </c>
      <c r="U141" s="27">
        <f>$AL$38*temps[[#This Row],[temp_1]]+$AL$37</f>
        <v>57.708597871373513</v>
      </c>
      <c r="V141" s="17"/>
      <c r="W141" s="17"/>
      <c r="X141" s="17"/>
      <c r="Y141" s="17"/>
    </row>
    <row r="142" spans="1:25" x14ac:dyDescent="0.25">
      <c r="A142" s="1">
        <v>5</v>
      </c>
      <c r="B142" s="17">
        <v>17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1">
        <v>57</v>
      </c>
      <c r="K142" s="1">
        <v>60</v>
      </c>
      <c r="L142" s="1">
        <v>65</v>
      </c>
      <c r="M142" s="1">
        <v>62</v>
      </c>
      <c r="N142" s="1">
        <v>65</v>
      </c>
      <c r="O142" s="1">
        <v>65</v>
      </c>
      <c r="P142" s="17">
        <v>71</v>
      </c>
      <c r="Q142" s="17">
        <v>55</v>
      </c>
      <c r="R142" s="18" t="s">
        <v>20</v>
      </c>
      <c r="S142" s="19">
        <v>135</v>
      </c>
      <c r="T142" s="1">
        <f t="array" ref="T142">MMULT(temps[[#This Row],[temp_2]:[forecast_under]],$AB$37:$AB$42)+$AB$36</f>
        <v>63.415103900207278</v>
      </c>
      <c r="U142" s="27">
        <f>$AL$38*temps[[#This Row],[temp_1]]+$AL$37</f>
        <v>60.275911055437341</v>
      </c>
      <c r="V142" s="17"/>
      <c r="W142" s="17"/>
      <c r="X142" s="17"/>
      <c r="Y142" s="17"/>
    </row>
    <row r="143" spans="1:25" x14ac:dyDescent="0.25">
      <c r="A143" s="1">
        <v>5</v>
      </c>
      <c r="B143" s="17">
        <v>18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1">
        <v>60</v>
      </c>
      <c r="K143" s="1">
        <v>71</v>
      </c>
      <c r="L143" s="1">
        <v>65.2</v>
      </c>
      <c r="M143" s="1">
        <v>61</v>
      </c>
      <c r="N143" s="1">
        <v>68</v>
      </c>
      <c r="O143" s="1">
        <v>65</v>
      </c>
      <c r="P143" s="17">
        <v>64</v>
      </c>
      <c r="Q143" s="17">
        <v>56</v>
      </c>
      <c r="R143" s="18" t="s">
        <v>20</v>
      </c>
      <c r="S143" s="19">
        <v>136</v>
      </c>
      <c r="T143" s="1">
        <f t="array" ref="T143">MMULT(temps[[#This Row],[temp_2]:[forecast_under]],$AB$37:$AB$42)+$AB$36</f>
        <v>69.429982823912042</v>
      </c>
      <c r="U143" s="27">
        <f>$AL$38*temps[[#This Row],[temp_1]]+$AL$37</f>
        <v>69.689392730338042</v>
      </c>
      <c r="V143" s="17"/>
      <c r="W143" s="17"/>
      <c r="X143" s="17"/>
      <c r="Y143" s="17"/>
    </row>
    <row r="144" spans="1:25" x14ac:dyDescent="0.25">
      <c r="A144" s="1">
        <v>5</v>
      </c>
      <c r="B144" s="17">
        <v>19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1">
        <v>71</v>
      </c>
      <c r="K144" s="1">
        <v>64</v>
      </c>
      <c r="L144" s="1">
        <v>65.400000000000006</v>
      </c>
      <c r="M144" s="1">
        <v>62</v>
      </c>
      <c r="N144" s="1">
        <v>68</v>
      </c>
      <c r="O144" s="1">
        <v>67</v>
      </c>
      <c r="P144" s="17">
        <v>63</v>
      </c>
      <c r="Q144" s="17">
        <v>56</v>
      </c>
      <c r="R144" s="18" t="s">
        <v>20</v>
      </c>
      <c r="S144" s="19">
        <v>137</v>
      </c>
      <c r="T144" s="1">
        <f t="array" ref="T144">MMULT(temps[[#This Row],[temp_2]:[forecast_under]],$AB$37:$AB$42)+$AB$36</f>
        <v>65.058003321655207</v>
      </c>
      <c r="U144" s="27">
        <f>$AL$38*temps[[#This Row],[temp_1]]+$AL$37</f>
        <v>63.698995300855778</v>
      </c>
      <c r="V144" s="17"/>
      <c r="W144" s="17"/>
      <c r="X144" s="17"/>
      <c r="Y144" s="17"/>
    </row>
    <row r="145" spans="1:25" x14ac:dyDescent="0.25">
      <c r="A145" s="1">
        <v>5</v>
      </c>
      <c r="B145" s="17">
        <v>20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1">
        <v>64</v>
      </c>
      <c r="K145" s="1">
        <v>63</v>
      </c>
      <c r="L145" s="1">
        <v>65.599999999999994</v>
      </c>
      <c r="M145" s="1">
        <v>63</v>
      </c>
      <c r="N145" s="1">
        <v>70</v>
      </c>
      <c r="O145" s="1">
        <v>64</v>
      </c>
      <c r="P145" s="17">
        <v>66</v>
      </c>
      <c r="Q145" s="17">
        <v>73</v>
      </c>
      <c r="R145" s="18" t="s">
        <v>20</v>
      </c>
      <c r="S145" s="19">
        <v>138</v>
      </c>
      <c r="T145" s="1">
        <f t="array" ref="T145">MMULT(temps[[#This Row],[temp_2]:[forecast_under]],$AB$37:$AB$42)+$AB$36</f>
        <v>66.037328331815374</v>
      </c>
      <c r="U145" s="27">
        <f>$AL$38*temps[[#This Row],[temp_1]]+$AL$37</f>
        <v>62.843224239501168</v>
      </c>
      <c r="V145" s="17"/>
      <c r="W145" s="17"/>
      <c r="X145" s="17"/>
      <c r="Y145" s="17"/>
    </row>
    <row r="146" spans="1:25" x14ac:dyDescent="0.25">
      <c r="A146" s="1">
        <v>5</v>
      </c>
      <c r="B146" s="17">
        <v>21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1">
        <v>63</v>
      </c>
      <c r="K146" s="1">
        <v>66</v>
      </c>
      <c r="L146" s="1">
        <v>65.7</v>
      </c>
      <c r="M146" s="1">
        <v>62</v>
      </c>
      <c r="N146" s="1">
        <v>67</v>
      </c>
      <c r="O146" s="1">
        <v>65</v>
      </c>
      <c r="P146" s="17">
        <v>59</v>
      </c>
      <c r="Q146" s="17">
        <v>49</v>
      </c>
      <c r="R146" s="18" t="s">
        <v>20</v>
      </c>
      <c r="S146" s="19">
        <v>139</v>
      </c>
      <c r="T146" s="1">
        <f t="array" ref="T146">MMULT(temps[[#This Row],[temp_2]:[forecast_under]],$AB$37:$AB$42)+$AB$36</f>
        <v>67.433553093536915</v>
      </c>
      <c r="U146" s="27">
        <f>$AL$38*temps[[#This Row],[temp_1]]+$AL$37</f>
        <v>65.410537423564989</v>
      </c>
      <c r="V146" s="17"/>
      <c r="W146" s="17"/>
      <c r="X146" s="17"/>
      <c r="Y146" s="17"/>
    </row>
    <row r="147" spans="1:25" x14ac:dyDescent="0.25">
      <c r="A147" s="1">
        <v>5</v>
      </c>
      <c r="B147" s="17">
        <v>22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1">
        <v>66</v>
      </c>
      <c r="K147" s="1">
        <v>59</v>
      </c>
      <c r="L147" s="1">
        <v>65.900000000000006</v>
      </c>
      <c r="M147" s="1">
        <v>62</v>
      </c>
      <c r="N147" s="1">
        <v>66</v>
      </c>
      <c r="O147" s="1">
        <v>65</v>
      </c>
      <c r="P147" s="17">
        <v>66</v>
      </c>
      <c r="Q147" s="17">
        <v>80</v>
      </c>
      <c r="R147" s="18" t="s">
        <v>20</v>
      </c>
      <c r="S147" s="19">
        <v>140</v>
      </c>
      <c r="T147" s="1">
        <f t="array" ref="T147">MMULT(temps[[#This Row],[temp_2]:[forecast_under]],$AB$37:$AB$42)+$AB$36</f>
        <v>64.094822644712394</v>
      </c>
      <c r="U147" s="27">
        <f>$AL$38*temps[[#This Row],[temp_1]]+$AL$37</f>
        <v>59.420139994082732</v>
      </c>
      <c r="V147" s="17"/>
      <c r="W147" s="17"/>
      <c r="X147" s="17"/>
      <c r="Y147" s="17"/>
    </row>
    <row r="148" spans="1:25" x14ac:dyDescent="0.25">
      <c r="A148" s="1">
        <v>5</v>
      </c>
      <c r="B148" s="17">
        <v>23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1">
        <v>59</v>
      </c>
      <c r="K148" s="1">
        <v>66</v>
      </c>
      <c r="L148" s="1">
        <v>66.099999999999994</v>
      </c>
      <c r="M148" s="1">
        <v>63</v>
      </c>
      <c r="N148" s="1">
        <v>68</v>
      </c>
      <c r="O148" s="1">
        <v>68</v>
      </c>
      <c r="P148" s="17">
        <v>65</v>
      </c>
      <c r="Q148" s="17">
        <v>66</v>
      </c>
      <c r="R148" s="18" t="s">
        <v>20</v>
      </c>
      <c r="S148" s="19">
        <v>141</v>
      </c>
      <c r="T148" s="1">
        <f t="array" ref="T148">MMULT(temps[[#This Row],[temp_2]:[forecast_under]],$AB$37:$AB$42)+$AB$36</f>
        <v>65.929821131562917</v>
      </c>
      <c r="U148" s="27">
        <f>$AL$38*temps[[#This Row],[temp_1]]+$AL$37</f>
        <v>65.410537423564989</v>
      </c>
      <c r="V148" s="17"/>
      <c r="W148" s="17"/>
      <c r="X148" s="17"/>
      <c r="Y148" s="17"/>
    </row>
    <row r="149" spans="1:25" x14ac:dyDescent="0.25">
      <c r="A149" s="1">
        <v>5</v>
      </c>
      <c r="B149" s="17">
        <v>24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1">
        <v>66</v>
      </c>
      <c r="K149" s="1">
        <v>65</v>
      </c>
      <c r="L149" s="1">
        <v>66.2</v>
      </c>
      <c r="M149" s="1">
        <v>66</v>
      </c>
      <c r="N149" s="1">
        <v>71</v>
      </c>
      <c r="O149" s="1">
        <v>66</v>
      </c>
      <c r="P149" s="17">
        <v>66</v>
      </c>
      <c r="Q149" s="17">
        <v>67</v>
      </c>
      <c r="R149" s="18" t="s">
        <v>20</v>
      </c>
      <c r="S149" s="19">
        <v>142</v>
      </c>
      <c r="T149" s="1">
        <f t="array" ref="T149">MMULT(temps[[#This Row],[temp_2]:[forecast_under]],$AB$37:$AB$42)+$AB$36</f>
        <v>66.445742119703112</v>
      </c>
      <c r="U149" s="27">
        <f>$AL$38*temps[[#This Row],[temp_1]]+$AL$37</f>
        <v>64.554766362210387</v>
      </c>
      <c r="V149" s="17"/>
      <c r="W149" s="17"/>
      <c r="X149" s="17"/>
      <c r="Y149" s="17"/>
    </row>
    <row r="150" spans="1:25" x14ac:dyDescent="0.25">
      <c r="A150" s="1">
        <v>5</v>
      </c>
      <c r="B150" s="17">
        <v>25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1">
        <v>65</v>
      </c>
      <c r="K150" s="1">
        <v>66</v>
      </c>
      <c r="L150" s="1">
        <v>66.400000000000006</v>
      </c>
      <c r="M150" s="1">
        <v>65</v>
      </c>
      <c r="N150" s="1">
        <v>67</v>
      </c>
      <c r="O150" s="1">
        <v>66</v>
      </c>
      <c r="P150" s="17">
        <v>66</v>
      </c>
      <c r="Q150" s="17">
        <v>60</v>
      </c>
      <c r="R150" s="18" t="s">
        <v>20</v>
      </c>
      <c r="S150" s="19">
        <v>143</v>
      </c>
      <c r="T150" s="1">
        <f t="array" ref="T150">MMULT(temps[[#This Row],[temp_2]:[forecast_under]],$AB$37:$AB$42)+$AB$36</f>
        <v>67.530975722682655</v>
      </c>
      <c r="U150" s="27">
        <f>$AL$38*temps[[#This Row],[temp_1]]+$AL$37</f>
        <v>65.410537423564989</v>
      </c>
      <c r="V150" s="17"/>
      <c r="W150" s="17"/>
      <c r="X150" s="17"/>
      <c r="Y150" s="17"/>
    </row>
    <row r="151" spans="1:25" x14ac:dyDescent="0.25">
      <c r="A151" s="1">
        <v>5</v>
      </c>
      <c r="B151" s="17">
        <v>26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1">
        <v>66</v>
      </c>
      <c r="K151" s="1">
        <v>66</v>
      </c>
      <c r="L151" s="1">
        <v>66.5</v>
      </c>
      <c r="M151" s="1">
        <v>64</v>
      </c>
      <c r="N151" s="1">
        <v>70</v>
      </c>
      <c r="O151" s="1">
        <v>65</v>
      </c>
      <c r="P151" s="17">
        <v>65</v>
      </c>
      <c r="Q151" s="17">
        <v>85</v>
      </c>
      <c r="R151" s="18" t="s">
        <v>20</v>
      </c>
      <c r="S151" s="19">
        <v>144</v>
      </c>
      <c r="T151" s="1">
        <f t="array" ref="T151">MMULT(temps[[#This Row],[temp_2]:[forecast_under]],$AB$37:$AB$42)+$AB$36</f>
        <v>68.083217001879007</v>
      </c>
      <c r="U151" s="27">
        <f>$AL$38*temps[[#This Row],[temp_1]]+$AL$37</f>
        <v>65.410537423564989</v>
      </c>
      <c r="V151" s="17"/>
      <c r="W151" s="17"/>
      <c r="X151" s="17"/>
      <c r="Y151" s="17"/>
    </row>
    <row r="152" spans="1:25" x14ac:dyDescent="0.25">
      <c r="A152" s="1">
        <v>5</v>
      </c>
      <c r="B152" s="17">
        <v>27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1">
        <v>66</v>
      </c>
      <c r="K152" s="1">
        <v>65</v>
      </c>
      <c r="L152" s="1">
        <v>66.7</v>
      </c>
      <c r="M152" s="1">
        <v>64</v>
      </c>
      <c r="N152" s="1">
        <v>67</v>
      </c>
      <c r="O152" s="1">
        <v>68</v>
      </c>
      <c r="P152" s="17">
        <v>64</v>
      </c>
      <c r="Q152" s="17">
        <v>73</v>
      </c>
      <c r="R152" s="18" t="s">
        <v>20</v>
      </c>
      <c r="S152" s="19">
        <v>145</v>
      </c>
      <c r="T152" s="1">
        <f t="array" ref="T152">MMULT(temps[[#This Row],[temp_2]:[forecast_under]],$AB$37:$AB$42)+$AB$36</f>
        <v>66.295216726476966</v>
      </c>
      <c r="U152" s="27">
        <f>$AL$38*temps[[#This Row],[temp_1]]+$AL$37</f>
        <v>64.554766362210387</v>
      </c>
      <c r="V152" s="17"/>
      <c r="W152" s="17"/>
      <c r="X152" s="17"/>
      <c r="Y152" s="17"/>
    </row>
    <row r="153" spans="1:25" x14ac:dyDescent="0.25">
      <c r="A153" s="1">
        <v>5</v>
      </c>
      <c r="B153" s="17">
        <v>28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1">
        <v>65</v>
      </c>
      <c r="K153" s="1">
        <v>64</v>
      </c>
      <c r="L153" s="1">
        <v>66.8</v>
      </c>
      <c r="M153" s="1">
        <v>64</v>
      </c>
      <c r="N153" s="1">
        <v>69</v>
      </c>
      <c r="O153" s="1">
        <v>65</v>
      </c>
      <c r="P153" s="17">
        <v>64</v>
      </c>
      <c r="Q153" s="17">
        <v>64</v>
      </c>
      <c r="R153" s="18" t="s">
        <v>20</v>
      </c>
      <c r="S153" s="19">
        <v>146</v>
      </c>
      <c r="T153" s="1">
        <f t="array" ref="T153">MMULT(temps[[#This Row],[temp_2]:[forecast_under]],$AB$37:$AB$42)+$AB$36</f>
        <v>67.401567908164907</v>
      </c>
      <c r="U153" s="27">
        <f>$AL$38*temps[[#This Row],[temp_1]]+$AL$37</f>
        <v>63.698995300855778</v>
      </c>
      <c r="V153" s="17"/>
      <c r="W153" s="17"/>
      <c r="X153" s="17"/>
      <c r="Y153" s="17"/>
    </row>
    <row r="154" spans="1:25" x14ac:dyDescent="0.25">
      <c r="A154" s="1">
        <v>5</v>
      </c>
      <c r="B154" s="17">
        <v>29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1">
        <v>64</v>
      </c>
      <c r="K154" s="1">
        <v>64</v>
      </c>
      <c r="L154" s="1">
        <v>67</v>
      </c>
      <c r="M154" s="1">
        <v>65</v>
      </c>
      <c r="N154" s="1">
        <v>71</v>
      </c>
      <c r="O154" s="1">
        <v>65</v>
      </c>
      <c r="P154" s="17">
        <v>64</v>
      </c>
      <c r="Q154" s="17">
        <v>76</v>
      </c>
      <c r="R154" s="18" t="s">
        <v>20</v>
      </c>
      <c r="S154" s="19">
        <v>147</v>
      </c>
      <c r="T154" s="1">
        <f t="array" ref="T154">MMULT(temps[[#This Row],[temp_2]:[forecast_under]],$AB$37:$AB$42)+$AB$36</f>
        <v>67.389158037803981</v>
      </c>
      <c r="U154" s="27">
        <f>$AL$38*temps[[#This Row],[temp_1]]+$AL$37</f>
        <v>63.698995300855778</v>
      </c>
      <c r="V154" s="17"/>
      <c r="W154" s="17"/>
      <c r="X154" s="17"/>
      <c r="Y154" s="17"/>
    </row>
    <row r="155" spans="1:25" x14ac:dyDescent="0.25">
      <c r="A155" s="1">
        <v>5</v>
      </c>
      <c r="B155" s="17">
        <v>30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1">
        <v>64</v>
      </c>
      <c r="K155" s="1">
        <v>64</v>
      </c>
      <c r="L155" s="1">
        <v>67.099999999999994</v>
      </c>
      <c r="M155" s="1">
        <v>64</v>
      </c>
      <c r="N155" s="1">
        <v>70</v>
      </c>
      <c r="O155" s="1">
        <v>66</v>
      </c>
      <c r="P155" s="17">
        <v>71</v>
      </c>
      <c r="Q155" s="17">
        <v>69</v>
      </c>
      <c r="R155" s="18" t="s">
        <v>20</v>
      </c>
      <c r="S155" s="19">
        <v>148</v>
      </c>
      <c r="T155" s="1">
        <f t="array" ref="T155">MMULT(temps[[#This Row],[temp_2]:[forecast_under]],$AB$37:$AB$42)+$AB$36</f>
        <v>67.070675818292244</v>
      </c>
      <c r="U155" s="27">
        <f>$AL$38*temps[[#This Row],[temp_1]]+$AL$37</f>
        <v>63.698995300855778</v>
      </c>
      <c r="V155" s="17"/>
      <c r="W155" s="17"/>
      <c r="X155" s="17"/>
      <c r="Y155" s="17"/>
    </row>
    <row r="156" spans="1:25" x14ac:dyDescent="0.25">
      <c r="A156" s="1">
        <v>5</v>
      </c>
      <c r="B156" s="17">
        <v>31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1">
        <v>64</v>
      </c>
      <c r="K156" s="1">
        <v>71</v>
      </c>
      <c r="L156" s="1">
        <v>67.3</v>
      </c>
      <c r="M156" s="1">
        <v>63</v>
      </c>
      <c r="N156" s="1">
        <v>72</v>
      </c>
      <c r="O156" s="1">
        <v>68</v>
      </c>
      <c r="P156" s="17">
        <v>79</v>
      </c>
      <c r="Q156" s="17">
        <v>85</v>
      </c>
      <c r="R156" s="18" t="s">
        <v>20</v>
      </c>
      <c r="S156" s="19">
        <v>149</v>
      </c>
      <c r="T156" s="1">
        <f t="array" ref="T156">MMULT(temps[[#This Row],[temp_2]:[forecast_under]],$AB$37:$AB$42)+$AB$36</f>
        <v>69.805226662166405</v>
      </c>
      <c r="U156" s="27">
        <f>$AL$38*temps[[#This Row],[temp_1]]+$AL$37</f>
        <v>69.689392730338042</v>
      </c>
      <c r="V156" s="17"/>
      <c r="W156" s="17"/>
      <c r="X156" s="17"/>
      <c r="Y156" s="17"/>
    </row>
    <row r="157" spans="1:25" x14ac:dyDescent="0.25">
      <c r="A157" s="1">
        <v>6</v>
      </c>
      <c r="B157" s="17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1">
        <v>71</v>
      </c>
      <c r="K157" s="1">
        <v>79</v>
      </c>
      <c r="L157" s="1">
        <v>67.400000000000006</v>
      </c>
      <c r="M157" s="1">
        <v>65</v>
      </c>
      <c r="N157" s="1">
        <v>69</v>
      </c>
      <c r="O157" s="1">
        <v>66</v>
      </c>
      <c r="P157" s="17">
        <v>75</v>
      </c>
      <c r="Q157" s="17">
        <v>58</v>
      </c>
      <c r="R157" s="18" t="s">
        <v>20</v>
      </c>
      <c r="S157" s="19">
        <v>150</v>
      </c>
      <c r="T157" s="1">
        <f t="array" ref="T157">MMULT(temps[[#This Row],[temp_2]:[forecast_under]],$AB$37:$AB$42)+$AB$36</f>
        <v>75.616521657833061</v>
      </c>
      <c r="U157" s="27">
        <f>$AL$38*temps[[#This Row],[temp_1]]+$AL$37</f>
        <v>76.535561221174902</v>
      </c>
      <c r="V157" s="17"/>
      <c r="W157" s="17"/>
      <c r="X157" s="17"/>
      <c r="Y157" s="17"/>
    </row>
    <row r="158" spans="1:25" x14ac:dyDescent="0.25">
      <c r="A158" s="1">
        <v>6</v>
      </c>
      <c r="B158" s="17">
        <v>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1">
        <v>79</v>
      </c>
      <c r="K158" s="1">
        <v>75</v>
      </c>
      <c r="L158" s="1">
        <v>67.599999999999994</v>
      </c>
      <c r="M158" s="1">
        <v>64</v>
      </c>
      <c r="N158" s="1">
        <v>71</v>
      </c>
      <c r="O158" s="1">
        <v>67</v>
      </c>
      <c r="P158" s="17">
        <v>71</v>
      </c>
      <c r="Q158" s="17">
        <v>77</v>
      </c>
      <c r="R158" s="18" t="s">
        <v>20</v>
      </c>
      <c r="S158" s="19">
        <v>151</v>
      </c>
      <c r="T158" s="1">
        <f t="array" ref="T158">MMULT(temps[[#This Row],[temp_2]:[forecast_under]],$AB$37:$AB$42)+$AB$36</f>
        <v>73.298186520732656</v>
      </c>
      <c r="U158" s="27">
        <f>$AL$38*temps[[#This Row],[temp_1]]+$AL$37</f>
        <v>73.112476975756465</v>
      </c>
      <c r="V158" s="17"/>
      <c r="W158" s="17"/>
      <c r="X158" s="17"/>
      <c r="Y158" s="17"/>
    </row>
    <row r="159" spans="1:25" x14ac:dyDescent="0.25">
      <c r="A159" s="1">
        <v>6</v>
      </c>
      <c r="B159" s="17">
        <v>3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1">
        <v>75</v>
      </c>
      <c r="K159" s="1">
        <v>71</v>
      </c>
      <c r="L159" s="1">
        <v>67.7</v>
      </c>
      <c r="M159" s="1">
        <v>64</v>
      </c>
      <c r="N159" s="1">
        <v>71</v>
      </c>
      <c r="O159" s="1">
        <v>66</v>
      </c>
      <c r="P159" s="17">
        <v>80</v>
      </c>
      <c r="Q159" s="17">
        <v>55</v>
      </c>
      <c r="R159" s="18" t="s">
        <v>20</v>
      </c>
      <c r="S159" s="19">
        <v>152</v>
      </c>
      <c r="T159" s="1">
        <f t="array" ref="T159">MMULT(temps[[#This Row],[temp_2]:[forecast_under]],$AB$37:$AB$42)+$AB$36</f>
        <v>71.730139967578879</v>
      </c>
      <c r="U159" s="27">
        <f>$AL$38*temps[[#This Row],[temp_1]]+$AL$37</f>
        <v>69.689392730338042</v>
      </c>
      <c r="V159" s="17"/>
      <c r="W159" s="17"/>
      <c r="X159" s="17"/>
      <c r="Y159" s="17"/>
    </row>
    <row r="160" spans="1:25" x14ac:dyDescent="0.25">
      <c r="A160" s="1">
        <v>6</v>
      </c>
      <c r="B160" s="17">
        <v>4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1">
        <v>71</v>
      </c>
      <c r="K160" s="1">
        <v>80</v>
      </c>
      <c r="L160" s="1">
        <v>67.900000000000006</v>
      </c>
      <c r="M160" s="1">
        <v>63</v>
      </c>
      <c r="N160" s="1">
        <v>72</v>
      </c>
      <c r="O160" s="1">
        <v>66</v>
      </c>
      <c r="P160" s="17">
        <v>81</v>
      </c>
      <c r="Q160" s="17">
        <v>76</v>
      </c>
      <c r="R160" s="18" t="s">
        <v>20</v>
      </c>
      <c r="S160" s="19">
        <v>153</v>
      </c>
      <c r="T160" s="1">
        <f t="array" ref="T160">MMULT(temps[[#This Row],[temp_2]:[forecast_under]],$AB$37:$AB$42)+$AB$36</f>
        <v>76.619281148271028</v>
      </c>
      <c r="U160" s="27">
        <f>$AL$38*temps[[#This Row],[temp_1]]+$AL$37</f>
        <v>77.391332282529532</v>
      </c>
      <c r="V160" s="17"/>
      <c r="W160" s="17"/>
      <c r="X160" s="17"/>
      <c r="Y160" s="17"/>
    </row>
    <row r="161" spans="1:25" x14ac:dyDescent="0.25">
      <c r="A161" s="1">
        <v>6</v>
      </c>
      <c r="B161" s="17">
        <v>5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1">
        <v>80</v>
      </c>
      <c r="K161" s="1">
        <v>81</v>
      </c>
      <c r="L161" s="1">
        <v>68</v>
      </c>
      <c r="M161" s="1">
        <v>64</v>
      </c>
      <c r="N161" s="1">
        <v>70</v>
      </c>
      <c r="O161" s="1">
        <v>66</v>
      </c>
      <c r="P161" s="17">
        <v>92</v>
      </c>
      <c r="Q161" s="17">
        <v>54</v>
      </c>
      <c r="R161" s="18" t="s">
        <v>20</v>
      </c>
      <c r="S161" s="19">
        <v>154</v>
      </c>
      <c r="T161" s="1">
        <f t="array" ref="T161">MMULT(temps[[#This Row],[temp_2]:[forecast_under]],$AB$37:$AB$42)+$AB$36</f>
        <v>77.616449898333883</v>
      </c>
      <c r="U161" s="27">
        <f>$AL$38*temps[[#This Row],[temp_1]]+$AL$37</f>
        <v>78.247103343884135</v>
      </c>
      <c r="V161" s="17"/>
      <c r="W161" s="17"/>
      <c r="X161" s="17"/>
      <c r="Y161" s="17"/>
    </row>
    <row r="162" spans="1:25" x14ac:dyDescent="0.25">
      <c r="A162" s="1">
        <v>6</v>
      </c>
      <c r="B162" s="17">
        <v>6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1">
        <v>81</v>
      </c>
      <c r="K162" s="1">
        <v>92</v>
      </c>
      <c r="L162" s="1">
        <v>68.2</v>
      </c>
      <c r="M162" s="1">
        <v>65</v>
      </c>
      <c r="N162" s="1">
        <v>70</v>
      </c>
      <c r="O162" s="1">
        <v>67</v>
      </c>
      <c r="P162" s="17">
        <v>86</v>
      </c>
      <c r="Q162" s="17">
        <v>71</v>
      </c>
      <c r="R162" s="18" t="s">
        <v>20</v>
      </c>
      <c r="S162" s="19">
        <v>155</v>
      </c>
      <c r="T162" s="1">
        <f t="array" ref="T162">MMULT(temps[[#This Row],[temp_2]:[forecast_under]],$AB$37:$AB$42)+$AB$36</f>
        <v>83.100340129481822</v>
      </c>
      <c r="U162" s="27">
        <f>$AL$38*temps[[#This Row],[temp_1]]+$AL$37</f>
        <v>87.660585018784815</v>
      </c>
      <c r="V162" s="17"/>
      <c r="W162" s="17"/>
      <c r="X162" s="17"/>
      <c r="Y162" s="17"/>
    </row>
    <row r="163" spans="1:25" x14ac:dyDescent="0.25">
      <c r="A163" s="1">
        <v>6</v>
      </c>
      <c r="B163" s="17">
        <v>7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1">
        <v>92</v>
      </c>
      <c r="K163" s="1">
        <v>86</v>
      </c>
      <c r="L163" s="1">
        <v>68.3</v>
      </c>
      <c r="M163" s="1">
        <v>67</v>
      </c>
      <c r="N163" s="1">
        <v>69</v>
      </c>
      <c r="O163" s="1">
        <v>70</v>
      </c>
      <c r="P163" s="17">
        <v>85</v>
      </c>
      <c r="Q163" s="17">
        <v>58</v>
      </c>
      <c r="R163" s="18" t="s">
        <v>20</v>
      </c>
      <c r="S163" s="19">
        <v>156</v>
      </c>
      <c r="T163" s="1">
        <f t="array" ref="T163">MMULT(temps[[#This Row],[temp_2]:[forecast_under]],$AB$37:$AB$42)+$AB$36</f>
        <v>78.591420538351457</v>
      </c>
      <c r="U163" s="27">
        <f>$AL$38*temps[[#This Row],[temp_1]]+$AL$37</f>
        <v>82.525958650657174</v>
      </c>
      <c r="V163" s="17"/>
      <c r="W163" s="17"/>
      <c r="X163" s="17"/>
      <c r="Y163" s="17"/>
    </row>
    <row r="164" spans="1:25" x14ac:dyDescent="0.25">
      <c r="A164" s="1">
        <v>6</v>
      </c>
      <c r="B164" s="17">
        <v>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1">
        <v>86</v>
      </c>
      <c r="K164" s="1">
        <v>85</v>
      </c>
      <c r="L164" s="1">
        <v>68.5</v>
      </c>
      <c r="M164" s="1">
        <v>67</v>
      </c>
      <c r="N164" s="1">
        <v>70</v>
      </c>
      <c r="O164" s="1">
        <v>69</v>
      </c>
      <c r="P164" s="17">
        <v>67</v>
      </c>
      <c r="Q164" s="17">
        <v>81</v>
      </c>
      <c r="R164" s="18" t="s">
        <v>20</v>
      </c>
      <c r="S164" s="19">
        <v>157</v>
      </c>
      <c r="T164" s="1">
        <f t="array" ref="T164">MMULT(temps[[#This Row],[temp_2]:[forecast_under]],$AB$37:$AB$42)+$AB$36</f>
        <v>78.601334455697213</v>
      </c>
      <c r="U164" s="27">
        <f>$AL$38*temps[[#This Row],[temp_1]]+$AL$37</f>
        <v>81.670187589302571</v>
      </c>
      <c r="V164" s="17"/>
      <c r="W164" s="17"/>
      <c r="X164" s="17"/>
      <c r="Y164" s="17"/>
    </row>
    <row r="165" spans="1:25" x14ac:dyDescent="0.25">
      <c r="A165" s="1">
        <v>6</v>
      </c>
      <c r="B165" s="17">
        <v>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1">
        <v>85</v>
      </c>
      <c r="K165" s="1">
        <v>67</v>
      </c>
      <c r="L165" s="1">
        <v>68.599999999999994</v>
      </c>
      <c r="M165" s="1">
        <v>66</v>
      </c>
      <c r="N165" s="1">
        <v>73</v>
      </c>
      <c r="O165" s="1">
        <v>69</v>
      </c>
      <c r="P165" s="17">
        <v>65</v>
      </c>
      <c r="Q165" s="17">
        <v>80</v>
      </c>
      <c r="R165" s="18" t="s">
        <v>20</v>
      </c>
      <c r="S165" s="19">
        <v>158</v>
      </c>
      <c r="T165" s="1">
        <f t="array" ref="T165">MMULT(temps[[#This Row],[temp_2]:[forecast_under]],$AB$37:$AB$42)+$AB$36</f>
        <v>68.941836981887207</v>
      </c>
      <c r="U165" s="27">
        <f>$AL$38*temps[[#This Row],[temp_1]]+$AL$37</f>
        <v>66.266308484919605</v>
      </c>
      <c r="V165" s="17"/>
      <c r="W165" s="17"/>
      <c r="X165" s="17"/>
      <c r="Y165" s="17"/>
    </row>
    <row r="166" spans="1:25" x14ac:dyDescent="0.25">
      <c r="A166" s="1">
        <v>6</v>
      </c>
      <c r="B166" s="17">
        <v>10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1">
        <v>67</v>
      </c>
      <c r="K166" s="1">
        <v>65</v>
      </c>
      <c r="L166" s="1">
        <v>68.8</v>
      </c>
      <c r="M166" s="1">
        <v>67</v>
      </c>
      <c r="N166" s="1">
        <v>71</v>
      </c>
      <c r="O166" s="1">
        <v>67</v>
      </c>
      <c r="P166" s="17">
        <v>67</v>
      </c>
      <c r="Q166" s="17">
        <v>73</v>
      </c>
      <c r="R166" s="18" t="s">
        <v>20</v>
      </c>
      <c r="S166" s="19">
        <v>159</v>
      </c>
      <c r="T166" s="1">
        <f t="array" ref="T166">MMULT(temps[[#This Row],[temp_2]:[forecast_under]],$AB$37:$AB$42)+$AB$36</f>
        <v>68.788769411852599</v>
      </c>
      <c r="U166" s="27">
        <f>$AL$38*temps[[#This Row],[temp_1]]+$AL$37</f>
        <v>64.554766362210387</v>
      </c>
      <c r="V166" s="17"/>
      <c r="W166" s="17"/>
      <c r="X166" s="17"/>
      <c r="Y166" s="17"/>
    </row>
    <row r="167" spans="1:25" x14ac:dyDescent="0.25">
      <c r="A167" s="1">
        <v>6</v>
      </c>
      <c r="B167" s="17">
        <v>11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1">
        <v>65</v>
      </c>
      <c r="K167" s="1">
        <v>67</v>
      </c>
      <c r="L167" s="1">
        <v>69</v>
      </c>
      <c r="M167" s="1">
        <v>69</v>
      </c>
      <c r="N167" s="1">
        <v>72</v>
      </c>
      <c r="O167" s="1">
        <v>71</v>
      </c>
      <c r="P167" s="17">
        <v>65</v>
      </c>
      <c r="Q167" s="17">
        <v>87</v>
      </c>
      <c r="R167" s="18" t="s">
        <v>20</v>
      </c>
      <c r="S167" s="19">
        <v>160</v>
      </c>
      <c r="T167" s="1">
        <f t="array" ref="T167">MMULT(temps[[#This Row],[temp_2]:[forecast_under]],$AB$37:$AB$42)+$AB$36</f>
        <v>67.553288457861967</v>
      </c>
      <c r="U167" s="27">
        <f>$AL$38*temps[[#This Row],[temp_1]]+$AL$37</f>
        <v>66.266308484919605</v>
      </c>
      <c r="V167" s="17"/>
      <c r="W167" s="17"/>
      <c r="X167" s="17"/>
      <c r="Y167" s="17"/>
    </row>
    <row r="168" spans="1:25" x14ac:dyDescent="0.25">
      <c r="A168" s="1">
        <v>6</v>
      </c>
      <c r="B168" s="17">
        <v>12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1">
        <v>67</v>
      </c>
      <c r="K168" s="1">
        <v>65</v>
      </c>
      <c r="L168" s="1">
        <v>69.099999999999994</v>
      </c>
      <c r="M168" s="1">
        <v>65</v>
      </c>
      <c r="N168" s="1">
        <v>73</v>
      </c>
      <c r="O168" s="1">
        <v>70</v>
      </c>
      <c r="P168" s="17">
        <v>70</v>
      </c>
      <c r="Q168" s="17">
        <v>83</v>
      </c>
      <c r="R168" s="18" t="s">
        <v>20</v>
      </c>
      <c r="S168" s="19">
        <v>161</v>
      </c>
      <c r="T168" s="1">
        <f t="array" ref="T168">MMULT(temps[[#This Row],[temp_2]:[forecast_under]],$AB$37:$AB$42)+$AB$36</f>
        <v>67.403895433892018</v>
      </c>
      <c r="U168" s="27">
        <f>$AL$38*temps[[#This Row],[temp_1]]+$AL$37</f>
        <v>64.554766362210387</v>
      </c>
      <c r="V168" s="17"/>
      <c r="W168" s="17"/>
      <c r="X168" s="17"/>
      <c r="Y168" s="17"/>
    </row>
    <row r="169" spans="1:25" x14ac:dyDescent="0.25">
      <c r="A169" s="1">
        <v>6</v>
      </c>
      <c r="B169" s="17">
        <v>13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1">
        <v>65</v>
      </c>
      <c r="K169" s="1">
        <v>70</v>
      </c>
      <c r="L169" s="1">
        <v>69.3</v>
      </c>
      <c r="M169" s="1">
        <v>66</v>
      </c>
      <c r="N169" s="1">
        <v>72</v>
      </c>
      <c r="O169" s="1">
        <v>69</v>
      </c>
      <c r="P169" s="17">
        <v>66</v>
      </c>
      <c r="Q169" s="17">
        <v>79</v>
      </c>
      <c r="R169" s="18" t="s">
        <v>20</v>
      </c>
      <c r="S169" s="19">
        <v>162</v>
      </c>
      <c r="T169" s="1">
        <f t="array" ref="T169">MMULT(temps[[#This Row],[temp_2]:[forecast_under]],$AB$37:$AB$42)+$AB$36</f>
        <v>70.812015410379217</v>
      </c>
      <c r="U169" s="27">
        <f>$AL$38*temps[[#This Row],[temp_1]]+$AL$37</f>
        <v>68.833621668983426</v>
      </c>
      <c r="V169" s="17"/>
      <c r="W169" s="17"/>
      <c r="X169" s="17"/>
      <c r="Y169" s="17"/>
    </row>
    <row r="170" spans="1:25" x14ac:dyDescent="0.25">
      <c r="A170" s="1">
        <v>6</v>
      </c>
      <c r="B170" s="17">
        <v>14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1">
        <v>70</v>
      </c>
      <c r="K170" s="1">
        <v>66</v>
      </c>
      <c r="L170" s="1">
        <v>69.5</v>
      </c>
      <c r="M170" s="1">
        <v>66</v>
      </c>
      <c r="N170" s="1">
        <v>71</v>
      </c>
      <c r="O170" s="1">
        <v>69</v>
      </c>
      <c r="P170" s="17">
        <v>60</v>
      </c>
      <c r="Q170" s="17">
        <v>85</v>
      </c>
      <c r="R170" s="18" t="s">
        <v>20</v>
      </c>
      <c r="S170" s="19">
        <v>163</v>
      </c>
      <c r="T170" s="1">
        <f t="array" ref="T170">MMULT(temps[[#This Row],[temp_2]:[forecast_under]],$AB$37:$AB$42)+$AB$36</f>
        <v>69.130102593488687</v>
      </c>
      <c r="U170" s="27">
        <f>$AL$38*temps[[#This Row],[temp_1]]+$AL$37</f>
        <v>65.410537423564989</v>
      </c>
      <c r="V170" s="17"/>
      <c r="W170" s="17"/>
      <c r="X170" s="17"/>
      <c r="Y170" s="17"/>
    </row>
    <row r="171" spans="1:25" x14ac:dyDescent="0.25">
      <c r="A171" s="1">
        <v>6</v>
      </c>
      <c r="B171" s="17">
        <v>15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  <c r="J171" s="1">
        <v>66</v>
      </c>
      <c r="K171" s="1">
        <v>60</v>
      </c>
      <c r="L171" s="1">
        <v>69.7</v>
      </c>
      <c r="M171" s="1">
        <v>65</v>
      </c>
      <c r="N171" s="1">
        <v>73</v>
      </c>
      <c r="O171" s="1">
        <v>71</v>
      </c>
      <c r="P171" s="17">
        <v>67</v>
      </c>
      <c r="Q171" s="17">
        <v>69</v>
      </c>
      <c r="R171" s="18" t="s">
        <v>20</v>
      </c>
      <c r="S171" s="19">
        <v>164</v>
      </c>
      <c r="T171" s="1">
        <f t="array" ref="T171">MMULT(temps[[#This Row],[temp_2]:[forecast_under]],$AB$37:$AB$42)+$AB$36</f>
        <v>64.823503873271676</v>
      </c>
      <c r="U171" s="27">
        <f>$AL$38*temps[[#This Row],[temp_1]]+$AL$37</f>
        <v>60.275911055437341</v>
      </c>
      <c r="V171" s="17"/>
      <c r="W171" s="17"/>
      <c r="X171" s="17"/>
      <c r="Y171" s="17"/>
    </row>
    <row r="172" spans="1:25" x14ac:dyDescent="0.25">
      <c r="A172" s="1">
        <v>6</v>
      </c>
      <c r="B172" s="17">
        <v>16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1">
        <v>60</v>
      </c>
      <c r="K172" s="1">
        <v>67</v>
      </c>
      <c r="L172" s="1">
        <v>69.8</v>
      </c>
      <c r="M172" s="1">
        <v>68</v>
      </c>
      <c r="N172" s="1">
        <v>72</v>
      </c>
      <c r="O172" s="1">
        <v>71</v>
      </c>
      <c r="P172" s="17">
        <v>71</v>
      </c>
      <c r="Q172" s="17">
        <v>87</v>
      </c>
      <c r="R172" s="18" t="s">
        <v>20</v>
      </c>
      <c r="S172" s="19">
        <v>165</v>
      </c>
      <c r="T172" s="1">
        <f t="array" ref="T172">MMULT(temps[[#This Row],[temp_2]:[forecast_under]],$AB$37:$AB$42)+$AB$36</f>
        <v>68.372848686214454</v>
      </c>
      <c r="U172" s="27">
        <f>$AL$38*temps[[#This Row],[temp_1]]+$AL$37</f>
        <v>66.266308484919605</v>
      </c>
      <c r="V172" s="17"/>
      <c r="W172" s="17"/>
      <c r="X172" s="17"/>
      <c r="Y172" s="17"/>
    </row>
    <row r="173" spans="1:25" x14ac:dyDescent="0.25">
      <c r="A173" s="1">
        <v>6</v>
      </c>
      <c r="B173" s="17">
        <v>17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1">
        <v>67</v>
      </c>
      <c r="K173" s="1">
        <v>71</v>
      </c>
      <c r="L173" s="1">
        <v>70</v>
      </c>
      <c r="M173" s="1">
        <v>66</v>
      </c>
      <c r="N173" s="1">
        <v>74</v>
      </c>
      <c r="O173" s="1">
        <v>69</v>
      </c>
      <c r="P173" s="17">
        <v>67</v>
      </c>
      <c r="Q173" s="17">
        <v>54</v>
      </c>
      <c r="R173" s="18" t="s">
        <v>20</v>
      </c>
      <c r="S173" s="19">
        <v>166</v>
      </c>
      <c r="T173" s="1">
        <f t="array" ref="T173">MMULT(temps[[#This Row],[temp_2]:[forecast_under]],$AB$37:$AB$42)+$AB$36</f>
        <v>72.049331382729918</v>
      </c>
      <c r="U173" s="27">
        <f>$AL$38*temps[[#This Row],[temp_1]]+$AL$37</f>
        <v>69.689392730338042</v>
      </c>
      <c r="V173" s="17"/>
      <c r="W173" s="17"/>
      <c r="X173" s="17"/>
      <c r="Y173" s="17"/>
    </row>
    <row r="174" spans="1:25" x14ac:dyDescent="0.25">
      <c r="A174" s="1">
        <v>6</v>
      </c>
      <c r="B174" s="17">
        <v>18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1">
        <v>71</v>
      </c>
      <c r="K174" s="1">
        <v>67</v>
      </c>
      <c r="L174" s="1">
        <v>70.2</v>
      </c>
      <c r="M174" s="1">
        <v>67</v>
      </c>
      <c r="N174" s="1">
        <v>75</v>
      </c>
      <c r="O174" s="1">
        <v>69</v>
      </c>
      <c r="P174" s="17">
        <v>65</v>
      </c>
      <c r="Q174" s="17">
        <v>77</v>
      </c>
      <c r="R174" s="18" t="s">
        <v>20</v>
      </c>
      <c r="S174" s="19">
        <v>167</v>
      </c>
      <c r="T174" s="1">
        <f t="array" ref="T174">MMULT(temps[[#This Row],[temp_2]:[forecast_under]],$AB$37:$AB$42)+$AB$36</f>
        <v>70.128620401080013</v>
      </c>
      <c r="U174" s="27">
        <f>$AL$38*temps[[#This Row],[temp_1]]+$AL$37</f>
        <v>66.266308484919605</v>
      </c>
      <c r="V174" s="17"/>
      <c r="W174" s="17"/>
      <c r="X174" s="17"/>
      <c r="Y174" s="17"/>
    </row>
    <row r="175" spans="1:25" x14ac:dyDescent="0.25">
      <c r="A175" s="1">
        <v>6</v>
      </c>
      <c r="B175" s="17">
        <v>19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1">
        <v>67</v>
      </c>
      <c r="K175" s="1">
        <v>65</v>
      </c>
      <c r="L175" s="1">
        <v>70.400000000000006</v>
      </c>
      <c r="M175" s="1">
        <v>69</v>
      </c>
      <c r="N175" s="1">
        <v>73</v>
      </c>
      <c r="O175" s="1">
        <v>70</v>
      </c>
      <c r="P175" s="17">
        <v>70</v>
      </c>
      <c r="Q175" s="17">
        <v>58</v>
      </c>
      <c r="R175" s="18" t="s">
        <v>20</v>
      </c>
      <c r="S175" s="19">
        <v>168</v>
      </c>
      <c r="T175" s="1">
        <f t="array" ref="T175">MMULT(temps[[#This Row],[temp_2]:[forecast_under]],$AB$37:$AB$42)+$AB$36</f>
        <v>68.626276111776804</v>
      </c>
      <c r="U175" s="27">
        <f>$AL$38*temps[[#This Row],[temp_1]]+$AL$37</f>
        <v>64.554766362210387</v>
      </c>
      <c r="V175" s="17"/>
      <c r="W175" s="17"/>
      <c r="X175" s="17"/>
      <c r="Y175" s="17"/>
    </row>
    <row r="176" spans="1:25" x14ac:dyDescent="0.25">
      <c r="A176" s="1">
        <v>6</v>
      </c>
      <c r="B176" s="17">
        <v>20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1">
        <v>65</v>
      </c>
      <c r="K176" s="1">
        <v>70</v>
      </c>
      <c r="L176" s="1">
        <v>70.599999999999994</v>
      </c>
      <c r="M176" s="1">
        <v>67</v>
      </c>
      <c r="N176" s="1">
        <v>71</v>
      </c>
      <c r="O176" s="1">
        <v>70</v>
      </c>
      <c r="P176" s="17">
        <v>76</v>
      </c>
      <c r="Q176" s="17">
        <v>79</v>
      </c>
      <c r="R176" s="18" t="s">
        <v>20</v>
      </c>
      <c r="S176" s="19">
        <v>169</v>
      </c>
      <c r="T176" s="1">
        <f t="array" ref="T176">MMULT(temps[[#This Row],[temp_2]:[forecast_under]],$AB$37:$AB$42)+$AB$36</f>
        <v>71.727291339405468</v>
      </c>
      <c r="U176" s="27">
        <f>$AL$38*temps[[#This Row],[temp_1]]+$AL$37</f>
        <v>68.833621668983426</v>
      </c>
      <c r="V176" s="17"/>
      <c r="W176" s="17"/>
      <c r="X176" s="17"/>
      <c r="Y176" s="17"/>
    </row>
    <row r="177" spans="1:25" x14ac:dyDescent="0.25">
      <c r="A177" s="1">
        <v>6</v>
      </c>
      <c r="B177" s="17">
        <v>21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1">
        <v>70</v>
      </c>
      <c r="K177" s="1">
        <v>76</v>
      </c>
      <c r="L177" s="1">
        <v>70.8</v>
      </c>
      <c r="M177" s="1">
        <v>68</v>
      </c>
      <c r="N177" s="1">
        <v>75</v>
      </c>
      <c r="O177" s="1">
        <v>71</v>
      </c>
      <c r="P177" s="17">
        <v>73</v>
      </c>
      <c r="Q177" s="17">
        <v>57</v>
      </c>
      <c r="R177" s="18" t="s">
        <v>20</v>
      </c>
      <c r="S177" s="19">
        <v>170</v>
      </c>
      <c r="T177" s="1">
        <f t="array" ref="T177">MMULT(temps[[#This Row],[temp_2]:[forecast_under]],$AB$37:$AB$42)+$AB$36</f>
        <v>74.3735811542428</v>
      </c>
      <c r="U177" s="27">
        <f>$AL$38*temps[[#This Row],[temp_1]]+$AL$37</f>
        <v>73.968248037111096</v>
      </c>
      <c r="V177" s="17"/>
      <c r="W177" s="17"/>
      <c r="X177" s="17"/>
      <c r="Y177" s="17"/>
    </row>
    <row r="178" spans="1:25" x14ac:dyDescent="0.25">
      <c r="A178" s="1">
        <v>6</v>
      </c>
      <c r="B178" s="17">
        <v>22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1">
        <v>76</v>
      </c>
      <c r="K178" s="1">
        <v>73</v>
      </c>
      <c r="L178" s="1">
        <v>71</v>
      </c>
      <c r="M178" s="1">
        <v>66</v>
      </c>
      <c r="N178" s="1">
        <v>71</v>
      </c>
      <c r="O178" s="1">
        <v>72</v>
      </c>
      <c r="P178" s="17">
        <v>75</v>
      </c>
      <c r="Q178" s="17">
        <v>78</v>
      </c>
      <c r="R178" s="18" t="s">
        <v>20</v>
      </c>
      <c r="S178" s="19">
        <v>171</v>
      </c>
      <c r="T178" s="1">
        <f t="array" ref="T178">MMULT(temps[[#This Row],[temp_2]:[forecast_under]],$AB$37:$AB$42)+$AB$36</f>
        <v>73.031292178289732</v>
      </c>
      <c r="U178" s="27">
        <f>$AL$38*temps[[#This Row],[temp_1]]+$AL$37</f>
        <v>71.400934853047261</v>
      </c>
      <c r="V178" s="17"/>
      <c r="W178" s="17"/>
      <c r="X178" s="17"/>
      <c r="Y178" s="17"/>
    </row>
    <row r="179" spans="1:25" x14ac:dyDescent="0.25">
      <c r="A179" s="1">
        <v>6</v>
      </c>
      <c r="B179" s="17">
        <v>23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1">
        <v>73</v>
      </c>
      <c r="K179" s="1">
        <v>75</v>
      </c>
      <c r="L179" s="1">
        <v>71.3</v>
      </c>
      <c r="M179" s="1">
        <v>68</v>
      </c>
      <c r="N179" s="1">
        <v>72</v>
      </c>
      <c r="O179" s="1">
        <v>71</v>
      </c>
      <c r="P179" s="17">
        <v>68</v>
      </c>
      <c r="Q179" s="17">
        <v>56</v>
      </c>
      <c r="R179" s="18" t="s">
        <v>20</v>
      </c>
      <c r="S179" s="19">
        <v>172</v>
      </c>
      <c r="T179" s="1">
        <f t="array" ref="T179">MMULT(temps[[#This Row],[temp_2]:[forecast_under]],$AB$37:$AB$42)+$AB$36</f>
        <v>74.716302008549675</v>
      </c>
      <c r="U179" s="27">
        <f>$AL$38*temps[[#This Row],[temp_1]]+$AL$37</f>
        <v>73.112476975756465</v>
      </c>
      <c r="V179" s="17"/>
      <c r="W179" s="17"/>
      <c r="X179" s="17"/>
      <c r="Y179" s="17"/>
    </row>
    <row r="180" spans="1:25" x14ac:dyDescent="0.25">
      <c r="A180" s="1">
        <v>6</v>
      </c>
      <c r="B180" s="17">
        <v>24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1">
        <v>75</v>
      </c>
      <c r="K180" s="1">
        <v>68</v>
      </c>
      <c r="L180" s="1">
        <v>71.5</v>
      </c>
      <c r="M180" s="1">
        <v>67</v>
      </c>
      <c r="N180" s="1">
        <v>73</v>
      </c>
      <c r="O180" s="1">
        <v>73</v>
      </c>
      <c r="P180" s="17">
        <v>69</v>
      </c>
      <c r="Q180" s="17">
        <v>65</v>
      </c>
      <c r="R180" s="18" t="s">
        <v>20</v>
      </c>
      <c r="S180" s="19">
        <v>173</v>
      </c>
      <c r="T180" s="1">
        <f t="array" ref="T180">MMULT(temps[[#This Row],[temp_2]:[forecast_under]],$AB$37:$AB$42)+$AB$36</f>
        <v>70.128564057344263</v>
      </c>
      <c r="U180" s="27">
        <f>$AL$38*temps[[#This Row],[temp_1]]+$AL$37</f>
        <v>67.122079546274222</v>
      </c>
      <c r="V180" s="17"/>
      <c r="W180" s="17"/>
      <c r="X180" s="17"/>
      <c r="Y180" s="17"/>
    </row>
    <row r="181" spans="1:25" x14ac:dyDescent="0.25">
      <c r="A181" s="1">
        <v>6</v>
      </c>
      <c r="B181" s="17">
        <v>25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1">
        <v>68</v>
      </c>
      <c r="K181" s="1">
        <v>69</v>
      </c>
      <c r="L181" s="1">
        <v>71.7</v>
      </c>
      <c r="M181" s="1">
        <v>68</v>
      </c>
      <c r="N181" s="1">
        <v>73</v>
      </c>
      <c r="O181" s="1">
        <v>73</v>
      </c>
      <c r="P181" s="17">
        <v>71</v>
      </c>
      <c r="Q181" s="17">
        <v>89</v>
      </c>
      <c r="R181" s="18" t="s">
        <v>20</v>
      </c>
      <c r="S181" s="19">
        <v>174</v>
      </c>
      <c r="T181" s="1">
        <f t="array" ref="T181">MMULT(temps[[#This Row],[temp_2]:[forecast_under]],$AB$37:$AB$42)+$AB$36</f>
        <v>70.617578324271236</v>
      </c>
      <c r="U181" s="27">
        <f>$AL$38*temps[[#This Row],[temp_1]]+$AL$37</f>
        <v>67.977850607628824</v>
      </c>
      <c r="V181" s="17"/>
      <c r="W181" s="17"/>
      <c r="X181" s="17"/>
      <c r="Y181" s="17"/>
    </row>
    <row r="182" spans="1:25" x14ac:dyDescent="0.25">
      <c r="A182" s="1">
        <v>6</v>
      </c>
      <c r="B182" s="17">
        <v>26</v>
      </c>
      <c r="C182" s="2">
        <v>0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1">
        <v>69</v>
      </c>
      <c r="K182" s="1">
        <v>71</v>
      </c>
      <c r="L182" s="1">
        <v>71.900000000000006</v>
      </c>
      <c r="M182" s="1">
        <v>67</v>
      </c>
      <c r="N182" s="1">
        <v>74</v>
      </c>
      <c r="O182" s="1">
        <v>72</v>
      </c>
      <c r="P182" s="17">
        <v>78</v>
      </c>
      <c r="Q182" s="17">
        <v>70</v>
      </c>
      <c r="R182" s="18" t="s">
        <v>20</v>
      </c>
      <c r="S182" s="19">
        <v>175</v>
      </c>
      <c r="T182" s="1">
        <f t="array" ref="T182">MMULT(temps[[#This Row],[temp_2]:[forecast_under]],$AB$37:$AB$42)+$AB$36</f>
        <v>72.494874440644509</v>
      </c>
      <c r="U182" s="27">
        <f>$AL$38*temps[[#This Row],[temp_1]]+$AL$37</f>
        <v>69.689392730338042</v>
      </c>
      <c r="V182" s="17"/>
      <c r="W182" s="17"/>
      <c r="X182" s="17"/>
      <c r="Y182" s="17"/>
    </row>
    <row r="183" spans="1:25" x14ac:dyDescent="0.25">
      <c r="A183" s="1">
        <v>6</v>
      </c>
      <c r="B183" s="17">
        <v>27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1">
        <v>71</v>
      </c>
      <c r="K183" s="1">
        <v>78</v>
      </c>
      <c r="L183" s="1">
        <v>72.2</v>
      </c>
      <c r="M183" s="1">
        <v>70</v>
      </c>
      <c r="N183" s="1">
        <v>74</v>
      </c>
      <c r="O183" s="1">
        <v>72</v>
      </c>
      <c r="P183" s="17">
        <v>85</v>
      </c>
      <c r="Q183" s="17">
        <v>84</v>
      </c>
      <c r="R183" s="18" t="s">
        <v>20</v>
      </c>
      <c r="S183" s="19">
        <v>176</v>
      </c>
      <c r="T183" s="1">
        <f t="array" ref="T183">MMULT(temps[[#This Row],[temp_2]:[forecast_under]],$AB$37:$AB$42)+$AB$36</f>
        <v>76.434425258953553</v>
      </c>
      <c r="U183" s="27">
        <f>$AL$38*temps[[#This Row],[temp_1]]+$AL$37</f>
        <v>75.6797901598203</v>
      </c>
      <c r="V183" s="17"/>
      <c r="W183" s="17"/>
      <c r="X183" s="17"/>
      <c r="Y183" s="17"/>
    </row>
    <row r="184" spans="1:25" x14ac:dyDescent="0.25">
      <c r="A184" s="1">
        <v>6</v>
      </c>
      <c r="B184" s="17">
        <v>28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1">
        <v>78</v>
      </c>
      <c r="K184" s="1">
        <v>85</v>
      </c>
      <c r="L184" s="1">
        <v>72.400000000000006</v>
      </c>
      <c r="M184" s="1">
        <v>72</v>
      </c>
      <c r="N184" s="1">
        <v>76</v>
      </c>
      <c r="O184" s="1">
        <v>74</v>
      </c>
      <c r="P184" s="17">
        <v>79</v>
      </c>
      <c r="Q184" s="17">
        <v>67</v>
      </c>
      <c r="R184" s="18" t="s">
        <v>20</v>
      </c>
      <c r="S184" s="19">
        <v>177</v>
      </c>
      <c r="T184" s="1">
        <f t="array" ref="T184">MMULT(temps[[#This Row],[temp_2]:[forecast_under]],$AB$37:$AB$42)+$AB$36</f>
        <v>79.189708937483317</v>
      </c>
      <c r="U184" s="27">
        <f>$AL$38*temps[[#This Row],[temp_1]]+$AL$37</f>
        <v>81.670187589302571</v>
      </c>
      <c r="V184" s="17"/>
      <c r="W184" s="17"/>
      <c r="X184" s="17"/>
      <c r="Y184" s="17"/>
    </row>
    <row r="185" spans="1:25" x14ac:dyDescent="0.25">
      <c r="A185" s="1">
        <v>6</v>
      </c>
      <c r="B185" s="17">
        <v>29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1">
        <v>85</v>
      </c>
      <c r="K185" s="1">
        <v>79</v>
      </c>
      <c r="L185" s="1">
        <v>72.599999999999994</v>
      </c>
      <c r="M185" s="1">
        <v>68</v>
      </c>
      <c r="N185" s="1">
        <v>76</v>
      </c>
      <c r="O185" s="1">
        <v>74</v>
      </c>
      <c r="P185" s="17">
        <v>74</v>
      </c>
      <c r="Q185" s="17">
        <v>81</v>
      </c>
      <c r="R185" s="18" t="s">
        <v>20</v>
      </c>
      <c r="S185" s="19">
        <v>178</v>
      </c>
      <c r="T185" s="1">
        <f t="array" ref="T185">MMULT(temps[[#This Row],[temp_2]:[forecast_under]],$AB$37:$AB$42)+$AB$36</f>
        <v>76.677818471686692</v>
      </c>
      <c r="U185" s="27">
        <f>$AL$38*temps[[#This Row],[temp_1]]+$AL$37</f>
        <v>76.535561221174902</v>
      </c>
      <c r="V185" s="17"/>
      <c r="W185" s="17"/>
      <c r="X185" s="17"/>
      <c r="Y185" s="17"/>
    </row>
    <row r="186" spans="1:25" x14ac:dyDescent="0.25">
      <c r="A186" s="1">
        <v>6</v>
      </c>
      <c r="B186" s="17">
        <v>30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1">
        <v>79</v>
      </c>
      <c r="K186" s="1">
        <v>74</v>
      </c>
      <c r="L186" s="1">
        <v>72.8</v>
      </c>
      <c r="M186" s="1">
        <v>71</v>
      </c>
      <c r="N186" s="1">
        <v>76</v>
      </c>
      <c r="O186" s="1">
        <v>72</v>
      </c>
      <c r="P186" s="17">
        <v>73</v>
      </c>
      <c r="Q186" s="17">
        <v>87</v>
      </c>
      <c r="R186" s="18" t="s">
        <v>20</v>
      </c>
      <c r="S186" s="19">
        <v>179</v>
      </c>
      <c r="T186" s="1">
        <f t="array" ref="T186">MMULT(temps[[#This Row],[temp_2]:[forecast_under]],$AB$37:$AB$42)+$AB$36</f>
        <v>75.011685570534496</v>
      </c>
      <c r="U186" s="27">
        <f>$AL$38*temps[[#This Row],[temp_1]]+$AL$37</f>
        <v>72.256705914401863</v>
      </c>
      <c r="V186" s="17"/>
      <c r="W186" s="17"/>
      <c r="X186" s="17"/>
      <c r="Y186" s="17"/>
    </row>
    <row r="187" spans="1:25" x14ac:dyDescent="0.25">
      <c r="A187" s="1">
        <v>7</v>
      </c>
      <c r="B187" s="17">
        <v>1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1">
        <v>74</v>
      </c>
      <c r="K187" s="1">
        <v>73</v>
      </c>
      <c r="L187" s="1">
        <v>73.099999999999994</v>
      </c>
      <c r="M187" s="1">
        <v>71</v>
      </c>
      <c r="N187" s="1">
        <v>75</v>
      </c>
      <c r="O187" s="1">
        <v>72</v>
      </c>
      <c r="P187" s="17">
        <v>76</v>
      </c>
      <c r="Q187" s="17">
        <v>93</v>
      </c>
      <c r="R187" s="18" t="s">
        <v>20</v>
      </c>
      <c r="S187" s="19">
        <v>180</v>
      </c>
      <c r="T187" s="1">
        <f t="array" ref="T187">MMULT(temps[[#This Row],[temp_2]:[forecast_under]],$AB$37:$AB$42)+$AB$36</f>
        <v>74.743915513175551</v>
      </c>
      <c r="U187" s="27">
        <f>$AL$38*temps[[#This Row],[temp_1]]+$AL$37</f>
        <v>71.400934853047261</v>
      </c>
      <c r="V187" s="17"/>
      <c r="W187" s="17"/>
      <c r="X187" s="17"/>
      <c r="Y187" s="17"/>
    </row>
    <row r="188" spans="1:25" x14ac:dyDescent="0.25">
      <c r="A188" s="1">
        <v>7</v>
      </c>
      <c r="B188" s="17">
        <v>2</v>
      </c>
      <c r="C188" s="2">
        <v>0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1">
        <v>73</v>
      </c>
      <c r="K188" s="1">
        <v>76</v>
      </c>
      <c r="L188" s="1">
        <v>73.3</v>
      </c>
      <c r="M188" s="1">
        <v>70</v>
      </c>
      <c r="N188" s="1">
        <v>77</v>
      </c>
      <c r="O188" s="1">
        <v>73</v>
      </c>
      <c r="P188" s="17">
        <v>76</v>
      </c>
      <c r="Q188" s="17">
        <v>84</v>
      </c>
      <c r="R188" s="18" t="s">
        <v>20</v>
      </c>
      <c r="S188" s="19">
        <v>181</v>
      </c>
      <c r="T188" s="1">
        <f t="array" ref="T188">MMULT(temps[[#This Row],[temp_2]:[forecast_under]],$AB$37:$AB$42)+$AB$36</f>
        <v>75.886192911597135</v>
      </c>
      <c r="U188" s="27">
        <f>$AL$38*temps[[#This Row],[temp_1]]+$AL$37</f>
        <v>73.968248037111096</v>
      </c>
      <c r="V188" s="17"/>
      <c r="W188" s="17"/>
      <c r="X188" s="17"/>
      <c r="Y188" s="17"/>
    </row>
    <row r="189" spans="1:25" x14ac:dyDescent="0.25">
      <c r="A189" s="1">
        <v>7</v>
      </c>
      <c r="B189" s="17">
        <v>3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1">
        <v>76</v>
      </c>
      <c r="K189" s="1">
        <v>76</v>
      </c>
      <c r="L189" s="1">
        <v>73.5</v>
      </c>
      <c r="M189" s="1">
        <v>69</v>
      </c>
      <c r="N189" s="1">
        <v>76</v>
      </c>
      <c r="O189" s="1">
        <v>75</v>
      </c>
      <c r="P189" s="17">
        <v>71</v>
      </c>
      <c r="Q189" s="17">
        <v>85</v>
      </c>
      <c r="R189" s="18" t="s">
        <v>20</v>
      </c>
      <c r="S189" s="19">
        <v>182</v>
      </c>
      <c r="T189" s="1">
        <f t="array" ref="T189">MMULT(temps[[#This Row],[temp_2]:[forecast_under]],$AB$37:$AB$42)+$AB$36</f>
        <v>75.202481616448054</v>
      </c>
      <c r="U189" s="27">
        <f>$AL$38*temps[[#This Row],[temp_1]]+$AL$37</f>
        <v>73.968248037111096</v>
      </c>
      <c r="V189" s="17"/>
      <c r="W189" s="17"/>
      <c r="X189" s="17"/>
      <c r="Y189" s="17"/>
    </row>
    <row r="190" spans="1:25" x14ac:dyDescent="0.25">
      <c r="A190" s="1">
        <v>7</v>
      </c>
      <c r="B190" s="17">
        <v>4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1">
        <v>76</v>
      </c>
      <c r="K190" s="1">
        <v>71</v>
      </c>
      <c r="L190" s="1">
        <v>73.8</v>
      </c>
      <c r="M190" s="1">
        <v>71</v>
      </c>
      <c r="N190" s="1">
        <v>76</v>
      </c>
      <c r="O190" s="1">
        <v>73</v>
      </c>
      <c r="P190" s="17">
        <v>68</v>
      </c>
      <c r="Q190" s="17">
        <v>86</v>
      </c>
      <c r="R190" s="18" t="s">
        <v>20</v>
      </c>
      <c r="S190" s="19">
        <v>183</v>
      </c>
      <c r="T190" s="1">
        <f t="array" ref="T190">MMULT(temps[[#This Row],[temp_2]:[forecast_under]],$AB$37:$AB$42)+$AB$36</f>
        <v>73.889763181222037</v>
      </c>
      <c r="U190" s="27">
        <f>$AL$38*temps[[#This Row],[temp_1]]+$AL$37</f>
        <v>69.689392730338042</v>
      </c>
      <c r="V190" s="17"/>
      <c r="W190" s="17"/>
      <c r="X190" s="17"/>
      <c r="Y190" s="17"/>
    </row>
    <row r="191" spans="1:25" x14ac:dyDescent="0.25">
      <c r="A191" s="1">
        <v>7</v>
      </c>
      <c r="B191" s="17">
        <v>5</v>
      </c>
      <c r="C191" s="2">
        <v>0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1">
        <v>71</v>
      </c>
      <c r="K191" s="1">
        <v>68</v>
      </c>
      <c r="L191" s="1">
        <v>74</v>
      </c>
      <c r="M191" s="1">
        <v>72</v>
      </c>
      <c r="N191" s="1">
        <v>77</v>
      </c>
      <c r="O191" s="1">
        <v>74</v>
      </c>
      <c r="P191" s="17">
        <v>69</v>
      </c>
      <c r="Q191" s="17">
        <v>62</v>
      </c>
      <c r="R191" s="18" t="s">
        <v>20</v>
      </c>
      <c r="S191" s="19">
        <v>184</v>
      </c>
      <c r="T191" s="1">
        <f t="array" ref="T191">MMULT(temps[[#This Row],[temp_2]:[forecast_under]],$AB$37:$AB$42)+$AB$36</f>
        <v>71.667262000023015</v>
      </c>
      <c r="U191" s="27">
        <f>$AL$38*temps[[#This Row],[temp_1]]+$AL$37</f>
        <v>67.122079546274222</v>
      </c>
      <c r="V191" s="17"/>
      <c r="W191" s="17"/>
      <c r="X191" s="17"/>
      <c r="Y191" s="17"/>
    </row>
    <row r="192" spans="1:25" x14ac:dyDescent="0.25">
      <c r="A192" s="1">
        <v>7</v>
      </c>
      <c r="B192" s="17">
        <v>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1">
        <v>68</v>
      </c>
      <c r="K192" s="1">
        <v>69</v>
      </c>
      <c r="L192" s="1">
        <v>74.2</v>
      </c>
      <c r="M192" s="1">
        <v>72</v>
      </c>
      <c r="N192" s="1">
        <v>76</v>
      </c>
      <c r="O192" s="1">
        <v>75</v>
      </c>
      <c r="P192" s="17">
        <v>76</v>
      </c>
      <c r="Q192" s="17">
        <v>86</v>
      </c>
      <c r="R192" s="18" t="s">
        <v>20</v>
      </c>
      <c r="S192" s="19">
        <v>185</v>
      </c>
      <c r="T192" s="1">
        <f t="array" ref="T192">MMULT(temps[[#This Row],[temp_2]:[forecast_under]],$AB$37:$AB$42)+$AB$36</f>
        <v>71.843222906772922</v>
      </c>
      <c r="U192" s="27">
        <f>$AL$38*temps[[#This Row],[temp_1]]+$AL$37</f>
        <v>67.977850607628824</v>
      </c>
      <c r="V192" s="17"/>
      <c r="W192" s="17"/>
      <c r="X192" s="17"/>
      <c r="Y192" s="17"/>
    </row>
    <row r="193" spans="1:25" x14ac:dyDescent="0.25">
      <c r="A193" s="1">
        <v>7</v>
      </c>
      <c r="B193" s="17">
        <v>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1">
        <v>69</v>
      </c>
      <c r="K193" s="1">
        <v>76</v>
      </c>
      <c r="L193" s="1">
        <v>74.400000000000006</v>
      </c>
      <c r="M193" s="1">
        <v>73</v>
      </c>
      <c r="N193" s="1">
        <v>77</v>
      </c>
      <c r="O193" s="1">
        <v>74</v>
      </c>
      <c r="P193" s="17">
        <v>68</v>
      </c>
      <c r="Q193" s="17">
        <v>72</v>
      </c>
      <c r="R193" s="18" t="s">
        <v>20</v>
      </c>
      <c r="S193" s="19">
        <v>186</v>
      </c>
      <c r="T193" s="1">
        <f t="array" ref="T193">MMULT(temps[[#This Row],[temp_2]:[forecast_under]],$AB$37:$AB$42)+$AB$36</f>
        <v>76.258457619738863</v>
      </c>
      <c r="U193" s="27">
        <f>$AL$38*temps[[#This Row],[temp_1]]+$AL$37</f>
        <v>73.968248037111096</v>
      </c>
      <c r="V193" s="17"/>
      <c r="W193" s="17"/>
      <c r="X193" s="17"/>
      <c r="Y193" s="17"/>
    </row>
    <row r="194" spans="1:25" x14ac:dyDescent="0.25">
      <c r="A194" s="1">
        <v>7</v>
      </c>
      <c r="B194" s="17">
        <v>8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1">
        <v>76</v>
      </c>
      <c r="K194" s="1">
        <v>68</v>
      </c>
      <c r="L194" s="1">
        <v>74.599999999999994</v>
      </c>
      <c r="M194" s="1">
        <v>72</v>
      </c>
      <c r="N194" s="1">
        <v>79</v>
      </c>
      <c r="O194" s="1">
        <v>75</v>
      </c>
      <c r="P194" s="17">
        <v>74</v>
      </c>
      <c r="Q194" s="17">
        <v>77</v>
      </c>
      <c r="R194" s="18" t="s">
        <v>20</v>
      </c>
      <c r="S194" s="19">
        <v>187</v>
      </c>
      <c r="T194" s="1">
        <f t="array" ref="T194">MMULT(temps[[#This Row],[temp_2]:[forecast_under]],$AB$37:$AB$42)+$AB$36</f>
        <v>71.780458559448888</v>
      </c>
      <c r="U194" s="27">
        <f>$AL$38*temps[[#This Row],[temp_1]]+$AL$37</f>
        <v>67.122079546274222</v>
      </c>
      <c r="V194" s="17"/>
      <c r="W194" s="17"/>
      <c r="X194" s="17"/>
      <c r="Y194" s="17"/>
    </row>
    <row r="195" spans="1:25" x14ac:dyDescent="0.25">
      <c r="A195" s="1">
        <v>7</v>
      </c>
      <c r="B195" s="17">
        <v>9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1">
        <v>68</v>
      </c>
      <c r="K195" s="1">
        <v>74</v>
      </c>
      <c r="L195" s="1">
        <v>74.900000000000006</v>
      </c>
      <c r="M195" s="1">
        <v>70</v>
      </c>
      <c r="N195" s="1">
        <v>79</v>
      </c>
      <c r="O195" s="1">
        <v>76</v>
      </c>
      <c r="P195" s="17">
        <v>71</v>
      </c>
      <c r="Q195" s="17">
        <v>60</v>
      </c>
      <c r="R195" s="18" t="s">
        <v>20</v>
      </c>
      <c r="S195" s="19">
        <v>188</v>
      </c>
      <c r="T195" s="1">
        <f t="array" ref="T195">MMULT(temps[[#This Row],[temp_2]:[forecast_under]],$AB$37:$AB$42)+$AB$36</f>
        <v>74.634988385428414</v>
      </c>
      <c r="U195" s="27">
        <f>$AL$38*temps[[#This Row],[temp_1]]+$AL$37</f>
        <v>72.256705914401863</v>
      </c>
      <c r="V195" s="17"/>
      <c r="W195" s="17"/>
      <c r="X195" s="17"/>
      <c r="Y195" s="17"/>
    </row>
    <row r="196" spans="1:25" x14ac:dyDescent="0.25">
      <c r="A196" s="1">
        <v>7</v>
      </c>
      <c r="B196" s="17">
        <v>10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1">
        <v>74</v>
      </c>
      <c r="K196" s="1">
        <v>71</v>
      </c>
      <c r="L196" s="1">
        <v>75.099999999999994</v>
      </c>
      <c r="M196" s="1">
        <v>71</v>
      </c>
      <c r="N196" s="1">
        <v>77</v>
      </c>
      <c r="O196" s="1">
        <v>76</v>
      </c>
      <c r="P196" s="17">
        <v>74</v>
      </c>
      <c r="Q196" s="17">
        <v>95</v>
      </c>
      <c r="R196" s="18" t="s">
        <v>20</v>
      </c>
      <c r="S196" s="19">
        <v>189</v>
      </c>
      <c r="T196" s="1">
        <f t="array" ref="T196">MMULT(temps[[#This Row],[temp_2]:[forecast_under]],$AB$37:$AB$42)+$AB$36</f>
        <v>73.526375856233955</v>
      </c>
      <c r="U196" s="27">
        <f>$AL$38*temps[[#This Row],[temp_1]]+$AL$37</f>
        <v>69.689392730338042</v>
      </c>
      <c r="V196" s="17"/>
      <c r="W196" s="17"/>
      <c r="X196" s="17"/>
      <c r="Y196" s="17"/>
    </row>
    <row r="197" spans="1:25" x14ac:dyDescent="0.25">
      <c r="A197" s="1">
        <v>7</v>
      </c>
      <c r="B197" s="17">
        <v>11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1">
        <v>71</v>
      </c>
      <c r="K197" s="1">
        <v>74</v>
      </c>
      <c r="L197" s="1">
        <v>75.3</v>
      </c>
      <c r="M197" s="1">
        <v>74</v>
      </c>
      <c r="N197" s="1">
        <v>79</v>
      </c>
      <c r="O197" s="1">
        <v>75</v>
      </c>
      <c r="P197" s="17">
        <v>74</v>
      </c>
      <c r="Q197" s="17">
        <v>71</v>
      </c>
      <c r="R197" s="18" t="s">
        <v>20</v>
      </c>
      <c r="S197" s="19">
        <v>190</v>
      </c>
      <c r="T197" s="1">
        <f t="array" ref="T197">MMULT(temps[[#This Row],[temp_2]:[forecast_under]],$AB$37:$AB$42)+$AB$36</f>
        <v>75.494979471157691</v>
      </c>
      <c r="U197" s="27">
        <f>$AL$38*temps[[#This Row],[temp_1]]+$AL$37</f>
        <v>72.256705914401863</v>
      </c>
      <c r="V197" s="17"/>
      <c r="W197" s="17"/>
      <c r="X197" s="17"/>
      <c r="Y197" s="17"/>
    </row>
    <row r="198" spans="1:25" x14ac:dyDescent="0.25">
      <c r="A198" s="1">
        <v>7</v>
      </c>
      <c r="B198" s="17">
        <v>12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1">
        <v>74</v>
      </c>
      <c r="K198" s="1">
        <v>74</v>
      </c>
      <c r="L198" s="1">
        <v>75.400000000000006</v>
      </c>
      <c r="M198" s="1">
        <v>74</v>
      </c>
      <c r="N198" s="1">
        <v>77</v>
      </c>
      <c r="O198" s="1">
        <v>77</v>
      </c>
      <c r="P198" s="17">
        <v>77</v>
      </c>
      <c r="Q198" s="17">
        <v>71</v>
      </c>
      <c r="R198" s="18" t="s">
        <v>20</v>
      </c>
      <c r="S198" s="19">
        <v>191</v>
      </c>
      <c r="T198" s="1">
        <f t="array" ref="T198">MMULT(temps[[#This Row],[temp_2]:[forecast_under]],$AB$37:$AB$42)+$AB$36</f>
        <v>74.709216521983038</v>
      </c>
      <c r="U198" s="27">
        <f>$AL$38*temps[[#This Row],[temp_1]]+$AL$37</f>
        <v>72.256705914401863</v>
      </c>
      <c r="V198" s="17"/>
      <c r="W198" s="17"/>
      <c r="X198" s="17"/>
      <c r="Y198" s="17"/>
    </row>
    <row r="199" spans="1:25" x14ac:dyDescent="0.25">
      <c r="A199" s="1">
        <v>7</v>
      </c>
      <c r="B199" s="17">
        <v>13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1">
        <v>74</v>
      </c>
      <c r="K199" s="1">
        <v>77</v>
      </c>
      <c r="L199" s="1">
        <v>75.599999999999994</v>
      </c>
      <c r="M199" s="1">
        <v>74</v>
      </c>
      <c r="N199" s="1">
        <v>78</v>
      </c>
      <c r="O199" s="1">
        <v>76</v>
      </c>
      <c r="P199" s="17">
        <v>75</v>
      </c>
      <c r="Q199" s="17">
        <v>56</v>
      </c>
      <c r="R199" s="18" t="s">
        <v>20</v>
      </c>
      <c r="S199" s="19">
        <v>192</v>
      </c>
      <c r="T199" s="1">
        <f t="array" ref="T199">MMULT(temps[[#This Row],[temp_2]:[forecast_under]],$AB$37:$AB$42)+$AB$36</f>
        <v>77.0270731206856</v>
      </c>
      <c r="U199" s="27">
        <f>$AL$38*temps[[#This Row],[temp_1]]+$AL$37</f>
        <v>74.824019098465698</v>
      </c>
      <c r="V199" s="17"/>
      <c r="W199" s="17"/>
      <c r="X199" s="17"/>
      <c r="Y199" s="17"/>
    </row>
    <row r="200" spans="1:25" x14ac:dyDescent="0.25">
      <c r="A200" s="1">
        <v>7</v>
      </c>
      <c r="B200" s="17">
        <v>14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1">
        <v>77</v>
      </c>
      <c r="K200" s="1">
        <v>75</v>
      </c>
      <c r="L200" s="1">
        <v>75.8</v>
      </c>
      <c r="M200" s="1">
        <v>74</v>
      </c>
      <c r="N200" s="1">
        <v>76</v>
      </c>
      <c r="O200" s="1">
        <v>77</v>
      </c>
      <c r="P200" s="17">
        <v>77</v>
      </c>
      <c r="Q200" s="17">
        <v>77</v>
      </c>
      <c r="R200" s="18" t="s">
        <v>20</v>
      </c>
      <c r="S200" s="19">
        <v>193</v>
      </c>
      <c r="T200" s="1">
        <f t="array" ref="T200">MMULT(temps[[#This Row],[temp_2]:[forecast_under]],$AB$37:$AB$42)+$AB$36</f>
        <v>75.856890710669049</v>
      </c>
      <c r="U200" s="27">
        <f>$AL$38*temps[[#This Row],[temp_1]]+$AL$37</f>
        <v>73.112476975756465</v>
      </c>
      <c r="V200" s="17"/>
      <c r="W200" s="17"/>
      <c r="X200" s="17"/>
      <c r="Y200" s="17"/>
    </row>
    <row r="201" spans="1:25" x14ac:dyDescent="0.25">
      <c r="A201" s="1">
        <v>7</v>
      </c>
      <c r="B201" s="17">
        <v>15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1">
        <v>75</v>
      </c>
      <c r="K201" s="1">
        <v>77</v>
      </c>
      <c r="L201" s="1">
        <v>76</v>
      </c>
      <c r="M201" s="1">
        <v>74</v>
      </c>
      <c r="N201" s="1">
        <v>80</v>
      </c>
      <c r="O201" s="1">
        <v>78</v>
      </c>
      <c r="P201" s="17">
        <v>76</v>
      </c>
      <c r="Q201" s="17">
        <v>75</v>
      </c>
      <c r="R201" s="18" t="s">
        <v>20</v>
      </c>
      <c r="S201" s="19">
        <v>194</v>
      </c>
      <c r="T201" s="1">
        <f t="array" ref="T201">MMULT(temps[[#This Row],[temp_2]:[forecast_under]],$AB$37:$AB$42)+$AB$36</f>
        <v>76.227867901442266</v>
      </c>
      <c r="U201" s="27">
        <f>$AL$38*temps[[#This Row],[temp_1]]+$AL$37</f>
        <v>74.824019098465698</v>
      </c>
      <c r="V201" s="17"/>
      <c r="W201" s="17"/>
      <c r="X201" s="17"/>
      <c r="Y201" s="17"/>
    </row>
    <row r="202" spans="1:25" x14ac:dyDescent="0.25">
      <c r="A202" s="1">
        <v>7</v>
      </c>
      <c r="B202" s="17">
        <v>16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1">
        <v>77</v>
      </c>
      <c r="K202" s="1">
        <v>76</v>
      </c>
      <c r="L202" s="1">
        <v>76.099999999999994</v>
      </c>
      <c r="M202" s="1">
        <v>76</v>
      </c>
      <c r="N202" s="1">
        <v>78</v>
      </c>
      <c r="O202" s="1">
        <v>75</v>
      </c>
      <c r="P202" s="17">
        <v>72</v>
      </c>
      <c r="Q202" s="17">
        <v>61</v>
      </c>
      <c r="R202" s="18" t="s">
        <v>20</v>
      </c>
      <c r="S202" s="19">
        <v>195</v>
      </c>
      <c r="T202" s="1">
        <f t="array" ref="T202">MMULT(temps[[#This Row],[temp_2]:[forecast_under]],$AB$37:$AB$42)+$AB$36</f>
        <v>77.592327928577504</v>
      </c>
      <c r="U202" s="27">
        <f>$AL$38*temps[[#This Row],[temp_1]]+$AL$37</f>
        <v>73.968248037111096</v>
      </c>
      <c r="V202" s="17"/>
      <c r="W202" s="17"/>
      <c r="X202" s="17"/>
      <c r="Y202" s="17"/>
    </row>
    <row r="203" spans="1:25" x14ac:dyDescent="0.25">
      <c r="A203" s="1">
        <v>7</v>
      </c>
      <c r="B203" s="17">
        <v>17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1">
        <v>76</v>
      </c>
      <c r="K203" s="1">
        <v>72</v>
      </c>
      <c r="L203" s="1">
        <v>76.3</v>
      </c>
      <c r="M203" s="1">
        <v>76</v>
      </c>
      <c r="N203" s="1">
        <v>78</v>
      </c>
      <c r="O203" s="1">
        <v>77</v>
      </c>
      <c r="P203" s="17">
        <v>80</v>
      </c>
      <c r="Q203" s="17">
        <v>88</v>
      </c>
      <c r="R203" s="18" t="s">
        <v>20</v>
      </c>
      <c r="S203" s="19">
        <v>196</v>
      </c>
      <c r="T203" s="1">
        <f t="array" ref="T203">MMULT(temps[[#This Row],[temp_2]:[forecast_under]],$AB$37:$AB$42)+$AB$36</f>
        <v>74.52427134431241</v>
      </c>
      <c r="U203" s="27">
        <f>$AL$38*temps[[#This Row],[temp_1]]+$AL$37</f>
        <v>70.545163791692659</v>
      </c>
      <c r="V203" s="17"/>
      <c r="W203" s="17"/>
      <c r="X203" s="17"/>
      <c r="Y203" s="17"/>
    </row>
    <row r="204" spans="1:25" x14ac:dyDescent="0.25">
      <c r="A204" s="1">
        <v>7</v>
      </c>
      <c r="B204" s="17">
        <v>19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1">
        <v>80</v>
      </c>
      <c r="K204" s="1">
        <v>73</v>
      </c>
      <c r="L204" s="1">
        <v>76.599999999999994</v>
      </c>
      <c r="M204" s="1">
        <v>76</v>
      </c>
      <c r="N204" s="1">
        <v>78</v>
      </c>
      <c r="O204" s="1">
        <v>77</v>
      </c>
      <c r="P204" s="17">
        <v>78</v>
      </c>
      <c r="Q204" s="17">
        <v>90</v>
      </c>
      <c r="R204" s="18" t="s">
        <v>20</v>
      </c>
      <c r="S204" s="19">
        <v>197</v>
      </c>
      <c r="T204" s="1">
        <f t="array" ref="T204">MMULT(temps[[#This Row],[temp_2]:[forecast_under]],$AB$37:$AB$42)+$AB$36</f>
        <v>75.514978835332883</v>
      </c>
      <c r="U204" s="27">
        <f>$AL$38*temps[[#This Row],[temp_1]]+$AL$37</f>
        <v>71.400934853047261</v>
      </c>
      <c r="V204" s="17"/>
      <c r="W204" s="17"/>
      <c r="X204" s="17"/>
      <c r="Y204" s="17"/>
    </row>
    <row r="205" spans="1:25" x14ac:dyDescent="0.25">
      <c r="A205" s="1">
        <v>7</v>
      </c>
      <c r="B205" s="17">
        <v>20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1">
        <v>73</v>
      </c>
      <c r="K205" s="1">
        <v>78</v>
      </c>
      <c r="L205" s="1">
        <v>76.7</v>
      </c>
      <c r="M205" s="1">
        <v>75</v>
      </c>
      <c r="N205" s="1">
        <v>78</v>
      </c>
      <c r="O205" s="1">
        <v>77</v>
      </c>
      <c r="P205" s="17">
        <v>82</v>
      </c>
      <c r="Q205" s="17">
        <v>66</v>
      </c>
      <c r="R205" s="18" t="s">
        <v>20</v>
      </c>
      <c r="S205" s="19">
        <v>198</v>
      </c>
      <c r="T205" s="1">
        <f t="array" ref="T205">MMULT(temps[[#This Row],[temp_2]:[forecast_under]],$AB$37:$AB$42)+$AB$36</f>
        <v>78.145378744469198</v>
      </c>
      <c r="U205" s="27">
        <f>$AL$38*temps[[#This Row],[temp_1]]+$AL$37</f>
        <v>75.6797901598203</v>
      </c>
      <c r="V205" s="17"/>
      <c r="W205" s="17"/>
      <c r="X205" s="17"/>
      <c r="Y205" s="17"/>
    </row>
    <row r="206" spans="1:25" x14ac:dyDescent="0.25">
      <c r="A206" s="1">
        <v>7</v>
      </c>
      <c r="B206" s="17">
        <v>22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1">
        <v>82</v>
      </c>
      <c r="K206" s="1">
        <v>81</v>
      </c>
      <c r="L206" s="1">
        <v>76.900000000000006</v>
      </c>
      <c r="M206" s="1">
        <v>72</v>
      </c>
      <c r="N206" s="1">
        <v>77</v>
      </c>
      <c r="O206" s="1">
        <v>76</v>
      </c>
      <c r="P206" s="17">
        <v>71</v>
      </c>
      <c r="Q206" s="17">
        <v>70</v>
      </c>
      <c r="R206" s="18" t="s">
        <v>20</v>
      </c>
      <c r="S206" s="19">
        <v>199</v>
      </c>
      <c r="T206" s="1">
        <f t="array" ref="T206">MMULT(temps[[#This Row],[temp_2]:[forecast_under]],$AB$37:$AB$42)+$AB$36</f>
        <v>81.063851138851305</v>
      </c>
      <c r="U206" s="27">
        <f>$AL$38*temps[[#This Row],[temp_1]]+$AL$37</f>
        <v>78.247103343884135</v>
      </c>
      <c r="V206" s="17"/>
      <c r="W206" s="17"/>
      <c r="X206" s="17"/>
      <c r="Y206" s="17"/>
    </row>
    <row r="207" spans="1:25" x14ac:dyDescent="0.25">
      <c r="A207" s="1">
        <v>7</v>
      </c>
      <c r="B207" s="17">
        <v>24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1">
        <v>71</v>
      </c>
      <c r="K207" s="1">
        <v>75</v>
      </c>
      <c r="L207" s="1">
        <v>77.099999999999994</v>
      </c>
      <c r="M207" s="1">
        <v>76</v>
      </c>
      <c r="N207" s="1">
        <v>78</v>
      </c>
      <c r="O207" s="1">
        <v>78</v>
      </c>
      <c r="P207" s="17">
        <v>80</v>
      </c>
      <c r="Q207" s="17">
        <v>75</v>
      </c>
      <c r="R207" s="18" t="s">
        <v>20</v>
      </c>
      <c r="S207" s="19">
        <v>200</v>
      </c>
      <c r="T207" s="1">
        <f t="array" ref="T207">MMULT(temps[[#This Row],[temp_2]:[forecast_under]],$AB$37:$AB$42)+$AB$36</f>
        <v>76.311661414668805</v>
      </c>
      <c r="U207" s="27">
        <f>$AL$38*temps[[#This Row],[temp_1]]+$AL$37</f>
        <v>73.112476975756465</v>
      </c>
      <c r="V207" s="17"/>
      <c r="W207" s="17"/>
      <c r="X207" s="17"/>
      <c r="Y207" s="17"/>
    </row>
    <row r="208" spans="1:25" x14ac:dyDescent="0.25">
      <c r="A208" s="1">
        <v>7</v>
      </c>
      <c r="B208" s="17">
        <v>25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1">
        <v>75</v>
      </c>
      <c r="K208" s="1">
        <v>80</v>
      </c>
      <c r="L208" s="1">
        <v>77.099999999999994</v>
      </c>
      <c r="M208" s="1">
        <v>75</v>
      </c>
      <c r="N208" s="1">
        <v>82</v>
      </c>
      <c r="O208" s="1">
        <v>76</v>
      </c>
      <c r="P208" s="17">
        <v>85</v>
      </c>
      <c r="Q208" s="17">
        <v>81</v>
      </c>
      <c r="R208" s="18" t="s">
        <v>20</v>
      </c>
      <c r="S208" s="19">
        <v>201</v>
      </c>
      <c r="T208" s="1">
        <f t="array" ref="T208">MMULT(temps[[#This Row],[temp_2]:[forecast_under]],$AB$37:$AB$42)+$AB$36</f>
        <v>79.996148191648587</v>
      </c>
      <c r="U208" s="27">
        <f>$AL$38*temps[[#This Row],[temp_1]]+$AL$37</f>
        <v>77.391332282529532</v>
      </c>
      <c r="V208" s="17"/>
      <c r="W208" s="17"/>
      <c r="X208" s="17"/>
      <c r="Y208" s="17"/>
    </row>
    <row r="209" spans="1:25" x14ac:dyDescent="0.25">
      <c r="A209" s="1">
        <v>7</v>
      </c>
      <c r="B209" s="17">
        <v>28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1">
        <v>79</v>
      </c>
      <c r="K209" s="1">
        <v>83</v>
      </c>
      <c r="L209" s="1">
        <v>77.3</v>
      </c>
      <c r="M209" s="1">
        <v>76</v>
      </c>
      <c r="N209" s="1">
        <v>80</v>
      </c>
      <c r="O209" s="1">
        <v>78</v>
      </c>
      <c r="P209" s="17">
        <v>85</v>
      </c>
      <c r="Q209" s="17">
        <v>76</v>
      </c>
      <c r="R209" s="18" t="s">
        <v>20</v>
      </c>
      <c r="S209" s="19">
        <v>203</v>
      </c>
      <c r="T209" s="1">
        <f t="array" ref="T209">MMULT(temps[[#This Row],[temp_2]:[forecast_under]],$AB$37:$AB$42)+$AB$36</f>
        <v>80.888455461047442</v>
      </c>
      <c r="U209" s="27">
        <f>$AL$38*temps[[#This Row],[temp_1]]+$AL$37</f>
        <v>79.958645466593339</v>
      </c>
      <c r="V209" s="17"/>
      <c r="W209" s="17"/>
      <c r="X209" s="17"/>
      <c r="Y209" s="17"/>
    </row>
    <row r="210" spans="1:25" x14ac:dyDescent="0.25">
      <c r="A210" s="1">
        <v>7</v>
      </c>
      <c r="B210" s="17">
        <v>29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1">
        <v>83</v>
      </c>
      <c r="K210" s="1">
        <v>85</v>
      </c>
      <c r="L210" s="1">
        <v>77.3</v>
      </c>
      <c r="M210" s="1">
        <v>77</v>
      </c>
      <c r="N210" s="1">
        <v>80</v>
      </c>
      <c r="O210" s="1">
        <v>79</v>
      </c>
      <c r="P210" s="17">
        <v>88</v>
      </c>
      <c r="Q210" s="17">
        <v>77</v>
      </c>
      <c r="R210" s="18" t="s">
        <v>20</v>
      </c>
      <c r="S210" s="19">
        <v>204</v>
      </c>
      <c r="T210" s="1">
        <f t="array" ref="T210">MMULT(temps[[#This Row],[temp_2]:[forecast_under]],$AB$37:$AB$42)+$AB$36</f>
        <v>81.442406266696167</v>
      </c>
      <c r="U210" s="27">
        <f>$AL$38*temps[[#This Row],[temp_1]]+$AL$37</f>
        <v>81.670187589302571</v>
      </c>
      <c r="V210" s="17"/>
      <c r="W210" s="17"/>
      <c r="X210" s="17"/>
      <c r="Y210" s="17"/>
    </row>
    <row r="211" spans="1:25" x14ac:dyDescent="0.25">
      <c r="A211" s="1">
        <v>7</v>
      </c>
      <c r="B211" s="17">
        <v>31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1">
        <v>88</v>
      </c>
      <c r="K211" s="1">
        <v>76</v>
      </c>
      <c r="L211" s="1">
        <v>77.400000000000006</v>
      </c>
      <c r="M211" s="1">
        <v>76</v>
      </c>
      <c r="N211" s="1">
        <v>78</v>
      </c>
      <c r="O211" s="1">
        <v>79</v>
      </c>
      <c r="P211" s="17">
        <v>73</v>
      </c>
      <c r="Q211" s="17">
        <v>95</v>
      </c>
      <c r="R211" s="18" t="s">
        <v>20</v>
      </c>
      <c r="S211" s="19">
        <v>206</v>
      </c>
      <c r="T211" s="1">
        <f t="array" ref="T211">MMULT(temps[[#This Row],[temp_2]:[forecast_under]],$AB$37:$AB$42)+$AB$36</f>
        <v>77.12050319918734</v>
      </c>
      <c r="U211" s="27">
        <f>$AL$38*temps[[#This Row],[temp_1]]+$AL$37</f>
        <v>73.968248037111096</v>
      </c>
      <c r="V211" s="17"/>
      <c r="W211" s="17"/>
      <c r="X211" s="17"/>
      <c r="Y211" s="17"/>
    </row>
    <row r="212" spans="1:25" x14ac:dyDescent="0.25">
      <c r="A212" s="1">
        <v>8</v>
      </c>
      <c r="B212" s="17">
        <v>1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1">
        <v>76</v>
      </c>
      <c r="K212" s="1">
        <v>73</v>
      </c>
      <c r="L212" s="1">
        <v>77.400000000000006</v>
      </c>
      <c r="M212" s="1">
        <v>76</v>
      </c>
      <c r="N212" s="1">
        <v>78</v>
      </c>
      <c r="O212" s="1">
        <v>79</v>
      </c>
      <c r="P212" s="17">
        <v>77</v>
      </c>
      <c r="Q212" s="17">
        <v>65</v>
      </c>
      <c r="R212" s="18" t="s">
        <v>20</v>
      </c>
      <c r="S212" s="19">
        <v>207</v>
      </c>
      <c r="T212" s="1">
        <f t="array" ref="T212">MMULT(temps[[#This Row],[temp_2]:[forecast_under]],$AB$37:$AB$42)+$AB$36</f>
        <v>75.167128050918706</v>
      </c>
      <c r="U212" s="27">
        <f>$AL$38*temps[[#This Row],[temp_1]]+$AL$37</f>
        <v>71.400934853047261</v>
      </c>
      <c r="V212" s="17"/>
      <c r="W212" s="17"/>
      <c r="X212" s="17"/>
      <c r="Y212" s="17"/>
    </row>
    <row r="213" spans="1:25" x14ac:dyDescent="0.25">
      <c r="A213" s="1">
        <v>8</v>
      </c>
      <c r="B213" s="17">
        <v>2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1">
        <v>73</v>
      </c>
      <c r="K213" s="1">
        <v>77</v>
      </c>
      <c r="L213" s="1">
        <v>77.400000000000006</v>
      </c>
      <c r="M213" s="1">
        <v>75</v>
      </c>
      <c r="N213" s="1">
        <v>80</v>
      </c>
      <c r="O213" s="1">
        <v>79</v>
      </c>
      <c r="P213" s="17">
        <v>73</v>
      </c>
      <c r="Q213" s="17">
        <v>62</v>
      </c>
      <c r="R213" s="18" t="s">
        <v>20</v>
      </c>
      <c r="S213" s="19">
        <v>208</v>
      </c>
      <c r="T213" s="1">
        <f t="array" ref="T213">MMULT(temps[[#This Row],[temp_2]:[forecast_under]],$AB$37:$AB$42)+$AB$36</f>
        <v>77.123598172300959</v>
      </c>
      <c r="U213" s="27">
        <f>$AL$38*temps[[#This Row],[temp_1]]+$AL$37</f>
        <v>74.824019098465698</v>
      </c>
      <c r="V213" s="17"/>
      <c r="W213" s="17"/>
      <c r="X213" s="17"/>
      <c r="Y213" s="17"/>
    </row>
    <row r="214" spans="1:25" x14ac:dyDescent="0.25">
      <c r="A214" s="1">
        <v>8</v>
      </c>
      <c r="B214" s="17">
        <v>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1">
        <v>77</v>
      </c>
      <c r="K214" s="1">
        <v>73</v>
      </c>
      <c r="L214" s="1">
        <v>77.3</v>
      </c>
      <c r="M214" s="1">
        <v>77</v>
      </c>
      <c r="N214" s="1">
        <v>81</v>
      </c>
      <c r="O214" s="1">
        <v>77</v>
      </c>
      <c r="P214" s="17">
        <v>75</v>
      </c>
      <c r="Q214" s="17">
        <v>93</v>
      </c>
      <c r="R214" s="18" t="s">
        <v>20</v>
      </c>
      <c r="S214" s="19">
        <v>209</v>
      </c>
      <c r="T214" s="1">
        <f t="array" ref="T214">MMULT(temps[[#This Row],[temp_2]:[forecast_under]],$AB$37:$AB$42)+$AB$36</f>
        <v>75.935799895601178</v>
      </c>
      <c r="U214" s="27">
        <f>$AL$38*temps[[#This Row],[temp_1]]+$AL$37</f>
        <v>71.400934853047261</v>
      </c>
      <c r="V214" s="17"/>
      <c r="W214" s="17"/>
      <c r="X214" s="17"/>
      <c r="Y214" s="17"/>
    </row>
    <row r="215" spans="1:25" x14ac:dyDescent="0.25">
      <c r="A215" s="1">
        <v>8</v>
      </c>
      <c r="B215" s="17">
        <v>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1">
        <v>73</v>
      </c>
      <c r="K215" s="1">
        <v>75</v>
      </c>
      <c r="L215" s="1">
        <v>77.3</v>
      </c>
      <c r="M215" s="1">
        <v>73</v>
      </c>
      <c r="N215" s="1">
        <v>79</v>
      </c>
      <c r="O215" s="1">
        <v>78</v>
      </c>
      <c r="P215" s="17">
        <v>80</v>
      </c>
      <c r="Q215" s="17">
        <v>66</v>
      </c>
      <c r="R215" s="18" t="s">
        <v>20</v>
      </c>
      <c r="S215" s="19">
        <v>210</v>
      </c>
      <c r="T215" s="1">
        <f t="array" ref="T215">MMULT(temps[[#This Row],[temp_2]:[forecast_under]],$AB$37:$AB$42)+$AB$36</f>
        <v>76.710790337012952</v>
      </c>
      <c r="U215" s="27">
        <f>$AL$38*temps[[#This Row],[temp_1]]+$AL$37</f>
        <v>73.112476975756465</v>
      </c>
      <c r="V215" s="17"/>
      <c r="W215" s="17"/>
      <c r="X215" s="17"/>
      <c r="Y215" s="17"/>
    </row>
    <row r="216" spans="1:25" x14ac:dyDescent="0.25">
      <c r="A216" s="1">
        <v>8</v>
      </c>
      <c r="B216" s="17">
        <v>5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1">
        <v>75</v>
      </c>
      <c r="K216" s="1">
        <v>80</v>
      </c>
      <c r="L216" s="1">
        <v>77.3</v>
      </c>
      <c r="M216" s="1">
        <v>75</v>
      </c>
      <c r="N216" s="1">
        <v>81</v>
      </c>
      <c r="O216" s="1">
        <v>78</v>
      </c>
      <c r="P216" s="17">
        <v>79</v>
      </c>
      <c r="Q216" s="17">
        <v>71</v>
      </c>
      <c r="R216" s="18" t="s">
        <v>20</v>
      </c>
      <c r="S216" s="19">
        <v>211</v>
      </c>
      <c r="T216" s="1">
        <f t="array" ref="T216">MMULT(temps[[#This Row],[temp_2]:[forecast_under]],$AB$37:$AB$42)+$AB$36</f>
        <v>79.161183832672862</v>
      </c>
      <c r="U216" s="27">
        <f>$AL$38*temps[[#This Row],[temp_1]]+$AL$37</f>
        <v>77.391332282529532</v>
      </c>
      <c r="V216" s="17"/>
      <c r="W216" s="17"/>
      <c r="X216" s="17"/>
      <c r="Y216" s="17"/>
    </row>
    <row r="217" spans="1:25" x14ac:dyDescent="0.25">
      <c r="A217" s="1">
        <v>8</v>
      </c>
      <c r="B217" s="17">
        <v>6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1">
        <v>80</v>
      </c>
      <c r="K217" s="1">
        <v>79</v>
      </c>
      <c r="L217" s="1">
        <v>77.2</v>
      </c>
      <c r="M217" s="1">
        <v>76</v>
      </c>
      <c r="N217" s="1">
        <v>81</v>
      </c>
      <c r="O217" s="1">
        <v>79</v>
      </c>
      <c r="P217" s="17">
        <v>72</v>
      </c>
      <c r="Q217" s="17">
        <v>60</v>
      </c>
      <c r="R217" s="18" t="s">
        <v>20</v>
      </c>
      <c r="S217" s="19">
        <v>212</v>
      </c>
      <c r="T217" s="1">
        <f t="array" ref="T217">MMULT(temps[[#This Row],[temp_2]:[forecast_under]],$AB$37:$AB$42)+$AB$36</f>
        <v>78.034090114088784</v>
      </c>
      <c r="U217" s="27">
        <f>$AL$38*temps[[#This Row],[temp_1]]+$AL$37</f>
        <v>76.535561221174902</v>
      </c>
      <c r="V217" s="17"/>
      <c r="W217" s="17"/>
      <c r="X217" s="17"/>
      <c r="Y217" s="17"/>
    </row>
    <row r="218" spans="1:25" x14ac:dyDescent="0.25">
      <c r="A218" s="1">
        <v>8</v>
      </c>
      <c r="B218" s="17">
        <v>7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1">
        <v>79</v>
      </c>
      <c r="K218" s="1">
        <v>72</v>
      </c>
      <c r="L218" s="1">
        <v>77.2</v>
      </c>
      <c r="M218" s="1">
        <v>74</v>
      </c>
      <c r="N218" s="1">
        <v>78</v>
      </c>
      <c r="O218" s="1">
        <v>77</v>
      </c>
      <c r="P218" s="17">
        <v>72</v>
      </c>
      <c r="Q218" s="17">
        <v>95</v>
      </c>
      <c r="R218" s="18" t="s">
        <v>20</v>
      </c>
      <c r="S218" s="19">
        <v>213</v>
      </c>
      <c r="T218" s="1">
        <f t="array" ref="T218">MMULT(temps[[#This Row],[temp_2]:[forecast_under]],$AB$37:$AB$42)+$AB$36</f>
        <v>75.756557541858044</v>
      </c>
      <c r="U218" s="27">
        <f>$AL$38*temps[[#This Row],[temp_1]]+$AL$37</f>
        <v>70.545163791692659</v>
      </c>
      <c r="V218" s="17"/>
      <c r="W218" s="17"/>
      <c r="X218" s="17"/>
      <c r="Y218" s="17"/>
    </row>
    <row r="219" spans="1:25" x14ac:dyDescent="0.25">
      <c r="A219" s="1">
        <v>8</v>
      </c>
      <c r="B219" s="17">
        <v>8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1">
        <v>72</v>
      </c>
      <c r="K219" s="1">
        <v>72</v>
      </c>
      <c r="L219" s="1">
        <v>77.099999999999994</v>
      </c>
      <c r="M219" s="1">
        <v>76</v>
      </c>
      <c r="N219" s="1">
        <v>78</v>
      </c>
      <c r="O219" s="1">
        <v>77</v>
      </c>
      <c r="P219" s="17">
        <v>73</v>
      </c>
      <c r="Q219" s="17">
        <v>65</v>
      </c>
      <c r="R219" s="18" t="s">
        <v>20</v>
      </c>
      <c r="S219" s="19">
        <v>214</v>
      </c>
      <c r="T219" s="1">
        <f t="array" ref="T219">MMULT(temps[[#This Row],[temp_2]:[forecast_under]],$AB$37:$AB$42)+$AB$36</f>
        <v>75.311201515372161</v>
      </c>
      <c r="U219" s="27">
        <f>$AL$38*temps[[#This Row],[temp_1]]+$AL$37</f>
        <v>70.545163791692659</v>
      </c>
      <c r="V219" s="17"/>
      <c r="W219" s="17"/>
      <c r="X219" s="17"/>
      <c r="Y219" s="17"/>
    </row>
    <row r="220" spans="1:25" x14ac:dyDescent="0.25">
      <c r="A220" s="1">
        <v>8</v>
      </c>
      <c r="B220" s="17">
        <v>9</v>
      </c>
      <c r="C220" s="2">
        <v>0</v>
      </c>
      <c r="D220" s="2">
        <v>0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1">
        <v>72</v>
      </c>
      <c r="K220" s="1">
        <v>73</v>
      </c>
      <c r="L220" s="1">
        <v>77.099999999999994</v>
      </c>
      <c r="M220" s="1">
        <v>77</v>
      </c>
      <c r="N220" s="1">
        <v>80</v>
      </c>
      <c r="O220" s="1">
        <v>79</v>
      </c>
      <c r="P220" s="17">
        <v>72</v>
      </c>
      <c r="Q220" s="17">
        <v>94</v>
      </c>
      <c r="R220" s="18" t="s">
        <v>20</v>
      </c>
      <c r="S220" s="19">
        <v>215</v>
      </c>
      <c r="T220" s="1">
        <f t="array" ref="T220">MMULT(temps[[#This Row],[temp_2]:[forecast_under]],$AB$37:$AB$42)+$AB$36</f>
        <v>74.499780189661365</v>
      </c>
      <c r="U220" s="27">
        <f>$AL$38*temps[[#This Row],[temp_1]]+$AL$37</f>
        <v>71.400934853047261</v>
      </c>
      <c r="V220" s="17"/>
      <c r="W220" s="17"/>
      <c r="X220" s="17"/>
      <c r="Y220" s="17"/>
    </row>
    <row r="221" spans="1:25" x14ac:dyDescent="0.25">
      <c r="A221" s="1">
        <v>8</v>
      </c>
      <c r="B221" s="17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1">
        <v>73</v>
      </c>
      <c r="K221" s="1">
        <v>72</v>
      </c>
      <c r="L221" s="1">
        <v>77</v>
      </c>
      <c r="M221" s="1">
        <v>77</v>
      </c>
      <c r="N221" s="1">
        <v>78</v>
      </c>
      <c r="O221" s="1">
        <v>77</v>
      </c>
      <c r="P221" s="17">
        <v>76</v>
      </c>
      <c r="Q221" s="17">
        <v>68</v>
      </c>
      <c r="R221" s="18" t="s">
        <v>20</v>
      </c>
      <c r="S221" s="19">
        <v>216</v>
      </c>
      <c r="T221" s="1">
        <f t="array" ref="T221">MMULT(temps[[#This Row],[temp_2]:[forecast_under]],$AB$37:$AB$42)+$AB$36</f>
        <v>75.165377310880203</v>
      </c>
      <c r="U221" s="27">
        <f>$AL$38*temps[[#This Row],[temp_1]]+$AL$37</f>
        <v>70.545163791692659</v>
      </c>
      <c r="V221" s="17"/>
      <c r="W221" s="17"/>
      <c r="X221" s="17"/>
      <c r="Y221" s="17"/>
    </row>
    <row r="222" spans="1:25" x14ac:dyDescent="0.25">
      <c r="A222" s="1">
        <v>8</v>
      </c>
      <c r="B222" s="17">
        <v>11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1">
        <v>72</v>
      </c>
      <c r="K222" s="1">
        <v>76</v>
      </c>
      <c r="L222" s="1">
        <v>76.900000000000006</v>
      </c>
      <c r="M222" s="1">
        <v>74</v>
      </c>
      <c r="N222" s="1">
        <v>81</v>
      </c>
      <c r="O222" s="1">
        <v>75</v>
      </c>
      <c r="P222" s="17">
        <v>80</v>
      </c>
      <c r="Q222" s="17">
        <v>80</v>
      </c>
      <c r="R222" s="18" t="s">
        <v>20</v>
      </c>
      <c r="S222" s="19">
        <v>217</v>
      </c>
      <c r="T222" s="1">
        <f t="array" ref="T222">MMULT(temps[[#This Row],[temp_2]:[forecast_under]],$AB$37:$AB$42)+$AB$36</f>
        <v>78.253889059556727</v>
      </c>
      <c r="U222" s="27">
        <f>$AL$38*temps[[#This Row],[temp_1]]+$AL$37</f>
        <v>73.968248037111096</v>
      </c>
      <c r="V222" s="17"/>
      <c r="W222" s="17"/>
      <c r="X222" s="17"/>
      <c r="Y222" s="17"/>
    </row>
    <row r="223" spans="1:25" x14ac:dyDescent="0.25">
      <c r="A223" s="1">
        <v>8</v>
      </c>
      <c r="B223" s="17">
        <v>12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1">
        <v>76</v>
      </c>
      <c r="K223" s="1">
        <v>80</v>
      </c>
      <c r="L223" s="1">
        <v>76.900000000000006</v>
      </c>
      <c r="M223" s="1">
        <v>72</v>
      </c>
      <c r="N223" s="1">
        <v>79</v>
      </c>
      <c r="O223" s="1">
        <v>77</v>
      </c>
      <c r="P223" s="17">
        <v>87</v>
      </c>
      <c r="Q223" s="17">
        <v>81</v>
      </c>
      <c r="R223" s="18" t="s">
        <v>20</v>
      </c>
      <c r="S223" s="19">
        <v>218</v>
      </c>
      <c r="T223" s="1">
        <f t="array" ref="T223">MMULT(temps[[#This Row],[temp_2]:[forecast_under]],$AB$37:$AB$42)+$AB$36</f>
        <v>79.639167504224858</v>
      </c>
      <c r="U223" s="27">
        <f>$AL$38*temps[[#This Row],[temp_1]]+$AL$37</f>
        <v>77.391332282529532</v>
      </c>
      <c r="V223" s="17"/>
      <c r="W223" s="17"/>
      <c r="X223" s="17"/>
      <c r="Y223" s="17"/>
    </row>
    <row r="224" spans="1:25" x14ac:dyDescent="0.25">
      <c r="A224" s="1">
        <v>8</v>
      </c>
      <c r="B224" s="17">
        <v>13</v>
      </c>
      <c r="C224" s="2">
        <v>0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1">
        <v>80</v>
      </c>
      <c r="K224" s="1">
        <v>87</v>
      </c>
      <c r="L224" s="1">
        <v>76.8</v>
      </c>
      <c r="M224" s="1">
        <v>73</v>
      </c>
      <c r="N224" s="1">
        <v>79</v>
      </c>
      <c r="O224" s="1">
        <v>78</v>
      </c>
      <c r="P224" s="17">
        <v>90</v>
      </c>
      <c r="Q224" s="17">
        <v>73</v>
      </c>
      <c r="R224" s="18" t="s">
        <v>20</v>
      </c>
      <c r="S224" s="19">
        <v>219</v>
      </c>
      <c r="T224" s="1">
        <f t="array" ref="T224">MMULT(temps[[#This Row],[temp_2]:[forecast_under]],$AB$37:$AB$42)+$AB$36</f>
        <v>82.74243437711948</v>
      </c>
      <c r="U224" s="27">
        <f>$AL$38*temps[[#This Row],[temp_1]]+$AL$37</f>
        <v>83.381729712011776</v>
      </c>
      <c r="V224" s="17"/>
      <c r="W224" s="17"/>
      <c r="X224" s="17"/>
      <c r="Y224" s="17"/>
    </row>
    <row r="225" spans="1:25" x14ac:dyDescent="0.25">
      <c r="A225" s="1">
        <v>8</v>
      </c>
      <c r="B225" s="17">
        <v>14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1">
        <v>87</v>
      </c>
      <c r="K225" s="1">
        <v>90</v>
      </c>
      <c r="L225" s="1">
        <v>76.7</v>
      </c>
      <c r="M225" s="1">
        <v>75</v>
      </c>
      <c r="N225" s="1">
        <v>78</v>
      </c>
      <c r="O225" s="1">
        <v>78</v>
      </c>
      <c r="P225" s="17">
        <v>83</v>
      </c>
      <c r="Q225" s="17">
        <v>65</v>
      </c>
      <c r="R225" s="18" t="s">
        <v>20</v>
      </c>
      <c r="S225" s="19">
        <v>220</v>
      </c>
      <c r="T225" s="1">
        <f t="array" ref="T225">MMULT(temps[[#This Row],[temp_2]:[forecast_under]],$AB$37:$AB$42)+$AB$36</f>
        <v>84.383193304268985</v>
      </c>
      <c r="U225" s="27">
        <f>$AL$38*temps[[#This Row],[temp_1]]+$AL$37</f>
        <v>85.949042896075611</v>
      </c>
      <c r="V225" s="17"/>
      <c r="W225" s="17"/>
      <c r="X225" s="17"/>
      <c r="Y225" s="17"/>
    </row>
    <row r="226" spans="1:25" x14ac:dyDescent="0.25">
      <c r="A226" s="1">
        <v>8</v>
      </c>
      <c r="B226" s="17">
        <v>15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1">
        <v>90</v>
      </c>
      <c r="K226" s="1">
        <v>83</v>
      </c>
      <c r="L226" s="1">
        <v>76.599999999999994</v>
      </c>
      <c r="M226" s="1">
        <v>76</v>
      </c>
      <c r="N226" s="1">
        <v>79</v>
      </c>
      <c r="O226" s="1">
        <v>75</v>
      </c>
      <c r="P226" s="17">
        <v>84</v>
      </c>
      <c r="Q226" s="17">
        <v>70</v>
      </c>
      <c r="R226" s="18" t="s">
        <v>20</v>
      </c>
      <c r="S226" s="19">
        <v>221</v>
      </c>
      <c r="T226" s="1">
        <f t="array" ref="T226">MMULT(temps[[#This Row],[temp_2]:[forecast_under]],$AB$37:$AB$42)+$AB$36</f>
        <v>82.197909433931869</v>
      </c>
      <c r="U226" s="27">
        <f>$AL$38*temps[[#This Row],[temp_1]]+$AL$37</f>
        <v>79.958645466593339</v>
      </c>
      <c r="V226" s="17"/>
      <c r="W226" s="17"/>
      <c r="X226" s="17"/>
      <c r="Y226" s="17"/>
    </row>
    <row r="227" spans="1:25" x14ac:dyDescent="0.25">
      <c r="A227" s="1">
        <v>8</v>
      </c>
      <c r="B227" s="17">
        <v>16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1">
        <v>83</v>
      </c>
      <c r="K227" s="1">
        <v>84</v>
      </c>
      <c r="L227" s="1">
        <v>76.5</v>
      </c>
      <c r="M227" s="1">
        <v>72</v>
      </c>
      <c r="N227" s="1">
        <v>78</v>
      </c>
      <c r="O227" s="1">
        <v>78</v>
      </c>
      <c r="P227" s="17">
        <v>81</v>
      </c>
      <c r="Q227" s="17">
        <v>90</v>
      </c>
      <c r="R227" s="18" t="s">
        <v>20</v>
      </c>
      <c r="S227" s="19">
        <v>222</v>
      </c>
      <c r="T227" s="1">
        <f t="array" ref="T227">MMULT(temps[[#This Row],[temp_2]:[forecast_under]],$AB$37:$AB$42)+$AB$36</f>
        <v>81.030027172781246</v>
      </c>
      <c r="U227" s="27">
        <f>$AL$38*temps[[#This Row],[temp_1]]+$AL$37</f>
        <v>80.814416527947941</v>
      </c>
      <c r="V227" s="17"/>
      <c r="W227" s="17"/>
      <c r="X227" s="17"/>
      <c r="Y227" s="17"/>
    </row>
    <row r="228" spans="1:25" x14ac:dyDescent="0.25">
      <c r="A228" s="1">
        <v>8</v>
      </c>
      <c r="B228" s="17">
        <v>23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1">
        <v>84</v>
      </c>
      <c r="K228" s="1">
        <v>81</v>
      </c>
      <c r="L228" s="1">
        <v>75.7</v>
      </c>
      <c r="M228" s="1">
        <v>73</v>
      </c>
      <c r="N228" s="1">
        <v>78</v>
      </c>
      <c r="O228" s="1">
        <v>77</v>
      </c>
      <c r="P228" s="17">
        <v>79</v>
      </c>
      <c r="Q228" s="17">
        <v>89</v>
      </c>
      <c r="R228" s="18" t="s">
        <v>20</v>
      </c>
      <c r="S228" s="19">
        <v>223</v>
      </c>
      <c r="T228" s="1">
        <f t="array" ref="T228">MMULT(temps[[#This Row],[temp_2]:[forecast_under]],$AB$37:$AB$42)+$AB$36</f>
        <v>79.061728286964779</v>
      </c>
      <c r="U228" s="27">
        <f>$AL$38*temps[[#This Row],[temp_1]]+$AL$37</f>
        <v>78.247103343884135</v>
      </c>
      <c r="V228" s="17"/>
      <c r="W228" s="17"/>
      <c r="X228" s="17"/>
      <c r="Y228" s="17"/>
    </row>
    <row r="229" spans="1:25" x14ac:dyDescent="0.25">
      <c r="A229" s="1">
        <v>8</v>
      </c>
      <c r="B229" s="17">
        <v>28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1">
        <v>81</v>
      </c>
      <c r="K229" s="1">
        <v>79</v>
      </c>
      <c r="L229" s="1">
        <v>75</v>
      </c>
      <c r="M229" s="1">
        <v>71</v>
      </c>
      <c r="N229" s="1">
        <v>77</v>
      </c>
      <c r="O229" s="1">
        <v>76</v>
      </c>
      <c r="P229" s="17">
        <v>75</v>
      </c>
      <c r="Q229" s="17">
        <v>85</v>
      </c>
      <c r="R229" s="18" t="s">
        <v>20</v>
      </c>
      <c r="S229" s="19">
        <v>224</v>
      </c>
      <c r="T229" s="1">
        <f t="array" ref="T229">MMULT(temps[[#This Row],[temp_2]:[forecast_under]],$AB$37:$AB$42)+$AB$36</f>
        <v>77.880788313581206</v>
      </c>
      <c r="U229" s="27">
        <f>$AL$38*temps[[#This Row],[temp_1]]+$AL$37</f>
        <v>76.535561221174902</v>
      </c>
      <c r="V229" s="17"/>
      <c r="W229" s="17"/>
      <c r="X229" s="17"/>
      <c r="Y229" s="17"/>
    </row>
    <row r="230" spans="1:25" x14ac:dyDescent="0.25">
      <c r="A230" s="1">
        <v>8</v>
      </c>
      <c r="B230" s="17">
        <v>30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1">
        <v>79</v>
      </c>
      <c r="K230" s="1">
        <v>75</v>
      </c>
      <c r="L230" s="1">
        <v>74.599999999999994</v>
      </c>
      <c r="M230" s="1">
        <v>74</v>
      </c>
      <c r="N230" s="1">
        <v>76</v>
      </c>
      <c r="O230" s="1">
        <v>75</v>
      </c>
      <c r="P230" s="17">
        <v>70</v>
      </c>
      <c r="Q230" s="17">
        <v>63</v>
      </c>
      <c r="R230" s="18" t="s">
        <v>20</v>
      </c>
      <c r="S230" s="19">
        <v>225</v>
      </c>
      <c r="T230" s="1">
        <f t="array" ref="T230">MMULT(temps[[#This Row],[temp_2]:[forecast_under]],$AB$37:$AB$42)+$AB$36</f>
        <v>75.692653403019534</v>
      </c>
      <c r="U230" s="27">
        <f>$AL$38*temps[[#This Row],[temp_1]]+$AL$37</f>
        <v>73.112476975756465</v>
      </c>
      <c r="V230" s="17"/>
      <c r="W230" s="17"/>
      <c r="X230" s="17"/>
      <c r="Y230" s="17"/>
    </row>
    <row r="231" spans="1:25" x14ac:dyDescent="0.25">
      <c r="A231" s="1">
        <v>9</v>
      </c>
      <c r="B231" s="17">
        <v>3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1">
        <v>75</v>
      </c>
      <c r="K231" s="1">
        <v>70</v>
      </c>
      <c r="L231" s="1">
        <v>73.900000000000006</v>
      </c>
      <c r="M231" s="1">
        <v>71</v>
      </c>
      <c r="N231" s="1">
        <v>75</v>
      </c>
      <c r="O231" s="1">
        <v>73</v>
      </c>
      <c r="P231" s="17">
        <v>67</v>
      </c>
      <c r="Q231" s="17">
        <v>68</v>
      </c>
      <c r="R231" s="18" t="s">
        <v>20</v>
      </c>
      <c r="S231" s="19">
        <v>226</v>
      </c>
      <c r="T231" s="1">
        <f t="array" ref="T231">MMULT(temps[[#This Row],[temp_2]:[forecast_under]],$AB$37:$AB$42)+$AB$36</f>
        <v>73.514227835998582</v>
      </c>
      <c r="U231" s="27">
        <f>$AL$38*temps[[#This Row],[temp_1]]+$AL$37</f>
        <v>68.833621668983426</v>
      </c>
      <c r="V231" s="17"/>
      <c r="W231" s="17"/>
      <c r="X231" s="17"/>
      <c r="Y231" s="17"/>
    </row>
    <row r="232" spans="1:25" x14ac:dyDescent="0.25">
      <c r="A232" s="1">
        <v>9</v>
      </c>
      <c r="B232" s="17">
        <v>4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1">
        <v>70</v>
      </c>
      <c r="K232" s="1">
        <v>67</v>
      </c>
      <c r="L232" s="1">
        <v>73.7</v>
      </c>
      <c r="M232" s="1">
        <v>72</v>
      </c>
      <c r="N232" s="1">
        <v>77</v>
      </c>
      <c r="O232" s="1">
        <v>75</v>
      </c>
      <c r="P232" s="17">
        <v>68</v>
      </c>
      <c r="Q232" s="17">
        <v>64</v>
      </c>
      <c r="R232" s="18" t="s">
        <v>20</v>
      </c>
      <c r="S232" s="19">
        <v>227</v>
      </c>
      <c r="T232" s="1">
        <f t="array" ref="T232">MMULT(temps[[#This Row],[temp_2]:[forecast_under]],$AB$37:$AB$42)+$AB$36</f>
        <v>70.198131286165946</v>
      </c>
      <c r="U232" s="27">
        <f>$AL$38*temps[[#This Row],[temp_1]]+$AL$37</f>
        <v>66.266308484919605</v>
      </c>
      <c r="V232" s="17"/>
      <c r="W232" s="17"/>
      <c r="X232" s="17"/>
      <c r="Y232" s="17"/>
    </row>
    <row r="233" spans="1:25" x14ac:dyDescent="0.25">
      <c r="A233" s="1">
        <v>9</v>
      </c>
      <c r="B233" s="17">
        <v>5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1">
        <v>67</v>
      </c>
      <c r="K233" s="1">
        <v>68</v>
      </c>
      <c r="L233" s="1">
        <v>73.5</v>
      </c>
      <c r="M233" s="1">
        <v>71</v>
      </c>
      <c r="N233" s="1">
        <v>75</v>
      </c>
      <c r="O233" s="1">
        <v>73</v>
      </c>
      <c r="P233" s="17">
        <v>68</v>
      </c>
      <c r="Q233" s="17">
        <v>54</v>
      </c>
      <c r="R233" s="18" t="s">
        <v>20</v>
      </c>
      <c r="S233" s="19">
        <v>228</v>
      </c>
      <c r="T233" s="1">
        <f t="array" ref="T233">MMULT(temps[[#This Row],[temp_2]:[forecast_under]],$AB$37:$AB$42)+$AB$36</f>
        <v>71.759201148356013</v>
      </c>
      <c r="U233" s="27">
        <f>$AL$38*temps[[#This Row],[temp_1]]+$AL$37</f>
        <v>67.122079546274222</v>
      </c>
      <c r="V233" s="17"/>
      <c r="W233" s="17"/>
      <c r="X233" s="17"/>
      <c r="Y233" s="17"/>
    </row>
    <row r="234" spans="1:25" x14ac:dyDescent="0.25">
      <c r="A234" s="1">
        <v>9</v>
      </c>
      <c r="B234" s="17">
        <v>6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1">
        <v>68</v>
      </c>
      <c r="K234" s="1">
        <v>68</v>
      </c>
      <c r="L234" s="1">
        <v>73.3</v>
      </c>
      <c r="M234" s="1">
        <v>73</v>
      </c>
      <c r="N234" s="1">
        <v>76</v>
      </c>
      <c r="O234" s="1">
        <v>75</v>
      </c>
      <c r="P234" s="17">
        <v>68</v>
      </c>
      <c r="Q234" s="17">
        <v>79</v>
      </c>
      <c r="R234" s="18" t="s">
        <v>20</v>
      </c>
      <c r="S234" s="19">
        <v>229</v>
      </c>
      <c r="T234" s="1">
        <f t="array" ref="T234">MMULT(temps[[#This Row],[temp_2]:[forecast_under]],$AB$37:$AB$42)+$AB$36</f>
        <v>70.229687730164855</v>
      </c>
      <c r="U234" s="27">
        <f>$AL$38*temps[[#This Row],[temp_1]]+$AL$37</f>
        <v>67.122079546274222</v>
      </c>
      <c r="V234" s="17"/>
      <c r="W234" s="17"/>
      <c r="X234" s="17"/>
      <c r="Y234" s="17"/>
    </row>
    <row r="235" spans="1:25" x14ac:dyDescent="0.25">
      <c r="A235" s="1">
        <v>9</v>
      </c>
      <c r="B235" s="17">
        <v>7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1">
        <v>68</v>
      </c>
      <c r="K235" s="1">
        <v>68</v>
      </c>
      <c r="L235" s="1">
        <v>73</v>
      </c>
      <c r="M235" s="1">
        <v>72</v>
      </c>
      <c r="N235" s="1">
        <v>78</v>
      </c>
      <c r="O235" s="1">
        <v>71</v>
      </c>
      <c r="P235" s="17">
        <v>67</v>
      </c>
      <c r="Q235" s="17">
        <v>70</v>
      </c>
      <c r="R235" s="18" t="s">
        <v>20</v>
      </c>
      <c r="S235" s="19">
        <v>230</v>
      </c>
      <c r="T235" s="1">
        <f t="array" ref="T235">MMULT(temps[[#This Row],[temp_2]:[forecast_under]],$AB$37:$AB$42)+$AB$36</f>
        <v>72.075096404241705</v>
      </c>
      <c r="U235" s="27">
        <f>$AL$38*temps[[#This Row],[temp_1]]+$AL$37</f>
        <v>67.122079546274222</v>
      </c>
      <c r="V235" s="17"/>
      <c r="W235" s="17"/>
      <c r="X235" s="17"/>
      <c r="Y235" s="17"/>
    </row>
    <row r="236" spans="1:25" x14ac:dyDescent="0.25">
      <c r="A236" s="1">
        <v>9</v>
      </c>
      <c r="B236" s="17">
        <v>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1">
        <v>68</v>
      </c>
      <c r="K236" s="1">
        <v>67</v>
      </c>
      <c r="L236" s="1">
        <v>72.8</v>
      </c>
      <c r="M236" s="1">
        <v>69</v>
      </c>
      <c r="N236" s="1">
        <v>77</v>
      </c>
      <c r="O236" s="1">
        <v>73</v>
      </c>
      <c r="P236" s="17">
        <v>72</v>
      </c>
      <c r="Q236" s="17">
        <v>56</v>
      </c>
      <c r="R236" s="18" t="s">
        <v>20</v>
      </c>
      <c r="S236" s="19">
        <v>231</v>
      </c>
      <c r="T236" s="1">
        <f t="array" ref="T236">MMULT(temps[[#This Row],[temp_2]:[forecast_under]],$AB$37:$AB$42)+$AB$36</f>
        <v>70.441710840358837</v>
      </c>
      <c r="U236" s="27">
        <f>$AL$38*temps[[#This Row],[temp_1]]+$AL$37</f>
        <v>66.266308484919605</v>
      </c>
      <c r="V236" s="17"/>
      <c r="W236" s="17"/>
      <c r="X236" s="17"/>
      <c r="Y236" s="17"/>
    </row>
    <row r="237" spans="1:25" x14ac:dyDescent="0.25">
      <c r="A237" s="1">
        <v>9</v>
      </c>
      <c r="B237" s="17">
        <v>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1">
        <v>67</v>
      </c>
      <c r="K237" s="1">
        <v>72</v>
      </c>
      <c r="L237" s="1">
        <v>72.599999999999994</v>
      </c>
      <c r="M237" s="1">
        <v>68</v>
      </c>
      <c r="N237" s="1">
        <v>77</v>
      </c>
      <c r="O237" s="1">
        <v>71</v>
      </c>
      <c r="P237" s="17">
        <v>74</v>
      </c>
      <c r="Q237" s="17">
        <v>78</v>
      </c>
      <c r="R237" s="18" t="s">
        <v>20</v>
      </c>
      <c r="S237" s="19">
        <v>232</v>
      </c>
      <c r="T237" s="1">
        <f t="array" ref="T237">MMULT(temps[[#This Row],[temp_2]:[forecast_under]],$AB$37:$AB$42)+$AB$36</f>
        <v>74.045243773172231</v>
      </c>
      <c r="U237" s="27">
        <f>$AL$38*temps[[#This Row],[temp_1]]+$AL$37</f>
        <v>70.545163791692659</v>
      </c>
      <c r="V237" s="17"/>
      <c r="W237" s="17"/>
      <c r="X237" s="17"/>
      <c r="Y237" s="17"/>
    </row>
    <row r="238" spans="1:25" x14ac:dyDescent="0.25">
      <c r="A238" s="1">
        <v>9</v>
      </c>
      <c r="B238" s="17">
        <v>10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1">
        <v>72</v>
      </c>
      <c r="K238" s="1">
        <v>74</v>
      </c>
      <c r="L238" s="1">
        <v>72.3</v>
      </c>
      <c r="M238" s="1">
        <v>70</v>
      </c>
      <c r="N238" s="1">
        <v>77</v>
      </c>
      <c r="O238" s="1">
        <v>74</v>
      </c>
      <c r="P238" s="17">
        <v>77</v>
      </c>
      <c r="Q238" s="17">
        <v>91</v>
      </c>
      <c r="R238" s="18" t="s">
        <v>20</v>
      </c>
      <c r="S238" s="19">
        <v>233</v>
      </c>
      <c r="T238" s="1">
        <f t="array" ref="T238">MMULT(temps[[#This Row],[temp_2]:[forecast_under]],$AB$37:$AB$42)+$AB$36</f>
        <v>73.092201124456665</v>
      </c>
      <c r="U238" s="27">
        <f>$AL$38*temps[[#This Row],[temp_1]]+$AL$37</f>
        <v>72.256705914401863</v>
      </c>
      <c r="V238" s="17"/>
      <c r="W238" s="17"/>
      <c r="X238" s="17"/>
      <c r="Y238" s="17"/>
    </row>
    <row r="239" spans="1:25" x14ac:dyDescent="0.25">
      <c r="A239" s="1">
        <v>9</v>
      </c>
      <c r="B239" s="17">
        <v>11</v>
      </c>
      <c r="C239" s="2">
        <v>0</v>
      </c>
      <c r="D239" s="2"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1">
        <v>74</v>
      </c>
      <c r="K239" s="1">
        <v>77</v>
      </c>
      <c r="L239" s="1">
        <v>72.099999999999994</v>
      </c>
      <c r="M239" s="1">
        <v>69</v>
      </c>
      <c r="N239" s="1">
        <v>75</v>
      </c>
      <c r="O239" s="1">
        <v>71</v>
      </c>
      <c r="P239" s="17">
        <v>70</v>
      </c>
      <c r="Q239" s="17">
        <v>70</v>
      </c>
      <c r="R239" s="18" t="s">
        <v>20</v>
      </c>
      <c r="S239" s="19">
        <v>234</v>
      </c>
      <c r="T239" s="1">
        <f t="array" ref="T239">MMULT(temps[[#This Row],[temp_2]:[forecast_under]],$AB$37:$AB$42)+$AB$36</f>
        <v>76.43394430832906</v>
      </c>
      <c r="U239" s="27">
        <f>$AL$38*temps[[#This Row],[temp_1]]+$AL$37</f>
        <v>74.824019098465698</v>
      </c>
      <c r="V239" s="17"/>
      <c r="W239" s="17"/>
      <c r="X239" s="17"/>
      <c r="Y239" s="17"/>
    </row>
    <row r="240" spans="1:25" x14ac:dyDescent="0.25">
      <c r="A240" s="1">
        <v>9</v>
      </c>
      <c r="B240" s="17">
        <v>12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1">
        <v>77</v>
      </c>
      <c r="K240" s="1">
        <v>70</v>
      </c>
      <c r="L240" s="1">
        <v>71.8</v>
      </c>
      <c r="M240" s="1">
        <v>67</v>
      </c>
      <c r="N240" s="1">
        <v>73</v>
      </c>
      <c r="O240" s="1">
        <v>73</v>
      </c>
      <c r="P240" s="17">
        <v>74</v>
      </c>
      <c r="Q240" s="17">
        <v>90</v>
      </c>
      <c r="R240" s="18" t="s">
        <v>20</v>
      </c>
      <c r="S240" s="19">
        <v>235</v>
      </c>
      <c r="T240" s="1">
        <f t="array" ref="T240">MMULT(temps[[#This Row],[temp_2]:[forecast_under]],$AB$37:$AB$42)+$AB$36</f>
        <v>71.592462087986846</v>
      </c>
      <c r="U240" s="27">
        <f>$AL$38*temps[[#This Row],[temp_1]]+$AL$37</f>
        <v>68.833621668983426</v>
      </c>
      <c r="V240" s="17"/>
      <c r="W240" s="17"/>
      <c r="X240" s="17"/>
      <c r="Y240" s="17"/>
    </row>
    <row r="241" spans="1:25" x14ac:dyDescent="0.25">
      <c r="A241" s="1">
        <v>9</v>
      </c>
      <c r="B241" s="17">
        <v>13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1">
        <v>70</v>
      </c>
      <c r="K241" s="1">
        <v>74</v>
      </c>
      <c r="L241" s="1">
        <v>71.5</v>
      </c>
      <c r="M241" s="1">
        <v>71</v>
      </c>
      <c r="N241" s="1">
        <v>75</v>
      </c>
      <c r="O241" s="1">
        <v>70</v>
      </c>
      <c r="P241" s="17">
        <v>75</v>
      </c>
      <c r="Q241" s="17">
        <v>82</v>
      </c>
      <c r="R241" s="18" t="s">
        <v>20</v>
      </c>
      <c r="S241" s="19">
        <v>236</v>
      </c>
      <c r="T241" s="1">
        <f t="array" ref="T241">MMULT(temps[[#This Row],[temp_2]:[forecast_under]],$AB$37:$AB$42)+$AB$36</f>
        <v>74.481469149817457</v>
      </c>
      <c r="U241" s="27">
        <f>$AL$38*temps[[#This Row],[temp_1]]+$AL$37</f>
        <v>72.256705914401863</v>
      </c>
      <c r="V241" s="17"/>
      <c r="W241" s="17"/>
      <c r="X241" s="17"/>
      <c r="Y241" s="17"/>
    </row>
    <row r="242" spans="1:25" x14ac:dyDescent="0.25">
      <c r="A242" s="1">
        <v>9</v>
      </c>
      <c r="B242" s="17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1">
        <v>74</v>
      </c>
      <c r="K242" s="1">
        <v>75</v>
      </c>
      <c r="L242" s="1">
        <v>71.2</v>
      </c>
      <c r="M242" s="1">
        <v>67</v>
      </c>
      <c r="N242" s="1">
        <v>75</v>
      </c>
      <c r="O242" s="1">
        <v>73</v>
      </c>
      <c r="P242" s="17">
        <v>79</v>
      </c>
      <c r="Q242" s="17">
        <v>77</v>
      </c>
      <c r="R242" s="18" t="s">
        <v>20</v>
      </c>
      <c r="S242" s="19">
        <v>237</v>
      </c>
      <c r="T242" s="1">
        <f t="array" ref="T242">MMULT(temps[[#This Row],[temp_2]:[forecast_under]],$AB$37:$AB$42)+$AB$36</f>
        <v>73.339983560136716</v>
      </c>
      <c r="U242" s="27">
        <f>$AL$38*temps[[#This Row],[temp_1]]+$AL$37</f>
        <v>73.112476975756465</v>
      </c>
      <c r="V242" s="17"/>
      <c r="W242" s="17"/>
      <c r="X242" s="17"/>
      <c r="Y242" s="17"/>
    </row>
    <row r="243" spans="1:25" x14ac:dyDescent="0.25">
      <c r="A243" s="1">
        <v>9</v>
      </c>
      <c r="B243" s="17">
        <v>15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1">
        <v>75</v>
      </c>
      <c r="K243" s="1">
        <v>79</v>
      </c>
      <c r="L243" s="1">
        <v>71</v>
      </c>
      <c r="M243" s="1">
        <v>66</v>
      </c>
      <c r="N243" s="1">
        <v>76</v>
      </c>
      <c r="O243" s="1">
        <v>69</v>
      </c>
      <c r="P243" s="17">
        <v>71</v>
      </c>
      <c r="Q243" s="17">
        <v>64</v>
      </c>
      <c r="R243" s="18" t="s">
        <v>20</v>
      </c>
      <c r="S243" s="19">
        <v>238</v>
      </c>
      <c r="T243" s="1">
        <f t="array" ref="T243">MMULT(temps[[#This Row],[temp_2]:[forecast_under]],$AB$37:$AB$42)+$AB$36</f>
        <v>77.531678606702144</v>
      </c>
      <c r="U243" s="27">
        <f>$AL$38*temps[[#This Row],[temp_1]]+$AL$37</f>
        <v>76.535561221174902</v>
      </c>
      <c r="V243" s="17"/>
      <c r="W243" s="17"/>
      <c r="X243" s="17"/>
      <c r="Y243" s="17"/>
    </row>
    <row r="244" spans="1:25" x14ac:dyDescent="0.25">
      <c r="A244" s="1">
        <v>9</v>
      </c>
      <c r="B244" s="17">
        <v>16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1">
        <v>79</v>
      </c>
      <c r="K244" s="1">
        <v>71</v>
      </c>
      <c r="L244" s="1">
        <v>70.7</v>
      </c>
      <c r="M244" s="1">
        <v>70</v>
      </c>
      <c r="N244" s="1">
        <v>74</v>
      </c>
      <c r="O244" s="1">
        <v>71</v>
      </c>
      <c r="P244" s="17">
        <v>75</v>
      </c>
      <c r="Q244" s="17">
        <v>52</v>
      </c>
      <c r="R244" s="18" t="s">
        <v>20</v>
      </c>
      <c r="S244" s="19">
        <v>239</v>
      </c>
      <c r="T244" s="1">
        <f t="array" ref="T244">MMULT(temps[[#This Row],[temp_2]:[forecast_under]],$AB$37:$AB$42)+$AB$36</f>
        <v>71.813635241547075</v>
      </c>
      <c r="U244" s="27">
        <f>$AL$38*temps[[#This Row],[temp_1]]+$AL$37</f>
        <v>69.689392730338042</v>
      </c>
      <c r="V244" s="17"/>
      <c r="W244" s="17"/>
      <c r="X244" s="17"/>
      <c r="Y244" s="17"/>
    </row>
    <row r="245" spans="1:25" x14ac:dyDescent="0.25">
      <c r="A245" s="1">
        <v>9</v>
      </c>
      <c r="B245" s="17">
        <v>17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1">
        <v>71</v>
      </c>
      <c r="K245" s="1">
        <v>75</v>
      </c>
      <c r="L245" s="1">
        <v>70.3</v>
      </c>
      <c r="M245" s="1">
        <v>66</v>
      </c>
      <c r="N245" s="1">
        <v>73</v>
      </c>
      <c r="O245" s="1">
        <v>70</v>
      </c>
      <c r="P245" s="17">
        <v>68</v>
      </c>
      <c r="Q245" s="17">
        <v>84</v>
      </c>
      <c r="R245" s="18" t="s">
        <v>20</v>
      </c>
      <c r="S245" s="19">
        <v>240</v>
      </c>
      <c r="T245" s="1">
        <f t="array" ref="T245">MMULT(temps[[#This Row],[temp_2]:[forecast_under]],$AB$37:$AB$42)+$AB$36</f>
        <v>74.143582826780317</v>
      </c>
      <c r="U245" s="27">
        <f>$AL$38*temps[[#This Row],[temp_1]]+$AL$37</f>
        <v>73.112476975756465</v>
      </c>
      <c r="V245" s="17"/>
      <c r="W245" s="17"/>
      <c r="X245" s="17"/>
      <c r="Y245" s="17"/>
    </row>
    <row r="246" spans="1:25" x14ac:dyDescent="0.25">
      <c r="A246" s="1">
        <v>9</v>
      </c>
      <c r="B246" s="17">
        <v>18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1">
        <v>75</v>
      </c>
      <c r="K246" s="1">
        <v>68</v>
      </c>
      <c r="L246" s="1">
        <v>70</v>
      </c>
      <c r="M246" s="1">
        <v>66</v>
      </c>
      <c r="N246" s="1">
        <v>73</v>
      </c>
      <c r="O246" s="1">
        <v>71</v>
      </c>
      <c r="P246" s="17">
        <v>69</v>
      </c>
      <c r="Q246" s="17">
        <v>90</v>
      </c>
      <c r="R246" s="18" t="s">
        <v>20</v>
      </c>
      <c r="S246" s="19">
        <v>241</v>
      </c>
      <c r="T246" s="1">
        <f t="array" ref="T246">MMULT(temps[[#This Row],[temp_2]:[forecast_under]],$AB$37:$AB$42)+$AB$36</f>
        <v>69.627718613756429</v>
      </c>
      <c r="U246" s="27">
        <f>$AL$38*temps[[#This Row],[temp_1]]+$AL$37</f>
        <v>67.122079546274222</v>
      </c>
      <c r="V246" s="17"/>
      <c r="W246" s="17"/>
      <c r="X246" s="17"/>
      <c r="Y246" s="17"/>
    </row>
    <row r="247" spans="1:25" x14ac:dyDescent="0.25">
      <c r="A247" s="1">
        <v>9</v>
      </c>
      <c r="B247" s="17">
        <v>19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1">
        <v>68</v>
      </c>
      <c r="K247" s="1">
        <v>69</v>
      </c>
      <c r="L247" s="1">
        <v>69.7</v>
      </c>
      <c r="M247" s="1">
        <v>65</v>
      </c>
      <c r="N247" s="1">
        <v>74</v>
      </c>
      <c r="O247" s="1">
        <v>71</v>
      </c>
      <c r="P247" s="17">
        <v>71</v>
      </c>
      <c r="Q247" s="17">
        <v>88</v>
      </c>
      <c r="R247" s="18" t="s">
        <v>20</v>
      </c>
      <c r="S247" s="19">
        <v>242</v>
      </c>
      <c r="T247" s="1">
        <f t="array" ref="T247">MMULT(temps[[#This Row],[temp_2]:[forecast_under]],$AB$37:$AB$42)+$AB$36</f>
        <v>69.601905460439994</v>
      </c>
      <c r="U247" s="27">
        <f>$AL$38*temps[[#This Row],[temp_1]]+$AL$37</f>
        <v>67.977850607628824</v>
      </c>
      <c r="V247" s="17"/>
      <c r="W247" s="17"/>
      <c r="X247" s="17"/>
      <c r="Y247" s="17"/>
    </row>
    <row r="248" spans="1:25" x14ac:dyDescent="0.25">
      <c r="A248" s="1">
        <v>9</v>
      </c>
      <c r="B248" s="17">
        <v>20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1">
        <v>69</v>
      </c>
      <c r="K248" s="1">
        <v>71</v>
      </c>
      <c r="L248" s="1">
        <v>69.400000000000006</v>
      </c>
      <c r="M248" s="1">
        <v>67</v>
      </c>
      <c r="N248" s="1">
        <v>73</v>
      </c>
      <c r="O248" s="1">
        <v>69</v>
      </c>
      <c r="P248" s="17">
        <v>67</v>
      </c>
      <c r="Q248" s="17">
        <v>81</v>
      </c>
      <c r="R248" s="18" t="s">
        <v>20</v>
      </c>
      <c r="S248" s="19">
        <v>243</v>
      </c>
      <c r="T248" s="1">
        <f t="array" ref="T248">MMULT(temps[[#This Row],[temp_2]:[forecast_under]],$AB$37:$AB$42)+$AB$36</f>
        <v>71.440620495975253</v>
      </c>
      <c r="U248" s="27">
        <f>$AL$38*temps[[#This Row],[temp_1]]+$AL$37</f>
        <v>69.689392730338042</v>
      </c>
      <c r="V248" s="17"/>
      <c r="W248" s="17"/>
      <c r="X248" s="17"/>
      <c r="Y248" s="17"/>
    </row>
    <row r="249" spans="1:25" x14ac:dyDescent="0.25">
      <c r="A249" s="1">
        <v>9</v>
      </c>
      <c r="B249" s="17">
        <v>21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1">
        <v>71</v>
      </c>
      <c r="K249" s="1">
        <v>67</v>
      </c>
      <c r="L249" s="1">
        <v>69</v>
      </c>
      <c r="M249" s="1">
        <v>65</v>
      </c>
      <c r="N249" s="1">
        <v>70</v>
      </c>
      <c r="O249" s="1">
        <v>70</v>
      </c>
      <c r="P249" s="17">
        <v>68</v>
      </c>
      <c r="Q249" s="17">
        <v>76</v>
      </c>
      <c r="R249" s="18" t="s">
        <v>20</v>
      </c>
      <c r="S249" s="19">
        <v>244</v>
      </c>
      <c r="T249" s="1">
        <f t="array" ref="T249">MMULT(temps[[#This Row],[temp_2]:[forecast_under]],$AB$37:$AB$42)+$AB$36</f>
        <v>68.694613285304257</v>
      </c>
      <c r="U249" s="27">
        <f>$AL$38*temps[[#This Row],[temp_1]]+$AL$37</f>
        <v>66.266308484919605</v>
      </c>
      <c r="V249" s="17"/>
      <c r="W249" s="17"/>
      <c r="X249" s="17"/>
      <c r="Y249" s="17"/>
    </row>
    <row r="250" spans="1:25" x14ac:dyDescent="0.25">
      <c r="A250" s="1">
        <v>9</v>
      </c>
      <c r="B250" s="17">
        <v>22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1">
        <v>67</v>
      </c>
      <c r="K250" s="1">
        <v>68</v>
      </c>
      <c r="L250" s="1">
        <v>68.7</v>
      </c>
      <c r="M250" s="1">
        <v>65</v>
      </c>
      <c r="N250" s="1">
        <v>70</v>
      </c>
      <c r="O250" s="1">
        <v>69</v>
      </c>
      <c r="P250" s="17">
        <v>67</v>
      </c>
      <c r="Q250" s="17">
        <v>56</v>
      </c>
      <c r="R250" s="18" t="s">
        <v>20</v>
      </c>
      <c r="S250" s="19">
        <v>245</v>
      </c>
      <c r="T250" s="1">
        <f t="array" ref="T250">MMULT(temps[[#This Row],[temp_2]:[forecast_under]],$AB$37:$AB$42)+$AB$36</f>
        <v>69.33630035779882</v>
      </c>
      <c r="U250" s="27">
        <f>$AL$38*temps[[#This Row],[temp_1]]+$AL$37</f>
        <v>67.122079546274222</v>
      </c>
      <c r="V250" s="17"/>
      <c r="W250" s="17"/>
      <c r="X250" s="17"/>
      <c r="Y250" s="17"/>
    </row>
    <row r="251" spans="1:25" x14ac:dyDescent="0.25">
      <c r="A251" s="1">
        <v>9</v>
      </c>
      <c r="B251" s="17">
        <v>23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1">
        <v>68</v>
      </c>
      <c r="K251" s="1">
        <v>67</v>
      </c>
      <c r="L251" s="1">
        <v>68.3</v>
      </c>
      <c r="M251" s="1">
        <v>67</v>
      </c>
      <c r="N251" s="1">
        <v>69</v>
      </c>
      <c r="O251" s="1">
        <v>67</v>
      </c>
      <c r="P251" s="17">
        <v>64</v>
      </c>
      <c r="Q251" s="17">
        <v>61</v>
      </c>
      <c r="R251" s="18" t="s">
        <v>20</v>
      </c>
      <c r="S251" s="19">
        <v>246</v>
      </c>
      <c r="T251" s="1">
        <f t="array" ref="T251">MMULT(temps[[#This Row],[temp_2]:[forecast_under]],$AB$37:$AB$42)+$AB$36</f>
        <v>69.464315117467777</v>
      </c>
      <c r="U251" s="27">
        <f>$AL$38*temps[[#This Row],[temp_1]]+$AL$37</f>
        <v>66.266308484919605</v>
      </c>
      <c r="V251" s="17"/>
      <c r="W251" s="17"/>
      <c r="X251" s="17"/>
      <c r="Y251" s="17"/>
    </row>
    <row r="252" spans="1:25" x14ac:dyDescent="0.25">
      <c r="A252" s="1">
        <v>9</v>
      </c>
      <c r="B252" s="17">
        <v>24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1">
        <v>67</v>
      </c>
      <c r="K252" s="1">
        <v>64</v>
      </c>
      <c r="L252" s="1">
        <v>68</v>
      </c>
      <c r="M252" s="1">
        <v>65</v>
      </c>
      <c r="N252" s="1">
        <v>71</v>
      </c>
      <c r="O252" s="1">
        <v>66</v>
      </c>
      <c r="P252" s="17">
        <v>67</v>
      </c>
      <c r="Q252" s="17">
        <v>64</v>
      </c>
      <c r="R252" s="18" t="s">
        <v>20</v>
      </c>
      <c r="S252" s="19">
        <v>247</v>
      </c>
      <c r="T252" s="1">
        <f t="array" ref="T252">MMULT(temps[[#This Row],[temp_2]:[forecast_under]],$AB$37:$AB$42)+$AB$36</f>
        <v>68.042676286959392</v>
      </c>
      <c r="U252" s="27">
        <f>$AL$38*temps[[#This Row],[temp_1]]+$AL$37</f>
        <v>63.698995300855778</v>
      </c>
      <c r="V252" s="17"/>
      <c r="W252" s="17"/>
      <c r="X252" s="17"/>
      <c r="Y252" s="17"/>
    </row>
    <row r="253" spans="1:25" x14ac:dyDescent="0.25">
      <c r="A253" s="1">
        <v>9</v>
      </c>
      <c r="B253" s="17">
        <v>25</v>
      </c>
      <c r="C253" s="2">
        <v>0</v>
      </c>
      <c r="D253" s="2">
        <v>0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1">
        <v>64</v>
      </c>
      <c r="K253" s="1">
        <v>67</v>
      </c>
      <c r="L253" s="1">
        <v>67.599999999999994</v>
      </c>
      <c r="M253" s="1">
        <v>64</v>
      </c>
      <c r="N253" s="1">
        <v>72</v>
      </c>
      <c r="O253" s="1">
        <v>67</v>
      </c>
      <c r="P253" s="17">
        <v>76</v>
      </c>
      <c r="Q253" s="17">
        <v>62</v>
      </c>
      <c r="R253" s="18" t="s">
        <v>20</v>
      </c>
      <c r="S253" s="19">
        <v>248</v>
      </c>
      <c r="T253" s="1">
        <f t="array" ref="T253">MMULT(temps[[#This Row],[temp_2]:[forecast_under]],$AB$37:$AB$42)+$AB$36</f>
        <v>68.51990560101865</v>
      </c>
      <c r="U253" s="27">
        <f>$AL$38*temps[[#This Row],[temp_1]]+$AL$37</f>
        <v>66.266308484919605</v>
      </c>
      <c r="V253" s="17"/>
      <c r="W253" s="17"/>
      <c r="X253" s="17"/>
      <c r="Y253" s="17"/>
    </row>
    <row r="254" spans="1:25" x14ac:dyDescent="0.25">
      <c r="A254" s="1">
        <v>9</v>
      </c>
      <c r="B254" s="17">
        <v>26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1">
        <v>67</v>
      </c>
      <c r="K254" s="1">
        <v>76</v>
      </c>
      <c r="L254" s="1">
        <v>67.2</v>
      </c>
      <c r="M254" s="1">
        <v>64</v>
      </c>
      <c r="N254" s="1">
        <v>69</v>
      </c>
      <c r="O254" s="1">
        <v>69</v>
      </c>
      <c r="P254" s="17">
        <v>77</v>
      </c>
      <c r="Q254" s="17">
        <v>74</v>
      </c>
      <c r="R254" s="18" t="s">
        <v>20</v>
      </c>
      <c r="S254" s="19">
        <v>249</v>
      </c>
      <c r="T254" s="1">
        <f t="array" ref="T254">MMULT(temps[[#This Row],[temp_2]:[forecast_under]],$AB$37:$AB$42)+$AB$36</f>
        <v>72.034118603949025</v>
      </c>
      <c r="U254" s="27">
        <f>$AL$38*temps[[#This Row],[temp_1]]+$AL$37</f>
        <v>73.968248037111096</v>
      </c>
      <c r="V254" s="17"/>
      <c r="W254" s="17"/>
      <c r="X254" s="17"/>
      <c r="Y254" s="17"/>
    </row>
    <row r="255" spans="1:25" x14ac:dyDescent="0.25">
      <c r="A255" s="1">
        <v>9</v>
      </c>
      <c r="B255" s="17">
        <v>27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1">
        <v>76</v>
      </c>
      <c r="K255" s="1">
        <v>77</v>
      </c>
      <c r="L255" s="1">
        <v>66.8</v>
      </c>
      <c r="M255" s="1">
        <v>66</v>
      </c>
      <c r="N255" s="1">
        <v>67</v>
      </c>
      <c r="O255" s="1">
        <v>68</v>
      </c>
      <c r="P255" s="17">
        <v>69</v>
      </c>
      <c r="Q255" s="17">
        <v>64</v>
      </c>
      <c r="R255" s="18" t="s">
        <v>20</v>
      </c>
      <c r="S255" s="19">
        <v>250</v>
      </c>
      <c r="T255" s="1">
        <f t="array" ref="T255">MMULT(temps[[#This Row],[temp_2]:[forecast_under]],$AB$37:$AB$42)+$AB$36</f>
        <v>72.97042128682665</v>
      </c>
      <c r="U255" s="27">
        <f>$AL$38*temps[[#This Row],[temp_1]]+$AL$37</f>
        <v>74.824019098465698</v>
      </c>
      <c r="V255" s="17"/>
      <c r="W255" s="17"/>
      <c r="X255" s="17"/>
      <c r="Y255" s="17"/>
    </row>
    <row r="256" spans="1:25" x14ac:dyDescent="0.25">
      <c r="A256" s="1">
        <v>9</v>
      </c>
      <c r="B256" s="17">
        <v>28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1">
        <v>77</v>
      </c>
      <c r="K256" s="1">
        <v>69</v>
      </c>
      <c r="L256" s="1">
        <v>66.5</v>
      </c>
      <c r="M256" s="1">
        <v>66</v>
      </c>
      <c r="N256" s="1">
        <v>68</v>
      </c>
      <c r="O256" s="1">
        <v>66</v>
      </c>
      <c r="P256" s="17">
        <v>68</v>
      </c>
      <c r="Q256" s="17">
        <v>62</v>
      </c>
      <c r="R256" s="18" t="s">
        <v>20</v>
      </c>
      <c r="S256" s="19">
        <v>251</v>
      </c>
      <c r="T256" s="1">
        <f t="array" ref="T256">MMULT(temps[[#This Row],[temp_2]:[forecast_under]],$AB$37:$AB$42)+$AB$36</f>
        <v>69.461830907124437</v>
      </c>
      <c r="U256" s="27">
        <f>$AL$38*temps[[#This Row],[temp_1]]+$AL$37</f>
        <v>67.977850607628824</v>
      </c>
      <c r="V256" s="17"/>
      <c r="W256" s="17"/>
      <c r="X256" s="17"/>
      <c r="Y256" s="17"/>
    </row>
    <row r="257" spans="1:25" x14ac:dyDescent="0.25">
      <c r="A257" s="1">
        <v>9</v>
      </c>
      <c r="B257" s="17">
        <v>29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1">
        <v>69</v>
      </c>
      <c r="K257" s="1">
        <v>68</v>
      </c>
      <c r="L257" s="1">
        <v>66.099999999999994</v>
      </c>
      <c r="M257" s="1">
        <v>63</v>
      </c>
      <c r="N257" s="1">
        <v>71</v>
      </c>
      <c r="O257" s="1">
        <v>68</v>
      </c>
      <c r="P257" s="17">
        <v>66</v>
      </c>
      <c r="Q257" s="17">
        <v>57</v>
      </c>
      <c r="R257" s="18" t="s">
        <v>20</v>
      </c>
      <c r="S257" s="19">
        <v>252</v>
      </c>
      <c r="T257" s="1">
        <f t="array" ref="T257">MMULT(temps[[#This Row],[temp_2]:[forecast_under]],$AB$37:$AB$42)+$AB$36</f>
        <v>67.071097827376093</v>
      </c>
      <c r="U257" s="27">
        <f>$AL$38*temps[[#This Row],[temp_1]]+$AL$37</f>
        <v>67.122079546274222</v>
      </c>
      <c r="V257" s="17"/>
      <c r="W257" s="17"/>
      <c r="X257" s="17"/>
      <c r="Y257" s="17"/>
    </row>
    <row r="258" spans="1:25" x14ac:dyDescent="0.25">
      <c r="A258" s="1">
        <v>9</v>
      </c>
      <c r="B258" s="17">
        <v>30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1">
        <v>68</v>
      </c>
      <c r="K258" s="1">
        <v>66</v>
      </c>
      <c r="L258" s="1">
        <v>65.7</v>
      </c>
      <c r="M258" s="1">
        <v>64</v>
      </c>
      <c r="N258" s="1">
        <v>67</v>
      </c>
      <c r="O258" s="1">
        <v>65</v>
      </c>
      <c r="P258" s="17">
        <v>67</v>
      </c>
      <c r="Q258" s="17">
        <v>74</v>
      </c>
      <c r="R258" s="18" t="s">
        <v>20</v>
      </c>
      <c r="S258" s="19">
        <v>253</v>
      </c>
      <c r="T258" s="1">
        <f t="array" ref="T258">MMULT(temps[[#This Row],[temp_2]:[forecast_under]],$AB$37:$AB$42)+$AB$36</f>
        <v>67.457260233851827</v>
      </c>
      <c r="U258" s="27">
        <f>$AL$38*temps[[#This Row],[temp_1]]+$AL$37</f>
        <v>65.410537423564989</v>
      </c>
      <c r="V258" s="17"/>
      <c r="W258" s="17"/>
      <c r="X258" s="17"/>
      <c r="Y258" s="17"/>
    </row>
    <row r="259" spans="1:25" x14ac:dyDescent="0.25">
      <c r="A259" s="1">
        <v>10</v>
      </c>
      <c r="B259" s="17">
        <v>1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1">
        <v>66</v>
      </c>
      <c r="K259" s="1">
        <v>67</v>
      </c>
      <c r="L259" s="1">
        <v>65.3</v>
      </c>
      <c r="M259" s="1">
        <v>64</v>
      </c>
      <c r="N259" s="1">
        <v>70</v>
      </c>
      <c r="O259" s="1">
        <v>64</v>
      </c>
      <c r="P259" s="17">
        <v>63</v>
      </c>
      <c r="Q259" s="17">
        <v>54</v>
      </c>
      <c r="R259" s="18" t="s">
        <v>20</v>
      </c>
      <c r="S259" s="19">
        <v>254</v>
      </c>
      <c r="T259" s="1">
        <f t="array" ref="T259">MMULT(temps[[#This Row],[temp_2]:[forecast_under]],$AB$37:$AB$42)+$AB$36</f>
        <v>67.82477975611458</v>
      </c>
      <c r="U259" s="27">
        <f>$AL$38*temps[[#This Row],[temp_1]]+$AL$37</f>
        <v>66.266308484919605</v>
      </c>
      <c r="V259" s="17"/>
      <c r="W259" s="17"/>
      <c r="X259" s="17"/>
      <c r="Y259" s="17"/>
    </row>
    <row r="260" spans="1:25" x14ac:dyDescent="0.25">
      <c r="A260" s="1">
        <v>10</v>
      </c>
      <c r="B260" s="17">
        <v>2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1">
        <v>67</v>
      </c>
      <c r="K260" s="1">
        <v>63</v>
      </c>
      <c r="L260" s="1">
        <v>64.900000000000006</v>
      </c>
      <c r="M260" s="1">
        <v>62</v>
      </c>
      <c r="N260" s="1">
        <v>69</v>
      </c>
      <c r="O260" s="1">
        <v>66</v>
      </c>
      <c r="P260" s="17">
        <v>65</v>
      </c>
      <c r="Q260" s="17">
        <v>82</v>
      </c>
      <c r="R260" s="18" t="s">
        <v>20</v>
      </c>
      <c r="S260" s="19">
        <v>255</v>
      </c>
      <c r="T260" s="1">
        <f t="array" ref="T260">MMULT(temps[[#This Row],[temp_2]:[forecast_under]],$AB$37:$AB$42)+$AB$36</f>
        <v>64.334869711873495</v>
      </c>
      <c r="U260" s="27">
        <f>$AL$38*temps[[#This Row],[temp_1]]+$AL$37</f>
        <v>62.843224239501168</v>
      </c>
      <c r="V260" s="17"/>
      <c r="W260" s="17"/>
      <c r="X260" s="17"/>
      <c r="Y260" s="17"/>
    </row>
    <row r="261" spans="1:25" x14ac:dyDescent="0.25">
      <c r="A261" s="1">
        <v>10</v>
      </c>
      <c r="B261" s="17">
        <v>3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1">
        <v>63</v>
      </c>
      <c r="K261" s="1">
        <v>65</v>
      </c>
      <c r="L261" s="1">
        <v>64.5</v>
      </c>
      <c r="M261" s="1">
        <v>63</v>
      </c>
      <c r="N261" s="1">
        <v>68</v>
      </c>
      <c r="O261" s="1">
        <v>65</v>
      </c>
      <c r="P261" s="17">
        <v>61</v>
      </c>
      <c r="Q261" s="17">
        <v>49</v>
      </c>
      <c r="R261" s="18" t="s">
        <v>20</v>
      </c>
      <c r="S261" s="19">
        <v>256</v>
      </c>
      <c r="T261" s="1">
        <f t="array" ref="T261">MMULT(temps[[#This Row],[temp_2]:[forecast_under]],$AB$37:$AB$42)+$AB$36</f>
        <v>65.407007173231477</v>
      </c>
      <c r="U261" s="27">
        <f>$AL$38*temps[[#This Row],[temp_1]]+$AL$37</f>
        <v>64.554766362210387</v>
      </c>
      <c r="V261" s="17"/>
      <c r="W261" s="17"/>
      <c r="X261" s="17"/>
      <c r="Y261" s="17"/>
    </row>
    <row r="262" spans="1:25" x14ac:dyDescent="0.25">
      <c r="A262" s="1">
        <v>10</v>
      </c>
      <c r="B262" s="17">
        <v>4</v>
      </c>
      <c r="C262" s="2">
        <v>0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1">
        <v>65</v>
      </c>
      <c r="K262" s="1">
        <v>61</v>
      </c>
      <c r="L262" s="1">
        <v>64.099999999999994</v>
      </c>
      <c r="M262" s="1">
        <v>62</v>
      </c>
      <c r="N262" s="1">
        <v>69</v>
      </c>
      <c r="O262" s="1">
        <v>65</v>
      </c>
      <c r="P262" s="17">
        <v>63</v>
      </c>
      <c r="Q262" s="17">
        <v>60</v>
      </c>
      <c r="R262" s="18" t="s">
        <v>20</v>
      </c>
      <c r="S262" s="19">
        <v>257</v>
      </c>
      <c r="T262" s="1">
        <f t="array" ref="T262">MMULT(temps[[#This Row],[temp_2]:[forecast_under]],$AB$37:$AB$42)+$AB$36</f>
        <v>62.872391422971866</v>
      </c>
      <c r="U262" s="27">
        <f>$AL$38*temps[[#This Row],[temp_1]]+$AL$37</f>
        <v>61.13168211679195</v>
      </c>
      <c r="V262" s="17"/>
      <c r="W262" s="17"/>
      <c r="X262" s="17"/>
      <c r="Y262" s="17"/>
    </row>
    <row r="263" spans="1:25" x14ac:dyDescent="0.25">
      <c r="A263" s="1">
        <v>10</v>
      </c>
      <c r="B263" s="17">
        <v>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1">
        <v>61</v>
      </c>
      <c r="K263" s="1">
        <v>63</v>
      </c>
      <c r="L263" s="1">
        <v>63.7</v>
      </c>
      <c r="M263" s="1">
        <v>61</v>
      </c>
      <c r="N263" s="1">
        <v>66</v>
      </c>
      <c r="O263" s="1">
        <v>65</v>
      </c>
      <c r="P263" s="17">
        <v>66</v>
      </c>
      <c r="Q263" s="17">
        <v>48</v>
      </c>
      <c r="R263" s="18" t="s">
        <v>20</v>
      </c>
      <c r="S263" s="19">
        <v>258</v>
      </c>
      <c r="T263" s="1">
        <f t="array" ref="T263">MMULT(temps[[#This Row],[temp_2]:[forecast_under]],$AB$37:$AB$42)+$AB$36</f>
        <v>63.648566628644993</v>
      </c>
      <c r="U263" s="27">
        <f>$AL$38*temps[[#This Row],[temp_1]]+$AL$37</f>
        <v>62.843224239501168</v>
      </c>
      <c r="V263" s="17"/>
      <c r="W263" s="17"/>
      <c r="X263" s="17"/>
      <c r="Y263" s="17"/>
    </row>
    <row r="264" spans="1:25" x14ac:dyDescent="0.25">
      <c r="A264" s="1">
        <v>10</v>
      </c>
      <c r="B264" s="17">
        <v>6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1">
        <v>63</v>
      </c>
      <c r="K264" s="1">
        <v>66</v>
      </c>
      <c r="L264" s="1">
        <v>63.3</v>
      </c>
      <c r="M264" s="1">
        <v>62</v>
      </c>
      <c r="N264" s="1">
        <v>67</v>
      </c>
      <c r="O264" s="1">
        <v>63</v>
      </c>
      <c r="P264" s="17">
        <v>63</v>
      </c>
      <c r="Q264" s="17">
        <v>55</v>
      </c>
      <c r="R264" s="18" t="s">
        <v>20</v>
      </c>
      <c r="S264" s="19">
        <v>259</v>
      </c>
      <c r="T264" s="1">
        <f t="array" ref="T264">MMULT(temps[[#This Row],[temp_2]:[forecast_under]],$AB$37:$AB$42)+$AB$36</f>
        <v>65.851674516230077</v>
      </c>
      <c r="U264" s="27">
        <f>$AL$38*temps[[#This Row],[temp_1]]+$AL$37</f>
        <v>65.410537423564989</v>
      </c>
      <c r="V264" s="17"/>
      <c r="W264" s="17"/>
      <c r="X264" s="17"/>
      <c r="Y264" s="17"/>
    </row>
    <row r="265" spans="1:25" x14ac:dyDescent="0.25">
      <c r="A265" s="1">
        <v>10</v>
      </c>
      <c r="B265" s="17">
        <v>7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1">
        <v>66</v>
      </c>
      <c r="K265" s="1">
        <v>63</v>
      </c>
      <c r="L265" s="1">
        <v>62.9</v>
      </c>
      <c r="M265" s="1">
        <v>62</v>
      </c>
      <c r="N265" s="1">
        <v>67</v>
      </c>
      <c r="O265" s="1">
        <v>64</v>
      </c>
      <c r="P265" s="17">
        <v>64</v>
      </c>
      <c r="Q265" s="17">
        <v>78</v>
      </c>
      <c r="R265" s="18" t="s">
        <v>20</v>
      </c>
      <c r="S265" s="19">
        <v>260</v>
      </c>
      <c r="T265" s="1">
        <f t="array" ref="T265">MMULT(temps[[#This Row],[temp_2]:[forecast_under]],$AB$37:$AB$42)+$AB$36</f>
        <v>63.322968575929622</v>
      </c>
      <c r="U265" s="27">
        <f>$AL$38*temps[[#This Row],[temp_1]]+$AL$37</f>
        <v>62.843224239501168</v>
      </c>
      <c r="V265" s="17"/>
      <c r="W265" s="17"/>
      <c r="X265" s="17"/>
      <c r="Y265" s="17"/>
    </row>
    <row r="266" spans="1:25" x14ac:dyDescent="0.25">
      <c r="A266" s="1">
        <v>10</v>
      </c>
      <c r="B266" s="17">
        <v>8</v>
      </c>
      <c r="C266" s="2">
        <v>0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1">
        <v>63</v>
      </c>
      <c r="K266" s="1">
        <v>64</v>
      </c>
      <c r="L266" s="1">
        <v>62.5</v>
      </c>
      <c r="M266" s="1">
        <v>60</v>
      </c>
      <c r="N266" s="1">
        <v>65</v>
      </c>
      <c r="O266" s="1">
        <v>61</v>
      </c>
      <c r="P266" s="17">
        <v>68</v>
      </c>
      <c r="Q266" s="17">
        <v>73</v>
      </c>
      <c r="R266" s="18" t="s">
        <v>20</v>
      </c>
      <c r="S266" s="19">
        <v>261</v>
      </c>
      <c r="T266" s="1">
        <f t="array" ref="T266">MMULT(temps[[#This Row],[temp_2]:[forecast_under]],$AB$37:$AB$42)+$AB$36</f>
        <v>65.287326430384496</v>
      </c>
      <c r="U266" s="27">
        <f>$AL$38*temps[[#This Row],[temp_1]]+$AL$37</f>
        <v>63.698995300855778</v>
      </c>
      <c r="V266" s="17"/>
      <c r="W266" s="17"/>
      <c r="X266" s="17"/>
      <c r="Y266" s="17"/>
    </row>
    <row r="267" spans="1:25" x14ac:dyDescent="0.25">
      <c r="A267" s="1">
        <v>10</v>
      </c>
      <c r="B267" s="17">
        <v>9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1">
        <v>64</v>
      </c>
      <c r="K267" s="1">
        <v>68</v>
      </c>
      <c r="L267" s="1">
        <v>62.1</v>
      </c>
      <c r="M267" s="1">
        <v>58</v>
      </c>
      <c r="N267" s="1">
        <v>65</v>
      </c>
      <c r="O267" s="1">
        <v>63</v>
      </c>
      <c r="P267" s="17">
        <v>57</v>
      </c>
      <c r="Q267" s="17">
        <v>55</v>
      </c>
      <c r="R267" s="18" t="s">
        <v>20</v>
      </c>
      <c r="S267" s="19">
        <v>262</v>
      </c>
      <c r="T267" s="1">
        <f t="array" ref="T267">MMULT(temps[[#This Row],[temp_2]:[forecast_under]],$AB$37:$AB$42)+$AB$36</f>
        <v>65.984004427155725</v>
      </c>
      <c r="U267" s="27">
        <f>$AL$38*temps[[#This Row],[temp_1]]+$AL$37</f>
        <v>67.122079546274222</v>
      </c>
      <c r="V267" s="17"/>
      <c r="W267" s="17"/>
      <c r="X267" s="17"/>
      <c r="Y267" s="17"/>
    </row>
    <row r="268" spans="1:25" x14ac:dyDescent="0.25">
      <c r="A268" s="1">
        <v>10</v>
      </c>
      <c r="B268" s="17">
        <v>10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1">
        <v>68</v>
      </c>
      <c r="K268" s="1">
        <v>57</v>
      </c>
      <c r="L268" s="1">
        <v>61.8</v>
      </c>
      <c r="M268" s="1">
        <v>58</v>
      </c>
      <c r="N268" s="1">
        <v>64</v>
      </c>
      <c r="O268" s="1">
        <v>61</v>
      </c>
      <c r="P268" s="17">
        <v>60</v>
      </c>
      <c r="Q268" s="17">
        <v>62</v>
      </c>
      <c r="R268" s="18" t="s">
        <v>20</v>
      </c>
      <c r="S268" s="19">
        <v>263</v>
      </c>
      <c r="T268" s="1">
        <f t="array" ref="T268">MMULT(temps[[#This Row],[temp_2]:[forecast_under]],$AB$37:$AB$42)+$AB$36</f>
        <v>61.113731777886493</v>
      </c>
      <c r="U268" s="27">
        <f>$AL$38*temps[[#This Row],[temp_1]]+$AL$37</f>
        <v>57.708597871373513</v>
      </c>
      <c r="V268" s="17"/>
      <c r="W268" s="17"/>
      <c r="X268" s="17"/>
      <c r="Y268" s="17"/>
    </row>
    <row r="269" spans="1:25" x14ac:dyDescent="0.25">
      <c r="A269" s="1">
        <v>10</v>
      </c>
      <c r="B269" s="17">
        <v>12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1">
        <v>60</v>
      </c>
      <c r="K269" s="1">
        <v>62</v>
      </c>
      <c r="L269" s="1">
        <v>61</v>
      </c>
      <c r="M269" s="1">
        <v>60</v>
      </c>
      <c r="N269" s="1">
        <v>63</v>
      </c>
      <c r="O269" s="1">
        <v>63</v>
      </c>
      <c r="P269" s="17">
        <v>66</v>
      </c>
      <c r="Q269" s="17">
        <v>52</v>
      </c>
      <c r="R269" s="18" t="s">
        <v>20</v>
      </c>
      <c r="S269" s="19">
        <v>264</v>
      </c>
      <c r="T269" s="1">
        <f t="array" ref="T269">MMULT(temps[[#This Row],[temp_2]:[forecast_under]],$AB$37:$AB$42)+$AB$36</f>
        <v>61.447518530443752</v>
      </c>
      <c r="U269" s="27">
        <f>$AL$38*temps[[#This Row],[temp_1]]+$AL$37</f>
        <v>61.987453178146559</v>
      </c>
      <c r="V269" s="17"/>
      <c r="W269" s="17"/>
      <c r="X269" s="17"/>
      <c r="Y269" s="17"/>
    </row>
    <row r="270" spans="1:25" x14ac:dyDescent="0.25">
      <c r="A270" s="1">
        <v>10</v>
      </c>
      <c r="B270" s="17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1">
        <v>62</v>
      </c>
      <c r="K270" s="1">
        <v>66</v>
      </c>
      <c r="L270" s="1">
        <v>60.6</v>
      </c>
      <c r="M270" s="1">
        <v>60</v>
      </c>
      <c r="N270" s="1">
        <v>62</v>
      </c>
      <c r="O270" s="1">
        <v>60</v>
      </c>
      <c r="P270" s="17">
        <v>60</v>
      </c>
      <c r="Q270" s="17">
        <v>57</v>
      </c>
      <c r="R270" s="18" t="s">
        <v>20</v>
      </c>
      <c r="S270" s="19">
        <v>265</v>
      </c>
      <c r="T270" s="1">
        <f t="array" ref="T270">MMULT(temps[[#This Row],[temp_2]:[forecast_under]],$AB$37:$AB$42)+$AB$36</f>
        <v>64.959661351780753</v>
      </c>
      <c r="U270" s="27">
        <f>$AL$38*temps[[#This Row],[temp_1]]+$AL$37</f>
        <v>65.410537423564989</v>
      </c>
      <c r="V270" s="17"/>
      <c r="W270" s="17"/>
      <c r="X270" s="17"/>
      <c r="Y270" s="17"/>
    </row>
    <row r="271" spans="1:25" x14ac:dyDescent="0.25">
      <c r="A271" s="1">
        <v>10</v>
      </c>
      <c r="B271" s="17">
        <v>15</v>
      </c>
      <c r="C271" s="2">
        <v>0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1">
        <v>60</v>
      </c>
      <c r="K271" s="1">
        <v>60</v>
      </c>
      <c r="L271" s="1">
        <v>59.9</v>
      </c>
      <c r="M271" s="1">
        <v>59</v>
      </c>
      <c r="N271" s="1">
        <v>62</v>
      </c>
      <c r="O271" s="1">
        <v>59</v>
      </c>
      <c r="P271" s="17">
        <v>62</v>
      </c>
      <c r="Q271" s="17">
        <v>46</v>
      </c>
      <c r="R271" s="18" t="s">
        <v>20</v>
      </c>
      <c r="S271" s="19">
        <v>266</v>
      </c>
      <c r="T271" s="1">
        <f t="array" ref="T271">MMULT(temps[[#This Row],[temp_2]:[forecast_under]],$AB$37:$AB$42)+$AB$36</f>
        <v>61.542654847448468</v>
      </c>
      <c r="U271" s="27">
        <f>$AL$38*temps[[#This Row],[temp_1]]+$AL$37</f>
        <v>60.275911055437341</v>
      </c>
      <c r="V271" s="17"/>
      <c r="W271" s="17"/>
      <c r="X271" s="17"/>
      <c r="Y271" s="17"/>
    </row>
    <row r="272" spans="1:25" x14ac:dyDescent="0.25">
      <c r="A272" s="1">
        <v>10</v>
      </c>
      <c r="B272" s="17">
        <v>17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1">
        <v>62</v>
      </c>
      <c r="K272" s="1">
        <v>60</v>
      </c>
      <c r="L272" s="1">
        <v>59.1</v>
      </c>
      <c r="M272" s="1">
        <v>57</v>
      </c>
      <c r="N272" s="1">
        <v>63</v>
      </c>
      <c r="O272" s="1">
        <v>59</v>
      </c>
      <c r="P272" s="17">
        <v>60</v>
      </c>
      <c r="Q272" s="17">
        <v>62</v>
      </c>
      <c r="R272" s="18" t="s">
        <v>20</v>
      </c>
      <c r="S272" s="19">
        <v>267</v>
      </c>
      <c r="T272" s="1">
        <f t="array" ref="T272">MMULT(temps[[#This Row],[temp_2]:[forecast_under]],$AB$37:$AB$42)+$AB$36</f>
        <v>60.747556488874388</v>
      </c>
      <c r="U272" s="27">
        <f>$AL$38*temps[[#This Row],[temp_1]]+$AL$37</f>
        <v>60.275911055437341</v>
      </c>
      <c r="V272" s="17"/>
      <c r="W272" s="17"/>
      <c r="X272" s="17"/>
      <c r="Y272" s="17"/>
    </row>
    <row r="273" spans="1:25" x14ac:dyDescent="0.25">
      <c r="A273" s="1">
        <v>10</v>
      </c>
      <c r="B273" s="17">
        <v>19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1">
        <v>60</v>
      </c>
      <c r="K273" s="1">
        <v>61</v>
      </c>
      <c r="L273" s="1">
        <v>58.4</v>
      </c>
      <c r="M273" s="1">
        <v>58</v>
      </c>
      <c r="N273" s="1">
        <v>60</v>
      </c>
      <c r="O273" s="1">
        <v>57</v>
      </c>
      <c r="P273" s="17">
        <v>58</v>
      </c>
      <c r="Q273" s="17">
        <v>41</v>
      </c>
      <c r="R273" s="18" t="s">
        <v>20</v>
      </c>
      <c r="S273" s="19">
        <v>268</v>
      </c>
      <c r="T273" s="1">
        <f t="array" ref="T273">MMULT(temps[[#This Row],[temp_2]:[forecast_under]],$AB$37:$AB$42)+$AB$36</f>
        <v>61.721168050949316</v>
      </c>
      <c r="U273" s="27">
        <f>$AL$38*temps[[#This Row],[temp_1]]+$AL$37</f>
        <v>61.13168211679195</v>
      </c>
      <c r="V273" s="17"/>
      <c r="W273" s="17"/>
      <c r="X273" s="17"/>
      <c r="Y273" s="17"/>
    </row>
    <row r="274" spans="1:25" x14ac:dyDescent="0.25">
      <c r="A274" s="1">
        <v>10</v>
      </c>
      <c r="B274" s="17">
        <v>20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1">
        <v>61</v>
      </c>
      <c r="K274" s="1">
        <v>58</v>
      </c>
      <c r="L274" s="1">
        <v>58.1</v>
      </c>
      <c r="M274" s="1">
        <v>58</v>
      </c>
      <c r="N274" s="1">
        <v>59</v>
      </c>
      <c r="O274" s="1">
        <v>58</v>
      </c>
      <c r="P274" s="17">
        <v>62</v>
      </c>
      <c r="Q274" s="17">
        <v>43</v>
      </c>
      <c r="R274" s="18" t="s">
        <v>20</v>
      </c>
      <c r="S274" s="19">
        <v>269</v>
      </c>
      <c r="T274" s="1">
        <f t="array" ref="T274">MMULT(temps[[#This Row],[temp_2]:[forecast_under]],$AB$37:$AB$42)+$AB$36</f>
        <v>59.319773056680994</v>
      </c>
      <c r="U274" s="27">
        <f>$AL$38*temps[[#This Row],[temp_1]]+$AL$37</f>
        <v>58.564368932728122</v>
      </c>
      <c r="V274" s="17"/>
      <c r="W274" s="17"/>
      <c r="X274" s="17"/>
      <c r="Y274" s="17"/>
    </row>
    <row r="275" spans="1:25" x14ac:dyDescent="0.25">
      <c r="A275" s="1">
        <v>10</v>
      </c>
      <c r="B275" s="17">
        <v>21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1">
        <v>58</v>
      </c>
      <c r="K275" s="1">
        <v>62</v>
      </c>
      <c r="L275" s="1">
        <v>57.8</v>
      </c>
      <c r="M275" s="1">
        <v>56</v>
      </c>
      <c r="N275" s="1">
        <v>60</v>
      </c>
      <c r="O275" s="1">
        <v>59</v>
      </c>
      <c r="P275" s="17">
        <v>59</v>
      </c>
      <c r="Q275" s="17">
        <v>44</v>
      </c>
      <c r="R275" s="18" t="s">
        <v>20</v>
      </c>
      <c r="S275" s="19">
        <v>270</v>
      </c>
      <c r="T275" s="1">
        <f t="array" ref="T275">MMULT(temps[[#This Row],[temp_2]:[forecast_under]],$AB$37:$AB$42)+$AB$36</f>
        <v>60.504984369754702</v>
      </c>
      <c r="U275" s="27">
        <f>$AL$38*temps[[#This Row],[temp_1]]+$AL$37</f>
        <v>61.987453178146559</v>
      </c>
      <c r="V275" s="17"/>
      <c r="W275" s="17"/>
      <c r="X275" s="17"/>
      <c r="Y275" s="17"/>
    </row>
    <row r="276" spans="1:25" x14ac:dyDescent="0.25">
      <c r="A276" s="1">
        <v>10</v>
      </c>
      <c r="B276" s="17">
        <v>23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1">
        <v>59</v>
      </c>
      <c r="K276" s="1">
        <v>62</v>
      </c>
      <c r="L276" s="1">
        <v>57.1</v>
      </c>
      <c r="M276" s="1">
        <v>57</v>
      </c>
      <c r="N276" s="1">
        <v>58</v>
      </c>
      <c r="O276" s="1">
        <v>59</v>
      </c>
      <c r="P276" s="17">
        <v>62</v>
      </c>
      <c r="Q276" s="17">
        <v>67</v>
      </c>
      <c r="R276" s="18" t="s">
        <v>20</v>
      </c>
      <c r="S276" s="19">
        <v>272</v>
      </c>
      <c r="T276" s="1">
        <f t="array" ref="T276">MMULT(temps[[#This Row],[temp_2]:[forecast_under]],$AB$37:$AB$42)+$AB$36</f>
        <v>59.826851886267228</v>
      </c>
      <c r="U276" s="27">
        <f>$AL$38*temps[[#This Row],[temp_1]]+$AL$37</f>
        <v>61.987453178146559</v>
      </c>
      <c r="V276" s="17"/>
      <c r="W276" s="17"/>
      <c r="X276" s="17"/>
      <c r="Y276" s="17"/>
    </row>
    <row r="277" spans="1:25" x14ac:dyDescent="0.25">
      <c r="A277" s="1">
        <v>10</v>
      </c>
      <c r="B277" s="17">
        <v>24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1">
        <v>62</v>
      </c>
      <c r="K277" s="1">
        <v>62</v>
      </c>
      <c r="L277" s="1">
        <v>56.8</v>
      </c>
      <c r="M277" s="1">
        <v>52</v>
      </c>
      <c r="N277" s="1">
        <v>61</v>
      </c>
      <c r="O277" s="1">
        <v>57</v>
      </c>
      <c r="P277" s="17">
        <v>61</v>
      </c>
      <c r="Q277" s="17">
        <v>70</v>
      </c>
      <c r="R277" s="18" t="s">
        <v>20</v>
      </c>
      <c r="S277" s="19">
        <v>273</v>
      </c>
      <c r="T277" s="1">
        <f t="array" ref="T277">MMULT(temps[[#This Row],[temp_2]:[forecast_under]],$AB$37:$AB$42)+$AB$36</f>
        <v>60.802161793375532</v>
      </c>
      <c r="U277" s="27">
        <f>$AL$38*temps[[#This Row],[temp_1]]+$AL$37</f>
        <v>61.987453178146559</v>
      </c>
      <c r="V277" s="17"/>
      <c r="W277" s="17"/>
      <c r="X277" s="17"/>
      <c r="Y277" s="17"/>
    </row>
    <row r="278" spans="1:25" x14ac:dyDescent="0.25">
      <c r="A278" s="1">
        <v>10</v>
      </c>
      <c r="B278" s="17">
        <v>25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1">
        <v>62</v>
      </c>
      <c r="K278" s="1">
        <v>61</v>
      </c>
      <c r="L278" s="1">
        <v>56.5</v>
      </c>
      <c r="M278" s="1">
        <v>53</v>
      </c>
      <c r="N278" s="1">
        <v>60</v>
      </c>
      <c r="O278" s="1">
        <v>55</v>
      </c>
      <c r="P278" s="17">
        <v>65</v>
      </c>
      <c r="Q278" s="17">
        <v>70</v>
      </c>
      <c r="R278" s="18" t="s">
        <v>20</v>
      </c>
      <c r="S278" s="19">
        <v>274</v>
      </c>
      <c r="T278" s="1">
        <f t="array" ref="T278">MMULT(temps[[#This Row],[temp_2]:[forecast_under]],$AB$37:$AB$42)+$AB$36</f>
        <v>61.076000757536477</v>
      </c>
      <c r="U278" s="27">
        <f>$AL$38*temps[[#This Row],[temp_1]]+$AL$37</f>
        <v>61.13168211679195</v>
      </c>
      <c r="V278" s="17"/>
      <c r="W278" s="17"/>
      <c r="X278" s="17"/>
      <c r="Y278" s="17"/>
    </row>
    <row r="279" spans="1:25" x14ac:dyDescent="0.25">
      <c r="A279" s="1">
        <v>10</v>
      </c>
      <c r="B279" s="17">
        <v>27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1">
        <v>65</v>
      </c>
      <c r="K279" s="1">
        <v>58</v>
      </c>
      <c r="L279" s="1">
        <v>55.9</v>
      </c>
      <c r="M279" s="1">
        <v>51</v>
      </c>
      <c r="N279" s="1">
        <v>60</v>
      </c>
      <c r="O279" s="1">
        <v>55</v>
      </c>
      <c r="P279" s="17">
        <v>60</v>
      </c>
      <c r="Q279" s="17">
        <v>39</v>
      </c>
      <c r="R279" s="18" t="s">
        <v>20</v>
      </c>
      <c r="S279" s="19">
        <v>276</v>
      </c>
      <c r="T279" s="1">
        <f t="array" ref="T279">MMULT(temps[[#This Row],[temp_2]:[forecast_under]],$AB$37:$AB$42)+$AB$36</f>
        <v>59.012868618427049</v>
      </c>
      <c r="U279" s="27">
        <f>$AL$38*temps[[#This Row],[temp_1]]+$AL$37</f>
        <v>58.564368932728122</v>
      </c>
      <c r="V279" s="17"/>
      <c r="W279" s="17"/>
      <c r="X279" s="17"/>
      <c r="Y279" s="17"/>
    </row>
    <row r="280" spans="1:25" x14ac:dyDescent="0.25">
      <c r="A280" s="1">
        <v>10</v>
      </c>
      <c r="B280" s="17">
        <v>28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1">
        <v>58</v>
      </c>
      <c r="K280" s="1">
        <v>60</v>
      </c>
      <c r="L280" s="1">
        <v>55.6</v>
      </c>
      <c r="M280" s="1">
        <v>52</v>
      </c>
      <c r="N280" s="1">
        <v>56</v>
      </c>
      <c r="O280" s="1">
        <v>55</v>
      </c>
      <c r="P280" s="17">
        <v>65</v>
      </c>
      <c r="Q280" s="17">
        <v>52</v>
      </c>
      <c r="R280" s="18" t="s">
        <v>20</v>
      </c>
      <c r="S280" s="19">
        <v>277</v>
      </c>
      <c r="T280" s="1">
        <f t="array" ref="T280">MMULT(temps[[#This Row],[temp_2]:[forecast_under]],$AB$37:$AB$42)+$AB$36</f>
        <v>59.762127400646364</v>
      </c>
      <c r="U280" s="27">
        <f>$AL$38*temps[[#This Row],[temp_1]]+$AL$37</f>
        <v>60.275911055437341</v>
      </c>
      <c r="V280" s="17"/>
      <c r="W280" s="17"/>
      <c r="X280" s="17"/>
      <c r="Y280" s="17"/>
    </row>
    <row r="281" spans="1:25" x14ac:dyDescent="0.25">
      <c r="A281" s="1">
        <v>10</v>
      </c>
      <c r="B281" s="17">
        <v>29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1">
        <v>60</v>
      </c>
      <c r="K281" s="1">
        <v>65</v>
      </c>
      <c r="L281" s="1">
        <v>55.3</v>
      </c>
      <c r="M281" s="1">
        <v>55</v>
      </c>
      <c r="N281" s="1">
        <v>59</v>
      </c>
      <c r="O281" s="1">
        <v>55</v>
      </c>
      <c r="P281" s="17">
        <v>68</v>
      </c>
      <c r="Q281" s="17">
        <v>65</v>
      </c>
      <c r="R281" s="18" t="s">
        <v>20</v>
      </c>
      <c r="S281" s="19">
        <v>278</v>
      </c>
      <c r="T281" s="1">
        <f t="array" ref="T281">MMULT(temps[[#This Row],[temp_2]:[forecast_under]],$AB$37:$AB$42)+$AB$36</f>
        <v>61.737224343682641</v>
      </c>
      <c r="U281" s="27">
        <f>$AL$38*temps[[#This Row],[temp_1]]+$AL$37</f>
        <v>64.554766362210387</v>
      </c>
      <c r="V281" s="17"/>
      <c r="W281" s="17"/>
      <c r="X281" s="17"/>
      <c r="Y281" s="17"/>
    </row>
    <row r="282" spans="1:25" x14ac:dyDescent="0.25">
      <c r="A282" s="1">
        <v>10</v>
      </c>
      <c r="B282" s="17">
        <v>31</v>
      </c>
      <c r="C282" s="2">
        <v>0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1">
        <v>65</v>
      </c>
      <c r="K282" s="1">
        <v>117</v>
      </c>
      <c r="L282" s="1">
        <v>54.8</v>
      </c>
      <c r="M282" s="1">
        <v>51</v>
      </c>
      <c r="N282" s="1">
        <v>59</v>
      </c>
      <c r="O282" s="1">
        <v>56</v>
      </c>
      <c r="P282" s="17">
        <v>59</v>
      </c>
      <c r="Q282" s="17">
        <v>62</v>
      </c>
      <c r="R282" s="18" t="s">
        <v>20</v>
      </c>
      <c r="S282" s="19">
        <v>279</v>
      </c>
      <c r="T282" s="1">
        <f t="array" ref="T282">MMULT(temps[[#This Row],[temp_2]:[forecast_under]],$AB$37:$AB$42)+$AB$36</f>
        <v>88.69139135405112</v>
      </c>
      <c r="U282" s="27">
        <f>$AL$38*temps[[#This Row],[temp_1]]+$AL$37</f>
        <v>109.05486155265004</v>
      </c>
      <c r="V282" s="17"/>
      <c r="W282" s="17"/>
      <c r="X282" s="17"/>
      <c r="Y282" s="17"/>
    </row>
    <row r="283" spans="1:25" x14ac:dyDescent="0.25">
      <c r="A283" s="1">
        <v>11</v>
      </c>
      <c r="B283" s="17">
        <v>1</v>
      </c>
      <c r="C283" s="2">
        <v>0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1">
        <v>117</v>
      </c>
      <c r="K283" s="1">
        <v>59</v>
      </c>
      <c r="L283" s="1">
        <v>54.5</v>
      </c>
      <c r="M283" s="1">
        <v>51</v>
      </c>
      <c r="N283" s="1">
        <v>59</v>
      </c>
      <c r="O283" s="1">
        <v>55</v>
      </c>
      <c r="P283" s="17">
        <v>57</v>
      </c>
      <c r="Q283" s="17">
        <v>61</v>
      </c>
      <c r="R283" s="18" t="s">
        <v>20</v>
      </c>
      <c r="S283" s="19">
        <v>280</v>
      </c>
      <c r="T283" s="1">
        <f t="array" ref="T283">MMULT(temps[[#This Row],[temp_2]:[forecast_under]],$AB$37:$AB$42)+$AB$36</f>
        <v>59.576179987567244</v>
      </c>
      <c r="U283" s="27">
        <f>$AL$38*temps[[#This Row],[temp_1]]+$AL$37</f>
        <v>59.420139994082732</v>
      </c>
      <c r="V283" s="17"/>
      <c r="W283" s="17"/>
      <c r="X283" s="17"/>
      <c r="Y283" s="17"/>
    </row>
    <row r="284" spans="1:25" x14ac:dyDescent="0.25">
      <c r="A284" s="1">
        <v>11</v>
      </c>
      <c r="B284" s="17">
        <v>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1">
        <v>59</v>
      </c>
      <c r="K284" s="1">
        <v>57</v>
      </c>
      <c r="L284" s="1">
        <v>54.2</v>
      </c>
      <c r="M284" s="1">
        <v>54</v>
      </c>
      <c r="N284" s="1">
        <v>58</v>
      </c>
      <c r="O284" s="1">
        <v>55</v>
      </c>
      <c r="P284" s="17">
        <v>57</v>
      </c>
      <c r="Q284" s="17">
        <v>70</v>
      </c>
      <c r="R284" s="18" t="s">
        <v>20</v>
      </c>
      <c r="S284" s="19">
        <v>281</v>
      </c>
      <c r="T284" s="1">
        <f t="array" ref="T284">MMULT(temps[[#This Row],[temp_2]:[forecast_under]],$AB$37:$AB$42)+$AB$36</f>
        <v>56.338130740771845</v>
      </c>
      <c r="U284" s="27">
        <f>$AL$38*temps[[#This Row],[temp_1]]+$AL$37</f>
        <v>57.708597871373513</v>
      </c>
      <c r="V284" s="17"/>
      <c r="W284" s="17"/>
      <c r="X284" s="17"/>
      <c r="Y284" s="17"/>
    </row>
    <row r="285" spans="1:25" x14ac:dyDescent="0.25">
      <c r="A285" s="1">
        <v>11</v>
      </c>
      <c r="B285" s="17">
        <v>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1">
        <v>57</v>
      </c>
      <c r="K285" s="1">
        <v>57</v>
      </c>
      <c r="L285" s="1">
        <v>53.9</v>
      </c>
      <c r="M285" s="1">
        <v>53</v>
      </c>
      <c r="N285" s="1">
        <v>54</v>
      </c>
      <c r="O285" s="1">
        <v>54</v>
      </c>
      <c r="P285" s="17">
        <v>65</v>
      </c>
      <c r="Q285" s="17">
        <v>35</v>
      </c>
      <c r="R285" s="18" t="s">
        <v>20</v>
      </c>
      <c r="S285" s="19">
        <v>282</v>
      </c>
      <c r="T285" s="1">
        <f t="array" ref="T285">MMULT(temps[[#This Row],[temp_2]:[forecast_under]],$AB$37:$AB$42)+$AB$36</f>
        <v>56.86262629096985</v>
      </c>
      <c r="U285" s="27">
        <f>$AL$38*temps[[#This Row],[temp_1]]+$AL$37</f>
        <v>57.708597871373513</v>
      </c>
      <c r="V285" s="17"/>
      <c r="W285" s="17"/>
      <c r="X285" s="17"/>
      <c r="Y285" s="17"/>
    </row>
    <row r="286" spans="1:25" x14ac:dyDescent="0.25">
      <c r="A286" s="1">
        <v>11</v>
      </c>
      <c r="B286" s="17">
        <v>4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1">
        <v>57</v>
      </c>
      <c r="K286" s="1">
        <v>65</v>
      </c>
      <c r="L286" s="1">
        <v>53.7</v>
      </c>
      <c r="M286" s="1">
        <v>49</v>
      </c>
      <c r="N286" s="1">
        <v>55</v>
      </c>
      <c r="O286" s="1">
        <v>54</v>
      </c>
      <c r="P286" s="17">
        <v>65</v>
      </c>
      <c r="Q286" s="17">
        <v>38</v>
      </c>
      <c r="R286" s="18" t="s">
        <v>20</v>
      </c>
      <c r="S286" s="19">
        <v>283</v>
      </c>
      <c r="T286" s="1">
        <f t="array" ref="T286">MMULT(temps[[#This Row],[temp_2]:[forecast_under]],$AB$37:$AB$42)+$AB$36</f>
        <v>61.07196927328868</v>
      </c>
      <c r="U286" s="27">
        <f>$AL$38*temps[[#This Row],[temp_1]]+$AL$37</f>
        <v>64.554766362210387</v>
      </c>
      <c r="V286" s="17"/>
      <c r="W286" s="17"/>
      <c r="X286" s="17"/>
      <c r="Y286" s="17"/>
    </row>
    <row r="287" spans="1:25" x14ac:dyDescent="0.25">
      <c r="A287" s="1">
        <v>11</v>
      </c>
      <c r="B287" s="17">
        <v>5</v>
      </c>
      <c r="C287" s="2">
        <v>0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1">
        <v>65</v>
      </c>
      <c r="K287" s="1">
        <v>65</v>
      </c>
      <c r="L287" s="1">
        <v>53.4</v>
      </c>
      <c r="M287" s="1">
        <v>49</v>
      </c>
      <c r="N287" s="1">
        <v>58</v>
      </c>
      <c r="O287" s="1">
        <v>52</v>
      </c>
      <c r="P287" s="17">
        <v>58</v>
      </c>
      <c r="Q287" s="17">
        <v>41</v>
      </c>
      <c r="R287" s="18" t="s">
        <v>20</v>
      </c>
      <c r="S287" s="19">
        <v>284</v>
      </c>
      <c r="T287" s="1">
        <f t="array" ref="T287">MMULT(temps[[#This Row],[temp_2]:[forecast_under]],$AB$37:$AB$42)+$AB$36</f>
        <v>61.884128893933216</v>
      </c>
      <c r="U287" s="27">
        <f>$AL$38*temps[[#This Row],[temp_1]]+$AL$37</f>
        <v>64.554766362210387</v>
      </c>
      <c r="V287" s="17"/>
      <c r="W287" s="17"/>
      <c r="X287" s="17"/>
      <c r="Y287" s="17"/>
    </row>
    <row r="288" spans="1:25" x14ac:dyDescent="0.25">
      <c r="A288" s="1">
        <v>11</v>
      </c>
      <c r="B288" s="17">
        <v>6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1">
        <v>65</v>
      </c>
      <c r="K288" s="1">
        <v>58</v>
      </c>
      <c r="L288" s="1">
        <v>53.2</v>
      </c>
      <c r="M288" s="1">
        <v>52</v>
      </c>
      <c r="N288" s="1">
        <v>57</v>
      </c>
      <c r="O288" s="1">
        <v>55</v>
      </c>
      <c r="P288" s="17">
        <v>61</v>
      </c>
      <c r="Q288" s="17">
        <v>71</v>
      </c>
      <c r="R288" s="18" t="s">
        <v>20</v>
      </c>
      <c r="S288" s="19">
        <v>285</v>
      </c>
      <c r="T288" s="1">
        <f t="array" ref="T288">MMULT(temps[[#This Row],[temp_2]:[forecast_under]],$AB$37:$AB$42)+$AB$36</f>
        <v>56.114625741421946</v>
      </c>
      <c r="U288" s="27">
        <f>$AL$38*temps[[#This Row],[temp_1]]+$AL$37</f>
        <v>58.564368932728122</v>
      </c>
      <c r="V288" s="17"/>
      <c r="W288" s="17"/>
      <c r="X288" s="17"/>
      <c r="Y288" s="17"/>
    </row>
    <row r="289" spans="1:25" x14ac:dyDescent="0.25">
      <c r="A289" s="1">
        <v>11</v>
      </c>
      <c r="B289" s="17">
        <v>7</v>
      </c>
      <c r="C289" s="2">
        <v>0</v>
      </c>
      <c r="D289" s="2">
        <v>0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1">
        <v>58</v>
      </c>
      <c r="K289" s="1">
        <v>61</v>
      </c>
      <c r="L289" s="1">
        <v>52.9</v>
      </c>
      <c r="M289" s="1">
        <v>51</v>
      </c>
      <c r="N289" s="1">
        <v>56</v>
      </c>
      <c r="O289" s="1">
        <v>51</v>
      </c>
      <c r="P289" s="17">
        <v>63</v>
      </c>
      <c r="Q289" s="17">
        <v>35</v>
      </c>
      <c r="R289" s="18" t="s">
        <v>20</v>
      </c>
      <c r="S289" s="19">
        <v>286</v>
      </c>
      <c r="T289" s="1">
        <f t="array" ref="T289">MMULT(temps[[#This Row],[temp_2]:[forecast_under]],$AB$37:$AB$42)+$AB$36</f>
        <v>59.570235189031109</v>
      </c>
      <c r="U289" s="27">
        <f>$AL$38*temps[[#This Row],[temp_1]]+$AL$37</f>
        <v>61.13168211679195</v>
      </c>
      <c r="V289" s="17"/>
      <c r="W289" s="17"/>
      <c r="X289" s="17"/>
      <c r="Y289" s="17"/>
    </row>
    <row r="290" spans="1:25" x14ac:dyDescent="0.25">
      <c r="A290" s="1">
        <v>11</v>
      </c>
      <c r="B290" s="17">
        <v>8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1">
        <v>61</v>
      </c>
      <c r="K290" s="1">
        <v>63</v>
      </c>
      <c r="L290" s="1">
        <v>52.7</v>
      </c>
      <c r="M290" s="1">
        <v>49</v>
      </c>
      <c r="N290" s="1">
        <v>57</v>
      </c>
      <c r="O290" s="1">
        <v>52</v>
      </c>
      <c r="P290" s="17">
        <v>71</v>
      </c>
      <c r="Q290" s="17">
        <v>49</v>
      </c>
      <c r="R290" s="18" t="s">
        <v>20</v>
      </c>
      <c r="S290" s="19">
        <v>287</v>
      </c>
      <c r="T290" s="1">
        <f t="array" ref="T290">MMULT(temps[[#This Row],[temp_2]:[forecast_under]],$AB$37:$AB$42)+$AB$36</f>
        <v>59.981571073326755</v>
      </c>
      <c r="U290" s="27">
        <f>$AL$38*temps[[#This Row],[temp_1]]+$AL$37</f>
        <v>62.843224239501168</v>
      </c>
      <c r="V290" s="17"/>
      <c r="W290" s="17"/>
      <c r="X290" s="17"/>
      <c r="Y290" s="17"/>
    </row>
    <row r="291" spans="1:25" x14ac:dyDescent="0.25">
      <c r="A291" s="1">
        <v>11</v>
      </c>
      <c r="B291" s="17">
        <v>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1">
        <v>63</v>
      </c>
      <c r="K291" s="1">
        <v>71</v>
      </c>
      <c r="L291" s="1">
        <v>52.4</v>
      </c>
      <c r="M291" s="1">
        <v>48</v>
      </c>
      <c r="N291" s="1">
        <v>56</v>
      </c>
      <c r="O291" s="1">
        <v>52</v>
      </c>
      <c r="P291" s="17">
        <v>65</v>
      </c>
      <c r="Q291" s="17">
        <v>42</v>
      </c>
      <c r="R291" s="18" t="s">
        <v>20</v>
      </c>
      <c r="S291" s="19">
        <v>288</v>
      </c>
      <c r="T291" s="1">
        <f t="array" ref="T291">MMULT(temps[[#This Row],[temp_2]:[forecast_under]],$AB$37:$AB$42)+$AB$36</f>
        <v>64.097030589134334</v>
      </c>
      <c r="U291" s="27">
        <f>$AL$38*temps[[#This Row],[temp_1]]+$AL$37</f>
        <v>69.689392730338042</v>
      </c>
      <c r="V291" s="17"/>
      <c r="W291" s="17"/>
      <c r="X291" s="17"/>
      <c r="Y291" s="17"/>
    </row>
    <row r="292" spans="1:25" x14ac:dyDescent="0.25">
      <c r="A292" s="1">
        <v>11</v>
      </c>
      <c r="B292" s="17">
        <v>10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1">
        <v>71</v>
      </c>
      <c r="K292" s="1">
        <v>65</v>
      </c>
      <c r="L292" s="1">
        <v>52.2</v>
      </c>
      <c r="M292" s="1">
        <v>52</v>
      </c>
      <c r="N292" s="1">
        <v>54</v>
      </c>
      <c r="O292" s="1">
        <v>51</v>
      </c>
      <c r="P292" s="17">
        <v>64</v>
      </c>
      <c r="Q292" s="17">
        <v>38</v>
      </c>
      <c r="R292" s="18" t="s">
        <v>20</v>
      </c>
      <c r="S292" s="19">
        <v>289</v>
      </c>
      <c r="T292" s="1">
        <f t="array" ref="T292">MMULT(temps[[#This Row],[temp_2]:[forecast_under]],$AB$37:$AB$42)+$AB$36</f>
        <v>61.377979896701277</v>
      </c>
      <c r="U292" s="27">
        <f>$AL$38*temps[[#This Row],[temp_1]]+$AL$37</f>
        <v>64.554766362210387</v>
      </c>
      <c r="V292" s="17"/>
      <c r="W292" s="17"/>
      <c r="X292" s="17"/>
      <c r="Y292" s="17"/>
    </row>
    <row r="293" spans="1:25" x14ac:dyDescent="0.25">
      <c r="A293" s="1">
        <v>11</v>
      </c>
      <c r="B293" s="17">
        <v>11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1">
        <v>65</v>
      </c>
      <c r="K293" s="1">
        <v>64</v>
      </c>
      <c r="L293" s="1">
        <v>51.9</v>
      </c>
      <c r="M293" s="1">
        <v>50</v>
      </c>
      <c r="N293" s="1">
        <v>53</v>
      </c>
      <c r="O293" s="1">
        <v>52</v>
      </c>
      <c r="P293" s="17">
        <v>63</v>
      </c>
      <c r="Q293" s="17">
        <v>55</v>
      </c>
      <c r="R293" s="18" t="s">
        <v>20</v>
      </c>
      <c r="S293" s="19">
        <v>290</v>
      </c>
      <c r="T293" s="1">
        <f t="array" ref="T293">MMULT(temps[[#This Row],[temp_2]:[forecast_under]],$AB$37:$AB$42)+$AB$36</f>
        <v>59.958570344629159</v>
      </c>
      <c r="U293" s="27">
        <f>$AL$38*temps[[#This Row],[temp_1]]+$AL$37</f>
        <v>63.698995300855778</v>
      </c>
      <c r="V293" s="17"/>
      <c r="W293" s="17"/>
      <c r="X293" s="17"/>
      <c r="Y293" s="17"/>
    </row>
    <row r="294" spans="1:25" x14ac:dyDescent="0.25">
      <c r="A294" s="1">
        <v>11</v>
      </c>
      <c r="B294" s="17">
        <v>12</v>
      </c>
      <c r="C294" s="2">
        <v>0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1">
        <v>64</v>
      </c>
      <c r="K294" s="1">
        <v>63</v>
      </c>
      <c r="L294" s="1">
        <v>51.7</v>
      </c>
      <c r="M294" s="1">
        <v>50</v>
      </c>
      <c r="N294" s="1">
        <v>52</v>
      </c>
      <c r="O294" s="1">
        <v>52</v>
      </c>
      <c r="P294" s="17">
        <v>59</v>
      </c>
      <c r="Q294" s="17">
        <v>63</v>
      </c>
      <c r="R294" s="18" t="s">
        <v>20</v>
      </c>
      <c r="S294" s="19">
        <v>291</v>
      </c>
      <c r="T294" s="1">
        <f t="array" ref="T294">MMULT(temps[[#This Row],[temp_2]:[forecast_under]],$AB$37:$AB$42)+$AB$36</f>
        <v>59.243452557808119</v>
      </c>
      <c r="U294" s="27">
        <f>$AL$38*temps[[#This Row],[temp_1]]+$AL$37</f>
        <v>62.843224239501168</v>
      </c>
      <c r="V294" s="17"/>
      <c r="W294" s="17"/>
      <c r="X294" s="17"/>
      <c r="Y294" s="17"/>
    </row>
    <row r="295" spans="1:25" x14ac:dyDescent="0.25">
      <c r="A295" s="1">
        <v>11</v>
      </c>
      <c r="B295" s="17">
        <v>13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1">
        <v>63</v>
      </c>
      <c r="K295" s="1">
        <v>59</v>
      </c>
      <c r="L295" s="1">
        <v>51.4</v>
      </c>
      <c r="M295" s="1">
        <v>48</v>
      </c>
      <c r="N295" s="1">
        <v>56</v>
      </c>
      <c r="O295" s="1">
        <v>50</v>
      </c>
      <c r="P295" s="17">
        <v>55</v>
      </c>
      <c r="Q295" s="17">
        <v>64</v>
      </c>
      <c r="R295" s="18" t="s">
        <v>20</v>
      </c>
      <c r="S295" s="19">
        <v>292</v>
      </c>
      <c r="T295" s="1">
        <f t="array" ref="T295">MMULT(temps[[#This Row],[temp_2]:[forecast_under]],$AB$37:$AB$42)+$AB$36</f>
        <v>57.709845557947986</v>
      </c>
      <c r="U295" s="27">
        <f>$AL$38*temps[[#This Row],[temp_1]]+$AL$37</f>
        <v>59.420139994082732</v>
      </c>
      <c r="V295" s="17"/>
      <c r="W295" s="17"/>
      <c r="X295" s="17"/>
      <c r="Y295" s="17"/>
    </row>
    <row r="296" spans="1:25" x14ac:dyDescent="0.25">
      <c r="A296" s="1">
        <v>11</v>
      </c>
      <c r="B296" s="17">
        <v>14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1">
        <v>59</v>
      </c>
      <c r="K296" s="1">
        <v>55</v>
      </c>
      <c r="L296" s="1">
        <v>51.2</v>
      </c>
      <c r="M296" s="1">
        <v>49</v>
      </c>
      <c r="N296" s="1">
        <v>53</v>
      </c>
      <c r="O296" s="1">
        <v>53</v>
      </c>
      <c r="P296" s="17">
        <v>57</v>
      </c>
      <c r="Q296" s="17">
        <v>42</v>
      </c>
      <c r="R296" s="18" t="s">
        <v>20</v>
      </c>
      <c r="S296" s="19">
        <v>293</v>
      </c>
      <c r="T296" s="1">
        <f t="array" ref="T296">MMULT(temps[[#This Row],[temp_2]:[forecast_under]],$AB$37:$AB$42)+$AB$36</f>
        <v>53.690653749622015</v>
      </c>
      <c r="U296" s="27">
        <f>$AL$38*temps[[#This Row],[temp_1]]+$AL$37</f>
        <v>55.997055748664302</v>
      </c>
      <c r="V296" s="17"/>
      <c r="W296" s="17"/>
      <c r="X296" s="17"/>
      <c r="Y296" s="17"/>
    </row>
    <row r="297" spans="1:25" x14ac:dyDescent="0.25">
      <c r="A297" s="1">
        <v>11</v>
      </c>
      <c r="B297" s="17">
        <v>15</v>
      </c>
      <c r="C297" s="2">
        <v>0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1">
        <v>55</v>
      </c>
      <c r="K297" s="1">
        <v>57</v>
      </c>
      <c r="L297" s="1">
        <v>51</v>
      </c>
      <c r="M297" s="1">
        <v>47</v>
      </c>
      <c r="N297" s="1">
        <v>54</v>
      </c>
      <c r="O297" s="1">
        <v>51</v>
      </c>
      <c r="P297" s="17">
        <v>55</v>
      </c>
      <c r="Q297" s="17">
        <v>46</v>
      </c>
      <c r="R297" s="18" t="s">
        <v>20</v>
      </c>
      <c r="S297" s="19">
        <v>294</v>
      </c>
      <c r="T297" s="1">
        <f t="array" ref="T297">MMULT(temps[[#This Row],[temp_2]:[forecast_under]],$AB$37:$AB$42)+$AB$36</f>
        <v>55.596570805694341</v>
      </c>
      <c r="U297" s="27">
        <f>$AL$38*temps[[#This Row],[temp_1]]+$AL$37</f>
        <v>57.708597871373513</v>
      </c>
      <c r="V297" s="17"/>
      <c r="W297" s="17"/>
      <c r="X297" s="17"/>
      <c r="Y297" s="17"/>
    </row>
    <row r="298" spans="1:25" x14ac:dyDescent="0.25">
      <c r="A298" s="1">
        <v>11</v>
      </c>
      <c r="B298" s="17">
        <v>16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1">
        <v>57</v>
      </c>
      <c r="K298" s="1">
        <v>55</v>
      </c>
      <c r="L298" s="1">
        <v>50.7</v>
      </c>
      <c r="M298" s="1">
        <v>50</v>
      </c>
      <c r="N298" s="1">
        <v>51</v>
      </c>
      <c r="O298" s="1">
        <v>49</v>
      </c>
      <c r="P298" s="17">
        <v>50</v>
      </c>
      <c r="Q298" s="17">
        <v>34</v>
      </c>
      <c r="R298" s="18" t="s">
        <v>20</v>
      </c>
      <c r="S298" s="19">
        <v>295</v>
      </c>
      <c r="T298" s="1">
        <f t="array" ref="T298">MMULT(temps[[#This Row],[temp_2]:[forecast_under]],$AB$37:$AB$42)+$AB$36</f>
        <v>55.419504216580435</v>
      </c>
      <c r="U298" s="27">
        <f>$AL$38*temps[[#This Row],[temp_1]]+$AL$37</f>
        <v>55.997055748664302</v>
      </c>
      <c r="V298" s="17"/>
      <c r="W298" s="17"/>
      <c r="X298" s="17"/>
      <c r="Y298" s="17"/>
    </row>
    <row r="299" spans="1:25" x14ac:dyDescent="0.25">
      <c r="A299" s="1">
        <v>11</v>
      </c>
      <c r="B299" s="17">
        <v>17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1">
        <v>55</v>
      </c>
      <c r="K299" s="1">
        <v>50</v>
      </c>
      <c r="L299" s="1">
        <v>50.5</v>
      </c>
      <c r="M299" s="1">
        <v>46</v>
      </c>
      <c r="N299" s="1">
        <v>51</v>
      </c>
      <c r="O299" s="1">
        <v>50</v>
      </c>
      <c r="P299" s="17">
        <v>52</v>
      </c>
      <c r="Q299" s="17">
        <v>57</v>
      </c>
      <c r="R299" s="18" t="s">
        <v>20</v>
      </c>
      <c r="S299" s="19">
        <v>296</v>
      </c>
      <c r="T299" s="1">
        <f t="array" ref="T299">MMULT(temps[[#This Row],[temp_2]:[forecast_under]],$AB$37:$AB$42)+$AB$36</f>
        <v>52.153046962437884</v>
      </c>
      <c r="U299" s="27">
        <f>$AL$38*temps[[#This Row],[temp_1]]+$AL$37</f>
        <v>51.718200441891256</v>
      </c>
      <c r="V299" s="17"/>
      <c r="W299" s="17"/>
      <c r="X299" s="17"/>
      <c r="Y299" s="17"/>
    </row>
    <row r="300" spans="1:25" x14ac:dyDescent="0.25">
      <c r="A300" s="1">
        <v>11</v>
      </c>
      <c r="B300" s="17">
        <v>18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1">
        <v>50</v>
      </c>
      <c r="K300" s="1">
        <v>52</v>
      </c>
      <c r="L300" s="1">
        <v>50.3</v>
      </c>
      <c r="M300" s="1">
        <v>50</v>
      </c>
      <c r="N300" s="1">
        <v>53</v>
      </c>
      <c r="O300" s="1">
        <v>50</v>
      </c>
      <c r="P300" s="17">
        <v>55</v>
      </c>
      <c r="Q300" s="17">
        <v>35</v>
      </c>
      <c r="R300" s="18" t="s">
        <v>20</v>
      </c>
      <c r="S300" s="19">
        <v>297</v>
      </c>
      <c r="T300" s="1">
        <f t="array" ref="T300">MMULT(temps[[#This Row],[temp_2]:[forecast_under]],$AB$37:$AB$42)+$AB$36</f>
        <v>52.447384155745652</v>
      </c>
      <c r="U300" s="27">
        <f>$AL$38*temps[[#This Row],[temp_1]]+$AL$37</f>
        <v>53.429742564600474</v>
      </c>
      <c r="V300" s="17"/>
      <c r="W300" s="17"/>
      <c r="X300" s="17"/>
      <c r="Y300" s="17"/>
    </row>
    <row r="301" spans="1:25" x14ac:dyDescent="0.25">
      <c r="A301" s="1">
        <v>11</v>
      </c>
      <c r="B301" s="17">
        <v>19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1">
        <v>52</v>
      </c>
      <c r="K301" s="1">
        <v>55</v>
      </c>
      <c r="L301" s="1">
        <v>50</v>
      </c>
      <c r="M301" s="1">
        <v>50</v>
      </c>
      <c r="N301" s="1">
        <v>54</v>
      </c>
      <c r="O301" s="1">
        <v>49</v>
      </c>
      <c r="P301" s="17">
        <v>57</v>
      </c>
      <c r="Q301" s="17">
        <v>56</v>
      </c>
      <c r="R301" s="18" t="s">
        <v>20</v>
      </c>
      <c r="S301" s="19">
        <v>298</v>
      </c>
      <c r="T301" s="1">
        <f t="array" ref="T301">MMULT(temps[[#This Row],[temp_2]:[forecast_under]],$AB$37:$AB$42)+$AB$36</f>
        <v>54.258581521719194</v>
      </c>
      <c r="U301" s="27">
        <f>$AL$38*temps[[#This Row],[temp_1]]+$AL$37</f>
        <v>55.997055748664302</v>
      </c>
      <c r="V301" s="17"/>
      <c r="W301" s="17"/>
      <c r="X301" s="17"/>
      <c r="Y301" s="17"/>
    </row>
    <row r="302" spans="1:25" x14ac:dyDescent="0.25">
      <c r="A302" s="1">
        <v>11</v>
      </c>
      <c r="B302" s="17">
        <v>20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1">
        <v>55</v>
      </c>
      <c r="K302" s="1">
        <v>57</v>
      </c>
      <c r="L302" s="1">
        <v>49.8</v>
      </c>
      <c r="M302" s="1">
        <v>47</v>
      </c>
      <c r="N302" s="1">
        <v>54</v>
      </c>
      <c r="O302" s="1">
        <v>48</v>
      </c>
      <c r="P302" s="17">
        <v>55</v>
      </c>
      <c r="Q302" s="17">
        <v>30</v>
      </c>
      <c r="R302" s="18" t="s">
        <v>20</v>
      </c>
      <c r="S302" s="19">
        <v>299</v>
      </c>
      <c r="T302" s="1">
        <f t="array" ref="T302">MMULT(temps[[#This Row],[temp_2]:[forecast_under]],$AB$37:$AB$42)+$AB$36</f>
        <v>55.940412472514865</v>
      </c>
      <c r="U302" s="27">
        <f>$AL$38*temps[[#This Row],[temp_1]]+$AL$37</f>
        <v>57.708597871373513</v>
      </c>
      <c r="V302" s="17"/>
      <c r="W302" s="17"/>
      <c r="X302" s="17"/>
      <c r="Y302" s="17"/>
    </row>
    <row r="303" spans="1:25" x14ac:dyDescent="0.25">
      <c r="A303" s="1">
        <v>11</v>
      </c>
      <c r="B303" s="17">
        <v>21</v>
      </c>
      <c r="C303" s="2">
        <v>0</v>
      </c>
      <c r="D303" s="2">
        <v>0</v>
      </c>
      <c r="E303" s="2">
        <v>0</v>
      </c>
      <c r="F303" s="2">
        <v>1</v>
      </c>
      <c r="G303" s="2">
        <v>0</v>
      </c>
      <c r="H303" s="2">
        <v>0</v>
      </c>
      <c r="I303" s="2">
        <v>0</v>
      </c>
      <c r="J303" s="1">
        <v>57</v>
      </c>
      <c r="K303" s="1">
        <v>55</v>
      </c>
      <c r="L303" s="1">
        <v>49.5</v>
      </c>
      <c r="M303" s="1">
        <v>46</v>
      </c>
      <c r="N303" s="1">
        <v>51</v>
      </c>
      <c r="O303" s="1">
        <v>49</v>
      </c>
      <c r="P303" s="17">
        <v>54</v>
      </c>
      <c r="Q303" s="17">
        <v>67</v>
      </c>
      <c r="R303" s="18" t="s">
        <v>20</v>
      </c>
      <c r="S303" s="19">
        <v>300</v>
      </c>
      <c r="T303" s="1">
        <f t="array" ref="T303">MMULT(temps[[#This Row],[temp_2]:[forecast_under]],$AB$37:$AB$42)+$AB$36</f>
        <v>54.310317685894901</v>
      </c>
      <c r="U303" s="27">
        <f>$AL$38*temps[[#This Row],[temp_1]]+$AL$37</f>
        <v>55.997055748664302</v>
      </c>
      <c r="V303" s="17"/>
      <c r="W303" s="17"/>
      <c r="X303" s="17"/>
      <c r="Y303" s="17"/>
    </row>
    <row r="304" spans="1:25" x14ac:dyDescent="0.25">
      <c r="A304" s="1">
        <v>11</v>
      </c>
      <c r="B304" s="17">
        <v>22</v>
      </c>
      <c r="C304" s="2">
        <v>0</v>
      </c>
      <c r="D304" s="2">
        <v>0</v>
      </c>
      <c r="E304" s="2">
        <v>0</v>
      </c>
      <c r="F304" s="2">
        <v>0</v>
      </c>
      <c r="G304" s="2">
        <v>1</v>
      </c>
      <c r="H304" s="2">
        <v>0</v>
      </c>
      <c r="I304" s="2">
        <v>0</v>
      </c>
      <c r="J304" s="1">
        <v>55</v>
      </c>
      <c r="K304" s="1">
        <v>54</v>
      </c>
      <c r="L304" s="1">
        <v>49.3</v>
      </c>
      <c r="M304" s="1">
        <v>46</v>
      </c>
      <c r="N304" s="1">
        <v>54</v>
      </c>
      <c r="O304" s="1">
        <v>49</v>
      </c>
      <c r="P304" s="17">
        <v>54</v>
      </c>
      <c r="Q304" s="17">
        <v>58</v>
      </c>
      <c r="R304" s="18" t="s">
        <v>20</v>
      </c>
      <c r="S304" s="19">
        <v>301</v>
      </c>
      <c r="T304" s="1">
        <f t="array" ref="T304">MMULT(temps[[#This Row],[temp_2]:[forecast_under]],$AB$37:$AB$42)+$AB$36</f>
        <v>53.271830939041038</v>
      </c>
      <c r="U304" s="27">
        <f>$AL$38*temps[[#This Row],[temp_1]]+$AL$37</f>
        <v>55.141284687309692</v>
      </c>
      <c r="V304" s="17"/>
      <c r="W304" s="17"/>
      <c r="X304" s="17"/>
      <c r="Y304" s="17"/>
    </row>
    <row r="305" spans="1:25" x14ac:dyDescent="0.25">
      <c r="A305" s="1">
        <v>11</v>
      </c>
      <c r="B305" s="17">
        <v>23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1">
        <v>54</v>
      </c>
      <c r="K305" s="1">
        <v>54</v>
      </c>
      <c r="L305" s="1">
        <v>49.1</v>
      </c>
      <c r="M305" s="1">
        <v>48</v>
      </c>
      <c r="N305" s="1">
        <v>52</v>
      </c>
      <c r="O305" s="1">
        <v>49</v>
      </c>
      <c r="P305" s="17">
        <v>49</v>
      </c>
      <c r="Q305" s="17">
        <v>38</v>
      </c>
      <c r="R305" s="18" t="s">
        <v>20</v>
      </c>
      <c r="S305" s="19">
        <v>302</v>
      </c>
      <c r="T305" s="1">
        <f t="array" ref="T305">MMULT(temps[[#This Row],[temp_2]:[forecast_under]],$AB$37:$AB$42)+$AB$36</f>
        <v>53.038071879356394</v>
      </c>
      <c r="U305" s="27">
        <f>$AL$38*temps[[#This Row],[temp_1]]+$AL$37</f>
        <v>55.141284687309692</v>
      </c>
      <c r="V305" s="17"/>
      <c r="W305" s="17"/>
      <c r="X305" s="17"/>
      <c r="Y305" s="17"/>
    </row>
    <row r="306" spans="1:25" x14ac:dyDescent="0.25">
      <c r="A306" s="1">
        <v>11</v>
      </c>
      <c r="B306" s="17">
        <v>24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1">
        <v>54</v>
      </c>
      <c r="K306" s="1">
        <v>49</v>
      </c>
      <c r="L306" s="1">
        <v>48.9</v>
      </c>
      <c r="M306" s="1">
        <v>47</v>
      </c>
      <c r="N306" s="1">
        <v>53</v>
      </c>
      <c r="O306" s="1">
        <v>48</v>
      </c>
      <c r="P306" s="17">
        <v>52</v>
      </c>
      <c r="Q306" s="17">
        <v>29</v>
      </c>
      <c r="R306" s="18" t="s">
        <v>20</v>
      </c>
      <c r="S306" s="19">
        <v>303</v>
      </c>
      <c r="T306" s="1">
        <f t="array" ref="T306">MMULT(temps[[#This Row],[temp_2]:[forecast_under]],$AB$37:$AB$42)+$AB$36</f>
        <v>50.705421355076254</v>
      </c>
      <c r="U306" s="27">
        <f>$AL$38*temps[[#This Row],[temp_1]]+$AL$37</f>
        <v>50.862429380536646</v>
      </c>
      <c r="V306" s="17"/>
      <c r="W306" s="17"/>
      <c r="X306" s="17"/>
      <c r="Y306" s="17"/>
    </row>
    <row r="307" spans="1:25" x14ac:dyDescent="0.25">
      <c r="A307" s="1">
        <v>11</v>
      </c>
      <c r="B307" s="17">
        <v>25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1">
        <v>49</v>
      </c>
      <c r="K307" s="1">
        <v>52</v>
      </c>
      <c r="L307" s="1">
        <v>48.6</v>
      </c>
      <c r="M307" s="1">
        <v>45</v>
      </c>
      <c r="N307" s="1">
        <v>52</v>
      </c>
      <c r="O307" s="1">
        <v>47</v>
      </c>
      <c r="P307" s="17">
        <v>52</v>
      </c>
      <c r="Q307" s="17">
        <v>41</v>
      </c>
      <c r="R307" s="18" t="s">
        <v>20</v>
      </c>
      <c r="S307" s="19">
        <v>304</v>
      </c>
      <c r="T307" s="1">
        <f t="array" ref="T307">MMULT(temps[[#This Row],[temp_2]:[forecast_under]],$AB$37:$AB$42)+$AB$36</f>
        <v>52.580456681667627</v>
      </c>
      <c r="U307" s="27">
        <f>$AL$38*temps[[#This Row],[temp_1]]+$AL$37</f>
        <v>53.429742564600474</v>
      </c>
      <c r="V307" s="17"/>
      <c r="W307" s="17"/>
      <c r="X307" s="17"/>
      <c r="Y307" s="17"/>
    </row>
    <row r="308" spans="1:25" x14ac:dyDescent="0.25">
      <c r="A308" s="1">
        <v>11</v>
      </c>
      <c r="B308" s="17">
        <v>26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1">
        <v>52</v>
      </c>
      <c r="K308" s="1">
        <v>52</v>
      </c>
      <c r="L308" s="1">
        <v>48.4</v>
      </c>
      <c r="M308" s="1">
        <v>48</v>
      </c>
      <c r="N308" s="1">
        <v>50</v>
      </c>
      <c r="O308" s="1">
        <v>47</v>
      </c>
      <c r="P308" s="17">
        <v>53</v>
      </c>
      <c r="Q308" s="17">
        <v>58</v>
      </c>
      <c r="R308" s="18" t="s">
        <v>20</v>
      </c>
      <c r="S308" s="19">
        <v>305</v>
      </c>
      <c r="T308" s="1">
        <f t="array" ref="T308">MMULT(temps[[#This Row],[temp_2]:[forecast_under]],$AB$37:$AB$42)+$AB$36</f>
        <v>52.40303481959063</v>
      </c>
      <c r="U308" s="27">
        <f>$AL$38*temps[[#This Row],[temp_1]]+$AL$37</f>
        <v>53.429742564600474</v>
      </c>
      <c r="V308" s="17"/>
      <c r="W308" s="17"/>
      <c r="X308" s="17"/>
      <c r="Y308" s="17"/>
    </row>
    <row r="309" spans="1:25" x14ac:dyDescent="0.25">
      <c r="A309" s="1">
        <v>11</v>
      </c>
      <c r="B309" s="17">
        <v>27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1">
        <v>52</v>
      </c>
      <c r="K309" s="1">
        <v>53</v>
      </c>
      <c r="L309" s="1">
        <v>48.2</v>
      </c>
      <c r="M309" s="1">
        <v>48</v>
      </c>
      <c r="N309" s="1">
        <v>49</v>
      </c>
      <c r="O309" s="1">
        <v>49</v>
      </c>
      <c r="P309" s="17">
        <v>48</v>
      </c>
      <c r="Q309" s="17">
        <v>53</v>
      </c>
      <c r="R309" s="18" t="s">
        <v>20</v>
      </c>
      <c r="S309" s="19">
        <v>306</v>
      </c>
      <c r="T309" s="1">
        <f t="array" ref="T309">MMULT(temps[[#This Row],[temp_2]:[forecast_under]],$AB$37:$AB$42)+$AB$36</f>
        <v>51.64779591470716</v>
      </c>
      <c r="U309" s="27">
        <f>$AL$38*temps[[#This Row],[temp_1]]+$AL$37</f>
        <v>54.285513625955083</v>
      </c>
      <c r="V309" s="17"/>
      <c r="W309" s="17"/>
      <c r="X309" s="17"/>
      <c r="Y309" s="17"/>
    </row>
    <row r="310" spans="1:25" x14ac:dyDescent="0.25">
      <c r="A310" s="1">
        <v>11</v>
      </c>
      <c r="B310" s="17">
        <v>28</v>
      </c>
      <c r="C310" s="2">
        <v>0</v>
      </c>
      <c r="D310" s="2">
        <v>0</v>
      </c>
      <c r="E310" s="2">
        <v>0</v>
      </c>
      <c r="F310" s="2">
        <v>1</v>
      </c>
      <c r="G310" s="2">
        <v>0</v>
      </c>
      <c r="H310" s="2">
        <v>0</v>
      </c>
      <c r="I310" s="2">
        <v>0</v>
      </c>
      <c r="J310" s="1">
        <v>53</v>
      </c>
      <c r="K310" s="1">
        <v>48</v>
      </c>
      <c r="L310" s="1">
        <v>48</v>
      </c>
      <c r="M310" s="1">
        <v>46</v>
      </c>
      <c r="N310" s="1">
        <v>48</v>
      </c>
      <c r="O310" s="1">
        <v>49</v>
      </c>
      <c r="P310" s="17">
        <v>52</v>
      </c>
      <c r="Q310" s="17">
        <v>44</v>
      </c>
      <c r="R310" s="18" t="s">
        <v>20</v>
      </c>
      <c r="S310" s="19">
        <v>307</v>
      </c>
      <c r="T310" s="1">
        <f t="array" ref="T310">MMULT(temps[[#This Row],[temp_2]:[forecast_under]],$AB$37:$AB$42)+$AB$36</f>
        <v>48.986553077449386</v>
      </c>
      <c r="U310" s="27">
        <f>$AL$38*temps[[#This Row],[temp_1]]+$AL$37</f>
        <v>50.006658319182037</v>
      </c>
      <c r="V310" s="17"/>
      <c r="W310" s="17"/>
      <c r="X310" s="17"/>
      <c r="Y310" s="17"/>
    </row>
    <row r="311" spans="1:25" x14ac:dyDescent="0.25">
      <c r="A311" s="1">
        <v>11</v>
      </c>
      <c r="B311" s="17">
        <v>29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1">
        <v>48</v>
      </c>
      <c r="K311" s="1">
        <v>52</v>
      </c>
      <c r="L311" s="1">
        <v>47.8</v>
      </c>
      <c r="M311" s="1">
        <v>43</v>
      </c>
      <c r="N311" s="1">
        <v>48</v>
      </c>
      <c r="O311" s="1">
        <v>47</v>
      </c>
      <c r="P311" s="17">
        <v>52</v>
      </c>
      <c r="Q311" s="17">
        <v>50</v>
      </c>
      <c r="R311" s="18" t="s">
        <v>20</v>
      </c>
      <c r="S311" s="19">
        <v>308</v>
      </c>
      <c r="T311" s="1">
        <f t="array" ref="T311">MMULT(temps[[#This Row],[temp_2]:[forecast_under]],$AB$37:$AB$42)+$AB$36</f>
        <v>52.063532578692346</v>
      </c>
      <c r="U311" s="27">
        <f>$AL$38*temps[[#This Row],[temp_1]]+$AL$37</f>
        <v>53.429742564600474</v>
      </c>
      <c r="V311" s="17"/>
      <c r="W311" s="17"/>
      <c r="X311" s="17"/>
      <c r="Y311" s="17"/>
    </row>
    <row r="312" spans="1:25" x14ac:dyDescent="0.25">
      <c r="A312" s="1">
        <v>11</v>
      </c>
      <c r="B312" s="17">
        <v>30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1">
        <v>52</v>
      </c>
      <c r="K312" s="1">
        <v>52</v>
      </c>
      <c r="L312" s="1">
        <v>47.6</v>
      </c>
      <c r="M312" s="1">
        <v>47</v>
      </c>
      <c r="N312" s="1">
        <v>52</v>
      </c>
      <c r="O312" s="1">
        <v>49</v>
      </c>
      <c r="P312" s="17">
        <v>52</v>
      </c>
      <c r="Q312" s="17">
        <v>44</v>
      </c>
      <c r="R312" s="18" t="s">
        <v>20</v>
      </c>
      <c r="S312" s="19">
        <v>309</v>
      </c>
      <c r="T312" s="1">
        <f t="array" ref="T312">MMULT(temps[[#This Row],[temp_2]:[forecast_under]],$AB$37:$AB$42)+$AB$36</f>
        <v>50.278129891249648</v>
      </c>
      <c r="U312" s="27">
        <f>$AL$38*temps[[#This Row],[temp_1]]+$AL$37</f>
        <v>53.429742564600474</v>
      </c>
      <c r="V312" s="17"/>
      <c r="W312" s="17"/>
      <c r="X312" s="17"/>
      <c r="Y312" s="17"/>
    </row>
    <row r="313" spans="1:25" x14ac:dyDescent="0.25">
      <c r="A313" s="1">
        <v>12</v>
      </c>
      <c r="B313" s="17">
        <v>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1">
        <v>52</v>
      </c>
      <c r="K313" s="1">
        <v>52</v>
      </c>
      <c r="L313" s="1">
        <v>47.4</v>
      </c>
      <c r="M313" s="1">
        <v>44</v>
      </c>
      <c r="N313" s="1">
        <v>48</v>
      </c>
      <c r="O313" s="1">
        <v>49</v>
      </c>
      <c r="P313" s="17">
        <v>46</v>
      </c>
      <c r="Q313" s="17">
        <v>39</v>
      </c>
      <c r="R313" s="18" t="s">
        <v>20</v>
      </c>
      <c r="S313" s="19">
        <v>310</v>
      </c>
      <c r="T313" s="1">
        <f t="array" ref="T313">MMULT(temps[[#This Row],[temp_2]:[forecast_under]],$AB$37:$AB$42)+$AB$36</f>
        <v>50.532312232029241</v>
      </c>
      <c r="U313" s="27">
        <f>$AL$38*temps[[#This Row],[temp_1]]+$AL$37</f>
        <v>53.429742564600474</v>
      </c>
      <c r="V313" s="17"/>
      <c r="W313" s="17"/>
      <c r="X313" s="17"/>
      <c r="Y313" s="17"/>
    </row>
    <row r="314" spans="1:25" x14ac:dyDescent="0.25">
      <c r="A314" s="1">
        <v>12</v>
      </c>
      <c r="B314" s="17">
        <v>2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1">
        <v>52</v>
      </c>
      <c r="K314" s="1">
        <v>46</v>
      </c>
      <c r="L314" s="1">
        <v>47.2</v>
      </c>
      <c r="M314" s="1">
        <v>46</v>
      </c>
      <c r="N314" s="1">
        <v>51</v>
      </c>
      <c r="O314" s="1">
        <v>49</v>
      </c>
      <c r="P314" s="17">
        <v>50</v>
      </c>
      <c r="Q314" s="17">
        <v>41</v>
      </c>
      <c r="R314" s="18" t="s">
        <v>20</v>
      </c>
      <c r="S314" s="19">
        <v>311</v>
      </c>
      <c r="T314" s="1">
        <f t="array" ref="T314">MMULT(temps[[#This Row],[temp_2]:[forecast_under]],$AB$37:$AB$42)+$AB$36</f>
        <v>46.766055156144759</v>
      </c>
      <c r="U314" s="27">
        <f>$AL$38*temps[[#This Row],[temp_1]]+$AL$37</f>
        <v>48.295116196472819</v>
      </c>
      <c r="V314" s="17"/>
      <c r="W314" s="17"/>
      <c r="X314" s="17"/>
      <c r="Y314" s="17"/>
    </row>
    <row r="315" spans="1:25" x14ac:dyDescent="0.25">
      <c r="A315" s="1">
        <v>12</v>
      </c>
      <c r="B315" s="17">
        <v>3</v>
      </c>
      <c r="C315" s="2">
        <v>0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1">
        <v>46</v>
      </c>
      <c r="K315" s="1">
        <v>50</v>
      </c>
      <c r="L315" s="1">
        <v>47</v>
      </c>
      <c r="M315" s="1">
        <v>42</v>
      </c>
      <c r="N315" s="1">
        <v>52</v>
      </c>
      <c r="O315" s="1">
        <v>47</v>
      </c>
      <c r="P315" s="17">
        <v>49</v>
      </c>
      <c r="Q315" s="17">
        <v>58</v>
      </c>
      <c r="R315" s="18" t="s">
        <v>20</v>
      </c>
      <c r="S315" s="19">
        <v>312</v>
      </c>
      <c r="T315" s="1">
        <f t="array" ref="T315">MMULT(temps[[#This Row],[temp_2]:[forecast_under]],$AB$37:$AB$42)+$AB$36</f>
        <v>49.802236412580626</v>
      </c>
      <c r="U315" s="27">
        <f>$AL$38*temps[[#This Row],[temp_1]]+$AL$37</f>
        <v>51.718200441891256</v>
      </c>
      <c r="V315" s="17"/>
      <c r="W315" s="17"/>
      <c r="X315" s="17"/>
      <c r="Y315" s="17"/>
    </row>
    <row r="316" spans="1:25" x14ac:dyDescent="0.25">
      <c r="A316" s="1">
        <v>12</v>
      </c>
      <c r="B316" s="17">
        <v>4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1">
        <v>50</v>
      </c>
      <c r="K316" s="1">
        <v>49</v>
      </c>
      <c r="L316" s="1">
        <v>46.8</v>
      </c>
      <c r="M316" s="1">
        <v>45</v>
      </c>
      <c r="N316" s="1">
        <v>47</v>
      </c>
      <c r="O316" s="1">
        <v>47</v>
      </c>
      <c r="P316" s="17">
        <v>46</v>
      </c>
      <c r="Q316" s="17">
        <v>53</v>
      </c>
      <c r="R316" s="18" t="s">
        <v>20</v>
      </c>
      <c r="S316" s="19">
        <v>313</v>
      </c>
      <c r="T316" s="1">
        <f t="array" ref="T316">MMULT(temps[[#This Row],[temp_2]:[forecast_under]],$AB$37:$AB$42)+$AB$36</f>
        <v>49.342253165547604</v>
      </c>
      <c r="U316" s="27">
        <f>$AL$38*temps[[#This Row],[temp_1]]+$AL$37</f>
        <v>50.862429380536646</v>
      </c>
      <c r="V316" s="17"/>
      <c r="W316" s="17"/>
      <c r="X316" s="17"/>
      <c r="Y316" s="17"/>
    </row>
    <row r="317" spans="1:25" x14ac:dyDescent="0.25">
      <c r="A317" s="1">
        <v>12</v>
      </c>
      <c r="B317" s="17">
        <v>5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1">
        <v>49</v>
      </c>
      <c r="K317" s="1">
        <v>46</v>
      </c>
      <c r="L317" s="1">
        <v>46.6</v>
      </c>
      <c r="M317" s="1">
        <v>43</v>
      </c>
      <c r="N317" s="1">
        <v>50</v>
      </c>
      <c r="O317" s="1">
        <v>45</v>
      </c>
      <c r="P317" s="17">
        <v>40</v>
      </c>
      <c r="Q317" s="17">
        <v>65</v>
      </c>
      <c r="R317" s="18" t="s">
        <v>20</v>
      </c>
      <c r="S317" s="19">
        <v>314</v>
      </c>
      <c r="T317" s="1">
        <f t="array" ref="T317">MMULT(temps[[#This Row],[temp_2]:[forecast_under]],$AB$37:$AB$42)+$AB$36</f>
        <v>48.527770657875529</v>
      </c>
      <c r="U317" s="27">
        <f>$AL$38*temps[[#This Row],[temp_1]]+$AL$37</f>
        <v>48.295116196472819</v>
      </c>
      <c r="V317" s="17"/>
      <c r="W317" s="17"/>
      <c r="X317" s="17"/>
      <c r="Y317" s="17"/>
    </row>
    <row r="318" spans="1:25" x14ac:dyDescent="0.25">
      <c r="A318" s="1">
        <v>12</v>
      </c>
      <c r="B318" s="17">
        <v>6</v>
      </c>
      <c r="C318" s="2">
        <v>0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1">
        <v>46</v>
      </c>
      <c r="K318" s="1">
        <v>40</v>
      </c>
      <c r="L318" s="1">
        <v>46.4</v>
      </c>
      <c r="M318" s="1">
        <v>44</v>
      </c>
      <c r="N318" s="1">
        <v>50</v>
      </c>
      <c r="O318" s="1">
        <v>45</v>
      </c>
      <c r="P318" s="17">
        <v>42</v>
      </c>
      <c r="Q318" s="17">
        <v>56</v>
      </c>
      <c r="R318" s="18" t="s">
        <v>20</v>
      </c>
      <c r="S318" s="19">
        <v>315</v>
      </c>
      <c r="T318" s="1">
        <f t="array" ref="T318">MMULT(temps[[#This Row],[temp_2]:[forecast_under]],$AB$37:$AB$42)+$AB$36</f>
        <v>44.955117042316381</v>
      </c>
      <c r="U318" s="27">
        <f>$AL$38*temps[[#This Row],[temp_1]]+$AL$37</f>
        <v>43.16048982834517</v>
      </c>
      <c r="V318" s="17"/>
      <c r="W318" s="17"/>
      <c r="X318" s="17"/>
      <c r="Y318" s="17"/>
    </row>
    <row r="319" spans="1:25" x14ac:dyDescent="0.25">
      <c r="A319" s="1">
        <v>12</v>
      </c>
      <c r="B319" s="17">
        <v>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1">
        <v>40</v>
      </c>
      <c r="K319" s="1">
        <v>42</v>
      </c>
      <c r="L319" s="1">
        <v>46.3</v>
      </c>
      <c r="M319" s="1">
        <v>44</v>
      </c>
      <c r="N319" s="1">
        <v>51</v>
      </c>
      <c r="O319" s="1">
        <v>46</v>
      </c>
      <c r="P319" s="17">
        <v>40</v>
      </c>
      <c r="Q319" s="17">
        <v>62</v>
      </c>
      <c r="R319" s="18" t="s">
        <v>20</v>
      </c>
      <c r="S319" s="19">
        <v>316</v>
      </c>
      <c r="T319" s="1">
        <f t="array" ref="T319">MMULT(temps[[#This Row],[temp_2]:[forecast_under]],$AB$37:$AB$42)+$AB$36</f>
        <v>45.088173691257637</v>
      </c>
      <c r="U319" s="27">
        <f>$AL$38*temps[[#This Row],[temp_1]]+$AL$37</f>
        <v>44.872031951054382</v>
      </c>
      <c r="V319" s="17"/>
      <c r="W319" s="17"/>
      <c r="X319" s="17"/>
      <c r="Y319" s="17"/>
    </row>
    <row r="320" spans="1:25" x14ac:dyDescent="0.25">
      <c r="A320" s="1">
        <v>12</v>
      </c>
      <c r="B320" s="17">
        <v>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1">
        <v>42</v>
      </c>
      <c r="K320" s="1">
        <v>40</v>
      </c>
      <c r="L320" s="1">
        <v>46.1</v>
      </c>
      <c r="M320" s="1">
        <v>45</v>
      </c>
      <c r="N320" s="1">
        <v>51</v>
      </c>
      <c r="O320" s="1">
        <v>47</v>
      </c>
      <c r="P320" s="17">
        <v>41</v>
      </c>
      <c r="Q320" s="17">
        <v>36</v>
      </c>
      <c r="R320" s="18" t="s">
        <v>20</v>
      </c>
      <c r="S320" s="19">
        <v>317</v>
      </c>
      <c r="T320" s="1">
        <f t="array" ref="T320">MMULT(temps[[#This Row],[temp_2]:[forecast_under]],$AB$37:$AB$42)+$AB$36</f>
        <v>43.226416527684933</v>
      </c>
      <c r="U320" s="27">
        <f>$AL$38*temps[[#This Row],[temp_1]]+$AL$37</f>
        <v>43.16048982834517</v>
      </c>
      <c r="V320" s="17"/>
      <c r="W320" s="17"/>
      <c r="X320" s="17"/>
      <c r="Y320" s="17"/>
    </row>
    <row r="321" spans="1:25" x14ac:dyDescent="0.25">
      <c r="A321" s="1">
        <v>12</v>
      </c>
      <c r="B321" s="17">
        <v>9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1">
        <v>40</v>
      </c>
      <c r="K321" s="1">
        <v>41</v>
      </c>
      <c r="L321" s="1">
        <v>46</v>
      </c>
      <c r="M321" s="1">
        <v>43</v>
      </c>
      <c r="N321" s="1">
        <v>51</v>
      </c>
      <c r="O321" s="1">
        <v>44</v>
      </c>
      <c r="P321" s="17">
        <v>36</v>
      </c>
      <c r="Q321" s="17">
        <v>54</v>
      </c>
      <c r="R321" s="18" t="s">
        <v>20</v>
      </c>
      <c r="S321" s="19">
        <v>318</v>
      </c>
      <c r="T321" s="1">
        <f t="array" ref="T321">MMULT(temps[[#This Row],[temp_2]:[forecast_under]],$AB$37:$AB$42)+$AB$36</f>
        <v>45.413155971171179</v>
      </c>
      <c r="U321" s="27">
        <f>$AL$38*temps[[#This Row],[temp_1]]+$AL$37</f>
        <v>44.016260889699772</v>
      </c>
      <c r="V321" s="17"/>
      <c r="W321" s="17"/>
      <c r="X321" s="17"/>
      <c r="Y321" s="17"/>
    </row>
    <row r="322" spans="1:25" x14ac:dyDescent="0.25">
      <c r="A322" s="1">
        <v>12</v>
      </c>
      <c r="B322" s="17">
        <v>10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1">
        <v>41</v>
      </c>
      <c r="K322" s="1">
        <v>36</v>
      </c>
      <c r="L322" s="1">
        <v>45.9</v>
      </c>
      <c r="M322" s="1">
        <v>44</v>
      </c>
      <c r="N322" s="1">
        <v>48</v>
      </c>
      <c r="O322" s="1">
        <v>44</v>
      </c>
      <c r="P322" s="17">
        <v>44</v>
      </c>
      <c r="Q322" s="17">
        <v>65</v>
      </c>
      <c r="R322" s="18" t="s">
        <v>20</v>
      </c>
      <c r="S322" s="19">
        <v>319</v>
      </c>
      <c r="T322" s="1">
        <f t="array" ref="T322">MMULT(temps[[#This Row],[temp_2]:[forecast_under]],$AB$37:$AB$42)+$AB$36</f>
        <v>42.825106458533611</v>
      </c>
      <c r="U322" s="27">
        <f>$AL$38*temps[[#This Row],[temp_1]]+$AL$37</f>
        <v>39.737405582926733</v>
      </c>
      <c r="V322" s="17"/>
      <c r="W322" s="17"/>
      <c r="X322" s="17"/>
      <c r="Y322" s="17"/>
    </row>
    <row r="323" spans="1:25" x14ac:dyDescent="0.25">
      <c r="A323" s="1">
        <v>12</v>
      </c>
      <c r="B323" s="17">
        <v>13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1">
        <v>44</v>
      </c>
      <c r="K323" s="1">
        <v>43</v>
      </c>
      <c r="L323" s="1">
        <v>45.5</v>
      </c>
      <c r="M323" s="1">
        <v>41</v>
      </c>
      <c r="N323" s="1">
        <v>47</v>
      </c>
      <c r="O323" s="1">
        <v>46</v>
      </c>
      <c r="P323" s="17">
        <v>40</v>
      </c>
      <c r="Q323" s="17">
        <v>46</v>
      </c>
      <c r="R323" s="18" t="s">
        <v>20</v>
      </c>
      <c r="S323" s="19">
        <v>320</v>
      </c>
      <c r="T323" s="1">
        <f t="array" ref="T323">MMULT(temps[[#This Row],[temp_2]:[forecast_under]],$AB$37:$AB$42)+$AB$36</f>
        <v>45.314316198264919</v>
      </c>
      <c r="U323" s="27">
        <f>$AL$38*temps[[#This Row],[temp_1]]+$AL$37</f>
        <v>45.727803012408991</v>
      </c>
      <c r="V323" s="17"/>
      <c r="W323" s="17"/>
      <c r="X323" s="17"/>
      <c r="Y323" s="17"/>
    </row>
    <row r="324" spans="1:25" x14ac:dyDescent="0.25">
      <c r="A324" s="1">
        <v>12</v>
      </c>
      <c r="B324" s="17">
        <v>14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1">
        <v>43</v>
      </c>
      <c r="K324" s="1">
        <v>40</v>
      </c>
      <c r="L324" s="1">
        <v>45.4</v>
      </c>
      <c r="M324" s="1">
        <v>45</v>
      </c>
      <c r="N324" s="1">
        <v>48</v>
      </c>
      <c r="O324" s="1">
        <v>45</v>
      </c>
      <c r="P324" s="17">
        <v>39</v>
      </c>
      <c r="Q324" s="17">
        <v>49</v>
      </c>
      <c r="R324" s="18" t="s">
        <v>20</v>
      </c>
      <c r="S324" s="19">
        <v>321</v>
      </c>
      <c r="T324" s="1">
        <f t="array" ref="T324">MMULT(temps[[#This Row],[temp_2]:[forecast_under]],$AB$37:$AB$42)+$AB$36</f>
        <v>43.818779110697456</v>
      </c>
      <c r="U324" s="27">
        <f>$AL$38*temps[[#This Row],[temp_1]]+$AL$37</f>
        <v>43.16048982834517</v>
      </c>
      <c r="V324" s="17"/>
      <c r="W324" s="17"/>
      <c r="X324" s="17"/>
      <c r="Y324" s="17"/>
    </row>
    <row r="325" spans="1:25" x14ac:dyDescent="0.25">
      <c r="A325" s="1">
        <v>12</v>
      </c>
      <c r="B325" s="17">
        <v>15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1">
        <v>40</v>
      </c>
      <c r="K325" s="1">
        <v>39</v>
      </c>
      <c r="L325" s="1">
        <v>45.3</v>
      </c>
      <c r="M325" s="1">
        <v>45</v>
      </c>
      <c r="N325" s="1">
        <v>49</v>
      </c>
      <c r="O325" s="1">
        <v>47</v>
      </c>
      <c r="P325" s="17">
        <v>39</v>
      </c>
      <c r="Q325" s="17">
        <v>46</v>
      </c>
      <c r="R325" s="18" t="s">
        <v>20</v>
      </c>
      <c r="S325" s="19">
        <v>322</v>
      </c>
      <c r="T325" s="1">
        <f t="array" ref="T325">MMULT(temps[[#This Row],[temp_2]:[forecast_under]],$AB$37:$AB$42)+$AB$36</f>
        <v>41.875906408135052</v>
      </c>
      <c r="U325" s="27">
        <f>$AL$38*temps[[#This Row],[temp_1]]+$AL$37</f>
        <v>42.304718766990561</v>
      </c>
      <c r="V325" s="17"/>
      <c r="W325" s="17"/>
      <c r="X325" s="17"/>
      <c r="Y325" s="17"/>
    </row>
    <row r="326" spans="1:25" x14ac:dyDescent="0.25">
      <c r="A326" s="1">
        <v>12</v>
      </c>
      <c r="B326" s="17">
        <v>16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1">
        <v>39</v>
      </c>
      <c r="K326" s="1">
        <v>39</v>
      </c>
      <c r="L326" s="1">
        <v>45.3</v>
      </c>
      <c r="M326" s="1">
        <v>44</v>
      </c>
      <c r="N326" s="1">
        <v>49</v>
      </c>
      <c r="O326" s="1">
        <v>44</v>
      </c>
      <c r="P326" s="17">
        <v>35</v>
      </c>
      <c r="Q326" s="17">
        <v>39</v>
      </c>
      <c r="R326" s="18" t="s">
        <v>20</v>
      </c>
      <c r="S326" s="19">
        <v>323</v>
      </c>
      <c r="T326" s="1">
        <f t="array" ref="T326">MMULT(temps[[#This Row],[temp_2]:[forecast_under]],$AB$37:$AB$42)+$AB$36</f>
        <v>43.610707898638708</v>
      </c>
      <c r="U326" s="27">
        <f>$AL$38*temps[[#This Row],[temp_1]]+$AL$37</f>
        <v>42.304718766990561</v>
      </c>
      <c r="V326" s="17"/>
      <c r="W326" s="17"/>
      <c r="X326" s="17"/>
      <c r="Y326" s="17"/>
    </row>
    <row r="327" spans="1:25" x14ac:dyDescent="0.25">
      <c r="A327" s="1">
        <v>12</v>
      </c>
      <c r="B327" s="17">
        <v>17</v>
      </c>
      <c r="C327" s="2">
        <v>0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1">
        <v>39</v>
      </c>
      <c r="K327" s="1">
        <v>35</v>
      </c>
      <c r="L327" s="1">
        <v>45.2</v>
      </c>
      <c r="M327" s="1">
        <v>43</v>
      </c>
      <c r="N327" s="1">
        <v>47</v>
      </c>
      <c r="O327" s="1">
        <v>46</v>
      </c>
      <c r="P327" s="17">
        <v>35</v>
      </c>
      <c r="Q327" s="17">
        <v>38</v>
      </c>
      <c r="R327" s="18" t="s">
        <v>20</v>
      </c>
      <c r="S327" s="19">
        <v>324</v>
      </c>
      <c r="T327" s="1">
        <f t="array" ref="T327">MMULT(temps[[#This Row],[temp_2]:[forecast_under]],$AB$37:$AB$42)+$AB$36</f>
        <v>40.44186703753536</v>
      </c>
      <c r="U327" s="27">
        <f>$AL$38*temps[[#This Row],[temp_1]]+$AL$37</f>
        <v>38.881634521572124</v>
      </c>
      <c r="V327" s="17"/>
      <c r="W327" s="17"/>
      <c r="X327" s="17"/>
      <c r="Y327" s="17"/>
    </row>
    <row r="328" spans="1:25" x14ac:dyDescent="0.25">
      <c r="A328" s="1">
        <v>12</v>
      </c>
      <c r="B328" s="17">
        <v>18</v>
      </c>
      <c r="C328" s="2">
        <v>0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1">
        <v>35</v>
      </c>
      <c r="K328" s="1">
        <v>35</v>
      </c>
      <c r="L328" s="1">
        <v>45.2</v>
      </c>
      <c r="M328" s="1">
        <v>44</v>
      </c>
      <c r="N328" s="1">
        <v>46</v>
      </c>
      <c r="O328" s="1">
        <v>46</v>
      </c>
      <c r="P328" s="17">
        <v>39</v>
      </c>
      <c r="Q328" s="17">
        <v>36</v>
      </c>
      <c r="R328" s="18" t="s">
        <v>20</v>
      </c>
      <c r="S328" s="19">
        <v>325</v>
      </c>
      <c r="T328" s="1">
        <f t="array" ref="T328">MMULT(temps[[#This Row],[temp_2]:[forecast_under]],$AB$37:$AB$42)+$AB$36</f>
        <v>40.33438652417513</v>
      </c>
      <c r="U328" s="27">
        <f>$AL$38*temps[[#This Row],[temp_1]]+$AL$37</f>
        <v>38.881634521572124</v>
      </c>
      <c r="V328" s="17"/>
      <c r="W328" s="17"/>
      <c r="X328" s="17"/>
      <c r="Y328" s="17"/>
    </row>
    <row r="329" spans="1:25" x14ac:dyDescent="0.25">
      <c r="A329" s="1">
        <v>12</v>
      </c>
      <c r="B329" s="17">
        <v>19</v>
      </c>
      <c r="C329" s="2">
        <v>0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1">
        <v>35</v>
      </c>
      <c r="K329" s="1">
        <v>39</v>
      </c>
      <c r="L329" s="1">
        <v>45.1</v>
      </c>
      <c r="M329" s="1">
        <v>42</v>
      </c>
      <c r="N329" s="1">
        <v>46</v>
      </c>
      <c r="O329" s="1">
        <v>45</v>
      </c>
      <c r="P329" s="17">
        <v>46</v>
      </c>
      <c r="Q329" s="17">
        <v>51</v>
      </c>
      <c r="R329" s="18" t="s">
        <v>20</v>
      </c>
      <c r="S329" s="19">
        <v>326</v>
      </c>
      <c r="T329" s="1">
        <f t="array" ref="T329">MMULT(temps[[#This Row],[temp_2]:[forecast_under]],$AB$37:$AB$42)+$AB$36</f>
        <v>43.043162644121431</v>
      </c>
      <c r="U329" s="27">
        <f>$AL$38*temps[[#This Row],[temp_1]]+$AL$37</f>
        <v>42.304718766990561</v>
      </c>
      <c r="V329" s="17"/>
      <c r="W329" s="17"/>
      <c r="X329" s="17"/>
      <c r="Y329" s="17"/>
    </row>
    <row r="330" spans="1:25" x14ac:dyDescent="0.25">
      <c r="A330" s="1">
        <v>12</v>
      </c>
      <c r="B330" s="17">
        <v>20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  <c r="J330" s="1">
        <v>39</v>
      </c>
      <c r="K330" s="1">
        <v>46</v>
      </c>
      <c r="L330" s="1">
        <v>45.1</v>
      </c>
      <c r="M330" s="1">
        <v>45</v>
      </c>
      <c r="N330" s="1">
        <v>49</v>
      </c>
      <c r="O330" s="1">
        <v>45</v>
      </c>
      <c r="P330" s="17">
        <v>51</v>
      </c>
      <c r="Q330" s="17">
        <v>62</v>
      </c>
      <c r="R330" s="18" t="s">
        <v>20</v>
      </c>
      <c r="S330" s="19">
        <v>327</v>
      </c>
      <c r="T330" s="1">
        <f t="array" ref="T330">MMULT(temps[[#This Row],[temp_2]:[forecast_under]],$AB$37:$AB$42)+$AB$36</f>
        <v>46.482157617800304</v>
      </c>
      <c r="U330" s="27">
        <f>$AL$38*temps[[#This Row],[temp_1]]+$AL$37</f>
        <v>48.295116196472819</v>
      </c>
      <c r="V330" s="17"/>
      <c r="W330" s="17"/>
      <c r="X330" s="17"/>
      <c r="Y330" s="17"/>
    </row>
    <row r="331" spans="1:25" x14ac:dyDescent="0.25">
      <c r="A331" s="1">
        <v>12</v>
      </c>
      <c r="B331" s="17">
        <v>21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1">
        <v>46</v>
      </c>
      <c r="K331" s="1">
        <v>51</v>
      </c>
      <c r="L331" s="1">
        <v>45.1</v>
      </c>
      <c r="M331" s="1">
        <v>44</v>
      </c>
      <c r="N331" s="1">
        <v>50</v>
      </c>
      <c r="O331" s="1">
        <v>46</v>
      </c>
      <c r="P331" s="17">
        <v>49</v>
      </c>
      <c r="Q331" s="17">
        <v>39</v>
      </c>
      <c r="R331" s="18" t="s">
        <v>20</v>
      </c>
      <c r="S331" s="19">
        <v>328</v>
      </c>
      <c r="T331" s="1">
        <f t="array" ref="T331">MMULT(temps[[#This Row],[temp_2]:[forecast_under]],$AB$37:$AB$42)+$AB$36</f>
        <v>48.773725122769065</v>
      </c>
      <c r="U331" s="27">
        <f>$AL$38*temps[[#This Row],[temp_1]]+$AL$37</f>
        <v>52.573971503245865</v>
      </c>
      <c r="V331" s="17"/>
      <c r="W331" s="17"/>
      <c r="X331" s="17"/>
      <c r="Y331" s="17"/>
    </row>
    <row r="332" spans="1:25" x14ac:dyDescent="0.25">
      <c r="A332" s="1">
        <v>12</v>
      </c>
      <c r="B332" s="17">
        <v>23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1">
        <v>49</v>
      </c>
      <c r="K332" s="1">
        <v>45</v>
      </c>
      <c r="L332" s="1">
        <v>45.1</v>
      </c>
      <c r="M332" s="1">
        <v>45</v>
      </c>
      <c r="N332" s="1">
        <v>49</v>
      </c>
      <c r="O332" s="1">
        <v>44</v>
      </c>
      <c r="P332" s="17">
        <v>40</v>
      </c>
      <c r="Q332" s="17">
        <v>35</v>
      </c>
      <c r="R332" s="18" t="s">
        <v>20</v>
      </c>
      <c r="S332" s="19">
        <v>330</v>
      </c>
      <c r="T332" s="1">
        <f t="array" ref="T332">MMULT(temps[[#This Row],[temp_2]:[forecast_under]],$AB$37:$AB$42)+$AB$36</f>
        <v>46.813603568982884</v>
      </c>
      <c r="U332" s="27">
        <f>$AL$38*temps[[#This Row],[temp_1]]+$AL$37</f>
        <v>47.439345135118209</v>
      </c>
      <c r="V332" s="17"/>
      <c r="W332" s="17"/>
      <c r="X332" s="17"/>
      <c r="Y332" s="17"/>
    </row>
    <row r="333" spans="1:25" x14ac:dyDescent="0.25">
      <c r="A333" s="1">
        <v>12</v>
      </c>
      <c r="B333" s="17">
        <v>24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1">
        <v>45</v>
      </c>
      <c r="K333" s="1">
        <v>40</v>
      </c>
      <c r="L333" s="1">
        <v>45.1</v>
      </c>
      <c r="M333" s="1">
        <v>44</v>
      </c>
      <c r="N333" s="1">
        <v>47</v>
      </c>
      <c r="O333" s="1">
        <v>46</v>
      </c>
      <c r="P333" s="17">
        <v>41</v>
      </c>
      <c r="Q333" s="17">
        <v>39</v>
      </c>
      <c r="R333" s="18" t="s">
        <v>20</v>
      </c>
      <c r="S333" s="19">
        <v>331</v>
      </c>
      <c r="T333" s="1">
        <f t="array" ref="T333">MMULT(temps[[#This Row],[temp_2]:[forecast_under]],$AB$37:$AB$42)+$AB$36</f>
        <v>43.106831805655844</v>
      </c>
      <c r="U333" s="27">
        <f>$AL$38*temps[[#This Row],[temp_1]]+$AL$37</f>
        <v>43.16048982834517</v>
      </c>
      <c r="V333" s="17"/>
      <c r="W333" s="17"/>
      <c r="X333" s="17"/>
      <c r="Y333" s="17"/>
    </row>
    <row r="334" spans="1:25" x14ac:dyDescent="0.25">
      <c r="A334" s="1">
        <v>12</v>
      </c>
      <c r="B334" s="17">
        <v>25</v>
      </c>
      <c r="C334" s="2">
        <v>0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1">
        <v>40</v>
      </c>
      <c r="K334" s="1">
        <v>41</v>
      </c>
      <c r="L334" s="1">
        <v>45.1</v>
      </c>
      <c r="M334" s="1">
        <v>42</v>
      </c>
      <c r="N334" s="1">
        <v>49</v>
      </c>
      <c r="O334" s="1">
        <v>44</v>
      </c>
      <c r="P334" s="17">
        <v>42</v>
      </c>
      <c r="Q334" s="17">
        <v>31</v>
      </c>
      <c r="R334" s="18" t="s">
        <v>20</v>
      </c>
      <c r="S334" s="19">
        <v>332</v>
      </c>
      <c r="T334" s="1">
        <f t="array" ref="T334">MMULT(temps[[#This Row],[temp_2]:[forecast_under]],$AB$37:$AB$42)+$AB$36</f>
        <v>44.603551059504269</v>
      </c>
      <c r="U334" s="27">
        <f>$AL$38*temps[[#This Row],[temp_1]]+$AL$37</f>
        <v>44.016260889699772</v>
      </c>
      <c r="V334" s="17"/>
      <c r="W334" s="17"/>
      <c r="X334" s="17"/>
      <c r="Y334" s="17"/>
    </row>
    <row r="335" spans="1:25" x14ac:dyDescent="0.25">
      <c r="A335" s="1">
        <v>12</v>
      </c>
      <c r="B335" s="17">
        <v>26</v>
      </c>
      <c r="C335" s="2">
        <v>0</v>
      </c>
      <c r="D335" s="2">
        <v>0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1">
        <v>41</v>
      </c>
      <c r="K335" s="1">
        <v>42</v>
      </c>
      <c r="L335" s="1">
        <v>45.2</v>
      </c>
      <c r="M335" s="1">
        <v>45</v>
      </c>
      <c r="N335" s="1">
        <v>48</v>
      </c>
      <c r="O335" s="1">
        <v>46</v>
      </c>
      <c r="P335" s="17">
        <v>42</v>
      </c>
      <c r="Q335" s="17">
        <v>58</v>
      </c>
      <c r="R335" s="18" t="s">
        <v>20</v>
      </c>
      <c r="S335" s="19">
        <v>333</v>
      </c>
      <c r="T335" s="1">
        <f t="array" ref="T335">MMULT(temps[[#This Row],[temp_2]:[forecast_under]],$AB$37:$AB$42)+$AB$36</f>
        <v>44.030692921073211</v>
      </c>
      <c r="U335" s="27">
        <f>$AL$38*temps[[#This Row],[temp_1]]+$AL$37</f>
        <v>44.872031951054382</v>
      </c>
      <c r="V335" s="17"/>
      <c r="W335" s="17"/>
      <c r="X335" s="17"/>
      <c r="Y335" s="17"/>
    </row>
    <row r="336" spans="1:25" x14ac:dyDescent="0.25">
      <c r="A336" s="1">
        <v>12</v>
      </c>
      <c r="B336" s="17">
        <v>27</v>
      </c>
      <c r="C336" s="2">
        <v>0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0</v>
      </c>
      <c r="J336" s="1">
        <v>42</v>
      </c>
      <c r="K336" s="1">
        <v>42</v>
      </c>
      <c r="L336" s="1">
        <v>45.2</v>
      </c>
      <c r="M336" s="1">
        <v>41</v>
      </c>
      <c r="N336" s="1">
        <v>50</v>
      </c>
      <c r="O336" s="1">
        <v>47</v>
      </c>
      <c r="P336" s="17">
        <v>47</v>
      </c>
      <c r="Q336" s="17">
        <v>47</v>
      </c>
      <c r="R336" s="18" t="s">
        <v>20</v>
      </c>
      <c r="S336" s="19">
        <v>334</v>
      </c>
      <c r="T336" s="1">
        <f t="array" ref="T336">MMULT(temps[[#This Row],[temp_2]:[forecast_under]],$AB$37:$AB$42)+$AB$36</f>
        <v>43.595244826474882</v>
      </c>
      <c r="U336" s="27">
        <f>$AL$38*temps[[#This Row],[temp_1]]+$AL$37</f>
        <v>44.872031951054382</v>
      </c>
      <c r="V336" s="17"/>
      <c r="W336" s="17"/>
      <c r="X336" s="17"/>
      <c r="Y336" s="17"/>
    </row>
    <row r="337" spans="1:25" x14ac:dyDescent="0.25">
      <c r="A337" s="1">
        <v>12</v>
      </c>
      <c r="B337" s="17">
        <v>28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1">
        <v>42</v>
      </c>
      <c r="K337" s="1">
        <v>47</v>
      </c>
      <c r="L337" s="1">
        <v>45.3</v>
      </c>
      <c r="M337" s="1">
        <v>41</v>
      </c>
      <c r="N337" s="1">
        <v>49</v>
      </c>
      <c r="O337" s="1">
        <v>44</v>
      </c>
      <c r="P337" s="17">
        <v>48</v>
      </c>
      <c r="Q337" s="17">
        <v>58</v>
      </c>
      <c r="R337" s="18" t="s">
        <v>20</v>
      </c>
      <c r="S337" s="19">
        <v>335</v>
      </c>
      <c r="T337" s="1">
        <f t="array" ref="T337">MMULT(temps[[#This Row],[temp_2]:[forecast_under]],$AB$37:$AB$42)+$AB$36</f>
        <v>48.146548923429947</v>
      </c>
      <c r="U337" s="27">
        <f>$AL$38*temps[[#This Row],[temp_1]]+$AL$37</f>
        <v>49.150887257827428</v>
      </c>
      <c r="V337" s="17"/>
      <c r="W337" s="17"/>
      <c r="X337" s="17"/>
      <c r="Y337" s="17"/>
    </row>
    <row r="338" spans="1:25" x14ac:dyDescent="0.25">
      <c r="A338" s="1">
        <v>12</v>
      </c>
      <c r="B338" s="17">
        <v>29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1">
        <v>47</v>
      </c>
      <c r="K338" s="1">
        <v>48</v>
      </c>
      <c r="L338" s="1">
        <v>45.3</v>
      </c>
      <c r="M338" s="1">
        <v>43</v>
      </c>
      <c r="N338" s="1">
        <v>50</v>
      </c>
      <c r="O338" s="1">
        <v>45</v>
      </c>
      <c r="P338" s="17">
        <v>48</v>
      </c>
      <c r="Q338" s="17">
        <v>65</v>
      </c>
      <c r="R338" s="18" t="s">
        <v>20</v>
      </c>
      <c r="S338" s="19">
        <v>336</v>
      </c>
      <c r="T338" s="1">
        <f t="array" ref="T338">MMULT(temps[[#This Row],[temp_2]:[forecast_under]],$AB$37:$AB$42)+$AB$36</f>
        <v>48.061939326797052</v>
      </c>
      <c r="U338" s="27">
        <f>$AL$38*temps[[#This Row],[temp_1]]+$AL$37</f>
        <v>50.006658319182037</v>
      </c>
      <c r="V338" s="17"/>
      <c r="W338" s="17"/>
      <c r="X338" s="17"/>
      <c r="Y338" s="17"/>
    </row>
    <row r="339" spans="1:25" x14ac:dyDescent="0.25">
      <c r="A339" s="1">
        <v>12</v>
      </c>
      <c r="B339" s="17">
        <v>30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1">
        <v>48</v>
      </c>
      <c r="K339" s="1">
        <v>48</v>
      </c>
      <c r="L339" s="1">
        <v>45.4</v>
      </c>
      <c r="M339" s="1">
        <v>44</v>
      </c>
      <c r="N339" s="1">
        <v>46</v>
      </c>
      <c r="O339" s="1">
        <v>44</v>
      </c>
      <c r="P339" s="17">
        <v>57</v>
      </c>
      <c r="Q339" s="17">
        <v>42</v>
      </c>
      <c r="R339" s="18" t="s">
        <v>20</v>
      </c>
      <c r="S339" s="19">
        <v>337</v>
      </c>
      <c r="T339" s="1">
        <f t="array" ref="T339">MMULT(temps[[#This Row],[temp_2]:[forecast_under]],$AB$37:$AB$42)+$AB$36</f>
        <v>49.003607102839808</v>
      </c>
      <c r="U339" s="27">
        <f>$AL$38*temps[[#This Row],[temp_1]]+$AL$37</f>
        <v>50.006658319182037</v>
      </c>
      <c r="V339" s="17"/>
      <c r="W339" s="17"/>
      <c r="X339" s="17"/>
      <c r="Y339" s="17"/>
    </row>
    <row r="340" spans="1:25" x14ac:dyDescent="0.25">
      <c r="A340" s="1">
        <v>12</v>
      </c>
      <c r="B340" s="17">
        <v>31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1">
        <v>48</v>
      </c>
      <c r="K340" s="1">
        <v>57</v>
      </c>
      <c r="L340" s="1">
        <v>45.5</v>
      </c>
      <c r="M340" s="1">
        <v>42</v>
      </c>
      <c r="N340" s="1">
        <v>48</v>
      </c>
      <c r="O340" s="1">
        <v>47</v>
      </c>
      <c r="P340" s="17">
        <v>40</v>
      </c>
      <c r="Q340" s="17">
        <v>57</v>
      </c>
      <c r="R340" s="18" t="s">
        <v>20</v>
      </c>
      <c r="S340" s="19">
        <v>338</v>
      </c>
      <c r="T340" s="1">
        <f t="array" ref="T340">MMULT(temps[[#This Row],[temp_2]:[forecast_under]],$AB$37:$AB$42)+$AB$36</f>
        <v>52.184863216482086</v>
      </c>
      <c r="U340" s="27">
        <f>$AL$38*temps[[#This Row],[temp_1]]+$AL$37</f>
        <v>57.708597871373513</v>
      </c>
      <c r="V340" s="17"/>
      <c r="W340" s="17"/>
      <c r="X340" s="17"/>
      <c r="Y340" s="17"/>
    </row>
    <row r="341" spans="1:25" x14ac:dyDescent="0.25">
      <c r="A341" s="1">
        <v>1</v>
      </c>
      <c r="B341" s="17">
        <v>26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1">
        <v>51</v>
      </c>
      <c r="K341" s="1">
        <v>54</v>
      </c>
      <c r="L341" s="1">
        <v>48.3</v>
      </c>
      <c r="M341" s="1">
        <v>44</v>
      </c>
      <c r="N341" s="1">
        <v>53</v>
      </c>
      <c r="O341" s="1">
        <v>50</v>
      </c>
      <c r="P341" s="17">
        <v>56</v>
      </c>
      <c r="Q341" s="17">
        <v>61</v>
      </c>
      <c r="R341" s="18" t="s">
        <v>20</v>
      </c>
      <c r="S341" s="19">
        <v>339</v>
      </c>
      <c r="T341" s="1">
        <f t="array" ref="T341">MMULT(temps[[#This Row],[temp_2]:[forecast_under]],$AB$37:$AB$42)+$AB$36</f>
        <v>51.651875902730481</v>
      </c>
      <c r="U341" s="27">
        <f>$AL$38*temps[[#This Row],[temp_1]]+$AL$37</f>
        <v>55.141284687309692</v>
      </c>
      <c r="V341" s="17"/>
      <c r="W341" s="17"/>
      <c r="X341" s="17"/>
      <c r="Y341" s="17"/>
    </row>
    <row r="342" spans="1:25" x14ac:dyDescent="0.25">
      <c r="A342" s="1">
        <v>2</v>
      </c>
      <c r="B342" s="17">
        <v>6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1">
        <v>49</v>
      </c>
      <c r="K342" s="1">
        <v>53</v>
      </c>
      <c r="L342" s="1">
        <v>49.1</v>
      </c>
      <c r="M342" s="1">
        <v>47</v>
      </c>
      <c r="N342" s="1">
        <v>53</v>
      </c>
      <c r="O342" s="1">
        <v>49</v>
      </c>
      <c r="P342" s="17">
        <v>49</v>
      </c>
      <c r="Q342" s="17">
        <v>56</v>
      </c>
      <c r="R342" s="18" t="s">
        <v>20</v>
      </c>
      <c r="S342" s="19">
        <v>340</v>
      </c>
      <c r="T342" s="1">
        <f t="array" ref="T342">MMULT(temps[[#This Row],[temp_2]:[forecast_under]],$AB$37:$AB$42)+$AB$36</f>
        <v>52.346148585126443</v>
      </c>
      <c r="U342" s="27">
        <f>$AL$38*temps[[#This Row],[temp_1]]+$AL$37</f>
        <v>54.285513625955083</v>
      </c>
      <c r="V342" s="17"/>
      <c r="W342" s="17"/>
      <c r="X342" s="17"/>
      <c r="Y342" s="17"/>
    </row>
    <row r="343" spans="1:25" x14ac:dyDescent="0.25">
      <c r="A343" s="1">
        <v>2</v>
      </c>
      <c r="B343" s="17">
        <v>11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1">
        <v>62</v>
      </c>
      <c r="K343" s="1">
        <v>56</v>
      </c>
      <c r="L343" s="1">
        <v>49.5</v>
      </c>
      <c r="M343" s="1">
        <v>46</v>
      </c>
      <c r="N343" s="1">
        <v>53</v>
      </c>
      <c r="O343" s="1">
        <v>50</v>
      </c>
      <c r="P343" s="17">
        <v>55</v>
      </c>
      <c r="Q343" s="17">
        <v>37</v>
      </c>
      <c r="R343" s="18" t="s">
        <v>20</v>
      </c>
      <c r="S343" s="19">
        <v>341</v>
      </c>
      <c r="T343" s="1">
        <f t="array" ref="T343">MMULT(temps[[#This Row],[temp_2]:[forecast_under]],$AB$37:$AB$42)+$AB$36</f>
        <v>54.276851405014611</v>
      </c>
      <c r="U343" s="27">
        <f>$AL$38*temps[[#This Row],[temp_1]]+$AL$37</f>
        <v>56.852826810018904</v>
      </c>
      <c r="V343" s="17"/>
      <c r="W343" s="17"/>
      <c r="X343" s="17"/>
      <c r="Y343" s="17"/>
    </row>
    <row r="344" spans="1:25" x14ac:dyDescent="0.25">
      <c r="A344" s="1">
        <v>3</v>
      </c>
      <c r="B344" s="17">
        <v>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1">
        <v>54</v>
      </c>
      <c r="K344" s="1">
        <v>58</v>
      </c>
      <c r="L344" s="1">
        <v>51.6</v>
      </c>
      <c r="M344" s="1">
        <v>47</v>
      </c>
      <c r="N344" s="1">
        <v>54</v>
      </c>
      <c r="O344" s="1">
        <v>52</v>
      </c>
      <c r="P344" s="17">
        <v>55</v>
      </c>
      <c r="Q344" s="17">
        <v>37</v>
      </c>
      <c r="R344" s="18" t="s">
        <v>20</v>
      </c>
      <c r="S344" s="19">
        <v>342</v>
      </c>
      <c r="T344" s="1">
        <f t="array" ref="T344">MMULT(temps[[#This Row],[temp_2]:[forecast_under]],$AB$37:$AB$42)+$AB$36</f>
        <v>56.211191502408134</v>
      </c>
      <c r="U344" s="27">
        <f>$AL$38*temps[[#This Row],[temp_1]]+$AL$37</f>
        <v>58.564368932728122</v>
      </c>
      <c r="V344" s="17"/>
      <c r="W344" s="17"/>
      <c r="X344" s="17"/>
      <c r="Y344" s="17"/>
    </row>
    <row r="345" spans="1:25" x14ac:dyDescent="0.25">
      <c r="A345" s="1">
        <v>3</v>
      </c>
      <c r="B345" s="17">
        <v>18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1">
        <v>53</v>
      </c>
      <c r="K345" s="1">
        <v>58</v>
      </c>
      <c r="L345" s="1">
        <v>54</v>
      </c>
      <c r="M345" s="1">
        <v>51</v>
      </c>
      <c r="N345" s="1">
        <v>57</v>
      </c>
      <c r="O345" s="1">
        <v>54</v>
      </c>
      <c r="P345" s="17">
        <v>63</v>
      </c>
      <c r="Q345" s="17">
        <v>56</v>
      </c>
      <c r="R345" s="18" t="s">
        <v>20</v>
      </c>
      <c r="S345" s="19">
        <v>343</v>
      </c>
      <c r="T345" s="1">
        <f t="array" ref="T345">MMULT(temps[[#This Row],[temp_2]:[forecast_under]],$AB$37:$AB$42)+$AB$36</f>
        <v>57.293986186077156</v>
      </c>
      <c r="U345" s="27">
        <f>$AL$38*temps[[#This Row],[temp_1]]+$AL$37</f>
        <v>58.564368932728122</v>
      </c>
      <c r="V345" s="17"/>
      <c r="W345" s="17"/>
      <c r="X345" s="17"/>
      <c r="Y345" s="17"/>
    </row>
    <row r="346" spans="1:25" x14ac:dyDescent="0.25">
      <c r="A346" s="1">
        <v>7</v>
      </c>
      <c r="B346" s="17">
        <v>18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1">
        <v>72</v>
      </c>
      <c r="K346" s="1">
        <v>80</v>
      </c>
      <c r="L346" s="1">
        <v>76.400000000000006</v>
      </c>
      <c r="M346" s="1">
        <v>75</v>
      </c>
      <c r="N346" s="1">
        <v>77</v>
      </c>
      <c r="O346" s="1">
        <v>75</v>
      </c>
      <c r="P346" s="17">
        <v>73</v>
      </c>
      <c r="Q346" s="17">
        <v>66</v>
      </c>
      <c r="R346" s="18" t="s">
        <v>20</v>
      </c>
      <c r="S346" s="19">
        <v>344</v>
      </c>
      <c r="T346" s="1">
        <f t="array" ref="T346">MMULT(temps[[#This Row],[temp_2]:[forecast_under]],$AB$37:$AB$42)+$AB$36</f>
        <v>80.049353894589956</v>
      </c>
      <c r="U346" s="27">
        <f>$AL$38*temps[[#This Row],[temp_1]]+$AL$37</f>
        <v>77.391332282529532</v>
      </c>
      <c r="V346" s="17"/>
      <c r="W346" s="17"/>
      <c r="X346" s="17"/>
      <c r="Y346" s="17"/>
    </row>
    <row r="347" spans="1:25" x14ac:dyDescent="0.25">
      <c r="A347" s="1">
        <v>7</v>
      </c>
      <c r="B347" s="17">
        <v>21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1">
        <v>78</v>
      </c>
      <c r="K347" s="1">
        <v>82</v>
      </c>
      <c r="L347" s="1">
        <v>76.8</v>
      </c>
      <c r="M347" s="1">
        <v>73</v>
      </c>
      <c r="N347" s="1">
        <v>81</v>
      </c>
      <c r="O347" s="1">
        <v>78</v>
      </c>
      <c r="P347" s="17">
        <v>81</v>
      </c>
      <c r="Q347" s="17">
        <v>84</v>
      </c>
      <c r="R347" s="18" t="s">
        <v>20</v>
      </c>
      <c r="S347" s="19">
        <v>345</v>
      </c>
      <c r="T347" s="1">
        <f t="array" ref="T347">MMULT(temps[[#This Row],[temp_2]:[forecast_under]],$AB$37:$AB$42)+$AB$36</f>
        <v>79.873756055207764</v>
      </c>
      <c r="U347" s="27">
        <f>$AL$38*temps[[#This Row],[temp_1]]+$AL$37</f>
        <v>79.102874405238737</v>
      </c>
      <c r="V347" s="17"/>
      <c r="W347" s="17"/>
      <c r="X347" s="17"/>
      <c r="Y347" s="17"/>
    </row>
    <row r="348" spans="1:25" x14ac:dyDescent="0.25">
      <c r="A348" s="1">
        <v>10</v>
      </c>
      <c r="B348" s="17">
        <v>11</v>
      </c>
      <c r="C348" s="2">
        <v>0</v>
      </c>
      <c r="D348" s="2">
        <v>0</v>
      </c>
      <c r="E348" s="2">
        <v>0</v>
      </c>
      <c r="F348" s="2">
        <v>0</v>
      </c>
      <c r="G348" s="2">
        <v>1</v>
      </c>
      <c r="H348" s="2">
        <v>0</v>
      </c>
      <c r="I348" s="2">
        <v>0</v>
      </c>
      <c r="J348" s="1">
        <v>57</v>
      </c>
      <c r="K348" s="1">
        <v>60</v>
      </c>
      <c r="L348" s="1">
        <v>61.4</v>
      </c>
      <c r="M348" s="1">
        <v>58</v>
      </c>
      <c r="N348" s="1">
        <v>66</v>
      </c>
      <c r="O348" s="1">
        <v>61</v>
      </c>
      <c r="P348" s="17">
        <v>62</v>
      </c>
      <c r="Q348" s="17">
        <v>58</v>
      </c>
      <c r="R348" s="18" t="s">
        <v>20</v>
      </c>
      <c r="S348" s="19">
        <v>346</v>
      </c>
      <c r="T348" s="1">
        <f t="array" ref="T348">MMULT(temps[[#This Row],[temp_2]:[forecast_under]],$AB$37:$AB$42)+$AB$36</f>
        <v>61.785391445589006</v>
      </c>
      <c r="U348" s="27">
        <f>$AL$38*temps[[#This Row],[temp_1]]+$AL$37</f>
        <v>60.275911055437341</v>
      </c>
      <c r="V348" s="17"/>
      <c r="W348" s="17"/>
      <c r="X348" s="17"/>
      <c r="Y348" s="17"/>
    </row>
    <row r="349" spans="1:25" x14ac:dyDescent="0.25">
      <c r="A349" s="1">
        <v>10</v>
      </c>
      <c r="B349" s="17">
        <v>16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1">
        <v>60</v>
      </c>
      <c r="K349" s="1">
        <v>62</v>
      </c>
      <c r="L349" s="1">
        <v>59.5</v>
      </c>
      <c r="M349" s="1">
        <v>57</v>
      </c>
      <c r="N349" s="1">
        <v>60</v>
      </c>
      <c r="O349" s="1">
        <v>59</v>
      </c>
      <c r="P349" s="17">
        <v>60</v>
      </c>
      <c r="Q349" s="17">
        <v>40</v>
      </c>
      <c r="R349" s="18" t="s">
        <v>20</v>
      </c>
      <c r="S349" s="19">
        <v>347</v>
      </c>
      <c r="T349" s="1">
        <f t="array" ref="T349">MMULT(temps[[#This Row],[temp_2]:[forecast_under]],$AB$37:$AB$42)+$AB$36</f>
        <v>62.42631056648181</v>
      </c>
      <c r="U349" s="27">
        <f>$AL$38*temps[[#This Row],[temp_1]]+$AL$37</f>
        <v>61.987453178146559</v>
      </c>
      <c r="V349" s="17"/>
      <c r="W349" s="17"/>
      <c r="X349" s="17"/>
      <c r="Y349" s="17"/>
    </row>
    <row r="350" spans="1:25" ht="15.75" thickBot="1" x14ac:dyDescent="0.3">
      <c r="A350" s="1">
        <v>12</v>
      </c>
      <c r="B350" s="17">
        <v>11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1">
        <v>36</v>
      </c>
      <c r="K350" s="1">
        <v>44</v>
      </c>
      <c r="L350" s="1">
        <v>45.7</v>
      </c>
      <c r="M350" s="1">
        <v>41</v>
      </c>
      <c r="N350" s="1">
        <v>46</v>
      </c>
      <c r="O350" s="1">
        <v>47</v>
      </c>
      <c r="P350" s="17">
        <v>44</v>
      </c>
      <c r="Q350" s="17">
        <v>35</v>
      </c>
      <c r="R350" s="20" t="s">
        <v>20</v>
      </c>
      <c r="S350" s="21">
        <v>348</v>
      </c>
      <c r="T350" s="1">
        <f t="array" ref="T350">MMULT(temps[[#This Row],[temp_2]:[forecast_under]],$AB$37:$AB$42)+$AB$36</f>
        <v>45.341998346847504</v>
      </c>
      <c r="U350" s="27">
        <f>$AL$38*temps[[#This Row],[temp_1]]+$AL$37</f>
        <v>46.5835740737636</v>
      </c>
      <c r="V350" s="17"/>
      <c r="W350" s="17"/>
      <c r="X350" s="17"/>
      <c r="Y350" s="17"/>
    </row>
  </sheetData>
  <phoneticPr fontId="1" type="noConversion"/>
  <conditionalFormatting sqref="AB3:AR19">
    <cfRule type="colorScale" priority="1">
      <colorScale>
        <cfvo type="min"/>
        <cfvo type="max"/>
        <color rgb="FFFF8585"/>
        <color rgb="FF92D050"/>
      </colorScale>
    </cfRule>
    <cfRule type="colorScale" priority="2">
      <colorScale>
        <cfvo type="min"/>
        <cfvo type="percentile" val="3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4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F0000"/>
        <color rgb="FF00B050"/>
      </colorScale>
    </cfRule>
    <cfRule type="colorScale" priority="6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1BA3C-B111-4707-B171-F928C64F8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2020-05-04T14:33:08Z</dcterms:created>
  <dcterms:modified xsi:type="dcterms:W3CDTF">2020-05-10T13:05:50Z</dcterms:modified>
</cp:coreProperties>
</file>