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4.xml" ContentType="application/vnd.openxmlformats-officedocument.spreadsheetml.table+xml"/>
  <Override PartName="/xl/slicers/slicer1.xml" ContentType="application/vnd.ms-excel.slicer+xml"/>
  <Override PartName="/xl/drawings/drawing7.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ysterio\Downloads\"/>
    </mc:Choice>
  </mc:AlternateContent>
  <xr:revisionPtr revIDLastSave="0" documentId="13_ncr:1_{A14C5280-12F5-4ADA-95DF-B4155C72DD7F}" xr6:coauthVersionLast="47" xr6:coauthVersionMax="47" xr10:uidLastSave="{00000000-0000-0000-0000-000000000000}"/>
  <bookViews>
    <workbookView xWindow="-108" yWindow="-108" windowWidth="23256" windowHeight="13176" firstSheet="3" activeTab="8" xr2:uid="{00000000-000D-0000-FFFF-FFFF00000000}"/>
  </bookViews>
  <sheets>
    <sheet name="Histogram Chart" sheetId="11" r:id="rId1"/>
    <sheet name="Scatter Chart" sheetId="15" r:id="rId2"/>
    <sheet name="Sunburst Chart" sheetId="14" r:id="rId3"/>
    <sheet name="Sheet1" sheetId="17" r:id="rId4"/>
    <sheet name="Sheet2" sheetId="18" r:id="rId5"/>
    <sheet name="Sheet3" sheetId="19" r:id="rId6"/>
    <sheet name="Sheet4" sheetId="20" r:id="rId7"/>
    <sheet name="Car_Sales" sheetId="5" r:id="rId8"/>
    <sheet name="Dashboard" sheetId="16" r:id="rId9"/>
  </sheets>
  <definedNames>
    <definedName name="_xlchart.v1.0" hidden="1">Sheet4!$E$4:$E$157</definedName>
    <definedName name="_xlchart.v1.1" hidden="1">Sheet4!$F$3</definedName>
    <definedName name="_xlchart.v1.2" hidden="1">Sheet4!$F$4:$F$157</definedName>
    <definedName name="_xlchart.v1.3" hidden="1">Sheet4!$E$4:$E$157</definedName>
    <definedName name="_xlchart.v1.4" hidden="1">Sheet4!$F$3</definedName>
    <definedName name="_xlchart.v1.5" hidden="1">Sheet4!$F$4:$F$157</definedName>
    <definedName name="Slicer_Horsepower">#N/A</definedName>
    <definedName name="Slicer_Horsepower1">#N/A</definedName>
    <definedName name="Slicer_Manufacturer">#N/A</definedName>
    <definedName name="Slicer_Manufacturer1">#N/A</definedName>
    <definedName name="Slicer_Model">#N/A</definedName>
    <definedName name="Slicer_Model1">#N/A</definedName>
    <definedName name="Slicer_Price">#N/A</definedName>
    <definedName name="Slicer_Price1">#N/A</definedName>
    <definedName name="Slicer_Retention">#N/A</definedName>
    <definedName name="Slicer_Unit_Sales">#N/A</definedName>
    <definedName name="Slicer_Unit_Sales1">#N/A</definedName>
    <definedName name="Slicer_Year_Resale_Value">#N/A</definedName>
  </definedNames>
  <calcPr calcId="191029"/>
  <pivotCaches>
    <pivotCache cacheId="0" r:id="rId10"/>
  </pivotCaches>
  <fileRecoveryPr repairLoad="1"/>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20" l="1"/>
  <c r="E33" i="20"/>
  <c r="E34" i="20"/>
  <c r="E35" i="20"/>
  <c r="E36" i="20"/>
  <c r="E37" i="20"/>
  <c r="E38"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E78" i="20"/>
  <c r="E79" i="20"/>
  <c r="E80" i="20"/>
  <c r="E81" i="20"/>
  <c r="E82" i="20"/>
  <c r="E83" i="20"/>
  <c r="E84" i="20"/>
  <c r="E85" i="20"/>
  <c r="E86" i="20"/>
  <c r="E87" i="20"/>
  <c r="E88" i="20"/>
  <c r="E89" i="20"/>
  <c r="E90" i="20"/>
  <c r="E91" i="20"/>
  <c r="E92" i="20"/>
  <c r="E93" i="20"/>
  <c r="E94" i="20"/>
  <c r="E95" i="20"/>
  <c r="E96" i="20"/>
  <c r="E97" i="20"/>
  <c r="E98" i="20"/>
  <c r="E99" i="20"/>
  <c r="E100" i="20"/>
  <c r="E101" i="20"/>
  <c r="E102" i="20"/>
  <c r="E103" i="20"/>
  <c r="E104" i="20"/>
  <c r="E105" i="20"/>
  <c r="E106" i="20"/>
  <c r="E107" i="20"/>
  <c r="E108" i="20"/>
  <c r="E109" i="20"/>
  <c r="E110" i="20"/>
  <c r="E111" i="20"/>
  <c r="E112" i="20"/>
  <c r="E113" i="20"/>
  <c r="E114" i="20"/>
  <c r="E115" i="20"/>
  <c r="E116" i="20"/>
  <c r="E117" i="20"/>
  <c r="E118" i="20"/>
  <c r="E119" i="20"/>
  <c r="E120" i="20"/>
  <c r="E121" i="20"/>
  <c r="E122" i="20"/>
  <c r="E123" i="20"/>
  <c r="E124" i="20"/>
  <c r="E125" i="20"/>
  <c r="E126" i="20"/>
  <c r="E127" i="20"/>
  <c r="E128" i="20"/>
  <c r="E129" i="20"/>
  <c r="E130" i="20"/>
  <c r="E131" i="20"/>
  <c r="E132" i="20"/>
  <c r="E133" i="20"/>
  <c r="E134" i="20"/>
  <c r="E135" i="20"/>
  <c r="E136" i="20"/>
  <c r="E137" i="20"/>
  <c r="E138" i="20"/>
  <c r="E139" i="20"/>
  <c r="E140" i="20"/>
  <c r="E141" i="20"/>
  <c r="E142" i="20"/>
  <c r="E143" i="20"/>
  <c r="E144" i="20"/>
  <c r="E145" i="20"/>
  <c r="E146" i="20"/>
  <c r="E147" i="20"/>
  <c r="E148" i="20"/>
  <c r="E149" i="20"/>
  <c r="E150" i="20"/>
  <c r="E151" i="20"/>
  <c r="E152" i="20"/>
  <c r="E153" i="20"/>
  <c r="E154" i="20"/>
  <c r="E155" i="20"/>
  <c r="E156" i="20"/>
  <c r="E157"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4" i="20"/>
  <c r="F49" i="20"/>
  <c r="F66" i="20"/>
  <c r="F100" i="20"/>
  <c r="F67" i="20"/>
  <c r="F46" i="20"/>
  <c r="F63" i="20"/>
  <c r="F88" i="20"/>
  <c r="F12" i="20"/>
  <c r="F74" i="20"/>
  <c r="F108" i="20"/>
  <c r="F75" i="20"/>
  <c r="F54" i="20"/>
  <c r="F71" i="20"/>
  <c r="F96" i="20"/>
  <c r="F5" i="20"/>
  <c r="F112" i="20"/>
  <c r="F6" i="20"/>
  <c r="F98" i="20"/>
  <c r="F21" i="20"/>
  <c r="F78" i="20"/>
  <c r="F120" i="20"/>
  <c r="F14" i="20"/>
  <c r="F89" i="20"/>
  <c r="F69" i="20"/>
  <c r="F107" i="20"/>
  <c r="F103" i="20"/>
  <c r="F4" i="20"/>
  <c r="F97" i="20"/>
  <c r="F101" i="20"/>
  <c r="F94" i="20"/>
  <c r="F111" i="20"/>
  <c r="F122" i="20"/>
  <c r="F102" i="20"/>
  <c r="F144" i="20"/>
  <c r="F113" i="20"/>
  <c r="F68" i="20"/>
  <c r="F131" i="20"/>
  <c r="F127" i="20"/>
  <c r="F121" i="20"/>
  <c r="F156" i="20"/>
  <c r="F118" i="20"/>
  <c r="F140" i="20"/>
  <c r="F129" i="20"/>
  <c r="F146" i="20"/>
  <c r="F147" i="20"/>
  <c r="F143" i="20"/>
  <c r="F37" i="20"/>
  <c r="F158" i="20"/>
  <c r="F137" i="20"/>
  <c r="F77" i="20"/>
  <c r="F28" i="20"/>
  <c r="F134" i="20"/>
  <c r="F151" i="20"/>
  <c r="F80" i="20"/>
  <c r="F145" i="20"/>
  <c r="F155" i="20"/>
  <c r="F84" i="20"/>
  <c r="F142" i="20"/>
  <c r="F16" i="20"/>
  <c r="F93" i="20"/>
  <c r="F153" i="20"/>
  <c r="F149" i="20"/>
  <c r="F116" i="20"/>
  <c r="F24" i="20"/>
  <c r="F125" i="20"/>
  <c r="F85" i="20"/>
  <c r="F18" i="20"/>
  <c r="F19" i="20"/>
  <c r="F148" i="20"/>
  <c r="F15" i="20"/>
  <c r="F157" i="20"/>
  <c r="F141" i="20"/>
  <c r="F44" i="20"/>
  <c r="F27" i="20"/>
  <c r="F53" i="20"/>
  <c r="F40" i="20"/>
  <c r="F7" i="20"/>
  <c r="F17" i="20"/>
  <c r="F35" i="20"/>
  <c r="F117" i="20"/>
  <c r="F31" i="20"/>
  <c r="F48" i="20"/>
  <c r="F42" i="20"/>
  <c r="F60" i="20"/>
  <c r="F22" i="20"/>
  <c r="F39" i="20"/>
  <c r="F8" i="20"/>
  <c r="F50" i="20"/>
  <c r="F30" i="20"/>
  <c r="F9" i="20"/>
  <c r="F41" i="20"/>
  <c r="F92" i="20"/>
  <c r="F59" i="20"/>
  <c r="F55" i="20"/>
  <c r="F10" i="20"/>
  <c r="F57" i="20"/>
  <c r="F65" i="20"/>
  <c r="F82" i="20"/>
  <c r="F124" i="20"/>
  <c r="F83" i="20"/>
  <c r="F62" i="20"/>
  <c r="F79" i="20"/>
  <c r="F104" i="20"/>
  <c r="F13" i="20"/>
  <c r="F90" i="20"/>
  <c r="F132" i="20"/>
  <c r="F91" i="20"/>
  <c r="F70" i="20"/>
  <c r="F87" i="20"/>
  <c r="F81" i="20"/>
  <c r="F95" i="20"/>
  <c r="F106" i="20"/>
  <c r="F86" i="20"/>
  <c r="F115" i="20"/>
  <c r="F136" i="20"/>
  <c r="F105" i="20"/>
  <c r="F123" i="20"/>
  <c r="F119" i="20"/>
  <c r="F110" i="20"/>
  <c r="F138" i="20"/>
  <c r="F135" i="20"/>
  <c r="F126" i="20"/>
  <c r="F52" i="20"/>
  <c r="F11" i="20"/>
  <c r="F25" i="20"/>
  <c r="F56" i="20"/>
  <c r="F33" i="20"/>
  <c r="F51" i="20"/>
  <c r="F47" i="20"/>
  <c r="F58" i="20"/>
  <c r="F38" i="20"/>
  <c r="F73" i="20"/>
  <c r="F99" i="20"/>
  <c r="F128" i="20"/>
  <c r="F114" i="20"/>
  <c r="F133" i="20"/>
  <c r="F130" i="20"/>
  <c r="F152" i="20"/>
  <c r="F139" i="20"/>
  <c r="F45" i="20"/>
  <c r="F154" i="20"/>
  <c r="F61" i="20"/>
  <c r="F109" i="20"/>
  <c r="F29" i="20"/>
  <c r="F20" i="20"/>
  <c r="F150" i="20"/>
  <c r="F36" i="20"/>
  <c r="F32" i="20"/>
  <c r="F26" i="20"/>
  <c r="F23" i="20"/>
  <c r="F34" i="20"/>
  <c r="F43" i="20"/>
  <c r="F76" i="20"/>
  <c r="F64" i="20"/>
  <c r="F72" i="20"/>
  <c r="G156" i="15" l="1"/>
  <c r="G155" i="15"/>
  <c r="G154" i="15"/>
  <c r="G153" i="15"/>
  <c r="G152" i="15"/>
  <c r="G151" i="15"/>
  <c r="G150" i="15"/>
  <c r="G149" i="15"/>
  <c r="G148" i="15"/>
  <c r="G147" i="15"/>
  <c r="G146" i="15"/>
  <c r="G145" i="15"/>
  <c r="G144" i="15"/>
  <c r="G143" i="15"/>
  <c r="G142" i="15"/>
  <c r="G141" i="15"/>
  <c r="G140" i="15"/>
  <c r="G139" i="15"/>
  <c r="G138" i="15"/>
  <c r="G137" i="15"/>
  <c r="G136" i="15"/>
  <c r="G135" i="15"/>
  <c r="G134" i="15"/>
  <c r="G133" i="15"/>
  <c r="G132" i="15"/>
  <c r="G131" i="15"/>
  <c r="G130" i="15"/>
  <c r="G129" i="15"/>
  <c r="G128" i="15"/>
  <c r="G127" i="15"/>
  <c r="G126" i="15"/>
  <c r="G125" i="15"/>
  <c r="G124" i="15"/>
  <c r="G123" i="15"/>
  <c r="G122" i="15"/>
  <c r="G121" i="15"/>
  <c r="G120" i="15"/>
  <c r="G119" i="15"/>
  <c r="G118" i="15"/>
  <c r="G117" i="15"/>
  <c r="G116" i="15"/>
  <c r="G115" i="15"/>
  <c r="G114" i="15"/>
  <c r="G113" i="15"/>
  <c r="G112" i="15"/>
  <c r="G111" i="15"/>
  <c r="G110" i="15"/>
  <c r="G109" i="15"/>
  <c r="G108" i="15"/>
  <c r="G107" i="15"/>
  <c r="G106" i="15"/>
  <c r="G105" i="15"/>
  <c r="G104" i="15"/>
  <c r="G103" i="15"/>
  <c r="G102" i="15"/>
  <c r="G101" i="15"/>
  <c r="G100" i="15"/>
  <c r="G99" i="15"/>
  <c r="G98" i="15"/>
  <c r="G97" i="15"/>
  <c r="G96" i="15"/>
  <c r="G95" i="15"/>
  <c r="G94" i="15"/>
  <c r="G93" i="15"/>
  <c r="G92" i="15"/>
  <c r="G91" i="15"/>
  <c r="G90" i="15"/>
  <c r="G89" i="15"/>
  <c r="G88" i="15"/>
  <c r="G87" i="15"/>
  <c r="G86" i="15"/>
  <c r="G85" i="15"/>
  <c r="G84" i="15"/>
  <c r="G83" i="15"/>
  <c r="G82" i="15"/>
  <c r="G81" i="15"/>
  <c r="G80" i="15"/>
  <c r="G79" i="15"/>
  <c r="G78" i="15"/>
  <c r="G77" i="15"/>
  <c r="G76" i="15"/>
  <c r="G75" i="15"/>
  <c r="G74" i="15"/>
  <c r="G73" i="15"/>
  <c r="G72" i="15"/>
  <c r="G71" i="15"/>
  <c r="G70" i="15"/>
  <c r="G69" i="15"/>
  <c r="G68" i="15"/>
  <c r="G67" i="15"/>
  <c r="G66" i="15"/>
  <c r="G65" i="15"/>
  <c r="G64" i="15"/>
  <c r="G63" i="15"/>
  <c r="G62" i="15"/>
  <c r="G61" i="15"/>
  <c r="G60" i="15"/>
  <c r="G59" i="15"/>
  <c r="G58" i="15"/>
  <c r="G57" i="15"/>
  <c r="G56" i="15"/>
  <c r="G55" i="15"/>
  <c r="G54" i="15"/>
  <c r="G53" i="15"/>
  <c r="G52" i="15"/>
  <c r="G51" i="15"/>
  <c r="G50" i="15"/>
  <c r="G49" i="15"/>
  <c r="G48" i="15"/>
  <c r="G47" i="15"/>
  <c r="G46" i="15"/>
  <c r="G45" i="15"/>
  <c r="G44" i="15"/>
  <c r="G43" i="15"/>
  <c r="G42" i="15"/>
  <c r="G41" i="15"/>
  <c r="G40" i="15"/>
  <c r="G39" i="15"/>
  <c r="G38" i="15"/>
  <c r="G37" i="15"/>
  <c r="G36" i="15"/>
  <c r="G35" i="15"/>
  <c r="G34" i="15"/>
  <c r="G33" i="15"/>
  <c r="G32" i="15"/>
  <c r="G31" i="15"/>
  <c r="G30" i="15"/>
  <c r="G29" i="15"/>
  <c r="G28" i="15"/>
  <c r="G27" i="15"/>
  <c r="G26" i="15"/>
  <c r="G25" i="15"/>
  <c r="G24" i="15"/>
  <c r="G23" i="15"/>
  <c r="G22" i="15"/>
  <c r="G21" i="15"/>
  <c r="G20" i="15"/>
  <c r="G19" i="15"/>
  <c r="G18" i="15"/>
  <c r="G17" i="15"/>
  <c r="G16" i="15"/>
  <c r="G15" i="15"/>
  <c r="G14" i="15"/>
  <c r="G13" i="15"/>
  <c r="G12" i="15"/>
  <c r="G11" i="15"/>
  <c r="G10" i="15"/>
  <c r="G9" i="15"/>
  <c r="G8" i="15"/>
  <c r="G7" i="15"/>
  <c r="G6" i="15"/>
  <c r="G5" i="15"/>
  <c r="G4" i="15"/>
  <c r="G3" i="15"/>
  <c r="G2" i="15"/>
  <c r="K156" i="14" a="1"/>
  <c r="K156" i="14" s="1"/>
  <c r="G156" i="14"/>
  <c r="H156" i="14" s="1"/>
  <c r="K155" i="14" a="1"/>
  <c r="K155" i="14" s="1"/>
  <c r="G155" i="14"/>
  <c r="H155" i="14" s="1"/>
  <c r="K154" i="14" a="1"/>
  <c r="K154" i="14" s="1"/>
  <c r="G154" i="14"/>
  <c r="H154" i="14" s="1"/>
  <c r="K153" i="14" a="1"/>
  <c r="K153" i="14" s="1"/>
  <c r="G153" i="14"/>
  <c r="H153" i="14" s="1"/>
  <c r="K152" i="14" a="1"/>
  <c r="K152" i="14" s="1"/>
  <c r="G152" i="14"/>
  <c r="H152" i="14" s="1"/>
  <c r="K151" i="14" a="1"/>
  <c r="K151" i="14" s="1"/>
  <c r="G151" i="14"/>
  <c r="H151" i="14" s="1"/>
  <c r="K150" i="14" a="1"/>
  <c r="K150" i="14" s="1"/>
  <c r="G150" i="14"/>
  <c r="H150" i="14" s="1"/>
  <c r="K149" i="14" a="1"/>
  <c r="K149" i="14" s="1"/>
  <c r="G149" i="14"/>
  <c r="H149" i="14" s="1"/>
  <c r="K148" i="14" a="1"/>
  <c r="K148" i="14" s="1"/>
  <c r="G148" i="14"/>
  <c r="H148" i="14" s="1"/>
  <c r="K147" i="14" a="1"/>
  <c r="K147" i="14" s="1"/>
  <c r="G147" i="14"/>
  <c r="H147" i="14" s="1"/>
  <c r="K146" i="14" a="1"/>
  <c r="K146" i="14" s="1"/>
  <c r="G146" i="14"/>
  <c r="H146" i="14" s="1"/>
  <c r="K145" i="14" a="1"/>
  <c r="K145" i="14" s="1"/>
  <c r="G145" i="14"/>
  <c r="H145" i="14" s="1"/>
  <c r="K144" i="14" a="1"/>
  <c r="K144" i="14" s="1"/>
  <c r="G144" i="14"/>
  <c r="H144" i="14" s="1"/>
  <c r="K143" i="14" a="1"/>
  <c r="K143" i="14" s="1"/>
  <c r="G143" i="14"/>
  <c r="H143" i="14" s="1"/>
  <c r="K142" i="14" a="1"/>
  <c r="K142" i="14" s="1"/>
  <c r="G142" i="14"/>
  <c r="H142" i="14" s="1"/>
  <c r="K141" i="14" a="1"/>
  <c r="K141" i="14" s="1"/>
  <c r="G141" i="14"/>
  <c r="H141" i="14" s="1"/>
  <c r="K140" i="14" a="1"/>
  <c r="K140" i="14" s="1"/>
  <c r="G140" i="14"/>
  <c r="H140" i="14" s="1"/>
  <c r="K139" i="14" a="1"/>
  <c r="K139" i="14" s="1"/>
  <c r="G139" i="14"/>
  <c r="H139" i="14" s="1"/>
  <c r="K138" i="14" a="1"/>
  <c r="K138" i="14" s="1"/>
  <c r="G138" i="14"/>
  <c r="H138" i="14" s="1"/>
  <c r="K137" i="14" a="1"/>
  <c r="K137" i="14" s="1"/>
  <c r="G137" i="14"/>
  <c r="H137" i="14" s="1"/>
  <c r="K136" i="14" a="1"/>
  <c r="K136" i="14" s="1"/>
  <c r="G136" i="14"/>
  <c r="H136" i="14" s="1"/>
  <c r="K135" i="14" a="1"/>
  <c r="K135" i="14" s="1"/>
  <c r="G135" i="14"/>
  <c r="H135" i="14" s="1"/>
  <c r="K134" i="14" a="1"/>
  <c r="K134" i="14" s="1"/>
  <c r="G134" i="14"/>
  <c r="H134" i="14" s="1"/>
  <c r="K133" i="14" a="1"/>
  <c r="K133" i="14" s="1"/>
  <c r="G133" i="14"/>
  <c r="H133" i="14" s="1"/>
  <c r="K132" i="14" a="1"/>
  <c r="K132" i="14" s="1"/>
  <c r="G132" i="14"/>
  <c r="H132" i="14" s="1"/>
  <c r="K131" i="14" a="1"/>
  <c r="K131" i="14" s="1"/>
  <c r="G131" i="14"/>
  <c r="H131" i="14" s="1"/>
  <c r="K130" i="14" a="1"/>
  <c r="K130" i="14" s="1"/>
  <c r="G130" i="14"/>
  <c r="H130" i="14" s="1"/>
  <c r="K129" i="14" a="1"/>
  <c r="K129" i="14" s="1"/>
  <c r="G129" i="14"/>
  <c r="H129" i="14" s="1"/>
  <c r="K128" i="14" a="1"/>
  <c r="K128" i="14" s="1"/>
  <c r="G128" i="14"/>
  <c r="H128" i="14" s="1"/>
  <c r="K127" i="14" a="1"/>
  <c r="K127" i="14" s="1"/>
  <c r="G127" i="14"/>
  <c r="H127" i="14" s="1"/>
  <c r="K126" i="14" a="1"/>
  <c r="K126" i="14" s="1"/>
  <c r="G126" i="14"/>
  <c r="H126" i="14" s="1"/>
  <c r="K125" i="14" a="1"/>
  <c r="K125" i="14" s="1"/>
  <c r="G125" i="14"/>
  <c r="H125" i="14" s="1"/>
  <c r="K124" i="14" a="1"/>
  <c r="K124" i="14" s="1"/>
  <c r="G124" i="14"/>
  <c r="H124" i="14" s="1"/>
  <c r="K123" i="14" a="1"/>
  <c r="K123" i="14" s="1"/>
  <c r="G123" i="14"/>
  <c r="H123" i="14" s="1"/>
  <c r="K122" i="14" a="1"/>
  <c r="K122" i="14" s="1"/>
  <c r="G122" i="14"/>
  <c r="H122" i="14" s="1"/>
  <c r="K121" i="14" a="1"/>
  <c r="K121" i="14" s="1"/>
  <c r="G121" i="14"/>
  <c r="H121" i="14" s="1"/>
  <c r="K120" i="14" a="1"/>
  <c r="K120" i="14" s="1"/>
  <c r="G120" i="14"/>
  <c r="H120" i="14" s="1"/>
  <c r="K119" i="14" a="1"/>
  <c r="K119" i="14" s="1"/>
  <c r="G119" i="14"/>
  <c r="H119" i="14" s="1"/>
  <c r="K118" i="14" a="1"/>
  <c r="K118" i="14" s="1"/>
  <c r="G118" i="14"/>
  <c r="H118" i="14" s="1"/>
  <c r="K117" i="14" a="1"/>
  <c r="K117" i="14" s="1"/>
  <c r="G117" i="14"/>
  <c r="H117" i="14" s="1"/>
  <c r="K116" i="14" a="1"/>
  <c r="K116" i="14" s="1"/>
  <c r="G116" i="14"/>
  <c r="H116" i="14" s="1"/>
  <c r="K115" i="14" a="1"/>
  <c r="K115" i="14" s="1"/>
  <c r="G115" i="14"/>
  <c r="H115" i="14" s="1"/>
  <c r="K114" i="14" a="1"/>
  <c r="K114" i="14" s="1"/>
  <c r="G114" i="14"/>
  <c r="H114" i="14" s="1"/>
  <c r="K113" i="14" a="1"/>
  <c r="K113" i="14" s="1"/>
  <c r="G113" i="14"/>
  <c r="H113" i="14" s="1"/>
  <c r="K112" i="14" a="1"/>
  <c r="K112" i="14" s="1"/>
  <c r="G112" i="14"/>
  <c r="H112" i="14" s="1"/>
  <c r="K111" i="14" a="1"/>
  <c r="K111" i="14" s="1"/>
  <c r="G111" i="14"/>
  <c r="H111" i="14" s="1"/>
  <c r="K110" i="14" a="1"/>
  <c r="K110" i="14" s="1"/>
  <c r="G110" i="14"/>
  <c r="H110" i="14" s="1"/>
  <c r="K109" i="14" a="1"/>
  <c r="K109" i="14" s="1"/>
  <c r="G109" i="14"/>
  <c r="H109" i="14" s="1"/>
  <c r="K108" i="14" a="1"/>
  <c r="K108" i="14" s="1"/>
  <c r="G108" i="14"/>
  <c r="H108" i="14" s="1"/>
  <c r="K107" i="14" a="1"/>
  <c r="K107" i="14" s="1"/>
  <c r="G107" i="14"/>
  <c r="H107" i="14" s="1"/>
  <c r="K106" i="14" a="1"/>
  <c r="K106" i="14" s="1"/>
  <c r="G106" i="14"/>
  <c r="H106" i="14" s="1"/>
  <c r="K105" i="14" a="1"/>
  <c r="K105" i="14" s="1"/>
  <c r="G105" i="14"/>
  <c r="H105" i="14" s="1"/>
  <c r="K104" i="14" a="1"/>
  <c r="K104" i="14" s="1"/>
  <c r="G104" i="14"/>
  <c r="H104" i="14" s="1"/>
  <c r="K103" i="14" a="1"/>
  <c r="K103" i="14" s="1"/>
  <c r="G103" i="14"/>
  <c r="H103" i="14" s="1"/>
  <c r="K102" i="14" a="1"/>
  <c r="K102" i="14" s="1"/>
  <c r="G102" i="14"/>
  <c r="H102" i="14" s="1"/>
  <c r="K101" i="14" a="1"/>
  <c r="K101" i="14" s="1"/>
  <c r="G101" i="14"/>
  <c r="H101" i="14" s="1"/>
  <c r="K100" i="14" a="1"/>
  <c r="K100" i="14" s="1"/>
  <c r="G100" i="14"/>
  <c r="H100" i="14" s="1"/>
  <c r="K99" i="14" a="1"/>
  <c r="K99" i="14" s="1"/>
  <c r="G99" i="14"/>
  <c r="H99" i="14" s="1"/>
  <c r="K98" i="14" a="1"/>
  <c r="K98" i="14" s="1"/>
  <c r="G98" i="14"/>
  <c r="H98" i="14" s="1"/>
  <c r="K97" i="14" a="1"/>
  <c r="K97" i="14" s="1"/>
  <c r="G97" i="14"/>
  <c r="H97" i="14" s="1"/>
  <c r="K96" i="14" a="1"/>
  <c r="K96" i="14" s="1"/>
  <c r="G96" i="14"/>
  <c r="H96" i="14" s="1"/>
  <c r="K95" i="14" a="1"/>
  <c r="K95" i="14" s="1"/>
  <c r="G95" i="14"/>
  <c r="H95" i="14" s="1"/>
  <c r="K94" i="14" a="1"/>
  <c r="K94" i="14" s="1"/>
  <c r="G94" i="14"/>
  <c r="H94" i="14" s="1"/>
  <c r="K93" i="14" a="1"/>
  <c r="K93" i="14" s="1"/>
  <c r="G93" i="14"/>
  <c r="H93" i="14" s="1"/>
  <c r="K92" i="14" a="1"/>
  <c r="K92" i="14" s="1"/>
  <c r="G92" i="14"/>
  <c r="H92" i="14" s="1"/>
  <c r="K91" i="14" a="1"/>
  <c r="K91" i="14" s="1"/>
  <c r="G91" i="14"/>
  <c r="H91" i="14" s="1"/>
  <c r="K90" i="14" a="1"/>
  <c r="K90" i="14" s="1"/>
  <c r="G90" i="14"/>
  <c r="H90" i="14" s="1"/>
  <c r="K89" i="14" a="1"/>
  <c r="K89" i="14" s="1"/>
  <c r="G89" i="14"/>
  <c r="H89" i="14" s="1"/>
  <c r="K88" i="14" a="1"/>
  <c r="K88" i="14" s="1"/>
  <c r="G88" i="14"/>
  <c r="H88" i="14" s="1"/>
  <c r="K87" i="14" a="1"/>
  <c r="K87" i="14" s="1"/>
  <c r="G87" i="14"/>
  <c r="H87" i="14" s="1"/>
  <c r="K86" i="14" a="1"/>
  <c r="K86" i="14" s="1"/>
  <c r="G86" i="14"/>
  <c r="H86" i="14" s="1"/>
  <c r="K85" i="14" a="1"/>
  <c r="K85" i="14" s="1"/>
  <c r="G85" i="14"/>
  <c r="H85" i="14" s="1"/>
  <c r="K84" i="14" a="1"/>
  <c r="K84" i="14" s="1"/>
  <c r="G84" i="14"/>
  <c r="H84" i="14" s="1"/>
  <c r="K83" i="14" a="1"/>
  <c r="K83" i="14" s="1"/>
  <c r="G83" i="14"/>
  <c r="H83" i="14" s="1"/>
  <c r="K82" i="14" a="1"/>
  <c r="K82" i="14" s="1"/>
  <c r="G82" i="14"/>
  <c r="H82" i="14" s="1"/>
  <c r="K81" i="14" a="1"/>
  <c r="K81" i="14" s="1"/>
  <c r="G81" i="14"/>
  <c r="H81" i="14" s="1"/>
  <c r="K80" i="14" a="1"/>
  <c r="K80" i="14" s="1"/>
  <c r="G80" i="14"/>
  <c r="H80" i="14" s="1"/>
  <c r="K79" i="14" a="1"/>
  <c r="K79" i="14" s="1"/>
  <c r="G79" i="14"/>
  <c r="H79" i="14" s="1"/>
  <c r="K78" i="14" a="1"/>
  <c r="K78" i="14" s="1"/>
  <c r="G78" i="14"/>
  <c r="H78" i="14" s="1"/>
  <c r="K77" i="14" a="1"/>
  <c r="K77" i="14" s="1"/>
  <c r="G77" i="14"/>
  <c r="H77" i="14" s="1"/>
  <c r="K76" i="14" a="1"/>
  <c r="K76" i="14" s="1"/>
  <c r="G76" i="14"/>
  <c r="H76" i="14" s="1"/>
  <c r="K75" i="14" a="1"/>
  <c r="K75" i="14" s="1"/>
  <c r="G75" i="14"/>
  <c r="H75" i="14" s="1"/>
  <c r="K74" i="14" a="1"/>
  <c r="K74" i="14" s="1"/>
  <c r="G74" i="14"/>
  <c r="H74" i="14" s="1"/>
  <c r="K73" i="14" a="1"/>
  <c r="K73" i="14" s="1"/>
  <c r="G73" i="14"/>
  <c r="H73" i="14" s="1"/>
  <c r="K72" i="14" a="1"/>
  <c r="K72" i="14" s="1"/>
  <c r="G72" i="14"/>
  <c r="H72" i="14" s="1"/>
  <c r="K71" i="14" a="1"/>
  <c r="K71" i="14" s="1"/>
  <c r="G71" i="14"/>
  <c r="H71" i="14" s="1"/>
  <c r="K70" i="14" a="1"/>
  <c r="K70" i="14" s="1"/>
  <c r="G70" i="14"/>
  <c r="H70" i="14" s="1"/>
  <c r="K69" i="14" a="1"/>
  <c r="K69" i="14" s="1"/>
  <c r="G69" i="14"/>
  <c r="H69" i="14" s="1"/>
  <c r="K68" i="14" a="1"/>
  <c r="K68" i="14" s="1"/>
  <c r="G68" i="14"/>
  <c r="H68" i="14" s="1"/>
  <c r="K67" i="14" a="1"/>
  <c r="K67" i="14" s="1"/>
  <c r="G67" i="14"/>
  <c r="H67" i="14" s="1"/>
  <c r="K66" i="14" a="1"/>
  <c r="K66" i="14" s="1"/>
  <c r="G66" i="14"/>
  <c r="H66" i="14" s="1"/>
  <c r="K65" i="14" a="1"/>
  <c r="K65" i="14" s="1"/>
  <c r="G65" i="14"/>
  <c r="H65" i="14" s="1"/>
  <c r="K64" i="14" a="1"/>
  <c r="K64" i="14" s="1"/>
  <c r="G64" i="14"/>
  <c r="H64" i="14" s="1"/>
  <c r="K63" i="14" a="1"/>
  <c r="K63" i="14" s="1"/>
  <c r="G63" i="14"/>
  <c r="H63" i="14" s="1"/>
  <c r="K62" i="14" a="1"/>
  <c r="K62" i="14" s="1"/>
  <c r="G62" i="14"/>
  <c r="H62" i="14" s="1"/>
  <c r="K61" i="14" a="1"/>
  <c r="K61" i="14" s="1"/>
  <c r="G61" i="14"/>
  <c r="H61" i="14" s="1"/>
  <c r="K60" i="14" a="1"/>
  <c r="K60" i="14" s="1"/>
  <c r="G60" i="14"/>
  <c r="H60" i="14" s="1"/>
  <c r="K59" i="14" a="1"/>
  <c r="K59" i="14" s="1"/>
  <c r="G59" i="14"/>
  <c r="H59" i="14" s="1"/>
  <c r="K58" i="14" a="1"/>
  <c r="K58" i="14" s="1"/>
  <c r="G58" i="14"/>
  <c r="H58" i="14" s="1"/>
  <c r="K57" i="14" a="1"/>
  <c r="K57" i="14" s="1"/>
  <c r="G57" i="14"/>
  <c r="H57" i="14" s="1"/>
  <c r="K56" i="14" a="1"/>
  <c r="K56" i="14" s="1"/>
  <c r="G56" i="14"/>
  <c r="H56" i="14" s="1"/>
  <c r="K55" i="14" a="1"/>
  <c r="K55" i="14" s="1"/>
  <c r="G55" i="14"/>
  <c r="H55" i="14" s="1"/>
  <c r="K54" i="14" a="1"/>
  <c r="K54" i="14" s="1"/>
  <c r="G54" i="14"/>
  <c r="H54" i="14" s="1"/>
  <c r="K53" i="14" a="1"/>
  <c r="K53" i="14" s="1"/>
  <c r="G53" i="14"/>
  <c r="H53" i="14" s="1"/>
  <c r="K52" i="14" a="1"/>
  <c r="K52" i="14" s="1"/>
  <c r="G52" i="14"/>
  <c r="H52" i="14" s="1"/>
  <c r="K51" i="14" a="1"/>
  <c r="K51" i="14" s="1"/>
  <c r="G51" i="14"/>
  <c r="H51" i="14" s="1"/>
  <c r="K50" i="14" a="1"/>
  <c r="K50" i="14" s="1"/>
  <c r="G50" i="14"/>
  <c r="H50" i="14" s="1"/>
  <c r="K49" i="14" a="1"/>
  <c r="K49" i="14" s="1"/>
  <c r="G49" i="14"/>
  <c r="H49" i="14" s="1"/>
  <c r="K48" i="14" a="1"/>
  <c r="K48" i="14" s="1"/>
  <c r="G48" i="14"/>
  <c r="H48" i="14" s="1"/>
  <c r="K47" i="14" a="1"/>
  <c r="K47" i="14" s="1"/>
  <c r="G47" i="14"/>
  <c r="H47" i="14" s="1"/>
  <c r="K46" i="14" a="1"/>
  <c r="K46" i="14" s="1"/>
  <c r="G46" i="14"/>
  <c r="H46" i="14" s="1"/>
  <c r="K45" i="14" a="1"/>
  <c r="K45" i="14" s="1"/>
  <c r="G45" i="14"/>
  <c r="H45" i="14" s="1"/>
  <c r="K44" i="14" a="1"/>
  <c r="K44" i="14" s="1"/>
  <c r="G44" i="14"/>
  <c r="H44" i="14" s="1"/>
  <c r="K43" i="14" a="1"/>
  <c r="K43" i="14" s="1"/>
  <c r="G43" i="14"/>
  <c r="H43" i="14" s="1"/>
  <c r="K42" i="14" a="1"/>
  <c r="K42" i="14" s="1"/>
  <c r="G42" i="14"/>
  <c r="H42" i="14" s="1"/>
  <c r="K41" i="14" a="1"/>
  <c r="K41" i="14" s="1"/>
  <c r="G41" i="14"/>
  <c r="H41" i="14" s="1"/>
  <c r="K40" i="14" a="1"/>
  <c r="K40" i="14" s="1"/>
  <c r="G40" i="14"/>
  <c r="H40" i="14" s="1"/>
  <c r="K39" i="14" a="1"/>
  <c r="K39" i="14" s="1"/>
  <c r="G39" i="14"/>
  <c r="H39" i="14" s="1"/>
  <c r="K38" i="14" a="1"/>
  <c r="K38" i="14" s="1"/>
  <c r="G38" i="14"/>
  <c r="H38" i="14" s="1"/>
  <c r="K37" i="14" a="1"/>
  <c r="K37" i="14" s="1"/>
  <c r="G37" i="14"/>
  <c r="H37" i="14" s="1"/>
  <c r="K36" i="14" a="1"/>
  <c r="K36" i="14" s="1"/>
  <c r="G36" i="14"/>
  <c r="H36" i="14" s="1"/>
  <c r="K35" i="14" a="1"/>
  <c r="K35" i="14" s="1"/>
  <c r="G35" i="14"/>
  <c r="H35" i="14" s="1"/>
  <c r="K34" i="14" a="1"/>
  <c r="K34" i="14" s="1"/>
  <c r="G34" i="14"/>
  <c r="H34" i="14" s="1"/>
  <c r="K33" i="14" a="1"/>
  <c r="K33" i="14" s="1"/>
  <c r="G33" i="14"/>
  <c r="H33" i="14" s="1"/>
  <c r="K32" i="14" a="1"/>
  <c r="K32" i="14" s="1"/>
  <c r="G32" i="14"/>
  <c r="H32" i="14" s="1"/>
  <c r="K31" i="14" a="1"/>
  <c r="K31" i="14" s="1"/>
  <c r="G31" i="14"/>
  <c r="H31" i="14" s="1"/>
  <c r="K30" i="14" a="1"/>
  <c r="K30" i="14" s="1"/>
  <c r="G30" i="14"/>
  <c r="H30" i="14" s="1"/>
  <c r="K29" i="14" a="1"/>
  <c r="K29" i="14" s="1"/>
  <c r="G29" i="14"/>
  <c r="H29" i="14" s="1"/>
  <c r="K28" i="14" a="1"/>
  <c r="K28" i="14" s="1"/>
  <c r="G28" i="14"/>
  <c r="H28" i="14" s="1"/>
  <c r="K27" i="14" a="1"/>
  <c r="K27" i="14" s="1"/>
  <c r="G27" i="14"/>
  <c r="H27" i="14" s="1"/>
  <c r="K26" i="14" a="1"/>
  <c r="K26" i="14" s="1"/>
  <c r="G26" i="14"/>
  <c r="H26" i="14" s="1"/>
  <c r="K25" i="14" a="1"/>
  <c r="K25" i="14" s="1"/>
  <c r="G25" i="14"/>
  <c r="H25" i="14" s="1"/>
  <c r="K24" i="14" a="1"/>
  <c r="K24" i="14" s="1"/>
  <c r="G24" i="14"/>
  <c r="H24" i="14" s="1"/>
  <c r="K23" i="14" a="1"/>
  <c r="K23" i="14" s="1"/>
  <c r="G23" i="14"/>
  <c r="H23" i="14" s="1"/>
  <c r="K22" i="14" a="1"/>
  <c r="K22" i="14" s="1"/>
  <c r="G22" i="14"/>
  <c r="H22" i="14" s="1"/>
  <c r="K21" i="14" a="1"/>
  <c r="K21" i="14" s="1"/>
  <c r="G21" i="14"/>
  <c r="H21" i="14" s="1"/>
  <c r="K20" i="14" a="1"/>
  <c r="K20" i="14" s="1"/>
  <c r="G20" i="14"/>
  <c r="H20" i="14" s="1"/>
  <c r="K19" i="14" a="1"/>
  <c r="K19" i="14" s="1"/>
  <c r="G19" i="14"/>
  <c r="H19" i="14" s="1"/>
  <c r="K18" i="14" a="1"/>
  <c r="K18" i="14" s="1"/>
  <c r="G18" i="14"/>
  <c r="H18" i="14" s="1"/>
  <c r="K17" i="14" a="1"/>
  <c r="K17" i="14" s="1"/>
  <c r="G17" i="14"/>
  <c r="H17" i="14" s="1"/>
  <c r="K16" i="14" a="1"/>
  <c r="K16" i="14" s="1"/>
  <c r="G16" i="14"/>
  <c r="H16" i="14" s="1"/>
  <c r="K15" i="14" a="1"/>
  <c r="K15" i="14" s="1"/>
  <c r="G15" i="14"/>
  <c r="H15" i="14" s="1"/>
  <c r="K14" i="14" a="1"/>
  <c r="K14" i="14" s="1"/>
  <c r="G14" i="14"/>
  <c r="H14" i="14" s="1"/>
  <c r="K13" i="14" a="1"/>
  <c r="K13" i="14" s="1"/>
  <c r="G13" i="14"/>
  <c r="H13" i="14" s="1"/>
  <c r="K12" i="14" a="1"/>
  <c r="K12" i="14" s="1"/>
  <c r="G12" i="14"/>
  <c r="H12" i="14" s="1"/>
  <c r="K11" i="14" a="1"/>
  <c r="K11" i="14" s="1"/>
  <c r="G11" i="14"/>
  <c r="H11" i="14" s="1"/>
  <c r="K10" i="14" a="1"/>
  <c r="K10" i="14" s="1"/>
  <c r="G10" i="14"/>
  <c r="H10" i="14" s="1"/>
  <c r="K9" i="14" a="1"/>
  <c r="K9" i="14" s="1"/>
  <c r="G9" i="14"/>
  <c r="H9" i="14" s="1"/>
  <c r="K8" i="14" a="1"/>
  <c r="K8" i="14" s="1"/>
  <c r="G8" i="14"/>
  <c r="H8" i="14" s="1"/>
  <c r="K7" i="14" a="1"/>
  <c r="K7" i="14" s="1"/>
  <c r="G7" i="14"/>
  <c r="H7" i="14" s="1"/>
  <c r="K6" i="14" a="1"/>
  <c r="K6" i="14" s="1"/>
  <c r="G6" i="14"/>
  <c r="H6" i="14" s="1"/>
  <c r="K5" i="14" a="1"/>
  <c r="K5" i="14" s="1"/>
  <c r="G5" i="14"/>
  <c r="H5" i="14" s="1"/>
  <c r="K4" i="14" a="1"/>
  <c r="K4" i="14" s="1"/>
  <c r="G4" i="14"/>
  <c r="H4" i="14" s="1"/>
  <c r="K3" i="14" a="1"/>
  <c r="K3" i="14" s="1"/>
  <c r="G3" i="14"/>
  <c r="H3" i="14" s="1"/>
  <c r="K2" i="14" a="1"/>
  <c r="K2" i="14" s="1"/>
  <c r="G2" i="14"/>
  <c r="H2" i="14" s="1"/>
  <c r="G156" i="11" l="1"/>
  <c r="G155" i="11"/>
  <c r="G154" i="11"/>
  <c r="G153" i="11"/>
  <c r="G152" i="11"/>
  <c r="G151"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9" i="1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G3" i="11"/>
  <c r="G2" i="11"/>
  <c r="H156" i="5" l="1"/>
  <c r="I156" i="5" s="1"/>
  <c r="H155" i="5"/>
  <c r="I155" i="5" s="1"/>
  <c r="H154" i="5"/>
  <c r="I154" i="5" s="1"/>
  <c r="H153" i="5"/>
  <c r="I153" i="5" s="1"/>
  <c r="H152" i="5"/>
  <c r="I152" i="5" s="1"/>
  <c r="H151" i="5"/>
  <c r="I151" i="5" s="1"/>
  <c r="H150" i="5"/>
  <c r="I150" i="5" s="1"/>
  <c r="H149" i="5"/>
  <c r="I149" i="5" s="1"/>
  <c r="H148" i="5"/>
  <c r="I148" i="5" s="1"/>
  <c r="H147" i="5"/>
  <c r="I147" i="5" s="1"/>
  <c r="H146" i="5"/>
  <c r="I146" i="5" s="1"/>
  <c r="H145" i="5"/>
  <c r="I145" i="5" s="1"/>
  <c r="H144" i="5"/>
  <c r="I144" i="5" s="1"/>
  <c r="H143" i="5"/>
  <c r="I143" i="5" s="1"/>
  <c r="H142" i="5"/>
  <c r="I142" i="5" s="1"/>
  <c r="H141" i="5"/>
  <c r="I141" i="5" s="1"/>
  <c r="H140" i="5"/>
  <c r="I140" i="5" s="1"/>
  <c r="H139" i="5"/>
  <c r="I139" i="5" s="1"/>
  <c r="H138" i="5"/>
  <c r="I138" i="5" s="1"/>
  <c r="H137" i="5"/>
  <c r="I137" i="5" s="1"/>
  <c r="H136" i="5"/>
  <c r="I136" i="5" s="1"/>
  <c r="H135" i="5"/>
  <c r="I135" i="5" s="1"/>
  <c r="H134" i="5"/>
  <c r="I134" i="5" s="1"/>
  <c r="H133" i="5"/>
  <c r="I133" i="5" s="1"/>
  <c r="H132" i="5"/>
  <c r="I132" i="5" s="1"/>
  <c r="H131" i="5"/>
  <c r="I131" i="5" s="1"/>
  <c r="H130" i="5"/>
  <c r="I130" i="5" s="1"/>
  <c r="H129" i="5"/>
  <c r="I129" i="5" s="1"/>
  <c r="H128" i="5"/>
  <c r="I128" i="5" s="1"/>
  <c r="H127" i="5"/>
  <c r="I127" i="5" s="1"/>
  <c r="H126" i="5"/>
  <c r="I126" i="5" s="1"/>
  <c r="H125" i="5"/>
  <c r="I125" i="5" s="1"/>
  <c r="H124" i="5"/>
  <c r="I124" i="5" s="1"/>
  <c r="H123" i="5"/>
  <c r="I123" i="5" s="1"/>
  <c r="H122" i="5"/>
  <c r="I122" i="5" s="1"/>
  <c r="H121" i="5"/>
  <c r="I121" i="5" s="1"/>
  <c r="H120" i="5"/>
  <c r="I120" i="5" s="1"/>
  <c r="H119" i="5"/>
  <c r="I119" i="5" s="1"/>
  <c r="H118" i="5"/>
  <c r="I118" i="5" s="1"/>
  <c r="H117" i="5"/>
  <c r="I117" i="5" s="1"/>
  <c r="H116" i="5"/>
  <c r="I116" i="5" s="1"/>
  <c r="H115" i="5"/>
  <c r="I115" i="5" s="1"/>
  <c r="H114" i="5"/>
  <c r="I114" i="5" s="1"/>
  <c r="H113" i="5"/>
  <c r="I113" i="5" s="1"/>
  <c r="H112" i="5"/>
  <c r="I112" i="5" s="1"/>
  <c r="H111" i="5"/>
  <c r="I111" i="5" s="1"/>
  <c r="H110" i="5"/>
  <c r="I110" i="5" s="1"/>
  <c r="H109" i="5"/>
  <c r="I109" i="5" s="1"/>
  <c r="H108" i="5"/>
  <c r="I108" i="5" s="1"/>
  <c r="H107" i="5"/>
  <c r="I107" i="5" s="1"/>
  <c r="H106" i="5"/>
  <c r="I106" i="5" s="1"/>
  <c r="H105" i="5"/>
  <c r="I105" i="5" s="1"/>
  <c r="H104" i="5"/>
  <c r="I104" i="5" s="1"/>
  <c r="H103" i="5"/>
  <c r="I103" i="5" s="1"/>
  <c r="H102" i="5"/>
  <c r="I102" i="5" s="1"/>
  <c r="H101" i="5"/>
  <c r="I101" i="5" s="1"/>
  <c r="H100" i="5"/>
  <c r="I100" i="5" s="1"/>
  <c r="H99" i="5"/>
  <c r="I99" i="5" s="1"/>
  <c r="H98" i="5"/>
  <c r="I98" i="5" s="1"/>
  <c r="H97" i="5"/>
  <c r="I97" i="5" s="1"/>
  <c r="H96" i="5"/>
  <c r="I96" i="5" s="1"/>
  <c r="H95" i="5"/>
  <c r="I95" i="5" s="1"/>
  <c r="H94" i="5"/>
  <c r="I94" i="5" s="1"/>
  <c r="H93" i="5"/>
  <c r="I93" i="5" s="1"/>
  <c r="H92" i="5"/>
  <c r="I92" i="5" s="1"/>
  <c r="H91" i="5"/>
  <c r="I91" i="5" s="1"/>
  <c r="H90" i="5"/>
  <c r="I90" i="5" s="1"/>
  <c r="H89" i="5"/>
  <c r="I89" i="5" s="1"/>
  <c r="H88" i="5"/>
  <c r="I88" i="5" s="1"/>
  <c r="H87" i="5"/>
  <c r="I87" i="5" s="1"/>
  <c r="H86" i="5"/>
  <c r="I86" i="5" s="1"/>
  <c r="H85" i="5"/>
  <c r="I85" i="5" s="1"/>
  <c r="H84" i="5"/>
  <c r="I84" i="5" s="1"/>
  <c r="H83" i="5"/>
  <c r="I83" i="5" s="1"/>
  <c r="H82" i="5"/>
  <c r="I82" i="5" s="1"/>
  <c r="H81" i="5"/>
  <c r="I81" i="5" s="1"/>
  <c r="H80" i="5"/>
  <c r="I80" i="5" s="1"/>
  <c r="H79" i="5"/>
  <c r="I79" i="5" s="1"/>
  <c r="H78" i="5"/>
  <c r="I78" i="5" s="1"/>
  <c r="H77" i="5"/>
  <c r="I77" i="5" s="1"/>
  <c r="H76" i="5"/>
  <c r="I76" i="5" s="1"/>
  <c r="H75" i="5"/>
  <c r="I75" i="5" s="1"/>
  <c r="H74" i="5"/>
  <c r="I74" i="5" s="1"/>
  <c r="H73" i="5"/>
  <c r="I73" i="5" s="1"/>
  <c r="H72" i="5"/>
  <c r="I72" i="5" s="1"/>
  <c r="H71" i="5"/>
  <c r="I71" i="5" s="1"/>
  <c r="H70" i="5"/>
  <c r="I70" i="5" s="1"/>
  <c r="H69" i="5"/>
  <c r="I69" i="5" s="1"/>
  <c r="H68" i="5"/>
  <c r="I68" i="5" s="1"/>
  <c r="H67" i="5"/>
  <c r="I67" i="5" s="1"/>
  <c r="H66" i="5"/>
  <c r="I66" i="5" s="1"/>
  <c r="H65" i="5"/>
  <c r="I65" i="5" s="1"/>
  <c r="H64" i="5"/>
  <c r="I64" i="5" s="1"/>
  <c r="H63" i="5"/>
  <c r="I63" i="5" s="1"/>
  <c r="H62" i="5"/>
  <c r="I62" i="5" s="1"/>
  <c r="H61" i="5"/>
  <c r="I61" i="5" s="1"/>
  <c r="H60" i="5"/>
  <c r="I60" i="5" s="1"/>
  <c r="H59" i="5"/>
  <c r="I59" i="5" s="1"/>
  <c r="H58" i="5"/>
  <c r="I58" i="5" s="1"/>
  <c r="H57" i="5"/>
  <c r="I57" i="5" s="1"/>
  <c r="H56" i="5"/>
  <c r="I56" i="5" s="1"/>
  <c r="H55" i="5"/>
  <c r="I55" i="5" s="1"/>
  <c r="H54" i="5"/>
  <c r="I54" i="5" s="1"/>
  <c r="H53" i="5"/>
  <c r="I53" i="5" s="1"/>
  <c r="H52" i="5"/>
  <c r="I52" i="5" s="1"/>
  <c r="H51" i="5"/>
  <c r="I51" i="5" s="1"/>
  <c r="H50" i="5"/>
  <c r="I50" i="5" s="1"/>
  <c r="H49" i="5"/>
  <c r="I49" i="5" s="1"/>
  <c r="H48" i="5"/>
  <c r="I48" i="5" s="1"/>
  <c r="H47" i="5"/>
  <c r="I47" i="5" s="1"/>
  <c r="H46" i="5"/>
  <c r="I46" i="5" s="1"/>
  <c r="H45" i="5"/>
  <c r="I45" i="5" s="1"/>
  <c r="H44" i="5"/>
  <c r="I44" i="5" s="1"/>
  <c r="H43" i="5"/>
  <c r="I43" i="5" s="1"/>
  <c r="H42" i="5"/>
  <c r="I42" i="5" s="1"/>
  <c r="H41" i="5"/>
  <c r="I41" i="5" s="1"/>
  <c r="H40" i="5"/>
  <c r="I40" i="5" s="1"/>
  <c r="H39" i="5"/>
  <c r="I39" i="5" s="1"/>
  <c r="H38" i="5"/>
  <c r="I38" i="5" s="1"/>
  <c r="H37" i="5"/>
  <c r="I37" i="5" s="1"/>
  <c r="H36" i="5"/>
  <c r="I36" i="5" s="1"/>
  <c r="H35" i="5"/>
  <c r="I35" i="5" s="1"/>
  <c r="H34" i="5"/>
  <c r="I34" i="5" s="1"/>
  <c r="H33" i="5"/>
  <c r="I33" i="5" s="1"/>
  <c r="H32" i="5"/>
  <c r="I32" i="5" s="1"/>
  <c r="H31" i="5"/>
  <c r="I31" i="5" s="1"/>
  <c r="H30" i="5"/>
  <c r="I30" i="5" s="1"/>
  <c r="H29" i="5"/>
  <c r="I29" i="5" s="1"/>
  <c r="H28" i="5"/>
  <c r="I28" i="5" s="1"/>
  <c r="H27" i="5"/>
  <c r="I27" i="5" s="1"/>
  <c r="H26" i="5"/>
  <c r="I26" i="5" s="1"/>
  <c r="H25" i="5"/>
  <c r="I25" i="5" s="1"/>
  <c r="H24" i="5"/>
  <c r="I24" i="5" s="1"/>
  <c r="H23" i="5"/>
  <c r="I23" i="5" s="1"/>
  <c r="H22" i="5"/>
  <c r="I22" i="5" s="1"/>
  <c r="H21" i="5"/>
  <c r="I21" i="5" s="1"/>
  <c r="H20" i="5"/>
  <c r="I20" i="5" s="1"/>
  <c r="H19" i="5"/>
  <c r="I19" i="5" s="1"/>
  <c r="H18" i="5"/>
  <c r="I18" i="5" s="1"/>
  <c r="H17" i="5"/>
  <c r="I17" i="5" s="1"/>
  <c r="H16" i="5"/>
  <c r="I16" i="5" s="1"/>
  <c r="H15" i="5"/>
  <c r="I15" i="5" s="1"/>
  <c r="H14" i="5"/>
  <c r="I14" i="5" s="1"/>
  <c r="H13" i="5"/>
  <c r="I13" i="5" s="1"/>
  <c r="H12" i="5"/>
  <c r="I12" i="5" s="1"/>
  <c r="H11" i="5"/>
  <c r="I11" i="5" s="1"/>
  <c r="H10" i="5"/>
  <c r="I10" i="5" s="1"/>
  <c r="H9" i="5"/>
  <c r="I9" i="5" s="1"/>
  <c r="H8" i="5"/>
  <c r="I8" i="5" s="1"/>
  <c r="H7" i="5"/>
  <c r="I7" i="5" s="1"/>
  <c r="H6" i="5"/>
  <c r="I6" i="5" s="1"/>
  <c r="H5" i="5"/>
  <c r="I5" i="5" s="1"/>
  <c r="H4" i="5"/>
  <c r="I4" i="5" s="1"/>
  <c r="H3" i="5"/>
  <c r="I3" i="5" s="1"/>
  <c r="H2" i="5"/>
  <c r="I2" i="5" s="1"/>
  <c r="L156" i="5" a="1"/>
  <c r="L152" i="5" a="1"/>
  <c r="L148" i="5" a="1"/>
  <c r="L144" i="5" a="1"/>
  <c r="L140" i="5" a="1"/>
  <c r="L136" i="5" a="1"/>
  <c r="L132" i="5" a="1"/>
  <c r="L128" i="5" a="1"/>
  <c r="L124" i="5" a="1"/>
  <c r="L120" i="5" a="1"/>
  <c r="L116" i="5" a="1"/>
  <c r="L113" i="5" a="1"/>
  <c r="L111" i="5" a="1"/>
  <c r="L109" i="5" a="1"/>
  <c r="L107" i="5" a="1"/>
  <c r="L105" i="5" a="1"/>
  <c r="L103" i="5" a="1"/>
  <c r="L101" i="5" a="1"/>
  <c r="L99" i="5" a="1"/>
  <c r="L97" i="5" a="1"/>
  <c r="L95" i="5" a="1"/>
  <c r="L93" i="5" a="1"/>
  <c r="L91" i="5" a="1"/>
  <c r="L89" i="5" a="1"/>
  <c r="L87" i="5" a="1"/>
  <c r="L85" i="5" a="1"/>
  <c r="L83" i="5" a="1"/>
  <c r="L81" i="5" a="1"/>
  <c r="L79" i="5" a="1"/>
  <c r="L77" i="5" a="1"/>
  <c r="L75" i="5" a="1"/>
  <c r="L73" i="5" a="1"/>
  <c r="L71" i="5" a="1"/>
  <c r="L69" i="5" a="1"/>
  <c r="L67" i="5" a="1"/>
  <c r="L65" i="5" a="1"/>
  <c r="L63" i="5" a="1"/>
  <c r="L61" i="5" a="1"/>
  <c r="L59" i="5" a="1"/>
  <c r="L57" i="5" a="1"/>
  <c r="L55" i="5" a="1"/>
  <c r="L53" i="5" a="1"/>
  <c r="L51" i="5" a="1"/>
  <c r="L49" i="5" a="1"/>
  <c r="L47" i="5" a="1"/>
  <c r="L45" i="5" a="1"/>
  <c r="L43" i="5" a="1"/>
  <c r="L41" i="5" a="1"/>
  <c r="L39" i="5" a="1"/>
  <c r="L37" i="5" a="1"/>
  <c r="L35" i="5" a="1"/>
  <c r="L33" i="5" a="1"/>
  <c r="L31" i="5" a="1"/>
  <c r="L29" i="5" a="1"/>
  <c r="L27" i="5" a="1"/>
  <c r="L25" i="5" a="1"/>
  <c r="L23" i="5" a="1"/>
  <c r="L21" i="5" a="1"/>
  <c r="L19" i="5" a="1"/>
  <c r="L17" i="5" a="1"/>
  <c r="L15" i="5" a="1"/>
  <c r="L13" i="5" a="1"/>
  <c r="L11" i="5" a="1"/>
  <c r="L9" i="5" a="1"/>
  <c r="L7" i="5" a="1"/>
  <c r="L5" i="5" a="1"/>
  <c r="L3" i="5" a="1"/>
  <c r="L22" i="5" a="1"/>
  <c r="L18" i="5" a="1"/>
  <c r="L14" i="5" a="1"/>
  <c r="L12" i="5" a="1"/>
  <c r="L8" i="5" a="1"/>
  <c r="L6" i="5" a="1"/>
  <c r="L2" i="5" a="1"/>
  <c r="L151" i="5" a="1"/>
  <c r="L147" i="5" a="1"/>
  <c r="L143" i="5" a="1"/>
  <c r="L139" i="5" a="1"/>
  <c r="L135" i="5" a="1"/>
  <c r="L131" i="5" a="1"/>
  <c r="L127" i="5" a="1"/>
  <c r="L123" i="5" a="1"/>
  <c r="L119" i="5" a="1"/>
  <c r="L115" i="5" a="1"/>
  <c r="L62" i="5" a="1"/>
  <c r="L54" i="5" a="1"/>
  <c r="L50" i="5" a="1"/>
  <c r="L46" i="5" a="1"/>
  <c r="L42" i="5" a="1"/>
  <c r="L38" i="5" a="1"/>
  <c r="L36" i="5" a="1"/>
  <c r="L32" i="5" a="1"/>
  <c r="L28" i="5" a="1"/>
  <c r="L24" i="5" a="1"/>
  <c r="L20" i="5" a="1"/>
  <c r="L16" i="5" a="1"/>
  <c r="L10" i="5" a="1"/>
  <c r="L4" i="5" a="1"/>
  <c r="L155" i="5" a="1"/>
  <c r="L130" i="5" a="1"/>
  <c r="L122" i="5" a="1"/>
  <c r="L118" i="5" a="1"/>
  <c r="L114" i="5" a="1"/>
  <c r="L112" i="5" a="1"/>
  <c r="L110" i="5" a="1"/>
  <c r="L108" i="5" a="1"/>
  <c r="L106" i="5" a="1"/>
  <c r="L104" i="5" a="1"/>
  <c r="L102" i="5" a="1"/>
  <c r="L100" i="5" a="1"/>
  <c r="L98" i="5" a="1"/>
  <c r="L96" i="5" a="1"/>
  <c r="L94" i="5" a="1"/>
  <c r="L92" i="5" a="1"/>
  <c r="L90" i="5" a="1"/>
  <c r="L88" i="5" a="1"/>
  <c r="L86" i="5" a="1"/>
  <c r="L84" i="5" a="1"/>
  <c r="L82" i="5" a="1"/>
  <c r="L80" i="5" a="1"/>
  <c r="L78" i="5" a="1"/>
  <c r="L76" i="5" a="1"/>
  <c r="L74" i="5" a="1"/>
  <c r="L72" i="5" a="1"/>
  <c r="L70" i="5" a="1"/>
  <c r="L68" i="5" a="1"/>
  <c r="L66" i="5" a="1"/>
  <c r="L64" i="5" a="1"/>
  <c r="L60" i="5" a="1"/>
  <c r="L58" i="5" a="1"/>
  <c r="L56" i="5" a="1"/>
  <c r="L52" i="5" a="1"/>
  <c r="L48" i="5" a="1"/>
  <c r="L44" i="5" a="1"/>
  <c r="L40" i="5" a="1"/>
  <c r="L34" i="5" a="1"/>
  <c r="L30" i="5" a="1"/>
  <c r="L26" i="5" a="1"/>
  <c r="L154" i="5" a="1"/>
  <c r="L150" i="5" a="1"/>
  <c r="L146" i="5" a="1"/>
  <c r="L142" i="5" a="1"/>
  <c r="L138" i="5" a="1"/>
  <c r="L134" i="5" a="1"/>
  <c r="L126" i="5" a="1"/>
  <c r="L153" i="5" a="1"/>
  <c r="L149" i="5" a="1"/>
  <c r="L145" i="5" a="1"/>
  <c r="L141" i="5" a="1"/>
  <c r="L137" i="5" a="1"/>
  <c r="L133" i="5" a="1"/>
  <c r="L129" i="5" a="1"/>
  <c r="L125" i="5" a="1"/>
  <c r="L121" i="5" a="1"/>
  <c r="L117" i="5" a="1"/>
  <c r="L117" i="5" l="1"/>
  <c r="L121" i="5"/>
  <c r="L125" i="5"/>
  <c r="L129" i="5"/>
  <c r="L133" i="5"/>
  <c r="L137" i="5"/>
  <c r="L141" i="5"/>
  <c r="L145" i="5"/>
  <c r="L149" i="5"/>
  <c r="L153" i="5"/>
  <c r="L126" i="5"/>
  <c r="L134" i="5"/>
  <c r="L138" i="5"/>
  <c r="L142" i="5"/>
  <c r="L146" i="5"/>
  <c r="L150" i="5"/>
  <c r="L154" i="5"/>
  <c r="L26" i="5"/>
  <c r="L30" i="5"/>
  <c r="L34" i="5"/>
  <c r="L40" i="5"/>
  <c r="L44" i="5"/>
  <c r="L48" i="5"/>
  <c r="L52" i="5"/>
  <c r="L56" i="5"/>
  <c r="L58" i="5"/>
  <c r="L60" i="5"/>
  <c r="L64" i="5"/>
  <c r="L66" i="5"/>
  <c r="L68" i="5"/>
  <c r="L70" i="5"/>
  <c r="L72" i="5"/>
  <c r="L74" i="5"/>
  <c r="L76" i="5"/>
  <c r="L78" i="5"/>
  <c r="L80" i="5"/>
  <c r="L82" i="5"/>
  <c r="L84" i="5"/>
  <c r="L86" i="5"/>
  <c r="L88" i="5"/>
  <c r="L90" i="5"/>
  <c r="L92" i="5"/>
  <c r="L94" i="5"/>
  <c r="L96" i="5"/>
  <c r="L98" i="5"/>
  <c r="L100" i="5"/>
  <c r="L102" i="5"/>
  <c r="L104" i="5"/>
  <c r="L106" i="5"/>
  <c r="L108" i="5"/>
  <c r="L110" i="5"/>
  <c r="L112" i="5"/>
  <c r="L114" i="5"/>
  <c r="L118" i="5"/>
  <c r="L122" i="5"/>
  <c r="L130" i="5"/>
  <c r="L155" i="5"/>
  <c r="L4" i="5"/>
  <c r="L10" i="5"/>
  <c r="L16" i="5"/>
  <c r="L20" i="5"/>
  <c r="L24" i="5"/>
  <c r="L28" i="5"/>
  <c r="L32" i="5"/>
  <c r="L36" i="5"/>
  <c r="L38" i="5"/>
  <c r="L42" i="5"/>
  <c r="L46" i="5"/>
  <c r="L50" i="5"/>
  <c r="L54" i="5"/>
  <c r="L62" i="5"/>
  <c r="L115" i="5"/>
  <c r="L119" i="5"/>
  <c r="L123" i="5"/>
  <c r="L127" i="5"/>
  <c r="L131" i="5"/>
  <c r="L135" i="5"/>
  <c r="L139" i="5"/>
  <c r="L143" i="5"/>
  <c r="L147" i="5"/>
  <c r="L151" i="5"/>
  <c r="L2" i="5"/>
  <c r="L6" i="5"/>
  <c r="L8" i="5"/>
  <c r="L12" i="5"/>
  <c r="L14" i="5"/>
  <c r="L18" i="5"/>
  <c r="L22" i="5"/>
  <c r="L3" i="5"/>
  <c r="L5" i="5"/>
  <c r="L7" i="5"/>
  <c r="L9" i="5"/>
  <c r="L11" i="5"/>
  <c r="L13" i="5"/>
  <c r="L15" i="5"/>
  <c r="L17" i="5"/>
  <c r="L19" i="5"/>
  <c r="L21" i="5"/>
  <c r="L23" i="5"/>
  <c r="L25" i="5"/>
  <c r="L27" i="5"/>
  <c r="L29" i="5"/>
  <c r="L31" i="5"/>
  <c r="L33" i="5"/>
  <c r="L35" i="5"/>
  <c r="L37" i="5"/>
  <c r="L39" i="5"/>
  <c r="L41" i="5"/>
  <c r="L43" i="5"/>
  <c r="L45" i="5"/>
  <c r="L47" i="5"/>
  <c r="L49" i="5"/>
  <c r="L51" i="5"/>
  <c r="L53" i="5"/>
  <c r="L55" i="5"/>
  <c r="L57" i="5"/>
  <c r="L59" i="5"/>
  <c r="L61" i="5"/>
  <c r="L63" i="5"/>
  <c r="L65" i="5"/>
  <c r="L67" i="5"/>
  <c r="L69" i="5"/>
  <c r="L71" i="5"/>
  <c r="L73" i="5"/>
  <c r="L75" i="5"/>
  <c r="L77" i="5"/>
  <c r="L79" i="5"/>
  <c r="L81" i="5"/>
  <c r="L83" i="5"/>
  <c r="L85" i="5"/>
  <c r="L87" i="5"/>
  <c r="L89" i="5"/>
  <c r="L91" i="5"/>
  <c r="L93" i="5"/>
  <c r="L95" i="5"/>
  <c r="L97" i="5"/>
  <c r="L99" i="5"/>
  <c r="L101" i="5"/>
  <c r="L103" i="5"/>
  <c r="L105" i="5"/>
  <c r="L107" i="5"/>
  <c r="L109" i="5"/>
  <c r="L111" i="5"/>
  <c r="L113" i="5"/>
  <c r="L116" i="5"/>
  <c r="L120" i="5"/>
  <c r="L124" i="5"/>
  <c r="L128" i="5"/>
  <c r="L132" i="5"/>
  <c r="L136" i="5"/>
  <c r="L140" i="5"/>
  <c r="L144" i="5"/>
  <c r="L148" i="5"/>
  <c r="L152" i="5"/>
  <c r="L15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<sst xmlns="http://schemas.openxmlformats.org/spreadsheetml/2006/main" count="2614" uniqueCount="230">
  <si>
    <t>Manufacturer</t>
  </si>
  <si>
    <t>Model</t>
  </si>
  <si>
    <t>Price</t>
  </si>
  <si>
    <t>Unit Sales</t>
  </si>
  <si>
    <t>Country of Sale</t>
  </si>
  <si>
    <t>Year Resale Value</t>
  </si>
  <si>
    <t>Retention %</t>
  </si>
  <si>
    <t>Engine Size</t>
  </si>
  <si>
    <t>Horsepower</t>
  </si>
  <si>
    <t>Wheelbase</t>
  </si>
  <si>
    <t>Width</t>
  </si>
  <si>
    <t>Length</t>
  </si>
  <si>
    <t>Curb Weight</t>
  </si>
  <si>
    <t>Fuel Capacity</t>
  </si>
  <si>
    <t>Fuel Efficiency</t>
  </si>
  <si>
    <t>Latest Launch</t>
  </si>
  <si>
    <t>Power Perf Factor</t>
  </si>
  <si>
    <t>Acura</t>
  </si>
  <si>
    <t>Integra</t>
  </si>
  <si>
    <t>USA</t>
  </si>
  <si>
    <t>TL</t>
  </si>
  <si>
    <t>RL</t>
  </si>
  <si>
    <t>NORWAY</t>
  </si>
  <si>
    <t>Audi</t>
  </si>
  <si>
    <t>A4</t>
  </si>
  <si>
    <t>A6</t>
  </si>
  <si>
    <t>DENMARK</t>
  </si>
  <si>
    <t>A8</t>
  </si>
  <si>
    <t>BMW</t>
  </si>
  <si>
    <t>323i</t>
  </si>
  <si>
    <t>ITALY</t>
  </si>
  <si>
    <t>328i</t>
  </si>
  <si>
    <t>528i</t>
  </si>
  <si>
    <t>Buick</t>
  </si>
  <si>
    <t>Century</t>
  </si>
  <si>
    <t>SWEDEN</t>
  </si>
  <si>
    <t>Regal</t>
  </si>
  <si>
    <t>Park Avenue</t>
  </si>
  <si>
    <t>SINGAPORE</t>
  </si>
  <si>
    <t>LeSabre</t>
  </si>
  <si>
    <t>AUSTRIA</t>
  </si>
  <si>
    <t>Cadillac</t>
  </si>
  <si>
    <t>DeVille</t>
  </si>
  <si>
    <t>Seville</t>
  </si>
  <si>
    <t>Eldorado</t>
  </si>
  <si>
    <t>FRANCE</t>
  </si>
  <si>
    <t>Catera</t>
  </si>
  <si>
    <t>AUSTRALIA</t>
  </si>
  <si>
    <t>Escalade</t>
  </si>
  <si>
    <t>SPAIN</t>
  </si>
  <si>
    <t>Chevrolet</t>
  </si>
  <si>
    <t>Cavalier</t>
  </si>
  <si>
    <t>Malibu</t>
  </si>
  <si>
    <t>Lumina</t>
  </si>
  <si>
    <t>UK</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</si>
  <si>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</si>
  <si>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</si>
  <si>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</si>
  <si>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</si>
  <si>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</si>
  <si>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</si>
  <si>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</si>
  <si>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</si>
  <si>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</si>
  <si>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</si>
  <si>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</si>
  <si>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</si>
  <si>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</si>
  <si>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</si>
  <si>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</si>
  <si>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</si>
  <si>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</si>
  <si>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FINLAND</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</si>
  <si>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</si>
  <si>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</si>
  <si>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</si>
  <si>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</si>
  <si>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</si>
  <si>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</si>
  <si>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</si>
  <si>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</si>
  <si>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</si>
  <si>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</si>
  <si>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</si>
  <si>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</si>
  <si>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</si>
  <si>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</si>
  <si>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</si>
  <si>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</si>
  <si>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</si>
  <si>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</si>
  <si>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</si>
  <si>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</si>
  <si>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</si>
  <si>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</si>
  <si>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</si>
  <si>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</si>
  <si>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</si>
  <si>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</si>
  <si>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PHILIPPINES</t>
  </si>
  <si>
    <t>Hyundai</t>
  </si>
  <si>
    <t>Accent</t>
  </si>
  <si>
    <t>Elantra</t>
  </si>
  <si>
    <t>Sonata</t>
  </si>
  <si>
    <t>CANADA</t>
  </si>
  <si>
    <t>Infiniti</t>
  </si>
  <si>
    <t>I30</t>
  </si>
  <si>
    <t>Jaguar</t>
  </si>
  <si>
    <t>S-Type</t>
  </si>
  <si>
    <t>Jeep</t>
  </si>
  <si>
    <t>Wrangler</t>
  </si>
  <si>
    <t>JAPAN</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</si>
  <si>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</si>
  <si>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</si>
  <si>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</si>
  <si>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</si>
  <si>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</si>
  <si>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</si>
  <si>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</si>
  <si>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</si>
  <si>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</si>
  <si>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</si>
  <si>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</si>
  <si>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</si>
  <si>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</si>
  <si>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</si>
  <si>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</si>
  <si>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</si>
  <si>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</si>
  <si>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</si>
  <si>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</si>
  <si>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</si>
  <si>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</si>
  <si>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</si>
  <si>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</si>
  <si>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</si>
  <si>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</si>
  <si>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</si>
  <si>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</si>
  <si>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</si>
  <si>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</si>
  <si>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</si>
  <si>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</si>
  <si>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</si>
  <si>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</si>
  <si>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</si>
  <si>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</si>
  <si>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</si>
  <si>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</si>
  <si>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</si>
  <si>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</si>
  <si>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</si>
  <si>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GERMANY</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</si>
  <si>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</si>
  <si>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</si>
  <si>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</si>
  <si>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</si>
  <si>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</si>
  <si>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</si>
  <si>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</si>
  <si>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</si>
  <si>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</si>
  <si>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</si>
  <si>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</si>
  <si>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</si>
  <si>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</si>
  <si>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</si>
  <si>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</si>
  <si>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</si>
  <si>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</si>
  <si>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</si>
  <si>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</si>
  <si>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</si>
  <si>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</si>
  <si>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</si>
  <si>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</si>
  <si>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</si>
  <si>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</si>
  <si>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</si>
  <si>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</si>
  <si>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</si>
  <si>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</si>
  <si>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</si>
  <si>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</si>
  <si>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</si>
  <si>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</si>
  <si>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</si>
  <si>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</si>
  <si>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</si>
  <si>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</si>
  <si>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</si>
  <si>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</si>
  <si>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</si>
  <si>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</si>
  <si>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</si>
  <si>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</si>
  <si>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</si>
  <si>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</si>
  <si>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</si>
  <si>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</si>
  <si>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</si>
  <si>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</si>
  <si>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</si>
  <si>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</si>
  <si>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</si>
  <si>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</si>
  <si>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</si>
  <si>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</si>
  <si>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</si>
  <si>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</si>
  <si>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</si>
  <si>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</si>
  <si>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</si>
  <si>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</si>
  <si>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</si>
  <si>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</si>
  <si>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</si>
  <si>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Retention Value</t>
  </si>
  <si>
    <t>HP Level</t>
  </si>
  <si>
    <t>Vehicle_type</t>
  </si>
  <si>
    <t>Passenger</t>
  </si>
  <si>
    <t>Car</t>
  </si>
  <si>
    <t>Row Labels</t>
  </si>
  <si>
    <t>Grand Total</t>
  </si>
  <si>
    <t>Sum of Price</t>
  </si>
  <si>
    <t>Sum of Unit Sales</t>
  </si>
  <si>
    <t>Sum of Retention %</t>
  </si>
  <si>
    <t>Sum of Horsepower</t>
  </si>
  <si>
    <t>Sum of Year Resale Value</t>
  </si>
  <si>
    <t>sum of Resale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</si>
</sst>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0"/>
    <numFmt numFmtId="165" formatCode="[$$-409]#,##0"/>
    <numFmt numFmtId="166"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2">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val="0"/>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scheme val="none"/>
      </font>
      <numFmt numFmtId="165" formatCode="[$$-409]#,##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0"/>
        <color theme="1"/>
        <name val="Arial"/>
        <scheme val="none"/>
      </font>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07/relationships/slicerCache" Target="slicerCaches/slicerCache8.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11.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theme" Target="theme/theme1.xml"/><Relationship Id="rId10" Type="http://schemas.openxmlformats.org/officeDocument/2006/relationships/pivotCacheDefinition" Target="pivotCache/pivotCacheDefinition1.xml"/><Relationship Id="rId19" Type="http://schemas.microsoft.com/office/2007/relationships/slicerCache" Target="slicerCaches/slicerCache9.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microsoft.com/office/2007/relationships/slicerCache" Target="slicerCaches/slicerCache1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'Sunburst Chart'!$T$1</c:f>
              <c:strCache>
                <c:ptCount val="1"/>
                <c:pt idx="0">
                  <c:v>Vehicle_type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93-40BB-9A8D-1237350E913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93-40BB-9A8D-1237350E913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93-40BB-9A8D-1237350E913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193-40BB-9A8D-1237350E913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193-40BB-9A8D-1237350E913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193-40BB-9A8D-1237350E913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193-40BB-9A8D-1237350E913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193-40BB-9A8D-1237350E913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193-40BB-9A8D-1237350E913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193-40BB-9A8D-1237350E913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193-40BB-9A8D-1237350E913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A193-40BB-9A8D-1237350E913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A193-40BB-9A8D-1237350E913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A193-40BB-9A8D-1237350E913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A193-40BB-9A8D-1237350E913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A193-40BB-9A8D-1237350E913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A193-40BB-9A8D-1237350E913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A193-40BB-9A8D-1237350E913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A193-40BB-9A8D-1237350E913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A193-40BB-9A8D-1237350E913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A193-40BB-9A8D-1237350E913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A193-40BB-9A8D-1237350E913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A193-40BB-9A8D-1237350E913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A193-40BB-9A8D-1237350E913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A193-40BB-9A8D-1237350E913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A193-40BB-9A8D-1237350E913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A193-40BB-9A8D-1237350E913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A193-40BB-9A8D-1237350E913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A193-40BB-9A8D-1237350E913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A193-40BB-9A8D-1237350E913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A193-40BB-9A8D-1237350E913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A193-40BB-9A8D-1237350E913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A193-40BB-9A8D-1237350E913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A193-40BB-9A8D-1237350E913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A193-40BB-9A8D-1237350E913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A193-40BB-9A8D-1237350E913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A193-40BB-9A8D-1237350E913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A193-40BB-9A8D-1237350E913F}"/>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A193-40BB-9A8D-1237350E913F}"/>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A193-40BB-9A8D-1237350E913F}"/>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A193-40BB-9A8D-1237350E913F}"/>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A193-40BB-9A8D-1237350E913F}"/>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A193-40BB-9A8D-1237350E913F}"/>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A193-40BB-9A8D-1237350E913F}"/>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A193-40BB-9A8D-1237350E913F}"/>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A193-40BB-9A8D-1237350E913F}"/>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A193-40BB-9A8D-1237350E913F}"/>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A193-40BB-9A8D-1237350E913F}"/>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A193-40BB-9A8D-1237350E913F}"/>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A193-40BB-9A8D-1237350E913F}"/>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A193-40BB-9A8D-1237350E913F}"/>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A193-40BB-9A8D-1237350E913F}"/>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A193-40BB-9A8D-1237350E913F}"/>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A193-40BB-9A8D-1237350E913F}"/>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A193-40BB-9A8D-1237350E913F}"/>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A193-40BB-9A8D-1237350E913F}"/>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A193-40BB-9A8D-1237350E913F}"/>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A193-40BB-9A8D-1237350E913F}"/>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A193-40BB-9A8D-1237350E913F}"/>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A193-40BB-9A8D-1237350E913F}"/>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A193-40BB-9A8D-1237350E913F}"/>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A193-40BB-9A8D-1237350E913F}"/>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A193-40BB-9A8D-1237350E913F}"/>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A193-40BB-9A8D-1237350E913F}"/>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A193-40BB-9A8D-1237350E913F}"/>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A193-40BB-9A8D-1237350E913F}"/>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A193-40BB-9A8D-1237350E913F}"/>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A193-40BB-9A8D-1237350E913F}"/>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A193-40BB-9A8D-1237350E913F}"/>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A193-40BB-9A8D-1237350E913F}"/>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A193-40BB-9A8D-1237350E913F}"/>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A193-40BB-9A8D-1237350E913F}"/>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A193-40BB-9A8D-1237350E913F}"/>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A193-40BB-9A8D-1237350E913F}"/>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A193-40BB-9A8D-1237350E913F}"/>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A193-40BB-9A8D-1237350E913F}"/>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A193-40BB-9A8D-1237350E913F}"/>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A193-40BB-9A8D-1237350E913F}"/>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A193-40BB-9A8D-1237350E913F}"/>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A193-40BB-9A8D-1237350E913F}"/>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A193-40BB-9A8D-1237350E913F}"/>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A193-40BB-9A8D-1237350E913F}"/>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A193-40BB-9A8D-1237350E913F}"/>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A193-40BB-9A8D-1237350E913F}"/>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A193-40BB-9A8D-1237350E913F}"/>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A193-40BB-9A8D-1237350E913F}"/>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A193-40BB-9A8D-1237350E913F}"/>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A193-40BB-9A8D-1237350E913F}"/>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A193-40BB-9A8D-1237350E913F}"/>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A193-40BB-9A8D-1237350E913F}"/>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A193-40BB-9A8D-1237350E913F}"/>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A193-40BB-9A8D-1237350E913F}"/>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A193-40BB-9A8D-1237350E913F}"/>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A193-40BB-9A8D-1237350E913F}"/>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A193-40BB-9A8D-1237350E913F}"/>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A193-40BB-9A8D-1237350E913F}"/>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A193-40BB-9A8D-1237350E913F}"/>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A193-40BB-9A8D-1237350E913F}"/>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A193-40BB-9A8D-1237350E913F}"/>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A193-40BB-9A8D-1237350E913F}"/>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A193-40BB-9A8D-1237350E913F}"/>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A193-40BB-9A8D-1237350E913F}"/>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A193-40BB-9A8D-1237350E913F}"/>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A193-40BB-9A8D-1237350E913F}"/>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A193-40BB-9A8D-1237350E913F}"/>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A193-40BB-9A8D-1237350E913F}"/>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A193-40BB-9A8D-1237350E913F}"/>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A193-40BB-9A8D-1237350E913F}"/>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A193-40BB-9A8D-1237350E913F}"/>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A193-40BB-9A8D-1237350E913F}"/>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A193-40BB-9A8D-1237350E913F}"/>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A193-40BB-9A8D-1237350E913F}"/>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A193-40BB-9A8D-1237350E913F}"/>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A193-40BB-9A8D-1237350E913F}"/>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A193-40BB-9A8D-1237350E913F}"/>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A193-40BB-9A8D-1237350E913F}"/>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A193-40BB-9A8D-1237350E913F}"/>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A193-40BB-9A8D-1237350E913F}"/>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A193-40BB-9A8D-1237350E913F}"/>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A193-40BB-9A8D-1237350E913F}"/>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A193-40BB-9A8D-1237350E913F}"/>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A193-40BB-9A8D-1237350E913F}"/>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A193-40BB-9A8D-1237350E913F}"/>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A193-40BB-9A8D-1237350E913F}"/>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A193-40BB-9A8D-1237350E913F}"/>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A193-40BB-9A8D-1237350E913F}"/>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A193-40BB-9A8D-1237350E913F}"/>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A193-40BB-9A8D-1237350E913F}"/>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A193-40BB-9A8D-1237350E913F}"/>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A193-40BB-9A8D-1237350E913F}"/>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A193-40BB-9A8D-1237350E913F}"/>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A193-40BB-9A8D-1237350E913F}"/>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A193-40BB-9A8D-1237350E913F}"/>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A193-40BB-9A8D-1237350E913F}"/>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A193-40BB-9A8D-1237350E913F}"/>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A193-40BB-9A8D-1237350E913F}"/>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A193-40BB-9A8D-1237350E913F}"/>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A193-40BB-9A8D-1237350E913F}"/>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A193-40BB-9A8D-1237350E913F}"/>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A193-40BB-9A8D-1237350E913F}"/>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A193-40BB-9A8D-1237350E913F}"/>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A193-40BB-9A8D-1237350E913F}"/>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A193-40BB-9A8D-1237350E913F}"/>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A193-40BB-9A8D-1237350E913F}"/>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A193-40BB-9A8D-1237350E913F}"/>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A193-40BB-9A8D-1237350E913F}"/>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A193-40BB-9A8D-1237350E913F}"/>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A193-40BB-9A8D-1237350E913F}"/>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A193-40BB-9A8D-1237350E913F}"/>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A193-40BB-9A8D-1237350E913F}"/>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A193-40BB-9A8D-1237350E913F}"/>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A193-40BB-9A8D-1237350E913F}"/>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A193-40BB-9A8D-1237350E913F}"/>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A193-40BB-9A8D-1237350E913F}"/>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A193-40BB-9A8D-1237350E913F}"/>
              </c:ext>
            </c:extLst>
          </c:dPt>
          <c:cat>
            <c:multiLvlStrRef>
              <c:f>'Sunburst Chart'!$A$2:$S$156</c:f>
              <c:multiLvlStrCache>
                <c:ptCount val="155"/>
                <c:lvl>
                  <c:pt idx="0">
                    <c:v>Medium HP</c:v>
                  </c:pt>
                  <c:pt idx="1">
                    <c:v>Medium HP</c:v>
                  </c:pt>
                  <c:pt idx="2">
                    <c:v>Medium HP</c:v>
                  </c:pt>
                  <c:pt idx="3">
                    <c:v>Medium HP</c:v>
                  </c:pt>
                  <c:pt idx="4">
                    <c:v>Medium HP</c:v>
                  </c:pt>
                  <c:pt idx="5">
                    <c:v>High HP</c:v>
                  </c:pt>
                  <c:pt idx="6">
                    <c:v>Medium HP</c:v>
                  </c:pt>
                  <c:pt idx="7">
                    <c:v>Medium HP</c:v>
                  </c:pt>
                  <c:pt idx="8">
                    <c:v>Medium HP</c:v>
                  </c:pt>
                  <c:pt idx="9">
                    <c:v>Medium HP</c:v>
                  </c:pt>
                  <c:pt idx="10">
                    <c:v>Medium HP</c:v>
                  </c:pt>
                  <c:pt idx="11">
                    <c:v>Medium HP</c:v>
                  </c:pt>
                  <c:pt idx="12">
                    <c:v>Medium HP</c:v>
                  </c:pt>
                  <c:pt idx="13">
                    <c:v>Medium HP</c:v>
                  </c:pt>
                  <c:pt idx="14">
                    <c:v>Medium HP</c:v>
                  </c:pt>
                  <c:pt idx="15">
                    <c:v>Medium HP</c:v>
                  </c:pt>
                  <c:pt idx="16">
                    <c:v>Medium HP</c:v>
                  </c:pt>
                  <c:pt idx="17">
                    <c:v>Medium HP</c:v>
                  </c:pt>
                  <c:pt idx="18">
                    <c:v>Medium HP</c:v>
                  </c:pt>
                  <c:pt idx="19">
                    <c:v>Medium HP</c:v>
                  </c:pt>
                  <c:pt idx="20">
                    <c:v>Medium HP</c:v>
                  </c:pt>
                  <c:pt idx="21">
                    <c:v>Medium HP</c:v>
                  </c:pt>
                  <c:pt idx="22">
                    <c:v>Medium HP</c:v>
                  </c:pt>
                  <c:pt idx="23">
                    <c:v>High HP</c:v>
                  </c:pt>
                  <c:pt idx="24">
                    <c:v>Medium HP</c:v>
                  </c:pt>
                  <c:pt idx="25">
                    <c:v>Low HP</c:v>
                  </c:pt>
                  <c:pt idx="26">
                    <c:v>Medium HP</c:v>
                  </c:pt>
                  <c:pt idx="27">
                    <c:v>Medium HP</c:v>
                  </c:pt>
                  <c:pt idx="28">
                    <c:v>Medium HP</c:v>
                  </c:pt>
                  <c:pt idx="29">
                    <c:v>Medium HP</c:v>
                  </c:pt>
                  <c:pt idx="30">
                    <c:v>Medium HP</c:v>
                  </c:pt>
                  <c:pt idx="31">
                    <c:v>Medium HP</c:v>
                  </c:pt>
                  <c:pt idx="32">
                    <c:v>Medium HP</c:v>
                  </c:pt>
                  <c:pt idx="33">
                    <c:v>Medium HP</c:v>
                  </c:pt>
                  <c:pt idx="34">
                    <c:v>Medium HP</c:v>
                  </c:pt>
                  <c:pt idx="35">
                    <c:v>Medium HP</c:v>
                  </c:pt>
                  <c:pt idx="36">
                    <c:v>Medium HP</c:v>
                  </c:pt>
                  <c:pt idx="37">
                    <c:v>High HP</c:v>
                  </c:pt>
                  <c:pt idx="38">
                    <c:v>Medium HP</c:v>
                  </c:pt>
                  <c:pt idx="39">
                    <c:v>Medium HP</c:v>
                  </c:pt>
                  <c:pt idx="40">
                    <c:v>Medium HP</c:v>
                  </c:pt>
                  <c:pt idx="41">
                    <c:v>Medium HP</c:v>
                  </c:pt>
                  <c:pt idx="42">
                    <c:v>Medium HP</c:v>
                  </c:pt>
                  <c:pt idx="43">
                    <c:v>Medium HP</c:v>
                  </c:pt>
                  <c:pt idx="44">
                    <c:v>Medium HP</c:v>
                  </c:pt>
                  <c:pt idx="45">
                    <c:v>Medium HP</c:v>
                  </c:pt>
                  <c:pt idx="46">
                    <c:v>Medium HP</c:v>
                  </c:pt>
                  <c:pt idx="47">
                    <c:v>Medium HP</c:v>
                  </c:pt>
                  <c:pt idx="48">
                    <c:v>Medium HP</c:v>
                  </c:pt>
                  <c:pt idx="49">
                    <c:v>Medium HP</c:v>
                  </c:pt>
                  <c:pt idx="50">
                    <c:v>Medium HP</c:v>
                  </c:pt>
                  <c:pt idx="51">
                    <c:v>Medium HP</c:v>
                  </c:pt>
                  <c:pt idx="52">
                    <c:v>Medium HP</c:v>
                  </c:pt>
                  <c:pt idx="53">
                    <c:v>Medium HP</c:v>
                  </c:pt>
                  <c:pt idx="54">
                    <c:v>Medium HP</c:v>
                  </c:pt>
                  <c:pt idx="55">
                    <c:v>Medium HP</c:v>
                  </c:pt>
                  <c:pt idx="56">
                    <c:v>Medium HP</c:v>
                  </c:pt>
                  <c:pt idx="57">
                    <c:v>Medium HP</c:v>
                  </c:pt>
                  <c:pt idx="58">
                    <c:v>Medium HP</c:v>
                  </c:pt>
                  <c:pt idx="59">
                    <c:v>Medium HP</c:v>
                  </c:pt>
                  <c:pt idx="60">
                    <c:v>Low HP</c:v>
                  </c:pt>
                  <c:pt idx="61">
                    <c:v>Medium HP</c:v>
                  </c:pt>
                  <c:pt idx="62">
                    <c:v>Medium HP</c:v>
                  </c:pt>
                  <c:pt idx="63">
                    <c:v>Medium HP</c:v>
                  </c:pt>
                  <c:pt idx="64">
                    <c:v>Medium HP</c:v>
                  </c:pt>
                  <c:pt idx="65">
                    <c:v>Medium HP</c:v>
                  </c:pt>
                  <c:pt idx="66">
                    <c:v>Medium HP</c:v>
                  </c:pt>
                  <c:pt idx="67">
                    <c:v>Medium HP</c:v>
                  </c:pt>
                  <c:pt idx="68">
                    <c:v>Medium HP</c:v>
                  </c:pt>
                  <c:pt idx="69">
                    <c:v>Medium HP</c:v>
                  </c:pt>
                  <c:pt idx="70">
                    <c:v>High HP</c:v>
                  </c:pt>
                  <c:pt idx="71">
                    <c:v>Medium HP</c:v>
                  </c:pt>
                  <c:pt idx="72">
                    <c:v>Medium HP</c:v>
                  </c:pt>
                  <c:pt idx="73">
                    <c:v>Medium HP</c:v>
                  </c:pt>
                  <c:pt idx="74">
                    <c:v>Medium HP</c:v>
                  </c:pt>
                  <c:pt idx="75">
                    <c:v>Medium HP</c:v>
                  </c:pt>
                  <c:pt idx="76">
                    <c:v>High HP</c:v>
                  </c:pt>
                  <c:pt idx="77">
                    <c:v>Medium HP</c:v>
                  </c:pt>
                  <c:pt idx="78">
                    <c:v>Medium HP</c:v>
                  </c:pt>
                  <c:pt idx="79">
                    <c:v>Medium HP</c:v>
                  </c:pt>
                  <c:pt idx="80">
                    <c:v>Medium HP</c:v>
                  </c:pt>
                  <c:pt idx="81">
                    <c:v>Medium HP</c:v>
                  </c:pt>
                  <c:pt idx="82">
                    <c:v>Medium HP</c:v>
                  </c:pt>
                  <c:pt idx="83">
                    <c:v>Medium HP</c:v>
                  </c:pt>
                  <c:pt idx="84">
                    <c:v>Medium HP</c:v>
                  </c:pt>
                  <c:pt idx="85">
                    <c:v>Medium HP</c:v>
                  </c:pt>
                  <c:pt idx="86">
                    <c:v>Medium HP</c:v>
                  </c:pt>
                  <c:pt idx="87">
                    <c:v>Medium HP</c:v>
                  </c:pt>
                  <c:pt idx="88">
                    <c:v>Medium HP</c:v>
                  </c:pt>
                  <c:pt idx="89">
                    <c:v>Medium HP</c:v>
                  </c:pt>
                  <c:pt idx="90">
                    <c:v>Medium HP</c:v>
                  </c:pt>
                  <c:pt idx="91">
                    <c:v>Medium HP</c:v>
                  </c:pt>
                  <c:pt idx="92">
                    <c:v>Medium HP</c:v>
                  </c:pt>
                  <c:pt idx="93">
                    <c:v>High HP</c:v>
                  </c:pt>
                  <c:pt idx="94">
                    <c:v>Medium HP</c:v>
                  </c:pt>
                  <c:pt idx="95">
                    <c:v>Medium HP</c:v>
                  </c:pt>
                  <c:pt idx="96">
                    <c:v>Medium HP</c:v>
                  </c:pt>
                  <c:pt idx="97">
                    <c:v>High HP</c:v>
                  </c:pt>
                  <c:pt idx="98">
                    <c:v>Medium HP</c:v>
                  </c:pt>
                  <c:pt idx="99">
                    <c:v>Medium HP</c:v>
                  </c:pt>
                  <c:pt idx="100">
                    <c:v>Medium HP</c:v>
                  </c:pt>
                  <c:pt idx="101">
                    <c:v>Medium HP</c:v>
                  </c:pt>
                  <c:pt idx="102">
                    <c:v>Medium HP</c:v>
                  </c:pt>
                  <c:pt idx="103">
                    <c:v>Medium HP</c:v>
                  </c:pt>
                  <c:pt idx="104">
                    <c:v>Medium HP</c:v>
                  </c:pt>
                  <c:pt idx="105">
                    <c:v>Medium HP</c:v>
                  </c:pt>
                  <c:pt idx="106">
                    <c:v>Medium HP</c:v>
                  </c:pt>
                  <c:pt idx="107">
                    <c:v>Medium HP</c:v>
                  </c:pt>
                  <c:pt idx="108">
                    <c:v>Medium HP</c:v>
                  </c:pt>
                  <c:pt idx="109">
                    <c:v>Medium HP</c:v>
                  </c:pt>
                  <c:pt idx="110">
                    <c:v>Medium HP</c:v>
                  </c:pt>
                  <c:pt idx="111">
                    <c:v>Medium HP</c:v>
                  </c:pt>
                  <c:pt idx="112">
                    <c:v>Medium HP</c:v>
                  </c:pt>
                  <c:pt idx="113">
                    <c:v>Medium HP</c:v>
                  </c:pt>
                  <c:pt idx="114">
                    <c:v>Medium HP</c:v>
                  </c:pt>
                  <c:pt idx="115">
                    <c:v>Medium HP</c:v>
                  </c:pt>
                  <c:pt idx="116">
                    <c:v>Medium HP</c:v>
                  </c:pt>
                  <c:pt idx="117">
                    <c:v>Medium HP</c:v>
                  </c:pt>
                  <c:pt idx="118">
                    <c:v>Medium HP</c:v>
                  </c:pt>
                  <c:pt idx="119">
                    <c:v>Medium HP</c:v>
                  </c:pt>
                  <c:pt idx="120">
                    <c:v>Medium HP</c:v>
                  </c:pt>
                  <c:pt idx="121">
                    <c:v>Medium HP</c:v>
                  </c:pt>
                  <c:pt idx="122">
                    <c:v>Medium HP</c:v>
                  </c:pt>
                  <c:pt idx="123">
                    <c:v>High HP</c:v>
                  </c:pt>
                  <c:pt idx="124">
                    <c:v>High HP</c:v>
                  </c:pt>
                  <c:pt idx="125">
                    <c:v>Medium HP</c:v>
                  </c:pt>
                  <c:pt idx="126">
                    <c:v>Medium HP</c:v>
                  </c:pt>
                  <c:pt idx="127">
                    <c:v>Medium HP</c:v>
                  </c:pt>
                  <c:pt idx="128">
                    <c:v>Medium HP</c:v>
                  </c:pt>
                  <c:pt idx="129">
                    <c:v>Medium HP</c:v>
                  </c:pt>
                  <c:pt idx="130">
                    <c:v>Medium HP</c:v>
                  </c:pt>
                  <c:pt idx="131">
                    <c:v>Medium HP</c:v>
                  </c:pt>
                  <c:pt idx="132">
                    <c:v>Medium HP</c:v>
                  </c:pt>
                  <c:pt idx="133">
                    <c:v>Medium HP</c:v>
                  </c:pt>
                  <c:pt idx="134">
                    <c:v>Medium HP</c:v>
                  </c:pt>
                  <c:pt idx="135">
                    <c:v>Medium HP</c:v>
                  </c:pt>
                  <c:pt idx="136">
                    <c:v>Medium HP</c:v>
                  </c:pt>
                  <c:pt idx="137">
                    <c:v>Medium HP</c:v>
                  </c:pt>
                  <c:pt idx="138">
                    <c:v>Medium HP</c:v>
                  </c:pt>
                  <c:pt idx="139">
                    <c:v>Medium HP</c:v>
                  </c:pt>
                  <c:pt idx="140">
                    <c:v>Medium HP</c:v>
                  </c:pt>
                  <c:pt idx="141">
                    <c:v>Medium HP</c:v>
                  </c:pt>
                  <c:pt idx="142">
                    <c:v>Medium HP</c:v>
                  </c:pt>
                  <c:pt idx="143">
                    <c:v>Medium HP</c:v>
                  </c:pt>
                  <c:pt idx="144">
                    <c:v>Medium HP</c:v>
                  </c:pt>
                  <c:pt idx="145">
                    <c:v>Medium HP</c:v>
                  </c:pt>
                  <c:pt idx="146">
                    <c:v>Medium HP</c:v>
                  </c:pt>
                  <c:pt idx="147">
                    <c:v>Medium HP</c:v>
                  </c:pt>
                  <c:pt idx="148">
                    <c:v>Medium HP</c:v>
                  </c:pt>
                  <c:pt idx="149">
                    <c:v>Medium HP</c:v>
                  </c:pt>
                  <c:pt idx="150">
                    <c:v>Medium HP</c:v>
                  </c:pt>
                  <c:pt idx="151">
                    <c:v>Medium HP</c:v>
                  </c:pt>
                  <c:pt idx="152">
                    <c:v>Medium HP</c:v>
                  </c:pt>
                  <c:pt idx="153">
                    <c:v>Medium HP</c:v>
                  </c:pt>
                  <c:pt idx="154">
                    <c:v>Medium HP</c:v>
                  </c:pt>
                </c:lvl>
                <c:lvl>
                  <c:pt idx="0">
                    <c:v>140</c:v>
                  </c:pt>
                  <c:pt idx="1">
                    <c:v>225</c:v>
                  </c:pt>
                  <c:pt idx="2">
                    <c:v>210</c:v>
                  </c:pt>
                  <c:pt idx="3">
                    <c:v>150</c:v>
                  </c:pt>
                  <c:pt idx="4">
                    <c:v>200</c:v>
                  </c:pt>
                  <c:pt idx="5">
                    <c:v>310</c:v>
                  </c:pt>
                  <c:pt idx="6">
                    <c:v>170</c:v>
                  </c:pt>
                  <c:pt idx="7">
                    <c:v>193</c:v>
                  </c:pt>
                  <c:pt idx="8">
                    <c:v>193</c:v>
                  </c:pt>
                  <c:pt idx="9">
                    <c:v>175</c:v>
                  </c:pt>
                  <c:pt idx="10">
                    <c:v>240</c:v>
                  </c:pt>
                  <c:pt idx="11">
                    <c:v>205</c:v>
                  </c:pt>
                  <c:pt idx="12">
                    <c:v>205</c:v>
                  </c:pt>
                  <c:pt idx="13">
                    <c:v>275</c:v>
                  </c:pt>
                  <c:pt idx="14">
                    <c:v>275</c:v>
                  </c:pt>
                  <c:pt idx="15">
                    <c:v>275</c:v>
                  </c:pt>
                  <c:pt idx="16">
                    <c:v>200</c:v>
                  </c:pt>
                  <c:pt idx="17">
                    <c:v>255</c:v>
                  </c:pt>
                  <c:pt idx="18">
                    <c:v>115</c:v>
                  </c:pt>
                  <c:pt idx="19">
                    <c:v>170</c:v>
                  </c:pt>
                  <c:pt idx="20">
                    <c:v>175</c:v>
                  </c:pt>
                  <c:pt idx="21">
                    <c:v>180</c:v>
                  </c:pt>
                  <c:pt idx="22">
                    <c:v>200</c:v>
                  </c:pt>
                  <c:pt idx="23">
                    <c:v>345</c:v>
                  </c:pt>
                  <c:pt idx="24">
                    <c:v>120</c:v>
                  </c:pt>
                  <c:pt idx="25">
                    <c:v>55</c:v>
                  </c:pt>
                  <c:pt idx="26">
                    <c:v>180</c:v>
                  </c:pt>
                  <c:pt idx="27">
                    <c:v>163</c:v>
                  </c:pt>
                  <c:pt idx="28">
                    <c:v>168</c:v>
                  </c:pt>
                  <c:pt idx="29">
                    <c:v>200</c:v>
                  </c:pt>
                  <c:pt idx="30">
                    <c:v>132</c:v>
                  </c:pt>
                  <c:pt idx="31">
                    <c:v>253</c:v>
                  </c:pt>
                  <c:pt idx="32">
                    <c:v>253</c:v>
                  </c:pt>
                  <c:pt idx="33">
                    <c:v>132</c:v>
                  </c:pt>
                  <c:pt idx="34">
                    <c:v>163</c:v>
                  </c:pt>
                  <c:pt idx="35">
                    <c:v>168</c:v>
                  </c:pt>
                  <c:pt idx="36">
                    <c:v>202</c:v>
                  </c:pt>
                  <c:pt idx="37">
                    <c:v>450</c:v>
                  </c:pt>
                  <c:pt idx="38">
                    <c:v>230</c:v>
                  </c:pt>
                  <c:pt idx="39">
                    <c:v>175</c:v>
                  </c:pt>
                  <c:pt idx="40">
                    <c:v>175</c:v>
                  </c:pt>
                  <c:pt idx="41">
                    <c:v>120</c:v>
                  </c:pt>
                  <c:pt idx="42">
                    <c:v>230</c:v>
                  </c:pt>
                  <c:pt idx="43">
                    <c:v>150</c:v>
                  </c:pt>
                  <c:pt idx="44">
                    <c:v>110</c:v>
                  </c:pt>
                  <c:pt idx="45">
                    <c:v>190</c:v>
                  </c:pt>
                  <c:pt idx="46">
                    <c:v>170</c:v>
                  </c:pt>
                  <c:pt idx="47">
                    <c:v>155</c:v>
                  </c:pt>
                  <c:pt idx="48">
                    <c:v>107</c:v>
                  </c:pt>
                  <c:pt idx="49">
                    <c:v>200</c:v>
                  </c:pt>
                  <c:pt idx="50">
                    <c:v>210</c:v>
                  </c:pt>
                  <c:pt idx="51">
                    <c:v>150</c:v>
                  </c:pt>
                  <c:pt idx="52">
                    <c:v>240</c:v>
                  </c:pt>
                  <c:pt idx="53">
                    <c:v>119</c:v>
                  </c:pt>
                  <c:pt idx="54">
                    <c:v>220</c:v>
                  </c:pt>
                  <c:pt idx="55">
                    <c:v>106</c:v>
                  </c:pt>
                  <c:pt idx="56">
                    <c:v>135</c:v>
                  </c:pt>
                  <c:pt idx="57">
                    <c:v>146</c:v>
                  </c:pt>
                  <c:pt idx="58">
                    <c:v>205</c:v>
                  </c:pt>
                  <c:pt idx="59">
                    <c:v>210</c:v>
                  </c:pt>
                  <c:pt idx="60">
                    <c:v>92</c:v>
                  </c:pt>
                  <c:pt idx="61">
                    <c:v>140</c:v>
                  </c:pt>
                  <c:pt idx="62">
                    <c:v>148</c:v>
                  </c:pt>
                  <c:pt idx="63">
                    <c:v>227</c:v>
                  </c:pt>
                  <c:pt idx="64">
                    <c:v>240</c:v>
                  </c:pt>
                  <c:pt idx="65">
                    <c:v>120</c:v>
                  </c:pt>
                  <c:pt idx="66">
                    <c:v>190</c:v>
                  </c:pt>
                  <c:pt idx="67">
                    <c:v>195</c:v>
                  </c:pt>
                  <c:pt idx="68">
                    <c:v>210</c:v>
                  </c:pt>
                  <c:pt idx="69">
                    <c:v>225</c:v>
                  </c:pt>
                  <c:pt idx="70">
                    <c:v>300</c:v>
                  </c:pt>
                  <c:pt idx="71">
                    <c:v>290</c:v>
                  </c:pt>
                  <c:pt idx="72">
                    <c:v>230</c:v>
                  </c:pt>
                  <c:pt idx="73">
                    <c:v>220</c:v>
                  </c:pt>
                  <c:pt idx="74">
                    <c:v>275</c:v>
                  </c:pt>
                  <c:pt idx="75">
                    <c:v>215</c:v>
                  </c:pt>
                  <c:pt idx="76">
                    <c:v>300</c:v>
                  </c:pt>
                  <c:pt idx="77">
                    <c:v>113</c:v>
                  </c:pt>
                  <c:pt idx="78">
                    <c:v>154</c:v>
                  </c:pt>
                  <c:pt idx="79">
                    <c:v>145</c:v>
                  </c:pt>
                  <c:pt idx="80">
                    <c:v>210</c:v>
                  </c:pt>
                  <c:pt idx="81">
                    <c:v>161</c:v>
                  </c:pt>
                  <c:pt idx="82">
                    <c:v>200</c:v>
                  </c:pt>
                  <c:pt idx="83">
                    <c:v>173</c:v>
                  </c:pt>
                  <c:pt idx="84">
                    <c:v>125</c:v>
                  </c:pt>
                  <c:pt idx="85">
                    <c:v>125</c:v>
                  </c:pt>
                  <c:pt idx="86">
                    <c:v>153</c:v>
                  </c:pt>
                  <c:pt idx="87">
                    <c:v>200</c:v>
                  </c:pt>
                  <c:pt idx="88">
                    <c:v>210</c:v>
                  </c:pt>
                  <c:pt idx="89">
                    <c:v>170</c:v>
                  </c:pt>
                  <c:pt idx="90">
                    <c:v>185</c:v>
                  </c:pt>
                  <c:pt idx="91">
                    <c:v>221</c:v>
                  </c:pt>
                  <c:pt idx="92">
                    <c:v>275</c:v>
                  </c:pt>
                  <c:pt idx="93">
                    <c:v>302</c:v>
                  </c:pt>
                  <c:pt idx="94">
                    <c:v>190</c:v>
                  </c:pt>
                  <c:pt idx="95">
                    <c:v>185</c:v>
                  </c:pt>
                  <c:pt idx="96">
                    <c:v>215</c:v>
                  </c:pt>
                  <c:pt idx="97">
                    <c:v>302</c:v>
                  </c:pt>
                  <c:pt idx="98">
                    <c:v>215</c:v>
                  </c:pt>
                  <c:pt idx="99">
                    <c:v>126</c:v>
                  </c:pt>
                  <c:pt idx="100">
                    <c:v>155</c:v>
                  </c:pt>
                  <c:pt idx="101">
                    <c:v>222</c:v>
                  </c:pt>
                  <c:pt idx="102">
                    <c:v>170</c:v>
                  </c:pt>
                  <c:pt idx="103">
                    <c:v>170</c:v>
                  </c:pt>
                  <c:pt idx="104">
                    <c:v>170</c:v>
                  </c:pt>
                  <c:pt idx="105">
                    <c:v>170</c:v>
                  </c:pt>
                  <c:pt idx="106">
                    <c:v>150</c:v>
                  </c:pt>
                  <c:pt idx="107">
                    <c:v>215</c:v>
                  </c:pt>
                  <c:pt idx="108">
                    <c:v>150</c:v>
                  </c:pt>
                  <c:pt idx="109">
                    <c:v>250</c:v>
                  </c:pt>
                  <c:pt idx="110">
                    <c:v>190</c:v>
                  </c:pt>
                  <c:pt idx="111">
                    <c:v>185</c:v>
                  </c:pt>
                  <c:pt idx="112">
                    <c:v>132</c:v>
                  </c:pt>
                  <c:pt idx="113">
                    <c:v>132</c:v>
                  </c:pt>
                  <c:pt idx="114">
                    <c:v>150</c:v>
                  </c:pt>
                  <c:pt idx="115">
                    <c:v>253</c:v>
                  </c:pt>
                  <c:pt idx="116">
                    <c:v>150</c:v>
                  </c:pt>
                  <c:pt idx="117">
                    <c:v>175</c:v>
                  </c:pt>
                  <c:pt idx="118">
                    <c:v>200</c:v>
                  </c:pt>
                  <c:pt idx="119">
                    <c:v>195</c:v>
                  </c:pt>
                  <c:pt idx="120">
                    <c:v>205</c:v>
                  </c:pt>
                  <c:pt idx="121">
                    <c:v>185</c:v>
                  </c:pt>
                  <c:pt idx="122">
                    <c:v>217</c:v>
                  </c:pt>
                  <c:pt idx="123">
                    <c:v>300</c:v>
                  </c:pt>
                  <c:pt idx="124">
                    <c:v>300</c:v>
                  </c:pt>
                  <c:pt idx="125">
                    <c:v>170</c:v>
                  </c:pt>
                  <c:pt idx="126">
                    <c:v>185</c:v>
                  </c:pt>
                  <c:pt idx="127">
                    <c:v>100</c:v>
                  </c:pt>
                  <c:pt idx="128">
                    <c:v>100</c:v>
                  </c:pt>
                  <c:pt idx="129">
                    <c:v>124</c:v>
                  </c:pt>
                  <c:pt idx="130">
                    <c:v>137</c:v>
                  </c:pt>
                  <c:pt idx="131">
                    <c:v>137</c:v>
                  </c:pt>
                  <c:pt idx="132">
                    <c:v>165</c:v>
                  </c:pt>
                  <c:pt idx="133">
                    <c:v>165</c:v>
                  </c:pt>
                  <c:pt idx="134">
                    <c:v>120</c:v>
                  </c:pt>
                  <c:pt idx="135">
                    <c:v>133</c:v>
                  </c:pt>
                  <c:pt idx="136">
                    <c:v>210</c:v>
                  </c:pt>
                  <c:pt idx="137">
                    <c:v>140</c:v>
                  </c:pt>
                  <c:pt idx="138">
                    <c:v>142</c:v>
                  </c:pt>
                  <c:pt idx="139">
                    <c:v>194</c:v>
                  </c:pt>
                  <c:pt idx="140">
                    <c:v>127</c:v>
                  </c:pt>
                  <c:pt idx="141">
                    <c:v>150</c:v>
                  </c:pt>
                  <c:pt idx="142">
                    <c:v>230</c:v>
                  </c:pt>
                  <c:pt idx="143">
                    <c:v>115</c:v>
                  </c:pt>
                  <c:pt idx="144">
                    <c:v>115</c:v>
                  </c:pt>
                  <c:pt idx="145">
                    <c:v>150</c:v>
                  </c:pt>
                  <c:pt idx="146">
                    <c:v>115</c:v>
                  </c:pt>
                  <c:pt idx="147">
                    <c:v>115</c:v>
                  </c:pt>
                  <c:pt idx="148">
                    <c:v>115</c:v>
                  </c:pt>
                  <c:pt idx="149">
                    <c:v>160</c:v>
                  </c:pt>
                  <c:pt idx="150">
                    <c:v>160</c:v>
                  </c:pt>
                  <c:pt idx="151">
                    <c:v>168</c:v>
                  </c:pt>
                  <c:pt idx="152">
                    <c:v>168</c:v>
                  </c:pt>
                  <c:pt idx="153">
                    <c:v>236</c:v>
                  </c:pt>
                  <c:pt idx="154">
                    <c:v>201</c:v>
                  </c:pt>
                </c:lvl>
                <c:lvl>
                  <c:pt idx="0">
                    <c:v>1.8</c:v>
                  </c:pt>
                  <c:pt idx="1">
                    <c:v>3.2</c:v>
                  </c:pt>
                  <c:pt idx="2">
                    <c:v>3.5</c:v>
                  </c:pt>
                  <c:pt idx="3">
                    <c:v>1.8</c:v>
                  </c:pt>
                  <c:pt idx="4">
                    <c:v>2.8</c:v>
                  </c:pt>
                  <c:pt idx="5">
                    <c:v>4.2</c:v>
                  </c:pt>
                  <c:pt idx="6">
                    <c:v>2.5</c:v>
                  </c:pt>
                  <c:pt idx="7">
                    <c:v>2.8</c:v>
                  </c:pt>
                  <c:pt idx="8">
                    <c:v>2.8</c:v>
                  </c:pt>
                  <c:pt idx="9">
                    <c:v>3.1</c:v>
                  </c:pt>
                  <c:pt idx="10">
                    <c:v>3.8</c:v>
                  </c:pt>
                  <c:pt idx="11">
                    <c:v>3.8</c:v>
                  </c:pt>
                  <c:pt idx="12">
                    <c:v>3.8</c:v>
                  </c:pt>
                  <c:pt idx="13">
                    <c:v>4.6</c:v>
                  </c:pt>
                  <c:pt idx="14">
                    <c:v>4.6</c:v>
                  </c:pt>
                  <c:pt idx="15">
                    <c:v>4.6</c:v>
                  </c:pt>
                  <c:pt idx="16">
                    <c:v>3</c:v>
                  </c:pt>
                  <c:pt idx="17">
                    <c:v>5.7</c:v>
                  </c:pt>
                  <c:pt idx="18">
                    <c:v>2.2</c:v>
                  </c:pt>
                  <c:pt idx="19">
                    <c:v>3.1</c:v>
                  </c:pt>
                  <c:pt idx="20">
                    <c:v>3.1</c:v>
                  </c:pt>
                  <c:pt idx="21">
                    <c:v>3.4</c:v>
                  </c:pt>
                  <c:pt idx="22">
                    <c:v>3.8</c:v>
                  </c:pt>
                  <c:pt idx="23">
                    <c:v>5.7</c:v>
                  </c:pt>
                  <c:pt idx="24">
                    <c:v>1.8</c:v>
                  </c:pt>
                  <c:pt idx="25">
                    <c:v>1</c:v>
                  </c:pt>
                  <c:pt idx="26">
                    <c:v>3.4</c:v>
                  </c:pt>
                  <c:pt idx="27">
                    <c:v>2.5</c:v>
                  </c:pt>
                  <c:pt idx="28">
                    <c:v>2.5</c:v>
                  </c:pt>
                  <c:pt idx="29">
                    <c:v>2.7</c:v>
                  </c:pt>
                  <c:pt idx="30">
                    <c:v>2</c:v>
                  </c:pt>
                  <c:pt idx="31">
                    <c:v>3.5</c:v>
                  </c:pt>
                  <c:pt idx="32">
                    <c:v>3.5</c:v>
                  </c:pt>
                  <c:pt idx="33">
                    <c:v>2</c:v>
                  </c:pt>
                  <c:pt idx="34">
                    <c:v>2.5</c:v>
                  </c:pt>
                  <c:pt idx="35">
                    <c:v>2.5</c:v>
                  </c:pt>
                  <c:pt idx="36">
                    <c:v>2.7</c:v>
                  </c:pt>
                  <c:pt idx="37">
                    <c:v>8</c:v>
                  </c:pt>
                  <c:pt idx="38">
                    <c:v>5.2</c:v>
                  </c:pt>
                  <c:pt idx="39">
                    <c:v>3.9</c:v>
                  </c:pt>
                  <c:pt idx="40">
                    <c:v>3.9</c:v>
                  </c:pt>
                  <c:pt idx="41">
                    <c:v>2.5</c:v>
                  </c:pt>
                  <c:pt idx="42">
                    <c:v>5.2</c:v>
                  </c:pt>
                  <c:pt idx="43">
                    <c:v>2.4</c:v>
                  </c:pt>
                  <c:pt idx="44">
                    <c:v>2</c:v>
                  </c:pt>
                  <c:pt idx="45">
                    <c:v>3.8</c:v>
                  </c:pt>
                  <c:pt idx="46">
                    <c:v>2.5</c:v>
                  </c:pt>
                  <c:pt idx="47">
                    <c:v>3</c:v>
                  </c:pt>
                  <c:pt idx="48">
                    <c:v>2</c:v>
                  </c:pt>
                  <c:pt idx="49">
                    <c:v>4.6</c:v>
                  </c:pt>
                  <c:pt idx="50">
                    <c:v>4</c:v>
                  </c:pt>
                  <c:pt idx="51">
                    <c:v>3</c:v>
                  </c:pt>
                  <c:pt idx="52">
                    <c:v>4.6</c:v>
                  </c:pt>
                  <c:pt idx="53">
                    <c:v>2.5</c:v>
                  </c:pt>
                  <c:pt idx="54">
                    <c:v>4.6</c:v>
                  </c:pt>
                  <c:pt idx="55">
                    <c:v>1.6</c:v>
                  </c:pt>
                  <c:pt idx="56">
                    <c:v>2.3</c:v>
                  </c:pt>
                  <c:pt idx="57">
                    <c:v>2</c:v>
                  </c:pt>
                  <c:pt idx="58">
                    <c:v>3.2</c:v>
                  </c:pt>
                  <c:pt idx="59">
                    <c:v>3.5</c:v>
                  </c:pt>
                  <c:pt idx="60">
                    <c:v>1.5</c:v>
                  </c:pt>
                  <c:pt idx="61">
                    <c:v>2</c:v>
                  </c:pt>
                  <c:pt idx="62">
                    <c:v>2.4</c:v>
                  </c:pt>
                  <c:pt idx="63">
                    <c:v>3</c:v>
                  </c:pt>
                  <c:pt idx="64">
                    <c:v>3</c:v>
                  </c:pt>
                  <c:pt idx="65">
                    <c:v>2.5</c:v>
                  </c:pt>
                  <c:pt idx="66">
                    <c:v>4</c:v>
                  </c:pt>
                  <c:pt idx="67">
                    <c:v>4</c:v>
                  </c:pt>
                  <c:pt idx="68">
                    <c:v>3</c:v>
                  </c:pt>
                  <c:pt idx="69">
                    <c:v>3</c:v>
                  </c:pt>
                  <c:pt idx="70">
                    <c:v>4</c:v>
                  </c:pt>
                  <c:pt idx="71">
                    <c:v>4</c:v>
                  </c:pt>
                  <c:pt idx="72">
                    <c:v>4.7</c:v>
                  </c:pt>
                  <c:pt idx="73">
                    <c:v>3</c:v>
                  </c:pt>
                  <c:pt idx="74">
                    <c:v>4.6</c:v>
                  </c:pt>
                  <c:pt idx="75">
                    <c:v>4.6</c:v>
                  </c:pt>
                  <c:pt idx="76">
                    <c:v>5.4</c:v>
                  </c:pt>
                  <c:pt idx="77">
                    <c:v>1.8</c:v>
                  </c:pt>
                  <c:pt idx="78">
                    <c:v>2.4</c:v>
                  </c:pt>
                  <c:pt idx="79">
                    <c:v>2.4</c:v>
                  </c:pt>
                  <c:pt idx="80">
                    <c:v>3.5</c:v>
                  </c:pt>
                  <c:pt idx="81">
                    <c:v>3</c:v>
                  </c:pt>
                  <c:pt idx="82">
                    <c:v>3.5</c:v>
                  </c:pt>
                  <c:pt idx="83">
                    <c:v>3</c:v>
                  </c:pt>
                  <c:pt idx="84">
                    <c:v>2</c:v>
                  </c:pt>
                  <c:pt idx="85">
                    <c:v>2</c:v>
                  </c:pt>
                  <c:pt idx="86">
                    <c:v>3</c:v>
                  </c:pt>
                  <c:pt idx="87">
                    <c:v>4.6</c:v>
                  </c:pt>
                  <c:pt idx="88">
                    <c:v>4</c:v>
                  </c:pt>
                  <c:pt idx="89">
                    <c:v>3.3</c:v>
                  </c:pt>
                  <c:pt idx="90">
                    <c:v>2.3</c:v>
                  </c:pt>
                  <c:pt idx="91">
                    <c:v>3.2</c:v>
                  </c:pt>
                  <c:pt idx="92">
                    <c:v>4.3</c:v>
                  </c:pt>
                  <c:pt idx="93">
                    <c:v>5</c:v>
                  </c:pt>
                  <c:pt idx="94">
                    <c:v>2.3</c:v>
                  </c:pt>
                  <c:pt idx="95">
                    <c:v>2.3</c:v>
                  </c:pt>
                  <c:pt idx="96">
                    <c:v>3.2</c:v>
                  </c:pt>
                  <c:pt idx="97">
                    <c:v>5</c:v>
                  </c:pt>
                  <c:pt idx="98">
                    <c:v>3.2</c:v>
                  </c:pt>
                  <c:pt idx="99">
                    <c:v>1.8</c:v>
                  </c:pt>
                  <c:pt idx="100">
                    <c:v>2.4</c:v>
                  </c:pt>
                  <c:pt idx="101">
                    <c:v>3</c:v>
                  </c:pt>
                  <c:pt idx="102">
                    <c:v>3.3</c:v>
                  </c:pt>
                  <c:pt idx="103">
                    <c:v>3.3</c:v>
                  </c:pt>
                  <c:pt idx="104">
                    <c:v>3.3</c:v>
                  </c:pt>
                  <c:pt idx="105">
                    <c:v>3.3</c:v>
                  </c:pt>
                  <c:pt idx="106">
                    <c:v>3.1</c:v>
                  </c:pt>
                  <c:pt idx="107">
                    <c:v>3.5</c:v>
                  </c:pt>
                  <c:pt idx="108">
                    <c:v>2.4</c:v>
                  </c:pt>
                  <c:pt idx="109">
                    <c:v>4</c:v>
                  </c:pt>
                  <c:pt idx="110">
                    <c:v>4.3</c:v>
                  </c:pt>
                  <c:pt idx="111">
                    <c:v>3.4</c:v>
                  </c:pt>
                  <c:pt idx="112">
                    <c:v>2</c:v>
                  </c:pt>
                  <c:pt idx="113">
                    <c:v>2</c:v>
                  </c:pt>
                  <c:pt idx="114">
                    <c:v>2.4</c:v>
                  </c:pt>
                  <c:pt idx="115">
                    <c:v>3.5</c:v>
                  </c:pt>
                  <c:pt idx="116">
                    <c:v>2.4</c:v>
                  </c:pt>
                  <c:pt idx="117">
                    <c:v>3.4</c:v>
                  </c:pt>
                  <c:pt idx="118">
                    <c:v>3.8</c:v>
                  </c:pt>
                  <c:pt idx="119">
                    <c:v>3.8</c:v>
                  </c:pt>
                  <c:pt idx="120">
                    <c:v>3.8</c:v>
                  </c:pt>
                  <c:pt idx="121">
                    <c:v>3.4</c:v>
                  </c:pt>
                  <c:pt idx="122">
                    <c:v>2.7</c:v>
                  </c:pt>
                  <c:pt idx="123">
                    <c:v>3.4</c:v>
                  </c:pt>
                  <c:pt idx="124">
                    <c:v>3.4</c:v>
                  </c:pt>
                  <c:pt idx="125">
                    <c:v>2.3</c:v>
                  </c:pt>
                  <c:pt idx="126">
                    <c:v>2</c:v>
                  </c:pt>
                  <c:pt idx="127">
                    <c:v>1.9</c:v>
                  </c:pt>
                  <c:pt idx="128">
                    <c:v>1.9</c:v>
                  </c:pt>
                  <c:pt idx="129">
                    <c:v>1.9</c:v>
                  </c:pt>
                  <c:pt idx="130">
                    <c:v>2.2</c:v>
                  </c:pt>
                  <c:pt idx="131">
                    <c:v>2.2</c:v>
                  </c:pt>
                  <c:pt idx="132">
                    <c:v>2.5</c:v>
                  </c:pt>
                  <c:pt idx="133">
                    <c:v>2.5</c:v>
                  </c:pt>
                  <c:pt idx="134">
                    <c:v>1.8</c:v>
                  </c:pt>
                  <c:pt idx="135">
                    <c:v>2.2</c:v>
                  </c:pt>
                  <c:pt idx="136">
                    <c:v>3</c:v>
                  </c:pt>
                  <c:pt idx="137">
                    <c:v>1.8</c:v>
                  </c:pt>
                  <c:pt idx="138">
                    <c:v>2.4</c:v>
                  </c:pt>
                  <c:pt idx="139">
                    <c:v>3</c:v>
                  </c:pt>
                  <c:pt idx="140">
                    <c:v>2</c:v>
                  </c:pt>
                  <c:pt idx="141">
                    <c:v>2.7</c:v>
                  </c:pt>
                  <c:pt idx="142">
                    <c:v>4.7</c:v>
                  </c:pt>
                  <c:pt idx="143">
                    <c:v>2</c:v>
                  </c:pt>
                  <c:pt idx="144">
                    <c:v>2</c:v>
                  </c:pt>
                  <c:pt idx="145">
                    <c:v>1.8</c:v>
                  </c:pt>
                  <c:pt idx="146">
                    <c:v>2</c:v>
                  </c:pt>
                  <c:pt idx="147">
                    <c:v>2</c:v>
                  </c:pt>
                  <c:pt idx="148">
                    <c:v>2</c:v>
                  </c:pt>
                  <c:pt idx="149">
                    <c:v>1.9</c:v>
                  </c:pt>
                  <c:pt idx="150">
                    <c:v>1.9</c:v>
                  </c:pt>
                  <c:pt idx="151">
                    <c:v>2.4</c:v>
                  </c:pt>
                  <c:pt idx="152">
                    <c:v>2.4</c:v>
                  </c:pt>
                  <c:pt idx="153">
                    <c:v>2.3</c:v>
                  </c:pt>
                  <c:pt idx="154">
                    <c:v>2.9</c:v>
                  </c:pt>
                </c:lvl>
                <c:lvl>
                  <c:pt idx="0">
                    <c:v>GOOD</c:v>
                  </c:pt>
                  <c:pt idx="1">
                    <c:v>GOOD</c:v>
                  </c:pt>
                  <c:pt idx="2">
                    <c:v>GOOD</c:v>
                  </c:pt>
                  <c:pt idx="3">
                    <c:v>GOOD</c:v>
                  </c:pt>
                  <c:pt idx="4">
                    <c:v>GOOD</c:v>
                  </c:pt>
                  <c:pt idx="5">
                    <c:v>POOR</c:v>
                  </c:pt>
                  <c:pt idx="6">
                    <c:v>GOOD</c:v>
                  </c:pt>
                  <c:pt idx="7">
                    <c:v>GOOD</c:v>
                  </c:pt>
                  <c:pt idx="8">
                    <c:v>GOOD</c:v>
                  </c:pt>
                  <c:pt idx="9">
                    <c:v>POOR</c:v>
                  </c:pt>
                  <c:pt idx="10">
                    <c:v>POOR</c:v>
                  </c:pt>
                  <c:pt idx="11">
                    <c:v>POOR</c:v>
                  </c:pt>
                  <c:pt idx="12">
                    <c:v>POOR</c:v>
                  </c:pt>
                  <c:pt idx="13">
                    <c:v>POOR</c:v>
                  </c:pt>
                  <c:pt idx="14">
                    <c:v>POOR</c:v>
                  </c:pt>
                  <c:pt idx="15">
                    <c:v>POOR</c:v>
                  </c:pt>
                  <c:pt idx="16">
                    <c:v>POOR</c:v>
                  </c:pt>
                  <c:pt idx="17">
                    <c:v>POOR</c:v>
                  </c:pt>
                  <c:pt idx="18">
                    <c:v>GOOD</c:v>
                  </c:pt>
                  <c:pt idx="19">
                    <c:v>POOR</c:v>
                  </c:pt>
                  <c:pt idx="20">
                    <c:v>POOR</c:v>
                  </c:pt>
                  <c:pt idx="21">
                    <c:v>POOR</c:v>
                  </c:pt>
                  <c:pt idx="22">
                    <c:v>POOR</c:v>
                  </c:pt>
                  <c:pt idx="23">
                    <c:v>POOR</c:v>
                  </c:pt>
                  <c:pt idx="24">
                    <c:v>POOR</c:v>
                  </c:pt>
                  <c:pt idx="25">
                    <c:v>POOR</c:v>
                  </c:pt>
                  <c:pt idx="26">
                    <c:v>POOR</c:v>
                  </c:pt>
                  <c:pt idx="27">
                    <c:v>POOR</c:v>
                  </c:pt>
                  <c:pt idx="28">
                    <c:v>POOR</c:v>
                  </c:pt>
                  <c:pt idx="29">
                    <c:v>POOR</c:v>
                  </c:pt>
                  <c:pt idx="30">
                    <c:v>GOOD</c:v>
                  </c:pt>
                  <c:pt idx="31">
                    <c:v>POOR</c:v>
                  </c:pt>
                  <c:pt idx="32">
                    <c:v>POOR</c:v>
                  </c:pt>
                  <c:pt idx="33">
                    <c:v>POOR</c:v>
                  </c:pt>
                  <c:pt idx="34">
                    <c:v>POOR</c:v>
                  </c:pt>
                  <c:pt idx="35">
                    <c:v>POOR</c:v>
                  </c:pt>
                  <c:pt idx="36">
                    <c:v>POOR</c:v>
                  </c:pt>
                  <c:pt idx="37">
                    <c:v>GOOD</c:v>
                  </c:pt>
                  <c:pt idx="38">
                    <c:v>GOOD</c:v>
                  </c:pt>
                  <c:pt idx="39">
                    <c:v>GOOD</c:v>
                  </c:pt>
                  <c:pt idx="40">
                    <c:v>GOOD</c:v>
                  </c:pt>
                  <c:pt idx="41">
                    <c:v>POOR</c:v>
                  </c:pt>
                  <c:pt idx="42">
                    <c:v>GOOD</c:v>
                  </c:pt>
                  <c:pt idx="43">
                    <c:v>POOR</c:v>
                  </c:pt>
                  <c:pt idx="44">
                    <c:v>POOR</c:v>
                  </c:pt>
                  <c:pt idx="45">
                    <c:v>POOR</c:v>
                  </c:pt>
                  <c:pt idx="46">
                    <c:v>POOR</c:v>
                  </c:pt>
                  <c:pt idx="47">
                    <c:v>POOR</c:v>
                  </c:pt>
                  <c:pt idx="48">
                    <c:v>GOOD</c:v>
                  </c:pt>
                  <c:pt idx="49">
                    <c:v>POOR</c:v>
                  </c:pt>
                  <c:pt idx="50">
                    <c:v>POOR</c:v>
                  </c:pt>
                  <c:pt idx="51">
                    <c:v>POOR</c:v>
                  </c:pt>
                  <c:pt idx="52">
                    <c:v>POOR</c:v>
                  </c:pt>
                  <c:pt idx="53">
                    <c:v>POOR</c:v>
                  </c:pt>
                  <c:pt idx="54">
                    <c:v>POOR</c:v>
                  </c:pt>
                  <c:pt idx="55">
                    <c:v>GOOD</c:v>
                  </c:pt>
                  <c:pt idx="56">
                    <c:v>GOOD</c:v>
                  </c:pt>
                  <c:pt idx="57">
                    <c:v>GOOD</c:v>
                  </c:pt>
                  <c:pt idx="58">
                    <c:v>POOR</c:v>
                  </c:pt>
                  <c:pt idx="59">
                    <c:v>GOOD</c:v>
                  </c:pt>
                  <c:pt idx="60">
                    <c:v>POOR</c:v>
                  </c:pt>
                  <c:pt idx="61">
                    <c:v>POOR</c:v>
                  </c:pt>
                  <c:pt idx="62">
                    <c:v>POOR</c:v>
                  </c:pt>
                  <c:pt idx="63">
                    <c:v>POOR</c:v>
                  </c:pt>
                  <c:pt idx="64">
                    <c:v>GOOD</c:v>
                  </c:pt>
                  <c:pt idx="65">
                    <c:v>GOOD</c:v>
                  </c:pt>
                  <c:pt idx="66">
                    <c:v>POOR</c:v>
                  </c:pt>
                  <c:pt idx="67">
                    <c:v>GOOD</c:v>
                  </c:pt>
                  <c:pt idx="68">
                    <c:v>GOOD</c:v>
                  </c:pt>
                  <c:pt idx="69">
                    <c:v>GOOD</c:v>
                  </c:pt>
                  <c:pt idx="70">
                    <c:v>GOOD</c:v>
                  </c:pt>
                  <c:pt idx="71">
                    <c:v>GOOD</c:v>
                  </c:pt>
                  <c:pt idx="72">
                    <c:v>GOOD</c:v>
                  </c:pt>
                  <c:pt idx="73">
                    <c:v>GOOD</c:v>
                  </c:pt>
                  <c:pt idx="74">
                    <c:v>POOR</c:v>
                  </c:pt>
                  <c:pt idx="75">
                    <c:v>POOR</c:v>
                  </c:pt>
                  <c:pt idx="76">
                    <c:v>POOR</c:v>
                  </c:pt>
                  <c:pt idx="77">
                    <c:v>POOR</c:v>
                  </c:pt>
                  <c:pt idx="78">
                    <c:v>POOR</c:v>
                  </c:pt>
                  <c:pt idx="79">
                    <c:v>POOR</c:v>
                  </c:pt>
                  <c:pt idx="80">
                    <c:v>POOR</c:v>
                  </c:pt>
                  <c:pt idx="81">
                    <c:v>GOOD</c:v>
                  </c:pt>
                  <c:pt idx="82">
                    <c:v>POOR</c:v>
                  </c:pt>
                  <c:pt idx="83">
                    <c:v>POOR</c:v>
                  </c:pt>
                  <c:pt idx="84">
                    <c:v>POOR</c:v>
                  </c:pt>
                  <c:pt idx="85">
                    <c:v>GOOD</c:v>
                  </c:pt>
                  <c:pt idx="86">
                    <c:v>POOR</c:v>
                  </c:pt>
                  <c:pt idx="87">
                    <c:v>POOR</c:v>
                  </c:pt>
                  <c:pt idx="88">
                    <c:v>GOOD</c:v>
                  </c:pt>
                  <c:pt idx="89">
                    <c:v>POOR</c:v>
                  </c:pt>
                  <c:pt idx="90">
                    <c:v>GOOD</c:v>
                  </c:pt>
                  <c:pt idx="91">
                    <c:v>GOOD</c:v>
                  </c:pt>
                  <c:pt idx="92">
                    <c:v>GOOD</c:v>
                  </c:pt>
                  <c:pt idx="93">
                    <c:v>GOOD</c:v>
                  </c:pt>
                  <c:pt idx="94">
                    <c:v>GOOD</c:v>
                  </c:pt>
                  <c:pt idx="95">
                    <c:v>GOOD</c:v>
                  </c:pt>
                  <c:pt idx="96">
                    <c:v>GOOD</c:v>
                  </c:pt>
                  <c:pt idx="97">
                    <c:v>GOOD</c:v>
                  </c:pt>
                  <c:pt idx="98">
                    <c:v>GOOD</c:v>
                  </c:pt>
                  <c:pt idx="99">
                    <c:v>POOR</c:v>
                  </c:pt>
                  <c:pt idx="100">
                    <c:v>POOR</c:v>
                  </c:pt>
                  <c:pt idx="101">
                    <c:v>POOR</c:v>
                  </c:pt>
                  <c:pt idx="102">
                    <c:v>POOR</c:v>
                  </c:pt>
                  <c:pt idx="103">
                    <c:v>POOR</c:v>
                  </c:pt>
                  <c:pt idx="104">
                    <c:v>POOR</c:v>
                  </c:pt>
                  <c:pt idx="105">
                    <c:v>POOR</c:v>
                  </c:pt>
                  <c:pt idx="106">
                    <c:v>POOR</c:v>
                  </c:pt>
                  <c:pt idx="107">
                    <c:v>GOOD</c:v>
                  </c:pt>
                  <c:pt idx="108">
                    <c:v>POOR</c:v>
                  </c:pt>
                  <c:pt idx="109">
                    <c:v>POOR</c:v>
                  </c:pt>
                  <c:pt idx="110">
                    <c:v>POOR</c:v>
                  </c:pt>
                  <c:pt idx="111">
                    <c:v>POOR</c:v>
                  </c:pt>
                  <c:pt idx="112">
                    <c:v>POOR</c:v>
                  </c:pt>
                  <c:pt idx="113">
                    <c:v>POOR</c:v>
                  </c:pt>
                  <c:pt idx="114">
                    <c:v>POOR</c:v>
                  </c:pt>
                  <c:pt idx="115">
                    <c:v>GOOD</c:v>
                  </c:pt>
                  <c:pt idx="116">
                    <c:v>POOR</c:v>
                  </c:pt>
                  <c:pt idx="117">
                    <c:v>POOR</c:v>
                  </c:pt>
                  <c:pt idx="118">
                    <c:v>GOOD</c:v>
                  </c:pt>
                  <c:pt idx="119">
                    <c:v>POOR</c:v>
                  </c:pt>
                  <c:pt idx="120">
                    <c:v>POOR</c:v>
                  </c:pt>
                  <c:pt idx="121">
                    <c:v>POOR</c:v>
                  </c:pt>
                  <c:pt idx="122">
                    <c:v>GOOD</c:v>
                  </c:pt>
                  <c:pt idx="123">
                    <c:v>GOOD</c:v>
                  </c:pt>
                  <c:pt idx="124">
                    <c:v>GOOD</c:v>
                  </c:pt>
                  <c:pt idx="125">
                    <c:v>POOR</c:v>
                  </c:pt>
                  <c:pt idx="126">
                    <c:v>GOOD</c:v>
                  </c:pt>
                  <c:pt idx="127">
                    <c:v>GOOD</c:v>
                  </c:pt>
                  <c:pt idx="128">
                    <c:v>GOOD</c:v>
                  </c:pt>
                  <c:pt idx="129">
                    <c:v>GOOD</c:v>
                  </c:pt>
                  <c:pt idx="130">
                    <c:v>GOOD</c:v>
                  </c:pt>
                  <c:pt idx="131">
                    <c:v>POOR</c:v>
                  </c:pt>
                  <c:pt idx="132">
                    <c:v>GOOD</c:v>
                  </c:pt>
                  <c:pt idx="133">
                    <c:v>GOOD</c:v>
                  </c:pt>
                  <c:pt idx="134">
                    <c:v>GOOD</c:v>
                  </c:pt>
                  <c:pt idx="135">
                    <c:v>GOOD</c:v>
                  </c:pt>
                  <c:pt idx="136">
                    <c:v>GOOD</c:v>
                  </c:pt>
                  <c:pt idx="137">
                    <c:v>GOOD</c:v>
                  </c:pt>
                  <c:pt idx="138">
                    <c:v>GOOD</c:v>
                  </c:pt>
                  <c:pt idx="139">
                    <c:v>GOOD</c:v>
                  </c:pt>
                  <c:pt idx="140">
                    <c:v>GOOD</c:v>
                  </c:pt>
                  <c:pt idx="141">
                    <c:v>GOOD</c:v>
                  </c:pt>
                  <c:pt idx="142">
                    <c:v>POOR</c:v>
                  </c:pt>
                  <c:pt idx="143">
                    <c:v>GOOD</c:v>
                  </c:pt>
                  <c:pt idx="144">
                    <c:v>GOOD</c:v>
                  </c:pt>
                  <c:pt idx="145">
                    <c:v>GOOD</c:v>
                  </c:pt>
                  <c:pt idx="146">
                    <c:v>GOOD</c:v>
                  </c:pt>
                  <c:pt idx="147">
                    <c:v>GOOD</c:v>
                  </c:pt>
                  <c:pt idx="148">
                    <c:v>GOOD</c:v>
                  </c:pt>
                  <c:pt idx="149">
                    <c:v>POOR</c:v>
                  </c:pt>
                  <c:pt idx="150">
                    <c:v>POOR</c:v>
                  </c:pt>
                  <c:pt idx="151">
                    <c:v>POOR</c:v>
                  </c:pt>
                  <c:pt idx="152">
                    <c:v>GOOD</c:v>
                  </c:pt>
                  <c:pt idx="153">
                    <c:v>GOOD</c:v>
                  </c:pt>
                  <c:pt idx="154">
                    <c:v>GOOD</c:v>
                  </c:pt>
                </c:lvl>
                <c:lvl>
                  <c:pt idx="0">
                    <c:v>76%</c:v>
                  </c:pt>
                  <c:pt idx="1">
                    <c:v>70%</c:v>
                  </c:pt>
                  <c:pt idx="2">
                    <c:v>71%</c:v>
                  </c:pt>
                  <c:pt idx="3">
                    <c:v>93%</c:v>
                  </c:pt>
                  <c:pt idx="4">
                    <c:v>69%</c:v>
                  </c:pt>
                  <c:pt idx="5">
                    <c:v>63%</c:v>
                  </c:pt>
                  <c:pt idx="6">
                    <c:v>91%</c:v>
                  </c:pt>
                  <c:pt idx="7">
                    <c:v>86%</c:v>
                  </c:pt>
                  <c:pt idx="8">
                    <c:v>93%</c:v>
                  </c:pt>
                  <c:pt idx="9">
                    <c:v>57%</c:v>
                  </c:pt>
                  <c:pt idx="10">
                    <c:v>54%</c:v>
                  </c:pt>
                  <c:pt idx="11">
                    <c:v>63%</c:v>
                  </c:pt>
                  <c:pt idx="12">
                    <c:v>48%</c:v>
                  </c:pt>
                  <c:pt idx="13">
                    <c:v>56%</c:v>
                  </c:pt>
                  <c:pt idx="14">
                    <c:v>61%</c:v>
                  </c:pt>
                  <c:pt idx="15">
                    <c:v>65%</c:v>
                  </c:pt>
                  <c:pt idx="16">
                    <c:v>59%</c:v>
                  </c:pt>
                  <c:pt idx="17">
                    <c:v>68%</c:v>
                  </c:pt>
                  <c:pt idx="18">
                    <c:v>70%</c:v>
                  </c:pt>
                  <c:pt idx="19">
                    <c:v>68%</c:v>
                  </c:pt>
                  <c:pt idx="20">
                    <c:v>55%</c:v>
                  </c:pt>
                  <c:pt idx="21">
                    <c:v>59%</c:v>
                  </c:pt>
                  <c:pt idx="22">
                    <c:v>54%</c:v>
                  </c:pt>
                  <c:pt idx="23">
                    <c:v>65%</c:v>
                  </c:pt>
                  <c:pt idx="24">
                    <c:v>65%</c:v>
                  </c:pt>
                  <c:pt idx="25">
                    <c:v>56%</c:v>
                  </c:pt>
                  <c:pt idx="26">
                    <c:v>61%</c:v>
                  </c:pt>
                  <c:pt idx="27">
                    <c:v>62%</c:v>
                  </c:pt>
                  <c:pt idx="28">
                    <c:v>58%</c:v>
                  </c:pt>
                  <c:pt idx="29">
                    <c:v>62%</c:v>
                  </c:pt>
                  <c:pt idx="30">
                    <c:v>77%</c:v>
                  </c:pt>
                  <c:pt idx="31">
                    <c:v>61%</c:v>
                  </c:pt>
                  <c:pt idx="32">
                    <c:v>63%</c:v>
                  </c:pt>
                  <c:pt idx="33">
                    <c:v>61%</c:v>
                  </c:pt>
                  <c:pt idx="34">
                    <c:v>66%</c:v>
                  </c:pt>
                  <c:pt idx="35">
                    <c:v>50%</c:v>
                  </c:pt>
                  <c:pt idx="36">
                    <c:v>55%</c:v>
                  </c:pt>
                  <c:pt idx="37">
                    <c:v>84%</c:v>
                  </c:pt>
                  <c:pt idx="38">
                    <c:v>77%</c:v>
                  </c:pt>
                  <c:pt idx="39">
                    <c:v>73%</c:v>
                  </c:pt>
                  <c:pt idx="40">
                    <c:v>72%</c:v>
                  </c:pt>
                  <c:pt idx="41">
                    <c:v>66%</c:v>
                  </c:pt>
                  <c:pt idx="42">
                    <c:v>81%</c:v>
                  </c:pt>
                  <c:pt idx="43">
                    <c:v>61%</c:v>
                  </c:pt>
                  <c:pt idx="44">
                    <c:v>62%</c:v>
                  </c:pt>
                  <c:pt idx="45">
                    <c:v>59%</c:v>
                  </c:pt>
                  <c:pt idx="46">
                    <c:v>52%</c:v>
                  </c:pt>
                  <c:pt idx="47">
                    <c:v>56%</c:v>
                  </c:pt>
                  <c:pt idx="48">
                    <c:v>70%</c:v>
                  </c:pt>
                  <c:pt idx="49">
                    <c:v>64%</c:v>
                  </c:pt>
                  <c:pt idx="50">
                    <c:v>52%</c:v>
                  </c:pt>
                  <c:pt idx="51">
                    <c:v>62%</c:v>
                  </c:pt>
                  <c:pt idx="52">
                    <c:v>65%</c:v>
                  </c:pt>
                  <c:pt idx="53">
                    <c:v>65%</c:v>
                  </c:pt>
                  <c:pt idx="54">
                    <c:v>56%</c:v>
                  </c:pt>
                  <c:pt idx="55">
                    <c:v>76%</c:v>
                  </c:pt>
                  <c:pt idx="56">
                    <c:v>86%</c:v>
                  </c:pt>
                  <c:pt idx="57">
                    <c:v>86%</c:v>
                  </c:pt>
                  <c:pt idx="58">
                    <c:v>66%</c:v>
                  </c:pt>
                  <c:pt idx="59">
                    <c:v>75%</c:v>
                  </c:pt>
                  <c:pt idx="60">
                    <c:v>60%</c:v>
                  </c:pt>
                  <c:pt idx="61">
                    <c:v>66%</c:v>
                  </c:pt>
                  <c:pt idx="62">
                    <c:v>59%</c:v>
                  </c:pt>
                  <c:pt idx="63">
                    <c:v>67%</c:v>
                  </c:pt>
                  <c:pt idx="64">
                    <c:v>78%</c:v>
                  </c:pt>
                  <c:pt idx="65">
                    <c:v>93%</c:v>
                  </c:pt>
                  <c:pt idx="66">
                    <c:v>64%</c:v>
                  </c:pt>
                  <c:pt idx="67">
                    <c:v>70%</c:v>
                  </c:pt>
                  <c:pt idx="68">
                    <c:v>86%</c:v>
                  </c:pt>
                  <c:pt idx="69">
                    <c:v>85%</c:v>
                  </c:pt>
                  <c:pt idx="70">
                    <c:v>84%</c:v>
                  </c:pt>
                  <c:pt idx="71">
                    <c:v>75%</c:v>
                  </c:pt>
                  <c:pt idx="72">
                    <c:v>73%</c:v>
                  </c:pt>
                  <c:pt idx="73">
                    <c:v>84%</c:v>
                  </c:pt>
                  <c:pt idx="74">
                    <c:v>53%</c:v>
                  </c:pt>
                  <c:pt idx="75">
                    <c:v>50%</c:v>
                  </c:pt>
                  <c:pt idx="76">
                    <c:v>49%</c:v>
                  </c:pt>
                  <c:pt idx="77">
                    <c:v>60%</c:v>
                  </c:pt>
                  <c:pt idx="78">
                    <c:v>55%</c:v>
                  </c:pt>
                  <c:pt idx="79">
                    <c:v>61%</c:v>
                  </c:pt>
                  <c:pt idx="80">
                    <c:v>66%</c:v>
                  </c:pt>
                  <c:pt idx="81">
                    <c:v>82%</c:v>
                  </c:pt>
                  <c:pt idx="82">
                    <c:v>60%</c:v>
                  </c:pt>
                  <c:pt idx="83">
                    <c:v>62%</c:v>
                  </c:pt>
                  <c:pt idx="84">
                    <c:v>54%</c:v>
                  </c:pt>
                  <c:pt idx="85">
                    <c:v>84%</c:v>
                  </c:pt>
                  <c:pt idx="86">
                    <c:v>58%</c:v>
                  </c:pt>
                  <c:pt idx="87">
                    <c:v>66%</c:v>
                  </c:pt>
                  <c:pt idx="88">
                    <c:v>74%</c:v>
                  </c:pt>
                  <c:pt idx="89">
                    <c:v>66%</c:v>
                  </c:pt>
                  <c:pt idx="90">
                    <c:v>82%</c:v>
                  </c:pt>
                  <c:pt idx="91">
                    <c:v>83%</c:v>
                  </c:pt>
                  <c:pt idx="92">
                    <c:v>72%</c:v>
                  </c:pt>
                  <c:pt idx="93">
                    <c:v>71%</c:v>
                  </c:pt>
                  <c:pt idx="94">
                    <c:v>83%</c:v>
                  </c:pt>
                  <c:pt idx="95">
                    <c:v>70%</c:v>
                  </c:pt>
                  <c:pt idx="96">
                    <c:v>70%</c:v>
                  </c:pt>
                  <c:pt idx="97">
                    <c:v>74%</c:v>
                  </c:pt>
                  <c:pt idx="98">
                    <c:v>81%</c:v>
                  </c:pt>
                  <c:pt idx="99">
                    <c:v>63%</c:v>
                  </c:pt>
                  <c:pt idx="100">
                    <c:v>55%</c:v>
                  </c:pt>
                  <c:pt idx="101">
                    <c:v>58%</c:v>
                  </c:pt>
                  <c:pt idx="102">
                    <c:v>58%</c:v>
                  </c:pt>
                  <c:pt idx="103">
                    <c:v>61%</c:v>
                  </c:pt>
                  <c:pt idx="104">
                    <c:v>57%</c:v>
                  </c:pt>
                  <c:pt idx="105">
                    <c:v>60%</c:v>
                  </c:pt>
                  <c:pt idx="106">
                    <c:v>62%</c:v>
                  </c:pt>
                  <c:pt idx="107">
                    <c:v>71%</c:v>
                  </c:pt>
                  <c:pt idx="108">
                    <c:v>63%</c:v>
                  </c:pt>
                  <c:pt idx="109">
                    <c:v>55%</c:v>
                  </c:pt>
                  <c:pt idx="110">
                    <c:v>63%</c:v>
                  </c:pt>
                  <c:pt idx="111">
                    <c:v>60%</c:v>
                  </c:pt>
                  <c:pt idx="112">
                    <c:v>61%</c:v>
                  </c:pt>
                  <c:pt idx="113">
                    <c:v>61%</c:v>
                  </c:pt>
                  <c:pt idx="114">
                    <c:v>64%</c:v>
                  </c:pt>
                  <c:pt idx="115">
                    <c:v>71%</c:v>
                  </c:pt>
                  <c:pt idx="116">
                    <c:v>64%</c:v>
                  </c:pt>
                  <c:pt idx="117">
                    <c:v>52%</c:v>
                  </c:pt>
                  <c:pt idx="118">
                    <c:v>70%</c:v>
                  </c:pt>
                  <c:pt idx="119">
                    <c:v>65%</c:v>
                  </c:pt>
                  <c:pt idx="120">
                    <c:v>56%</c:v>
                  </c:pt>
                  <c:pt idx="121">
                    <c:v>55%</c:v>
                  </c:pt>
                  <c:pt idx="122">
                    <c:v>100%</c:v>
                  </c:pt>
                  <c:pt idx="123">
                    <c:v>85%</c:v>
                  </c:pt>
                  <c:pt idx="124">
                    <c:v>90%</c:v>
                  </c:pt>
                  <c:pt idx="125">
                    <c:v>69%</c:v>
                  </c:pt>
                  <c:pt idx="126">
                    <c:v>70%</c:v>
                  </c:pt>
                  <c:pt idx="127">
                    <c:v>86%</c:v>
                  </c:pt>
                  <c:pt idx="128">
                    <c:v>84%</c:v>
                  </c:pt>
                  <c:pt idx="129">
                    <c:v>76%</c:v>
                  </c:pt>
                  <c:pt idx="130">
                    <c:v>73%</c:v>
                  </c:pt>
                  <c:pt idx="131">
                    <c:v>66%</c:v>
                  </c:pt>
                  <c:pt idx="132">
                    <c:v>74%</c:v>
                  </c:pt>
                  <c:pt idx="133">
                    <c:v>74%</c:v>
                  </c:pt>
                  <c:pt idx="134">
                    <c:v>76%</c:v>
                  </c:pt>
                  <c:pt idx="135">
                    <c:v>76%</c:v>
                  </c:pt>
                  <c:pt idx="136">
                    <c:v>71%</c:v>
                  </c:pt>
                  <c:pt idx="137">
                    <c:v>92%</c:v>
                  </c:pt>
                  <c:pt idx="138">
                    <c:v>83%</c:v>
                  </c:pt>
                  <c:pt idx="139">
                    <c:v>84%</c:v>
                  </c:pt>
                  <c:pt idx="140">
                    <c:v>79%</c:v>
                  </c:pt>
                  <c:pt idx="141">
                    <c:v>87%</c:v>
                  </c:pt>
                  <c:pt idx="142">
                    <c:v>66%</c:v>
                  </c:pt>
                  <c:pt idx="143">
                    <c:v>77%</c:v>
                  </c:pt>
                  <c:pt idx="144">
                    <c:v>79%</c:v>
                  </c:pt>
                  <c:pt idx="145">
                    <c:v>79%</c:v>
                  </c:pt>
                  <c:pt idx="146">
                    <c:v>83%</c:v>
                  </c:pt>
                  <c:pt idx="147">
                    <c:v>79%</c:v>
                  </c:pt>
                  <c:pt idx="148">
                    <c:v>75%</c:v>
                  </c:pt>
                  <c:pt idx="149">
                    <c:v>61%</c:v>
                  </c:pt>
                  <c:pt idx="150">
                    <c:v>63%</c:v>
                  </c:pt>
                  <c:pt idx="151">
                    <c:v>69%</c:v>
                  </c:pt>
                  <c:pt idx="152">
                    <c:v>70%</c:v>
                  </c:pt>
                  <c:pt idx="153">
                    <c:v>75%</c:v>
                  </c:pt>
                  <c:pt idx="154">
                    <c:v>73%</c:v>
                  </c:pt>
                </c:lvl>
                <c:lvl>
                  <c:pt idx="0">
                    <c:v>$16,360</c:v>
                  </c:pt>
                  <c:pt idx="1">
                    <c:v>$19,875</c:v>
                  </c:pt>
                  <c:pt idx="2">
                    <c:v>$29,725</c:v>
                  </c:pt>
                  <c:pt idx="3">
                    <c:v>$22,255</c:v>
                  </c:pt>
                  <c:pt idx="4">
                    <c:v>$23,555</c:v>
                  </c:pt>
                  <c:pt idx="5">
                    <c:v>$39,000</c:v>
                  </c:pt>
                  <c:pt idx="6">
                    <c:v>$24,500</c:v>
                  </c:pt>
                  <c:pt idx="7">
                    <c:v>$28,675</c:v>
                  </c:pt>
                  <c:pt idx="8">
                    <c:v>$36,125</c:v>
                  </c:pt>
                  <c:pt idx="9">
                    <c:v>$12,475</c:v>
                  </c:pt>
                  <c:pt idx="10">
                    <c:v>$13,740</c:v>
                  </c:pt>
                  <c:pt idx="11">
                    <c:v>$20,190</c:v>
                  </c:pt>
                  <c:pt idx="12">
                    <c:v>$13,360</c:v>
                  </c:pt>
                  <c:pt idx="13">
                    <c:v>$22,525</c:v>
                  </c:pt>
                  <c:pt idx="14">
                    <c:v>$27,100</c:v>
                  </c:pt>
                  <c:pt idx="15">
                    <c:v>$25,725</c:v>
                  </c:pt>
                  <c:pt idx="16">
                    <c:v>$18,225</c:v>
                  </c:pt>
                  <c:pt idx="17">
                    <c:v>$31,245</c:v>
                  </c:pt>
                  <c:pt idx="18">
                    <c:v>$9,250</c:v>
                  </c:pt>
                  <c:pt idx="19">
                    <c:v>$11,225</c:v>
                  </c:pt>
                  <c:pt idx="20">
                    <c:v>$10,310</c:v>
                  </c:pt>
                  <c:pt idx="21">
                    <c:v>$11,525</c:v>
                  </c:pt>
                  <c:pt idx="22">
                    <c:v>$13,025</c:v>
                  </c:pt>
                  <c:pt idx="23">
                    <c:v>$36,225</c:v>
                  </c:pt>
                  <c:pt idx="24">
                    <c:v>$9,125</c:v>
                  </c:pt>
                  <c:pt idx="25">
                    <c:v>$5,160</c:v>
                  </c:pt>
                  <c:pt idx="26">
                    <c:v>$11,550</c:v>
                  </c:pt>
                  <c:pt idx="27">
                    <c:v>$12,360</c:v>
                  </c:pt>
                  <c:pt idx="28">
                    <c:v>$14,180</c:v>
                  </c:pt>
                  <c:pt idx="29">
                    <c:v>$13,725</c:v>
                  </c:pt>
                  <c:pt idx="30">
                    <c:v>$12,640</c:v>
                  </c:pt>
                  <c:pt idx="31">
                    <c:v>$17,325</c:v>
                  </c:pt>
                  <c:pt idx="32">
                    <c:v>$18,425</c:v>
                  </c:pt>
                  <c:pt idx="33">
                    <c:v>$7,750</c:v>
                  </c:pt>
                  <c:pt idx="34">
                    <c:v>$12,545</c:v>
                  </c:pt>
                  <c:pt idx="35">
                    <c:v>$10,185</c:v>
                  </c:pt>
                  <c:pt idx="36">
                    <c:v>$12,275</c:v>
                  </c:pt>
                  <c:pt idx="37">
                    <c:v>$58,470</c:v>
                  </c:pt>
                  <c:pt idx="38">
                    <c:v>$15,060</c:v>
                  </c:pt>
                  <c:pt idx="39">
                    <c:v>$15,510</c:v>
                  </c:pt>
                  <c:pt idx="40">
                    <c:v>$13,425</c:v>
                  </c:pt>
                  <c:pt idx="41">
                    <c:v>$11,260</c:v>
                  </c:pt>
                  <c:pt idx="42">
                    <c:v>$21,436</c:v>
                  </c:pt>
                  <c:pt idx="43">
                    <c:v>$12,025</c:v>
                  </c:pt>
                  <c:pt idx="44">
                    <c:v>$7,425</c:v>
                  </c:pt>
                  <c:pt idx="45">
                    <c:v>$12,760</c:v>
                  </c:pt>
                  <c:pt idx="46">
                    <c:v>$8,835</c:v>
                  </c:pt>
                  <c:pt idx="47">
                    <c:v>$10,055</c:v>
                  </c:pt>
                  <c:pt idx="48">
                    <c:v>$8,670</c:v>
                  </c:pt>
                  <c:pt idx="49">
                    <c:v>$14,210</c:v>
                  </c:pt>
                  <c:pt idx="50">
                    <c:v>$16,640</c:v>
                  </c:pt>
                  <c:pt idx="51">
                    <c:v>$13,175</c:v>
                  </c:pt>
                  <c:pt idx="52">
                    <c:v>$23,575</c:v>
                  </c:pt>
                  <c:pt idx="53">
                    <c:v>$7,850</c:v>
                  </c:pt>
                  <c:pt idx="54">
                    <c:v>$15,075</c:v>
                  </c:pt>
                  <c:pt idx="55">
                    <c:v>$9,850</c:v>
                  </c:pt>
                  <c:pt idx="56">
                    <c:v>$13,210</c:v>
                  </c:pt>
                  <c:pt idx="57">
                    <c:v>$17,710</c:v>
                  </c:pt>
                  <c:pt idx="58">
                    <c:v>$17,525</c:v>
                  </c:pt>
                  <c:pt idx="59">
                    <c:v>$19,490</c:v>
                  </c:pt>
                  <c:pt idx="60">
                    <c:v>$5,860</c:v>
                  </c:pt>
                  <c:pt idx="61">
                    <c:v>$7,825</c:v>
                  </c:pt>
                  <c:pt idx="62">
                    <c:v>$8,910</c:v>
                  </c:pt>
                  <c:pt idx="63">
                    <c:v>$19,690</c:v>
                  </c:pt>
                  <c:pt idx="64">
                    <c:v>$33,219</c:v>
                  </c:pt>
                  <c:pt idx="65">
                    <c:v>$13,475</c:v>
                  </c:pt>
                  <c:pt idx="66">
                    <c:v>$13,775</c:v>
                  </c:pt>
                  <c:pt idx="67">
                    <c:v>$18,810</c:v>
                  </c:pt>
                  <c:pt idx="68">
                    <c:v>$26,975</c:v>
                  </c:pt>
                  <c:pt idx="69">
                    <c:v>$32,075</c:v>
                  </c:pt>
                  <c:pt idx="70">
                    <c:v>$38,955</c:v>
                  </c:pt>
                  <c:pt idx="71">
                    <c:v>$40,375</c:v>
                  </c:pt>
                  <c:pt idx="72">
                    <c:v>$43,870</c:v>
                  </c:pt>
                  <c:pt idx="73">
                    <c:v>$29,140</c:v>
                  </c:pt>
                  <c:pt idx="74">
                    <c:v>$20,525</c:v>
                  </c:pt>
                  <c:pt idx="75">
                    <c:v>$21,725</c:v>
                  </c:pt>
                  <c:pt idx="76">
                    <c:v>$20,765</c:v>
                  </c:pt>
                  <c:pt idx="77">
                    <c:v>$8,325</c:v>
                  </c:pt>
                  <c:pt idx="78">
                    <c:v>$10,395</c:v>
                  </c:pt>
                  <c:pt idx="79">
                    <c:v>$10,595</c:v>
                  </c:pt>
                  <c:pt idx="80">
                    <c:v>$16,575</c:v>
                  </c:pt>
                  <c:pt idx="81">
                    <c:v>$20,940</c:v>
                  </c:pt>
                  <c:pt idx="82">
                    <c:v>$19,125</c:v>
                  </c:pt>
                  <c:pt idx="83">
                    <c:v>$13,880</c:v>
                  </c:pt>
                  <c:pt idx="84">
                    <c:v>$8,800</c:v>
                  </c:pt>
                  <c:pt idx="85">
                    <c:v>$13,890</c:v>
                  </c:pt>
                  <c:pt idx="86">
                    <c:v>$11,030</c:v>
                  </c:pt>
                  <c:pt idx="87">
                    <c:v>$14,875</c:v>
                  </c:pt>
                  <c:pt idx="88">
                    <c:v>$20,430</c:v>
                  </c:pt>
                  <c:pt idx="89">
                    <c:v>$14,795</c:v>
                  </c:pt>
                  <c:pt idx="90">
                    <c:v>$26,050</c:v>
                  </c:pt>
                  <c:pt idx="91">
                    <c:v>$41,450</c:v>
                  </c:pt>
                  <c:pt idx="92">
                    <c:v>$50,375</c:v>
                  </c:pt>
                  <c:pt idx="93">
                    <c:v>$58,600</c:v>
                  </c:pt>
                  <c:pt idx="94">
                    <c:v>$32,436</c:v>
                  </c:pt>
                  <c:pt idx="95">
                    <c:v>$28,635</c:v>
                  </c:pt>
                  <c:pt idx="96">
                    <c:v>$29,200</c:v>
                  </c:pt>
                  <c:pt idx="97">
                    <c:v>$63,423</c:v>
                  </c:pt>
                  <c:pt idx="98">
                    <c:v>$28,720</c:v>
                  </c:pt>
                  <c:pt idx="99">
                    <c:v>$8,450</c:v>
                  </c:pt>
                  <c:pt idx="100">
                    <c:v>$11,295</c:v>
                  </c:pt>
                  <c:pt idx="101">
                    <c:v>$15,125</c:v>
                  </c:pt>
                  <c:pt idx="102">
                    <c:v>$15,380</c:v>
                  </c:pt>
                  <c:pt idx="103">
                    <c:v>$17,810</c:v>
                  </c:pt>
                  <c:pt idx="104">
                    <c:v>$13,093</c:v>
                  </c:pt>
                  <c:pt idx="105">
                    <c:v>$10,670</c:v>
                  </c:pt>
                  <c:pt idx="106">
                    <c:v>$11,240</c:v>
                  </c:pt>
                  <c:pt idx="107">
                    <c:v>$17,100</c:v>
                  </c:pt>
                  <c:pt idx="108">
                    <c:v>$11,459</c:v>
                  </c:pt>
                  <c:pt idx="109">
                    <c:v>$19,890</c:v>
                  </c:pt>
                  <c:pt idx="110">
                    <c:v>$19,925</c:v>
                  </c:pt>
                  <c:pt idx="111">
                    <c:v>$15,240</c:v>
                  </c:pt>
                  <c:pt idx="112">
                    <c:v>$7,750</c:v>
                  </c:pt>
                  <c:pt idx="113">
                    <c:v>$9,800</c:v>
                  </c:pt>
                  <c:pt idx="114">
                    <c:v>$12,025</c:v>
                  </c:pt>
                  <c:pt idx="115">
                    <c:v>$30,434</c:v>
                  </c:pt>
                  <c:pt idx="116">
                    <c:v>$13,790</c:v>
                  </c:pt>
                  <c:pt idx="117">
                    <c:v>$10,290</c:v>
                  </c:pt>
                  <c:pt idx="118">
                    <c:v>$17,805</c:v>
                  </c:pt>
                  <c:pt idx="119">
                    <c:v>$14,010</c:v>
                  </c:pt>
                  <c:pt idx="120">
                    <c:v>$13,225</c:v>
                  </c:pt>
                  <c:pt idx="121">
                    <c:v>$14,215</c:v>
                  </c:pt>
                  <c:pt idx="122">
                    <c:v>$41,250</c:v>
                  </c:pt>
                  <c:pt idx="123">
                    <c:v>$60,625</c:v>
                  </c:pt>
                  <c:pt idx="124">
                    <c:v>$67,550</c:v>
                  </c:pt>
                  <c:pt idx="125">
                    <c:v>$22,789</c:v>
                  </c:pt>
                  <c:pt idx="126">
                    <c:v>$18,255</c:v>
                  </c:pt>
                  <c:pt idx="127">
                    <c:v>$9,200</c:v>
                  </c:pt>
                  <c:pt idx="128">
                    <c:v>$10,590</c:v>
                  </c:pt>
                  <c:pt idx="129">
                    <c:v>$10,790</c:v>
                  </c:pt>
                  <c:pt idx="130">
                    <c:v>$13,700</c:v>
                  </c:pt>
                  <c:pt idx="131">
                    <c:v>$9,900</c:v>
                  </c:pt>
                  <c:pt idx="132">
                    <c:v>$16,770</c:v>
                  </c:pt>
                  <c:pt idx="133">
                    <c:v>$14,832</c:v>
                  </c:pt>
                  <c:pt idx="134">
                    <c:v>$10,025</c:v>
                  </c:pt>
                  <c:pt idx="135">
                    <c:v>$13,245</c:v>
                  </c:pt>
                  <c:pt idx="136">
                    <c:v>$18,140</c:v>
                  </c:pt>
                  <c:pt idx="137">
                    <c:v>$15,445</c:v>
                  </c:pt>
                  <c:pt idx="138">
                    <c:v>$9,575</c:v>
                  </c:pt>
                  <c:pt idx="139">
                    <c:v>$18,689</c:v>
                  </c:pt>
                  <c:pt idx="140">
                    <c:v>$13,325</c:v>
                  </c:pt>
                  <c:pt idx="141">
                    <c:v>$19,425</c:v>
                  </c:pt>
                  <c:pt idx="142">
                    <c:v>$34,080</c:v>
                  </c:pt>
                  <c:pt idx="143">
                    <c:v>$11,425</c:v>
                  </c:pt>
                  <c:pt idx="144">
                    <c:v>$13,240</c:v>
                  </c:pt>
                  <c:pt idx="145">
                    <c:v>$16,725</c:v>
                  </c:pt>
                  <c:pt idx="146">
                    <c:v>$16,575</c:v>
                  </c:pt>
                  <c:pt idx="147">
                    <c:v>$13,760</c:v>
                  </c:pt>
                  <c:pt idx="148">
                    <c:v>$11,986</c:v>
                  </c:pt>
                  <c:pt idx="149">
                    <c:v>$14,334</c:v>
                  </c:pt>
                  <c:pt idx="150">
                    <c:v>$15,252</c:v>
                  </c:pt>
                  <c:pt idx="151">
                    <c:v>$18,900</c:v>
                  </c:pt>
                  <c:pt idx="152">
                    <c:v>$20,223</c:v>
                  </c:pt>
                  <c:pt idx="153">
                    <c:v>$34,175</c:v>
                  </c:pt>
                  <c:pt idx="154">
                    <c:v>$26,403</c:v>
                  </c:pt>
                </c:lvl>
                <c:lvl>
                  <c:pt idx="0">
                    <c:v>$21,500</c:v>
                  </c:pt>
                  <c:pt idx="1">
                    <c:v>$28,400</c:v>
                  </c:pt>
                  <c:pt idx="2">
                    <c:v>$42,000</c:v>
                  </c:pt>
                  <c:pt idx="3">
                    <c:v>$23,990</c:v>
                  </c:pt>
                  <c:pt idx="4">
                    <c:v>$33,950</c:v>
                  </c:pt>
                  <c:pt idx="5">
                    <c:v>$62,000</c:v>
                  </c:pt>
                  <c:pt idx="6">
                    <c:v>$26,990</c:v>
                  </c:pt>
                  <c:pt idx="7">
                    <c:v>$33,400</c:v>
                  </c:pt>
                  <c:pt idx="8">
                    <c:v>$38,900</c:v>
                  </c:pt>
                  <c:pt idx="9">
                    <c:v>$21,975</c:v>
                  </c:pt>
                  <c:pt idx="10">
                    <c:v>$25,300</c:v>
                  </c:pt>
                  <c:pt idx="11">
                    <c:v>$31,965</c:v>
                  </c:pt>
                  <c:pt idx="12">
                    <c:v>$27,885</c:v>
                  </c:pt>
                  <c:pt idx="13">
                    <c:v>$39,895</c:v>
                  </c:pt>
                  <c:pt idx="14">
                    <c:v>$44,475</c:v>
                  </c:pt>
                  <c:pt idx="15">
                    <c:v>$39,665</c:v>
                  </c:pt>
                  <c:pt idx="16">
                    <c:v>$31,010</c:v>
                  </c:pt>
                  <c:pt idx="17">
                    <c:v>$46,225</c:v>
                  </c:pt>
                  <c:pt idx="18">
                    <c:v>$13,260</c:v>
                  </c:pt>
                  <c:pt idx="19">
                    <c:v>$16,535</c:v>
                  </c:pt>
                  <c:pt idx="20">
                    <c:v>$18,890</c:v>
                  </c:pt>
                  <c:pt idx="21">
                    <c:v>$19,390</c:v>
                  </c:pt>
                  <c:pt idx="22">
                    <c:v>$24,340</c:v>
                  </c:pt>
                  <c:pt idx="23">
                    <c:v>$55,705</c:v>
                  </c:pt>
                  <c:pt idx="24">
                    <c:v>$13,960</c:v>
                  </c:pt>
                  <c:pt idx="25">
                    <c:v>$9,235</c:v>
                  </c:pt>
                  <c:pt idx="26">
                    <c:v>$18,890</c:v>
                  </c:pt>
                  <c:pt idx="27">
                    <c:v>$19,840</c:v>
                  </c:pt>
                  <c:pt idx="28">
                    <c:v>$24,495</c:v>
                  </c:pt>
                  <c:pt idx="29">
                    <c:v>$22,245</c:v>
                  </c:pt>
                  <c:pt idx="30">
                    <c:v>$16,480</c:v>
                  </c:pt>
                  <c:pt idx="31">
                    <c:v>$28,340</c:v>
                  </c:pt>
                  <c:pt idx="32">
                    <c:v>$29,185</c:v>
                  </c:pt>
                  <c:pt idx="33">
                    <c:v>$12,640</c:v>
                  </c:pt>
                  <c:pt idx="34">
                    <c:v>$19,045</c:v>
                  </c:pt>
                  <c:pt idx="35">
                    <c:v>$20,230</c:v>
                  </c:pt>
                  <c:pt idx="36">
                    <c:v>$22,505</c:v>
                  </c:pt>
                  <c:pt idx="37">
                    <c:v>$69,725</c:v>
                  </c:pt>
                  <c:pt idx="38">
                    <c:v>$19,460</c:v>
                  </c:pt>
                  <c:pt idx="39">
                    <c:v>$21,315</c:v>
                  </c:pt>
                  <c:pt idx="40">
                    <c:v>$18,575</c:v>
                  </c:pt>
                  <c:pt idx="41">
                    <c:v>$16,980</c:v>
                  </c:pt>
                  <c:pt idx="42">
                    <c:v>$26,310</c:v>
                  </c:pt>
                  <c:pt idx="43">
                    <c:v>$19,565</c:v>
                  </c:pt>
                  <c:pt idx="44">
                    <c:v>$12,070</c:v>
                  </c:pt>
                  <c:pt idx="45">
                    <c:v>$21,560</c:v>
                  </c:pt>
                  <c:pt idx="46">
                    <c:v>$17,035</c:v>
                  </c:pt>
                  <c:pt idx="47">
                    <c:v>$17,885</c:v>
                  </c:pt>
                  <c:pt idx="48">
                    <c:v>$12,315</c:v>
                  </c:pt>
                  <c:pt idx="49">
                    <c:v>$22,195</c:v>
                  </c:pt>
                  <c:pt idx="50">
                    <c:v>$31,930</c:v>
                  </c:pt>
                  <c:pt idx="51">
                    <c:v>$21,410</c:v>
                  </c:pt>
                  <c:pt idx="52">
                    <c:v>$36,135</c:v>
                  </c:pt>
                  <c:pt idx="53">
                    <c:v>$12,050</c:v>
                  </c:pt>
                  <c:pt idx="54">
                    <c:v>$26,935</c:v>
                  </c:pt>
                  <c:pt idx="55">
                    <c:v>$12,885</c:v>
                  </c:pt>
                  <c:pt idx="56">
                    <c:v>$15,350</c:v>
                  </c:pt>
                  <c:pt idx="57">
                    <c:v>$20,550</c:v>
                  </c:pt>
                  <c:pt idx="58">
                    <c:v>$26,600</c:v>
                  </c:pt>
                  <c:pt idx="59">
                    <c:v>$26,000</c:v>
                  </c:pt>
                  <c:pt idx="60">
                    <c:v>$9,699</c:v>
                  </c:pt>
                  <c:pt idx="61">
                    <c:v>$11,799</c:v>
                  </c:pt>
                  <c:pt idx="62">
                    <c:v>$14,999</c:v>
                  </c:pt>
                  <c:pt idx="63">
                    <c:v>$29,465</c:v>
                  </c:pt>
                  <c:pt idx="64">
                    <c:v>$42,800</c:v>
                  </c:pt>
                  <c:pt idx="65">
                    <c:v>$14,460</c:v>
                  </c:pt>
                  <c:pt idx="66">
                    <c:v>$21,620</c:v>
                  </c:pt>
                  <c:pt idx="67">
                    <c:v>$26,895</c:v>
                  </c:pt>
                  <c:pt idx="68">
                    <c:v>$31,505</c:v>
                  </c:pt>
                  <c:pt idx="69">
                    <c:v>$37,805</c:v>
                  </c:pt>
                  <c:pt idx="70">
                    <c:v>$46,305</c:v>
                  </c:pt>
                  <c:pt idx="71">
                    <c:v>$54,005</c:v>
                  </c:pt>
                  <c:pt idx="72">
                    <c:v>$60,105</c:v>
                  </c:pt>
                  <c:pt idx="73">
                    <c:v>$34,605</c:v>
                  </c:pt>
                  <c:pt idx="74">
                    <c:v>$39,080</c:v>
                  </c:pt>
                  <c:pt idx="75">
                    <c:v>$43,330</c:v>
                  </c:pt>
                  <c:pt idx="76">
                    <c:v>$42,660</c:v>
                  </c:pt>
                  <c:pt idx="77">
                    <c:v>$13,987</c:v>
                  </c:pt>
                  <c:pt idx="78">
                    <c:v>$19,047</c:v>
                  </c:pt>
                  <c:pt idx="79">
                    <c:v>$17,357</c:v>
                  </c:pt>
                  <c:pt idx="80">
                    <c:v>$24,997</c:v>
                  </c:pt>
                  <c:pt idx="81">
                    <c:v>$25,450</c:v>
                  </c:pt>
                  <c:pt idx="82">
                    <c:v>$31,807</c:v>
                  </c:pt>
                  <c:pt idx="83">
                    <c:v>$22,527</c:v>
                  </c:pt>
                  <c:pt idx="84">
                    <c:v>$16,240</c:v>
                  </c:pt>
                  <c:pt idx="85">
                    <c:v>$16,540</c:v>
                  </c:pt>
                  <c:pt idx="86">
                    <c:v>$19,035</c:v>
                  </c:pt>
                  <c:pt idx="87">
                    <c:v>$22,605</c:v>
                  </c:pt>
                  <c:pt idx="88">
                    <c:v>$27,560</c:v>
                  </c:pt>
                  <c:pt idx="89">
                    <c:v>$22,510</c:v>
                  </c:pt>
                  <c:pt idx="90">
                    <c:v>$31,750</c:v>
                  </c:pt>
                  <c:pt idx="91">
                    <c:v>$49,900</c:v>
                  </c:pt>
                  <c:pt idx="92">
                    <c:v>$69,700</c:v>
                  </c:pt>
                  <c:pt idx="93">
                    <c:v>$82,600</c:v>
                  </c:pt>
                  <c:pt idx="94">
                    <c:v>$38,900</c:v>
                  </c:pt>
                  <c:pt idx="95">
                    <c:v>$41,000</c:v>
                  </c:pt>
                  <c:pt idx="96">
                    <c:v>$41,600</c:v>
                  </c:pt>
                  <c:pt idx="97">
                    <c:v>$85,500</c:v>
                  </c:pt>
                  <c:pt idx="98">
                    <c:v>$35,300</c:v>
                  </c:pt>
                  <c:pt idx="99">
                    <c:v>$13,499</c:v>
                  </c:pt>
                  <c:pt idx="100">
                    <c:v>$20,390</c:v>
                  </c:pt>
                  <c:pt idx="101">
                    <c:v>$26,249</c:v>
                  </c:pt>
                  <c:pt idx="102">
                    <c:v>$26,399</c:v>
                  </c:pt>
                  <c:pt idx="103">
                    <c:v>$29,299</c:v>
                  </c:pt>
                  <c:pt idx="104">
                    <c:v>$22,799</c:v>
                  </c:pt>
                  <c:pt idx="105">
                    <c:v>$17,890</c:v>
                  </c:pt>
                  <c:pt idx="106">
                    <c:v>$18,145</c:v>
                  </c:pt>
                  <c:pt idx="107">
                    <c:v>$24,150</c:v>
                  </c:pt>
                  <c:pt idx="108">
                    <c:v>$18,270</c:v>
                  </c:pt>
                  <c:pt idx="109">
                    <c:v>$36,229</c:v>
                  </c:pt>
                  <c:pt idx="110">
                    <c:v>$31,598</c:v>
                  </c:pt>
                  <c:pt idx="111">
                    <c:v>$25,345</c:v>
                  </c:pt>
                  <c:pt idx="112">
                    <c:v>$12,640</c:v>
                  </c:pt>
                  <c:pt idx="113">
                    <c:v>$16,080</c:v>
                  </c:pt>
                  <c:pt idx="114">
                    <c:v>$18,850</c:v>
                  </c:pt>
                  <c:pt idx="115">
                    <c:v>$43,000</c:v>
                  </c:pt>
                  <c:pt idx="116">
                    <c:v>$21,610</c:v>
                  </c:pt>
                  <c:pt idx="117">
                    <c:v>$19,720</c:v>
                  </c:pt>
                  <c:pt idx="118">
                    <c:v>$25,310</c:v>
                  </c:pt>
                  <c:pt idx="119">
                    <c:v>$21,665</c:v>
                  </c:pt>
                  <c:pt idx="120">
                    <c:v>$23,755</c:v>
                  </c:pt>
                  <c:pt idx="121">
                    <c:v>$25,635</c:v>
                  </c:pt>
                  <c:pt idx="122">
                    <c:v>$41,430</c:v>
                  </c:pt>
                  <c:pt idx="123">
                    <c:v>$71,020</c:v>
                  </c:pt>
                  <c:pt idx="124">
                    <c:v>$74,970</c:v>
                  </c:pt>
                  <c:pt idx="125">
                    <c:v>$33,120</c:v>
                  </c:pt>
                  <c:pt idx="126">
                    <c:v>$26,100</c:v>
                  </c:pt>
                  <c:pt idx="127">
                    <c:v>$10,685</c:v>
                  </c:pt>
                  <c:pt idx="128">
                    <c:v>$12,535</c:v>
                  </c:pt>
                  <c:pt idx="129">
                    <c:v>$14,290</c:v>
                  </c:pt>
                  <c:pt idx="130">
                    <c:v>$18,835</c:v>
                  </c:pt>
                  <c:pt idx="131">
                    <c:v>$15,010</c:v>
                  </c:pt>
                  <c:pt idx="132">
                    <c:v>$22,695</c:v>
                  </c:pt>
                  <c:pt idx="133">
                    <c:v>$20,095</c:v>
                  </c:pt>
                  <c:pt idx="134">
                    <c:v>$13,108</c:v>
                  </c:pt>
                  <c:pt idx="135">
                    <c:v>$17,518</c:v>
                  </c:pt>
                  <c:pt idx="136">
                    <c:v>$25,545</c:v>
                  </c:pt>
                  <c:pt idx="137">
                    <c:v>$16,875</c:v>
                  </c:pt>
                  <c:pt idx="138">
                    <c:v>$11,528</c:v>
                  </c:pt>
                  <c:pt idx="139">
                    <c:v>$22,368</c:v>
                  </c:pt>
                  <c:pt idx="140">
                    <c:v>$16,888</c:v>
                  </c:pt>
                  <c:pt idx="141">
                    <c:v>$22,288</c:v>
                  </c:pt>
                  <c:pt idx="142">
                    <c:v>$51,728</c:v>
                  </c:pt>
                  <c:pt idx="143">
                    <c:v>$14,900</c:v>
                  </c:pt>
                  <c:pt idx="144">
                    <c:v>$16,700</c:v>
                  </c:pt>
                  <c:pt idx="145">
                    <c:v>$21,200</c:v>
                  </c:pt>
                  <c:pt idx="146">
                    <c:v>$19,990</c:v>
                  </c:pt>
                  <c:pt idx="147">
                    <c:v>$17,500</c:v>
                  </c:pt>
                  <c:pt idx="148">
                    <c:v>$15,900</c:v>
                  </c:pt>
                  <c:pt idx="149">
                    <c:v>$23,400</c:v>
                  </c:pt>
                  <c:pt idx="150">
                    <c:v>$24,400</c:v>
                  </c:pt>
                  <c:pt idx="151">
                    <c:v>$27,500</c:v>
                  </c:pt>
                  <c:pt idx="152">
                    <c:v>$28,800</c:v>
                  </c:pt>
                  <c:pt idx="153">
                    <c:v>$45,500</c:v>
                  </c:pt>
                  <c:pt idx="154">
                    <c:v>$36,000</c:v>
                  </c:pt>
                </c:lvl>
                <c:lvl>
                  <c:pt idx="0">
                    <c:v>USA</c:v>
                  </c:pt>
                  <c:pt idx="1">
                    <c:v>USA</c:v>
                  </c:pt>
                  <c:pt idx="2">
                    <c:v>NORWAY</c:v>
                  </c:pt>
                  <c:pt idx="3">
                    <c:v>NORWAY</c:v>
                  </c:pt>
                  <c:pt idx="4">
                    <c:v>DENMARK</c:v>
                  </c:pt>
                  <c:pt idx="5">
                    <c:v>DENMARK</c:v>
                  </c:pt>
                  <c:pt idx="6">
                    <c:v>ITALY</c:v>
                  </c:pt>
                  <c:pt idx="7">
                    <c:v>ITALY</c:v>
                  </c:pt>
                  <c:pt idx="8">
                    <c:v>USA</c:v>
                  </c:pt>
                  <c:pt idx="9">
                    <c:v>SWEDEN</c:v>
                  </c:pt>
                  <c:pt idx="10">
                    <c:v>USA</c:v>
                  </c:pt>
                  <c:pt idx="11">
                    <c:v>SINGAPORE</c:v>
                  </c:pt>
                  <c:pt idx="12">
                    <c:v>AUSTRIA</c:v>
                  </c:pt>
                  <c:pt idx="13">
                    <c:v>AUSTRIA</c:v>
                  </c:pt>
                  <c:pt idx="14">
                    <c:v>AUSTRIA</c:v>
                  </c:pt>
                  <c:pt idx="15">
                    <c:v>FRANCE</c:v>
                  </c:pt>
                  <c:pt idx="16">
                    <c:v>AUSTRALIA</c:v>
                  </c:pt>
                  <c:pt idx="17">
                    <c:v>SPAIN</c:v>
                  </c:pt>
                  <c:pt idx="18">
                    <c:v>SPAIN</c:v>
                  </c:pt>
                  <c:pt idx="19">
                    <c:v>SPAIN</c:v>
                  </c:pt>
                  <c:pt idx="20">
                    <c:v>UK</c:v>
                  </c:pt>
                  <c:pt idx="21">
                    <c:v>USA</c:v>
                  </c:pt>
                  <c:pt idx="22">
                    <c:v>USA</c:v>
                  </c:pt>
                  <c:pt idx="23">
                    <c:v>FRANCE</c:v>
                  </c:pt>
                  <c:pt idx="24">
                    <c:v>AUSTRALIA</c:v>
                  </c:pt>
                  <c:pt idx="25">
                    <c:v>AUSTRALIA</c:v>
                  </c:pt>
                  <c:pt idx="26">
                    <c:v>USA</c:v>
                  </c:pt>
                  <c:pt idx="27">
                    <c:v>USA</c:v>
                  </c:pt>
                  <c:pt idx="28">
                    <c:v>USA</c:v>
                  </c:pt>
                  <c:pt idx="29">
                    <c:v>USA</c:v>
                  </c:pt>
                  <c:pt idx="30">
                    <c:v>USA</c:v>
                  </c:pt>
                  <c:pt idx="31">
                    <c:v>USA</c:v>
                  </c:pt>
                  <c:pt idx="32">
                    <c:v>USA</c:v>
                  </c:pt>
                  <c:pt idx="33">
                    <c:v>SINGAPORE</c:v>
                  </c:pt>
                  <c:pt idx="34">
                    <c:v>SPAIN</c:v>
                  </c:pt>
                  <c:pt idx="35">
                    <c:v>FINLAND</c:v>
                  </c:pt>
                  <c:pt idx="36">
                    <c:v>FINLAND</c:v>
                  </c:pt>
                  <c:pt idx="37">
                    <c:v>FINLAND</c:v>
                  </c:pt>
                  <c:pt idx="38">
                    <c:v>USA</c:v>
                  </c:pt>
                  <c:pt idx="39">
                    <c:v>AUSTRIA</c:v>
                  </c:pt>
                  <c:pt idx="40">
                    <c:v>SWEDEN</c:v>
                  </c:pt>
                  <c:pt idx="41">
                    <c:v>SWEDEN</c:v>
                  </c:pt>
                  <c:pt idx="42">
                    <c:v>SWEDEN</c:v>
                  </c:pt>
                  <c:pt idx="43">
                    <c:v>USA</c:v>
                  </c:pt>
                  <c:pt idx="44">
                    <c:v>AUSTRALIA</c:v>
                  </c:pt>
                  <c:pt idx="45">
                    <c:v>FRANCE</c:v>
                  </c:pt>
                  <c:pt idx="46">
                    <c:v>FRANCE</c:v>
                  </c:pt>
                  <c:pt idx="47">
                    <c:v>FRANCE</c:v>
                  </c:pt>
                  <c:pt idx="48">
                    <c:v>FRANCE</c:v>
                  </c:pt>
                  <c:pt idx="49">
                    <c:v>USA</c:v>
                  </c:pt>
                  <c:pt idx="50">
                    <c:v>USA</c:v>
                  </c:pt>
                  <c:pt idx="51">
                    <c:v>UK</c:v>
                  </c:pt>
                  <c:pt idx="52">
                    <c:v>UK</c:v>
                  </c:pt>
                  <c:pt idx="53">
                    <c:v>UK</c:v>
                  </c:pt>
                  <c:pt idx="54">
                    <c:v>NORWAY</c:v>
                  </c:pt>
                  <c:pt idx="55">
                    <c:v>FRANCE</c:v>
                  </c:pt>
                  <c:pt idx="56">
                    <c:v>FRANCE</c:v>
                  </c:pt>
                  <c:pt idx="57">
                    <c:v>SPAIN</c:v>
                  </c:pt>
                  <c:pt idx="58">
                    <c:v>SPAIN</c:v>
                  </c:pt>
                  <c:pt idx="59">
                    <c:v>PHILIPPINES</c:v>
                  </c:pt>
                  <c:pt idx="60">
                    <c:v>USA</c:v>
                  </c:pt>
                  <c:pt idx="61">
                    <c:v>SPAIN</c:v>
                  </c:pt>
                  <c:pt idx="62">
                    <c:v>CANADA</c:v>
                  </c:pt>
                  <c:pt idx="63">
                    <c:v>CANADA</c:v>
                  </c:pt>
                  <c:pt idx="64">
                    <c:v>USA</c:v>
                  </c:pt>
                  <c:pt idx="65">
                    <c:v>JAPAN</c:v>
                  </c:pt>
                  <c:pt idx="66">
                    <c:v>FRANCE</c:v>
                  </c:pt>
                  <c:pt idx="67">
                    <c:v>USA</c:v>
                  </c:pt>
                  <c:pt idx="68">
                    <c:v>USA</c:v>
                  </c:pt>
                  <c:pt idx="69">
                    <c:v>FRANCE</c:v>
                  </c:pt>
                  <c:pt idx="70">
                    <c:v>USA</c:v>
                  </c:pt>
                  <c:pt idx="71">
                    <c:v>USA</c:v>
                  </c:pt>
                  <c:pt idx="72">
                    <c:v>AUSTRALIA</c:v>
                  </c:pt>
                  <c:pt idx="73">
                    <c:v>FRANCE</c:v>
                  </c:pt>
                  <c:pt idx="74">
                    <c:v>USA</c:v>
                  </c:pt>
                  <c:pt idx="75">
                    <c:v>USA</c:v>
                  </c:pt>
                  <c:pt idx="76">
                    <c:v>USA</c:v>
                  </c:pt>
                  <c:pt idx="77">
                    <c:v>SPAIN</c:v>
                  </c:pt>
                  <c:pt idx="78">
                    <c:v>USA</c:v>
                  </c:pt>
                  <c:pt idx="79">
                    <c:v>USA</c:v>
                  </c:pt>
                  <c:pt idx="80">
                    <c:v>USA</c:v>
                  </c:pt>
                  <c:pt idx="81">
                    <c:v>USA</c:v>
                  </c:pt>
                  <c:pt idx="82">
                    <c:v>USA</c:v>
                  </c:pt>
                  <c:pt idx="83">
                    <c:v>DENMARK</c:v>
                  </c:pt>
                  <c:pt idx="84">
                    <c:v>JAPAN</c:v>
                  </c:pt>
                  <c:pt idx="85">
                    <c:v>JAPAN</c:v>
                  </c:pt>
                  <c:pt idx="86">
                    <c:v>SPAIN</c:v>
                  </c:pt>
                  <c:pt idx="87">
                    <c:v>USA</c:v>
                  </c:pt>
                  <c:pt idx="88">
                    <c:v>AUSTRALIA</c:v>
                  </c:pt>
                  <c:pt idx="89">
                    <c:v>AUSTRALIA</c:v>
                  </c:pt>
                  <c:pt idx="90">
                    <c:v>USA</c:v>
                  </c:pt>
                  <c:pt idx="91">
                    <c:v>FRANCE</c:v>
                  </c:pt>
                  <c:pt idx="92">
                    <c:v>ITALY</c:v>
                  </c:pt>
                  <c:pt idx="93">
                    <c:v>ITALY</c:v>
                  </c:pt>
                  <c:pt idx="94">
                    <c:v>CANADA</c:v>
                  </c:pt>
                  <c:pt idx="95">
                    <c:v>NORWAY</c:v>
                  </c:pt>
                  <c:pt idx="96">
                    <c:v>USA</c:v>
                  </c:pt>
                  <c:pt idx="97">
                    <c:v>SWEDEN</c:v>
                  </c:pt>
                  <c:pt idx="98">
                    <c:v>USA</c:v>
                  </c:pt>
                  <c:pt idx="99">
                    <c:v>GERMANY</c:v>
                  </c:pt>
                  <c:pt idx="100">
                    <c:v>FINLAND</c:v>
                  </c:pt>
                  <c:pt idx="101">
                    <c:v>FRANCE</c:v>
                  </c:pt>
                  <c:pt idx="102">
                    <c:v>USA</c:v>
                  </c:pt>
                  <c:pt idx="103">
                    <c:v>NORWAY</c:v>
                  </c:pt>
                  <c:pt idx="104">
                    <c:v>USA</c:v>
                  </c:pt>
                  <c:pt idx="105">
                    <c:v>UK</c:v>
                  </c:pt>
                  <c:pt idx="106">
                    <c:v>USA</c:v>
                  </c:pt>
                  <c:pt idx="107">
                    <c:v>NORWAY</c:v>
                  </c:pt>
                  <c:pt idx="108">
                    <c:v>UK</c:v>
                  </c:pt>
                  <c:pt idx="109">
                    <c:v>USA</c:v>
                  </c:pt>
                  <c:pt idx="110">
                    <c:v>AUSTRALIA</c:v>
                  </c:pt>
                  <c:pt idx="111">
                    <c:v>USA</c:v>
                  </c:pt>
                  <c:pt idx="112">
                    <c:v>FRANCE</c:v>
                  </c:pt>
                  <c:pt idx="113">
                    <c:v>USA</c:v>
                  </c:pt>
                  <c:pt idx="114">
                    <c:v>FRANCE</c:v>
                  </c:pt>
                  <c:pt idx="115">
                    <c:v>USA</c:v>
                  </c:pt>
                  <c:pt idx="116">
                    <c:v>USA</c:v>
                  </c:pt>
                  <c:pt idx="117">
                    <c:v>USA</c:v>
                  </c:pt>
                  <c:pt idx="118">
                    <c:v>SPAIN</c:v>
                  </c:pt>
                  <c:pt idx="119">
                    <c:v>USA</c:v>
                  </c:pt>
                  <c:pt idx="120">
                    <c:v>USA</c:v>
                  </c:pt>
                  <c:pt idx="121">
                    <c:v>USA</c:v>
                  </c:pt>
                  <c:pt idx="122">
                    <c:v>USA</c:v>
                  </c:pt>
                  <c:pt idx="123">
                    <c:v>USA</c:v>
                  </c:pt>
                  <c:pt idx="124">
                    <c:v>DENMARK</c:v>
                  </c:pt>
                  <c:pt idx="125">
                    <c:v>JAPAN</c:v>
                  </c:pt>
                  <c:pt idx="126">
                    <c:v>JAPAN</c:v>
                  </c:pt>
                  <c:pt idx="127">
                    <c:v>SPAIN</c:v>
                  </c:pt>
                  <c:pt idx="128">
                    <c:v>USA</c:v>
                  </c:pt>
                  <c:pt idx="129">
                    <c:v>AUSTRALIA</c:v>
                  </c:pt>
                  <c:pt idx="130">
                    <c:v>AUSTRALIA</c:v>
                  </c:pt>
                  <c:pt idx="131">
                    <c:v>USA</c:v>
                  </c:pt>
                  <c:pt idx="132">
                    <c:v>FRANCE</c:v>
                  </c:pt>
                  <c:pt idx="133">
                    <c:v>ITALY</c:v>
                  </c:pt>
                  <c:pt idx="134">
                    <c:v>ITALY</c:v>
                  </c:pt>
                  <c:pt idx="135">
                    <c:v>CANADA</c:v>
                  </c:pt>
                  <c:pt idx="136">
                    <c:v>NORWAY</c:v>
                  </c:pt>
                  <c:pt idx="137">
                    <c:v>USA</c:v>
                  </c:pt>
                  <c:pt idx="138">
                    <c:v>SWEDEN</c:v>
                  </c:pt>
                  <c:pt idx="139">
                    <c:v>USA</c:v>
                  </c:pt>
                  <c:pt idx="140">
                    <c:v>GERMANY</c:v>
                  </c:pt>
                  <c:pt idx="141">
                    <c:v>FINLAND</c:v>
                  </c:pt>
                  <c:pt idx="142">
                    <c:v>FRANCE</c:v>
                  </c:pt>
                  <c:pt idx="143">
                    <c:v>USA</c:v>
                  </c:pt>
                  <c:pt idx="144">
                    <c:v>NORWAY</c:v>
                  </c:pt>
                  <c:pt idx="145">
                    <c:v>USA</c:v>
                  </c:pt>
                  <c:pt idx="146">
                    <c:v>UK</c:v>
                  </c:pt>
                  <c:pt idx="147">
                    <c:v>USA</c:v>
                  </c:pt>
                  <c:pt idx="148">
                    <c:v>NORWAY</c:v>
                  </c:pt>
                  <c:pt idx="149">
                    <c:v>UK</c:v>
                  </c:pt>
                  <c:pt idx="150">
                    <c:v>USA</c:v>
                  </c:pt>
                  <c:pt idx="151">
                    <c:v>AUSTRALIA</c:v>
                  </c:pt>
                  <c:pt idx="152">
                    <c:v>USA</c:v>
                  </c:pt>
                  <c:pt idx="153">
                    <c:v>FRANCE</c:v>
                  </c:pt>
                  <c:pt idx="154">
                    <c:v>USA</c:v>
                  </c:pt>
                </c:lvl>
                <c:lvl>
                  <c:pt idx="0">
                    <c:v>16919</c:v>
                  </c:pt>
                  <c:pt idx="1">
                    <c:v>39384</c:v>
                  </c:pt>
                  <c:pt idx="2">
                    <c:v>8588</c:v>
                  </c:pt>
                  <c:pt idx="3">
                    <c:v>20397</c:v>
                  </c:pt>
                  <c:pt idx="4">
                    <c:v>18780</c:v>
                  </c:pt>
                  <c:pt idx="5">
                    <c:v>1380</c:v>
                  </c:pt>
                  <c:pt idx="6">
                    <c:v>19747</c:v>
                  </c:pt>
                  <c:pt idx="7">
                    <c:v>9231</c:v>
                  </c:pt>
                  <c:pt idx="8">
                    <c:v>17527</c:v>
                  </c:pt>
                  <c:pt idx="9">
                    <c:v>91561</c:v>
                  </c:pt>
                  <c:pt idx="10">
                    <c:v>39350</c:v>
                  </c:pt>
                  <c:pt idx="11">
                    <c:v>27851</c:v>
                  </c:pt>
                  <c:pt idx="12">
                    <c:v>83257</c:v>
                  </c:pt>
                  <c:pt idx="13">
                    <c:v>63729</c:v>
                  </c:pt>
                  <c:pt idx="14">
                    <c:v>15943</c:v>
                  </c:pt>
                  <c:pt idx="15">
                    <c:v>6536</c:v>
                  </c:pt>
                  <c:pt idx="16">
                    <c:v>11185</c:v>
                  </c:pt>
                  <c:pt idx="17">
                    <c:v>14785</c:v>
                  </c:pt>
                  <c:pt idx="18">
                    <c:v>145519</c:v>
                  </c:pt>
                  <c:pt idx="19">
                    <c:v>135126</c:v>
                  </c:pt>
                  <c:pt idx="20">
                    <c:v>24629</c:v>
                  </c:pt>
                  <c:pt idx="21">
                    <c:v>42593</c:v>
                  </c:pt>
                  <c:pt idx="22">
                    <c:v>26402</c:v>
                  </c:pt>
                  <c:pt idx="23">
                    <c:v>17947</c:v>
                  </c:pt>
                  <c:pt idx="24">
                    <c:v>32299</c:v>
                  </c:pt>
                  <c:pt idx="25">
                    <c:v>21855</c:v>
                  </c:pt>
                  <c:pt idx="26">
                    <c:v>107995</c:v>
                  </c:pt>
                  <c:pt idx="27">
                    <c:v>7854</c:v>
                  </c:pt>
                  <c:pt idx="28">
                    <c:v>32775</c:v>
                  </c:pt>
                  <c:pt idx="29">
                    <c:v>31148</c:v>
                  </c:pt>
                  <c:pt idx="30">
                    <c:v>32306</c:v>
                  </c:pt>
                  <c:pt idx="31">
                    <c:v>13462</c:v>
                  </c:pt>
                  <c:pt idx="32">
                    <c:v>30696</c:v>
                  </c:pt>
                  <c:pt idx="33">
                    <c:v>76034</c:v>
                  </c:pt>
                  <c:pt idx="34">
                    <c:v>4734</c:v>
                  </c:pt>
                  <c:pt idx="35">
                    <c:v>71186</c:v>
                  </c:pt>
                  <c:pt idx="36">
                    <c:v>88028</c:v>
                  </c:pt>
                  <c:pt idx="37">
                    <c:v>916</c:v>
                  </c:pt>
                  <c:pt idx="38">
                    <c:v>227061</c:v>
                  </c:pt>
                  <c:pt idx="39">
                    <c:v>16767</c:v>
                  </c:pt>
                  <c:pt idx="40">
                    <c:v>31038</c:v>
                  </c:pt>
                  <c:pt idx="41">
                    <c:v>111313</c:v>
                  </c:pt>
                  <c:pt idx="42">
                    <c:v>101323</c:v>
                  </c:pt>
                  <c:pt idx="43">
                    <c:v>181749</c:v>
                  </c:pt>
                  <c:pt idx="44">
                    <c:v>70227</c:v>
                  </c:pt>
                  <c:pt idx="45">
                    <c:v>113369</c:v>
                  </c:pt>
                  <c:pt idx="46">
                    <c:v>35068</c:v>
                  </c:pt>
                  <c:pt idx="47">
                    <c:v>245815</c:v>
                  </c:pt>
                  <c:pt idx="48">
                    <c:v>175670</c:v>
                  </c:pt>
                  <c:pt idx="49">
                    <c:v>63403</c:v>
                  </c:pt>
                  <c:pt idx="50">
                    <c:v>276747</c:v>
                  </c:pt>
                  <c:pt idx="51">
                    <c:v>155787</c:v>
                  </c:pt>
                  <c:pt idx="52">
                    <c:v>125338</c:v>
                  </c:pt>
                  <c:pt idx="53">
                    <c:v>220650</c:v>
                  </c:pt>
                  <c:pt idx="54">
                    <c:v>540561</c:v>
                  </c:pt>
                  <c:pt idx="55">
                    <c:v>199685</c:v>
                  </c:pt>
                  <c:pt idx="56">
                    <c:v>230902</c:v>
                  </c:pt>
                  <c:pt idx="57">
                    <c:v>73203</c:v>
                  </c:pt>
                  <c:pt idx="58">
                    <c:v>12855</c:v>
                  </c:pt>
                  <c:pt idx="59">
                    <c:v>76029</c:v>
                  </c:pt>
                  <c:pt idx="60">
                    <c:v>41184</c:v>
                  </c:pt>
                  <c:pt idx="61">
                    <c:v>66692</c:v>
                  </c:pt>
                  <c:pt idx="62">
                    <c:v>29450</c:v>
                  </c:pt>
                  <c:pt idx="63">
                    <c:v>23713</c:v>
                  </c:pt>
                  <c:pt idx="64">
                    <c:v>15467</c:v>
                  </c:pt>
                  <c:pt idx="65">
                    <c:v>55557</c:v>
                  </c:pt>
                  <c:pt idx="66">
                    <c:v>80556</c:v>
                  </c:pt>
                  <c:pt idx="67">
                    <c:v>157040</c:v>
                  </c:pt>
                  <c:pt idx="68">
                    <c:v>24072</c:v>
                  </c:pt>
                  <c:pt idx="69">
                    <c:v>12698</c:v>
                  </c:pt>
                  <c:pt idx="70">
                    <c:v>3334</c:v>
                  </c:pt>
                  <c:pt idx="71">
                    <c:v>6375</c:v>
                  </c:pt>
                  <c:pt idx="72">
                    <c:v>9126</c:v>
                  </c:pt>
                  <c:pt idx="73">
                    <c:v>51238</c:v>
                  </c:pt>
                  <c:pt idx="74">
                    <c:v>13798</c:v>
                  </c:pt>
                  <c:pt idx="75">
                    <c:v>48911</c:v>
                  </c:pt>
                  <c:pt idx="76">
                    <c:v>22925</c:v>
                  </c:pt>
                  <c:pt idx="77">
                    <c:v>26232</c:v>
                  </c:pt>
                  <c:pt idx="78">
                    <c:v>42541</c:v>
                  </c:pt>
                  <c:pt idx="79">
                    <c:v>55616</c:v>
                  </c:pt>
                  <c:pt idx="80">
                    <c:v>5711</c:v>
                  </c:pt>
                  <c:pt idx="81">
                    <c:v>110</c:v>
                  </c:pt>
                  <c:pt idx="82">
                    <c:v>11337</c:v>
                  </c:pt>
                  <c:pt idx="83">
                    <c:v>39348</c:v>
                  </c:pt>
                  <c:pt idx="84">
                    <c:v>14351</c:v>
                  </c:pt>
                  <c:pt idx="85">
                    <c:v>26529</c:v>
                  </c:pt>
                  <c:pt idx="86">
                    <c:v>67956</c:v>
                  </c:pt>
                  <c:pt idx="87">
                    <c:v>81174</c:v>
                  </c:pt>
                  <c:pt idx="88">
                    <c:v>27609</c:v>
                  </c:pt>
                  <c:pt idx="89">
                    <c:v>20380</c:v>
                  </c:pt>
                  <c:pt idx="90">
                    <c:v>18392</c:v>
                  </c:pt>
                  <c:pt idx="91">
                    <c:v>27602</c:v>
                  </c:pt>
                  <c:pt idx="92">
                    <c:v>16774</c:v>
                  </c:pt>
                  <c:pt idx="93">
                    <c:v>3311</c:v>
                  </c:pt>
                  <c:pt idx="94">
                    <c:v>7998</c:v>
                  </c:pt>
                  <c:pt idx="95">
                    <c:v>1526</c:v>
                  </c:pt>
                  <c:pt idx="96">
                    <c:v>11592</c:v>
                  </c:pt>
                  <c:pt idx="97">
                    <c:v>954</c:v>
                  </c:pt>
                  <c:pt idx="98">
                    <c:v>28976</c:v>
                  </c:pt>
                  <c:pt idx="99">
                    <c:v>42643</c:v>
                  </c:pt>
                  <c:pt idx="100">
                    <c:v>88094</c:v>
                  </c:pt>
                  <c:pt idx="101">
                    <c:v>79853</c:v>
                  </c:pt>
                  <c:pt idx="102">
                    <c:v>27308</c:v>
                  </c:pt>
                  <c:pt idx="103">
                    <c:v>42574</c:v>
                  </c:pt>
                  <c:pt idx="104">
                    <c:v>54158</c:v>
                  </c:pt>
                  <c:pt idx="105">
                    <c:v>65005</c:v>
                  </c:pt>
                  <c:pt idx="106">
                    <c:v>1112</c:v>
                  </c:pt>
                  <c:pt idx="107">
                    <c:v>38554</c:v>
                  </c:pt>
                  <c:pt idx="108">
                    <c:v>80255</c:v>
                  </c:pt>
                  <c:pt idx="109">
                    <c:v>14690</c:v>
                  </c:pt>
                  <c:pt idx="110">
                    <c:v>20017</c:v>
                  </c:pt>
                  <c:pt idx="111">
                    <c:v>24361</c:v>
                  </c:pt>
                  <c:pt idx="112">
                    <c:v>32734</c:v>
                  </c:pt>
                  <c:pt idx="113">
                    <c:v>5240</c:v>
                  </c:pt>
                  <c:pt idx="114">
                    <c:v>24155</c:v>
                  </c:pt>
                  <c:pt idx="115">
                    <c:v>1872</c:v>
                  </c:pt>
                  <c:pt idx="116">
                    <c:v>51645</c:v>
                  </c:pt>
                  <c:pt idx="117">
                    <c:v>131097</c:v>
                  </c:pt>
                  <c:pt idx="118">
                    <c:v>19911</c:v>
                  </c:pt>
                  <c:pt idx="119">
                    <c:v>92364</c:v>
                  </c:pt>
                  <c:pt idx="120">
                    <c:v>35945</c:v>
                  </c:pt>
                  <c:pt idx="121">
                    <c:v>39572</c:v>
                  </c:pt>
                  <c:pt idx="122">
                    <c:v>8982</c:v>
                  </c:pt>
                  <c:pt idx="123">
                    <c:v>1280</c:v>
                  </c:pt>
                  <c:pt idx="124">
                    <c:v>1866</c:v>
                  </c:pt>
                  <c:pt idx="125">
                    <c:v>9191</c:v>
                  </c:pt>
                  <c:pt idx="126">
                    <c:v>12115</c:v>
                  </c:pt>
                  <c:pt idx="127">
                    <c:v>80620</c:v>
                  </c:pt>
                  <c:pt idx="128">
                    <c:v>24546</c:v>
                  </c:pt>
                  <c:pt idx="129">
                    <c:v>5223</c:v>
                  </c:pt>
                  <c:pt idx="130">
                    <c:v>8472</c:v>
                  </c:pt>
                  <c:pt idx="131">
                    <c:v>49989</c:v>
                  </c:pt>
                  <c:pt idx="132">
                    <c:v>47107</c:v>
                  </c:pt>
                  <c:pt idx="133">
                    <c:v>33028</c:v>
                  </c:pt>
                  <c:pt idx="134">
                    <c:v>142535</c:v>
                  </c:pt>
                  <c:pt idx="135">
                    <c:v>247994</c:v>
                  </c:pt>
                  <c:pt idx="136">
                    <c:v>63849</c:v>
                  </c:pt>
                  <c:pt idx="137">
                    <c:v>33269</c:v>
                  </c:pt>
                  <c:pt idx="138">
                    <c:v>84087</c:v>
                  </c:pt>
                  <c:pt idx="139">
                    <c:v>65119</c:v>
                  </c:pt>
                  <c:pt idx="140">
                    <c:v>25106</c:v>
                  </c:pt>
                  <c:pt idx="141">
                    <c:v>68411</c:v>
                  </c:pt>
                  <c:pt idx="142">
                    <c:v>9835</c:v>
                  </c:pt>
                  <c:pt idx="143">
                    <c:v>9761</c:v>
                  </c:pt>
                  <c:pt idx="144">
                    <c:v>83721</c:v>
                  </c:pt>
                  <c:pt idx="145">
                    <c:v>51102</c:v>
                  </c:pt>
                  <c:pt idx="146">
                    <c:v>9569</c:v>
                  </c:pt>
                  <c:pt idx="147">
                    <c:v>5596</c:v>
                  </c:pt>
                  <c:pt idx="148">
                    <c:v>49463</c:v>
                  </c:pt>
                  <c:pt idx="149">
                    <c:v>16957</c:v>
                  </c:pt>
                  <c:pt idx="150">
                    <c:v>3545</c:v>
                  </c:pt>
                  <c:pt idx="151">
                    <c:v>15245</c:v>
                  </c:pt>
                  <c:pt idx="152">
                    <c:v>17531</c:v>
                  </c:pt>
                  <c:pt idx="153">
                    <c:v>3493</c:v>
                  </c:pt>
                  <c:pt idx="154">
                    <c:v>18969</c:v>
                  </c:pt>
                </c:lvl>
                <c:lvl>
                  <c:pt idx="0">
                    <c:v>Integra</c:v>
                  </c:pt>
                  <c:pt idx="1">
                    <c:v>TL</c:v>
                  </c:pt>
                  <c:pt idx="2">
                    <c:v>RL</c:v>
                  </c:pt>
                  <c:pt idx="3">
                    <c:v>A4</c:v>
                  </c:pt>
                  <c:pt idx="4">
                    <c:v>A6</c:v>
                  </c:pt>
                  <c:pt idx="5">
                    <c:v>A8</c:v>
                  </c:pt>
                  <c:pt idx="6">
                    <c:v>323i</c:v>
                  </c:pt>
                  <c:pt idx="7">
                    <c:v>328i</c:v>
                  </c:pt>
                  <c:pt idx="8">
                    <c:v>528i</c:v>
                  </c:pt>
                  <c:pt idx="9">
                    <c:v>Century</c:v>
                  </c:pt>
                  <c:pt idx="10">
                    <c:v>Regal</c:v>
                  </c:pt>
                  <c:pt idx="11">
                    <c:v>Park Avenue</c:v>
                  </c:pt>
                  <c:pt idx="12">
                    <c:v>LeSabre</c:v>
                  </c:pt>
                  <c:pt idx="13">
                    <c:v>DeVille</c:v>
                  </c:pt>
                  <c:pt idx="14">
                    <c:v>Seville</c:v>
                  </c:pt>
                  <c:pt idx="15">
                    <c:v>Eldorado</c:v>
                  </c:pt>
                  <c:pt idx="16">
                    <c:v>Catera</c:v>
                  </c:pt>
                  <c:pt idx="17">
                    <c:v>Escalade</c:v>
                  </c:pt>
                  <c:pt idx="18">
                    <c:v>Cavalier</c:v>
                  </c:pt>
                  <c:pt idx="19">
                    <c:v>Malibu</c:v>
                  </c:pt>
                  <c:pt idx="20">
                    <c:v>Lumina</c:v>
                  </c:pt>
                  <c:pt idx="21">
                    <c:v>Monte Carlo</c:v>
                  </c:pt>
                  <c:pt idx="22">
                    <c:v>Camaro</c:v>
                  </c:pt>
                  <c:pt idx="23">
                    <c:v>Corvette</c:v>
                  </c:pt>
                  <c:pt idx="24">
                    <c:v>Prizm</c:v>
                  </c:pt>
                  <c:pt idx="25">
                    <c:v>Metro</c:v>
                  </c:pt>
                  <c:pt idx="26">
                    <c:v>Impala</c:v>
                  </c:pt>
                  <c:pt idx="27">
                    <c:v>Sebring Coupe</c:v>
                  </c:pt>
                  <c:pt idx="28">
                    <c:v>Sebring Conv.</c:v>
                  </c:pt>
                  <c:pt idx="29">
                    <c:v>Concorde</c:v>
                  </c:pt>
                  <c:pt idx="30">
                    <c:v>Cirrus</c:v>
                  </c:pt>
                  <c:pt idx="31">
                    <c:v>LHS</c:v>
                  </c:pt>
                  <c:pt idx="32">
                    <c:v>300M</c:v>
                  </c:pt>
                  <c:pt idx="33">
                    <c:v>Neon</c:v>
                  </c:pt>
                  <c:pt idx="34">
                    <c:v>Avenger</c:v>
                  </c:pt>
                  <c:pt idx="35">
                    <c:v>Stratus</c:v>
                  </c:pt>
                  <c:pt idx="36">
                    <c:v>Intrepid</c:v>
                  </c:pt>
                  <c:pt idx="37">
                    <c:v>Viper</c:v>
                  </c:pt>
                  <c:pt idx="38">
                    <c:v>Ram Pickup</c:v>
                  </c:pt>
                  <c:pt idx="39">
                    <c:v>Ram Wagon</c:v>
                  </c:pt>
                  <c:pt idx="40">
                    <c:v>Ram Van</c:v>
                  </c:pt>
                  <c:pt idx="41">
                    <c:v>Dakota</c:v>
                  </c:pt>
                  <c:pt idx="42">
                    <c:v>Durango</c:v>
                  </c:pt>
                  <c:pt idx="43">
                    <c:v>Caravan</c:v>
                  </c:pt>
                  <c:pt idx="44">
                    <c:v>Escort</c:v>
                  </c:pt>
                  <c:pt idx="45">
                    <c:v>Mustang</c:v>
                  </c:pt>
                  <c:pt idx="46">
                    <c:v>Contour</c:v>
                  </c:pt>
                  <c:pt idx="47">
                    <c:v>Taurus</c:v>
                  </c:pt>
                  <c:pt idx="48">
                    <c:v>Focus</c:v>
                  </c:pt>
                  <c:pt idx="49">
                    <c:v>Crown Victoria</c:v>
                  </c:pt>
                  <c:pt idx="50">
                    <c:v>Explorer</c:v>
                  </c:pt>
                  <c:pt idx="51">
                    <c:v>Windstar</c:v>
                  </c:pt>
                  <c:pt idx="52">
                    <c:v>Expedition</c:v>
                  </c:pt>
                  <c:pt idx="53">
                    <c:v>Ranger</c:v>
                  </c:pt>
                  <c:pt idx="54">
                    <c:v>F-Series</c:v>
                  </c:pt>
                  <c:pt idx="55">
                    <c:v>Civic</c:v>
                  </c:pt>
                  <c:pt idx="56">
                    <c:v>Accord</c:v>
                  </c:pt>
                  <c:pt idx="57">
                    <c:v>CR-V</c:v>
                  </c:pt>
                  <c:pt idx="58">
                    <c:v>Passport</c:v>
                  </c:pt>
                  <c:pt idx="59">
                    <c:v>Odyssey</c:v>
                  </c:pt>
                  <c:pt idx="60">
                    <c:v>Accent</c:v>
                  </c:pt>
                  <c:pt idx="61">
                    <c:v>Elantra</c:v>
                  </c:pt>
                  <c:pt idx="62">
                    <c:v>Sonata</c:v>
                  </c:pt>
                  <c:pt idx="63">
                    <c:v>I30</c:v>
                  </c:pt>
                  <c:pt idx="64">
                    <c:v>S-Type</c:v>
                  </c:pt>
                  <c:pt idx="65">
                    <c:v>Wrangler</c:v>
                  </c:pt>
                  <c:pt idx="66">
                    <c:v>Cherokee</c:v>
                  </c:pt>
                  <c:pt idx="67">
                    <c:v>Grand Cherokee</c:v>
                  </c:pt>
                  <c:pt idx="68">
                    <c:v>ES300</c:v>
                  </c:pt>
                  <c:pt idx="69">
                    <c:v>GS300</c:v>
                  </c:pt>
                  <c:pt idx="70">
                    <c:v>GS400</c:v>
                  </c:pt>
                  <c:pt idx="71">
                    <c:v>LS400</c:v>
                  </c:pt>
                  <c:pt idx="72">
                    <c:v>LX470</c:v>
                  </c:pt>
                  <c:pt idx="73">
                    <c:v>RX300</c:v>
                  </c:pt>
                  <c:pt idx="74">
                    <c:v>Continental</c:v>
                  </c:pt>
                  <c:pt idx="75">
                    <c:v>Town car</c:v>
                  </c:pt>
                  <c:pt idx="76">
                    <c:v>Navigator</c:v>
                  </c:pt>
                  <c:pt idx="77">
                    <c:v>Mirage</c:v>
                  </c:pt>
                  <c:pt idx="78">
                    <c:v>Eclipse</c:v>
                  </c:pt>
                  <c:pt idx="79">
                    <c:v>Galant</c:v>
                  </c:pt>
                  <c:pt idx="80">
                    <c:v>Diamante</c:v>
                  </c:pt>
                  <c:pt idx="81">
                    <c:v>3000GT</c:v>
                  </c:pt>
                  <c:pt idx="82">
                    <c:v>Montero</c:v>
                  </c:pt>
                  <c:pt idx="83">
                    <c:v>Montero Sport</c:v>
                  </c:pt>
                  <c:pt idx="84">
                    <c:v>Mystique</c:v>
                  </c:pt>
                  <c:pt idx="85">
                    <c:v>Cougar</c:v>
                  </c:pt>
                  <c:pt idx="86">
                    <c:v>Sable</c:v>
                  </c:pt>
                  <c:pt idx="87">
                    <c:v>Grand Marquis</c:v>
                  </c:pt>
                  <c:pt idx="88">
                    <c:v>Mountaineer</c:v>
                  </c:pt>
                  <c:pt idx="89">
                    <c:v>Villager</c:v>
                  </c:pt>
                  <c:pt idx="90">
                    <c:v>C-Class</c:v>
                  </c:pt>
                  <c:pt idx="91">
                    <c:v>E-Class</c:v>
                  </c:pt>
                  <c:pt idx="92">
                    <c:v>S-Class</c:v>
                  </c:pt>
                  <c:pt idx="93">
                    <c:v>SL-Class</c:v>
                  </c:pt>
                  <c:pt idx="94">
                    <c:v>SLK</c:v>
                  </c:pt>
                  <c:pt idx="95">
                    <c:v>SLK230</c:v>
                  </c:pt>
                  <c:pt idx="96">
                    <c:v>CLK Coupe</c:v>
                  </c:pt>
                  <c:pt idx="97">
                    <c:v>CL500</c:v>
                  </c:pt>
                  <c:pt idx="98">
                    <c:v>M-Class</c:v>
                  </c:pt>
                  <c:pt idx="99">
                    <c:v>Sentra</c:v>
                  </c:pt>
                  <c:pt idx="100">
                    <c:v>Altima</c:v>
                  </c:pt>
                  <c:pt idx="101">
                    <c:v>Maxima</c:v>
                  </c:pt>
                  <c:pt idx="102">
                    <c:v>Quest</c:v>
                  </c:pt>
                  <c:pt idx="103">
                    <c:v>Pathfinder</c:v>
                  </c:pt>
                  <c:pt idx="104">
                    <c:v>Xterra</c:v>
                  </c:pt>
                  <c:pt idx="105">
                    <c:v>Frontier</c:v>
                  </c:pt>
                  <c:pt idx="106">
                    <c:v>Cutlass</c:v>
                  </c:pt>
                  <c:pt idx="107">
                    <c:v>Intrigue</c:v>
                  </c:pt>
                  <c:pt idx="108">
                    <c:v>Alero</c:v>
                  </c:pt>
                  <c:pt idx="109">
                    <c:v>Aurora</c:v>
                  </c:pt>
                  <c:pt idx="110">
                    <c:v>Bravada</c:v>
                  </c:pt>
                  <c:pt idx="111">
                    <c:v>Silhouette</c:v>
                  </c:pt>
                  <c:pt idx="112">
                    <c:v>Neon</c:v>
                  </c:pt>
                  <c:pt idx="113">
                    <c:v>Breeze</c:v>
                  </c:pt>
                  <c:pt idx="114">
                    <c:v>Voyager</c:v>
                  </c:pt>
                  <c:pt idx="115">
                    <c:v>Prowler</c:v>
                  </c:pt>
                  <c:pt idx="116">
                    <c:v>Sunfire</c:v>
                  </c:pt>
                  <c:pt idx="117">
                    <c:v>Grand Am</c:v>
                  </c:pt>
                  <c:pt idx="118">
                    <c:v>Firebird</c:v>
                  </c:pt>
                  <c:pt idx="119">
                    <c:v>Grand Prix</c:v>
                  </c:pt>
                  <c:pt idx="120">
                    <c:v>Bonneville</c:v>
                  </c:pt>
                  <c:pt idx="121">
                    <c:v>Montana</c:v>
                  </c:pt>
                  <c:pt idx="122">
                    <c:v>Boxter</c:v>
                  </c:pt>
                  <c:pt idx="123">
                    <c:v>Carrera Coupe</c:v>
                  </c:pt>
                  <c:pt idx="124">
                    <c:v>Carrera Cabrio</c:v>
                  </c:pt>
                  <c:pt idx="125">
                    <c:v>9-5</c:v>
                  </c:pt>
                  <c:pt idx="126">
                    <c:v>9-3</c:v>
                  </c:pt>
                  <c:pt idx="127">
                    <c:v>SL</c:v>
                  </c:pt>
                  <c:pt idx="128">
                    <c:v>SC</c:v>
                  </c:pt>
                  <c:pt idx="129">
                    <c:v>SW</c:v>
                  </c:pt>
                  <c:pt idx="130">
                    <c:v>LW</c:v>
                  </c:pt>
                  <c:pt idx="131">
                    <c:v>LS</c:v>
                  </c:pt>
                  <c:pt idx="132">
                    <c:v>Outback</c:v>
                  </c:pt>
                  <c:pt idx="133">
                    <c:v>Forester</c:v>
                  </c:pt>
                  <c:pt idx="134">
                    <c:v>Corolla</c:v>
                  </c:pt>
                  <c:pt idx="135">
                    <c:v>Camry</c:v>
                  </c:pt>
                  <c:pt idx="136">
                    <c:v>Avalon</c:v>
                  </c:pt>
                  <c:pt idx="137">
                    <c:v>Celica</c:v>
                  </c:pt>
                  <c:pt idx="138">
                    <c:v>Tacoma</c:v>
                  </c:pt>
                  <c:pt idx="139">
                    <c:v>Sienna</c:v>
                  </c:pt>
                  <c:pt idx="140">
                    <c:v>RAV4</c:v>
                  </c:pt>
                  <c:pt idx="141">
                    <c:v>4Runner</c:v>
                  </c:pt>
                  <c:pt idx="142">
                    <c:v>Land Cruiser</c:v>
                  </c:pt>
                  <c:pt idx="143">
                    <c:v>Golf</c:v>
                  </c:pt>
                  <c:pt idx="144">
                    <c:v>Jetta</c:v>
                  </c:pt>
                  <c:pt idx="145">
                    <c:v>Passat</c:v>
                  </c:pt>
                  <c:pt idx="146">
                    <c:v>Cabrio</c:v>
                  </c:pt>
                  <c:pt idx="147">
                    <c:v>GTI</c:v>
                  </c:pt>
                  <c:pt idx="148">
                    <c:v>Beetle</c:v>
                  </c:pt>
                  <c:pt idx="149">
                    <c:v>S40</c:v>
                  </c:pt>
                  <c:pt idx="150">
                    <c:v>V40</c:v>
                  </c:pt>
                  <c:pt idx="151">
                    <c:v>S70</c:v>
                  </c:pt>
                  <c:pt idx="152">
                    <c:v>V70</c:v>
                  </c:pt>
                  <c:pt idx="153">
                    <c:v>C70</c:v>
                  </c:pt>
                  <c:pt idx="154">
                    <c:v>S80</c:v>
                  </c:pt>
                </c:lvl>
                <c:lvl>
                  <c:pt idx="0">
                    <c:v>Acura</c:v>
                  </c:pt>
                  <c:pt idx="1">
                    <c:v>Acura</c:v>
                  </c:pt>
                  <c:pt idx="2">
                    <c:v>Acura</c:v>
                  </c:pt>
                  <c:pt idx="3">
                    <c:v>Audi</c:v>
                  </c:pt>
                  <c:pt idx="4">
                    <c:v>Audi</c:v>
                  </c:pt>
                  <c:pt idx="5">
                    <c:v>Audi</c:v>
                  </c:pt>
                  <c:pt idx="6">
                    <c:v>BMW</c:v>
                  </c:pt>
                  <c:pt idx="7">
                    <c:v>BMW</c:v>
                  </c:pt>
                  <c:pt idx="8">
                    <c:v>BMW</c:v>
                  </c:pt>
                  <c:pt idx="9">
                    <c:v>Buick</c:v>
                  </c:pt>
                  <c:pt idx="10">
                    <c:v>Buick</c:v>
                  </c:pt>
                  <c:pt idx="11">
                    <c:v>Buick</c:v>
                  </c:pt>
                  <c:pt idx="12">
                    <c:v>Buick</c:v>
                  </c:pt>
                  <c:pt idx="13">
                    <c:v>Cadillac</c:v>
                  </c:pt>
                  <c:pt idx="14">
                    <c:v>Cadillac</c:v>
                  </c:pt>
                  <c:pt idx="15">
                    <c:v>Cadillac</c:v>
                  </c:pt>
                  <c:pt idx="16">
                    <c:v>Cadillac</c:v>
                  </c:pt>
                  <c:pt idx="17">
                    <c:v>Cadillac</c:v>
                  </c:pt>
                  <c:pt idx="18">
                    <c:v>Chevrolet</c:v>
                  </c:pt>
                  <c:pt idx="19">
                    <c:v>Chevrolet</c:v>
                  </c:pt>
                  <c:pt idx="20">
                    <c:v>Chevrolet</c:v>
                  </c:pt>
                  <c:pt idx="21">
                    <c:v>Chevrolet</c:v>
                  </c:pt>
                  <c:pt idx="22">
                    <c:v>Chevrolet</c:v>
                  </c:pt>
                  <c:pt idx="23">
                    <c:v>Chevrolet</c:v>
                  </c:pt>
                  <c:pt idx="24">
                    <c:v>Chevrolet</c:v>
                  </c:pt>
                  <c:pt idx="25">
                    <c:v>Chevrolet</c:v>
                  </c:pt>
                  <c:pt idx="26">
                    <c:v>Chevrolet</c:v>
                  </c:pt>
                  <c:pt idx="27">
                    <c:v>Chrysler</c:v>
                  </c:pt>
                  <c:pt idx="28">
                    <c:v>Chrysler</c:v>
                  </c:pt>
                  <c:pt idx="29">
                    <c:v>Chrysler</c:v>
                  </c:pt>
                  <c:pt idx="30">
                    <c:v>Chrysler</c:v>
                  </c:pt>
                  <c:pt idx="31">
                    <c:v>Chrysler</c:v>
                  </c:pt>
                  <c:pt idx="32">
                    <c:v>Chrysler</c:v>
                  </c:pt>
                  <c:pt idx="33">
                    <c:v>Dodge</c:v>
                  </c:pt>
                  <c:pt idx="34">
                    <c:v>Dodge</c:v>
                  </c:pt>
                  <c:pt idx="35">
                    <c:v>Dodge</c:v>
                  </c:pt>
                  <c:pt idx="36">
                    <c:v>Dodge</c:v>
                  </c:pt>
                  <c:pt idx="37">
                    <c:v>Dodge</c:v>
                  </c:pt>
                  <c:pt idx="38">
                    <c:v>Dodge</c:v>
                  </c:pt>
                  <c:pt idx="39">
                    <c:v>Dodge</c:v>
                  </c:pt>
                  <c:pt idx="40">
                    <c:v>Dodge</c:v>
                  </c:pt>
                  <c:pt idx="41">
                    <c:v>Dodge</c:v>
                  </c:pt>
                  <c:pt idx="42">
                    <c:v>Dodge</c:v>
                  </c:pt>
                  <c:pt idx="43">
                    <c:v>Dodge</c:v>
                  </c:pt>
                  <c:pt idx="44">
                    <c:v>Ford</c:v>
                  </c:pt>
                  <c:pt idx="45">
                    <c:v>Ford</c:v>
                  </c:pt>
                  <c:pt idx="46">
                    <c:v>Ford</c:v>
                  </c:pt>
                  <c:pt idx="47">
                    <c:v>Ford</c:v>
                  </c:pt>
                  <c:pt idx="48">
                    <c:v>Ford</c:v>
                  </c:pt>
                  <c:pt idx="49">
                    <c:v>Ford</c:v>
                  </c:pt>
                  <c:pt idx="50">
                    <c:v>Ford</c:v>
                  </c:pt>
                  <c:pt idx="51">
                    <c:v>Ford</c:v>
                  </c:pt>
                  <c:pt idx="52">
                    <c:v>Ford</c:v>
                  </c:pt>
                  <c:pt idx="53">
                    <c:v>Ford</c:v>
                  </c:pt>
                  <c:pt idx="54">
                    <c:v>Ford</c:v>
                  </c:pt>
                  <c:pt idx="55">
                    <c:v>Honda</c:v>
                  </c:pt>
                  <c:pt idx="56">
                    <c:v>Honda</c:v>
                  </c:pt>
                  <c:pt idx="57">
                    <c:v>Honda</c:v>
                  </c:pt>
                  <c:pt idx="58">
                    <c:v>Honda</c:v>
                  </c:pt>
                  <c:pt idx="59">
                    <c:v>Honda</c:v>
                  </c:pt>
                  <c:pt idx="60">
                    <c:v>Hyundai</c:v>
                  </c:pt>
                  <c:pt idx="61">
                    <c:v>Hyundai</c:v>
                  </c:pt>
                  <c:pt idx="62">
                    <c:v>Hyundai</c:v>
                  </c:pt>
                  <c:pt idx="63">
                    <c:v>Infiniti</c:v>
                  </c:pt>
                  <c:pt idx="64">
                    <c:v>Jaguar</c:v>
                  </c:pt>
                  <c:pt idx="65">
                    <c:v>Jeep</c:v>
                  </c:pt>
                  <c:pt idx="66">
                    <c:v>Jeep</c:v>
                  </c:pt>
                  <c:pt idx="67">
                    <c:v>Jeep</c:v>
                  </c:pt>
                  <c:pt idx="68">
                    <c:v>Lexus</c:v>
                  </c:pt>
                  <c:pt idx="69">
                    <c:v>Lexus</c:v>
                  </c:pt>
                  <c:pt idx="70">
                    <c:v>Lexus</c:v>
                  </c:pt>
                  <c:pt idx="71">
                    <c:v>Lexus</c:v>
                  </c:pt>
                  <c:pt idx="72">
                    <c:v>Lexus</c:v>
                  </c:pt>
                  <c:pt idx="73">
                    <c:v>Lexus</c:v>
                  </c:pt>
                  <c:pt idx="74">
                    <c:v>Lincoln</c:v>
                  </c:pt>
                  <c:pt idx="75">
                    <c:v>Lincoln</c:v>
                  </c:pt>
                  <c:pt idx="76">
                    <c:v>Lincoln</c:v>
                  </c:pt>
                  <c:pt idx="77">
                    <c:v>Mitsubishi</c:v>
                  </c:pt>
                  <c:pt idx="78">
                    <c:v>Mitsubishi</c:v>
                  </c:pt>
                  <c:pt idx="79">
                    <c:v>Mitsubishi</c:v>
                  </c:pt>
                  <c:pt idx="80">
                    <c:v>Mitsubishi</c:v>
                  </c:pt>
                  <c:pt idx="81">
                    <c:v>Mitsubishi</c:v>
                  </c:pt>
                  <c:pt idx="82">
                    <c:v>Mitsubishi</c:v>
                  </c:pt>
                  <c:pt idx="83">
                    <c:v>Mitsubishi</c:v>
                  </c:pt>
                  <c:pt idx="84">
                    <c:v>Mercury</c:v>
                  </c:pt>
                  <c:pt idx="85">
                    <c:v>Mercury</c:v>
                  </c:pt>
                  <c:pt idx="86">
                    <c:v>Mercury</c:v>
                  </c:pt>
                  <c:pt idx="87">
                    <c:v>Mercury</c:v>
                  </c:pt>
                  <c:pt idx="88">
                    <c:v>Mercury</c:v>
                  </c:pt>
                  <c:pt idx="89">
                    <c:v>Mercury</c:v>
                  </c:pt>
                  <c:pt idx="90">
                    <c:v>Mercedes-B</c:v>
                  </c:pt>
                  <c:pt idx="91">
                    <c:v>Mercedes-B</c:v>
                  </c:pt>
                  <c:pt idx="92">
                    <c:v>Mercedes-B</c:v>
                  </c:pt>
                  <c:pt idx="93">
                    <c:v>Mercedes-B</c:v>
                  </c:pt>
                  <c:pt idx="94">
                    <c:v>Mercedes-B</c:v>
                  </c:pt>
                  <c:pt idx="95">
                    <c:v>Mercedes-B</c:v>
                  </c:pt>
                  <c:pt idx="96">
                    <c:v>Mercedes-B</c:v>
                  </c:pt>
                  <c:pt idx="97">
                    <c:v>Mercedes-B</c:v>
                  </c:pt>
                  <c:pt idx="98">
                    <c:v>Mercedes-B</c:v>
                  </c:pt>
                  <c:pt idx="99">
                    <c:v>Nissan</c:v>
                  </c:pt>
                  <c:pt idx="100">
                    <c:v>Nissan</c:v>
                  </c:pt>
                  <c:pt idx="101">
                    <c:v>Nissan</c:v>
                  </c:pt>
                  <c:pt idx="102">
                    <c:v>Nissan</c:v>
                  </c:pt>
                  <c:pt idx="103">
                    <c:v>Nissan</c:v>
                  </c:pt>
                  <c:pt idx="104">
                    <c:v>Nissan</c:v>
                  </c:pt>
                  <c:pt idx="105">
                    <c:v>Nissan</c:v>
                  </c:pt>
                  <c:pt idx="106">
                    <c:v>Oldsmobile</c:v>
                  </c:pt>
                  <c:pt idx="107">
                    <c:v>Oldsmobile</c:v>
                  </c:pt>
                  <c:pt idx="108">
                    <c:v>Oldsmobile</c:v>
                  </c:pt>
                  <c:pt idx="109">
                    <c:v>Oldsmobile</c:v>
                  </c:pt>
                  <c:pt idx="110">
                    <c:v>Oldsmobile</c:v>
                  </c:pt>
                  <c:pt idx="111">
                    <c:v>Oldsmobile</c:v>
                  </c:pt>
                  <c:pt idx="112">
                    <c:v>Plymouth</c:v>
                  </c:pt>
                  <c:pt idx="113">
                    <c:v>Plymouth</c:v>
                  </c:pt>
                  <c:pt idx="114">
                    <c:v>Plymouth</c:v>
                  </c:pt>
                  <c:pt idx="115">
                    <c:v>Plymouth</c:v>
                  </c:pt>
                  <c:pt idx="116">
                    <c:v>Pontiac</c:v>
                  </c:pt>
                  <c:pt idx="117">
                    <c:v>Pontiac</c:v>
                  </c:pt>
                  <c:pt idx="118">
                    <c:v>Pontiac</c:v>
                  </c:pt>
                  <c:pt idx="119">
                    <c:v>Pontiac</c:v>
                  </c:pt>
                  <c:pt idx="120">
                    <c:v>Pontiac</c:v>
                  </c:pt>
                  <c:pt idx="121">
                    <c:v>Pontiac</c:v>
                  </c:pt>
                  <c:pt idx="122">
                    <c:v>Porsche</c:v>
                  </c:pt>
                  <c:pt idx="123">
                    <c:v>Porsche</c:v>
                  </c:pt>
                  <c:pt idx="124">
                    <c:v>Porsche</c:v>
                  </c:pt>
                  <c:pt idx="125">
                    <c:v>Saab</c:v>
                  </c:pt>
                  <c:pt idx="126">
                    <c:v>Saab</c:v>
                  </c:pt>
                  <c:pt idx="127">
                    <c:v>Saturn</c:v>
                  </c:pt>
                  <c:pt idx="128">
                    <c:v>Saturn</c:v>
                  </c:pt>
                  <c:pt idx="129">
                    <c:v>Saturn</c:v>
                  </c:pt>
                  <c:pt idx="130">
                    <c:v>Saturn</c:v>
                  </c:pt>
                  <c:pt idx="131">
                    <c:v>Saturn</c:v>
                  </c:pt>
                  <c:pt idx="132">
                    <c:v>Subaru</c:v>
                  </c:pt>
                  <c:pt idx="133">
                    <c:v>Subaru</c:v>
                  </c:pt>
                  <c:pt idx="134">
                    <c:v>Toyota</c:v>
                  </c:pt>
                  <c:pt idx="135">
                    <c:v>Toyota</c:v>
                  </c:pt>
                  <c:pt idx="136">
                    <c:v>Toyota</c:v>
                  </c:pt>
                  <c:pt idx="137">
                    <c:v>Toyota</c:v>
                  </c:pt>
                  <c:pt idx="138">
                    <c:v>Toyota</c:v>
                  </c:pt>
                  <c:pt idx="139">
                    <c:v>Toyota</c:v>
                  </c:pt>
                  <c:pt idx="140">
                    <c:v>Toyota</c:v>
                  </c:pt>
                  <c:pt idx="141">
                    <c:v>Toyota</c:v>
                  </c:pt>
                  <c:pt idx="142">
                    <c:v>Toyota</c:v>
                  </c:pt>
                  <c:pt idx="143">
                    <c:v>Volkswagen</c:v>
                  </c:pt>
                  <c:pt idx="144">
                    <c:v>Volkswagen</c:v>
                  </c:pt>
                  <c:pt idx="145">
                    <c:v>Volkswagen</c:v>
                  </c:pt>
                  <c:pt idx="146">
                    <c:v>Volkswagen</c:v>
                  </c:pt>
                  <c:pt idx="147">
                    <c:v>Volkswagen</c:v>
                  </c:pt>
                  <c:pt idx="148">
                    <c:v>Volkswagen</c:v>
                  </c:pt>
                  <c:pt idx="149">
                    <c:v>Volvo</c:v>
                  </c:pt>
                  <c:pt idx="150">
                    <c:v>Volvo</c:v>
                  </c:pt>
                  <c:pt idx="151">
                    <c:v>Volvo</c:v>
                  </c:pt>
                  <c:pt idx="152">
                    <c:v>Volvo</c:v>
                  </c:pt>
                  <c:pt idx="153">
                    <c:v>Volvo</c:v>
                  </c:pt>
                  <c:pt idx="154">
                    <c:v>Volvo</c:v>
                  </c:pt>
                </c:lvl>
              </c:multiLvlStrCache>
            </c:multiLvlStrRef>
          </c:cat>
          <c:val>
            <c:numRef>
              <c:f>'Sunburst Chart'!$T$2:$T$156</c:f>
              <c:numCache>
                <c:formatCode>General</c:formatCode>
                <c:ptCount val="1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numCache>
            </c:numRef>
          </c:val>
          <c:extLst>
            <c:ext xmlns:c16="http://schemas.microsoft.com/office/drawing/2014/chart" uri="{C3380CC4-5D6E-409C-BE32-E72D297353CC}">
              <c16:uniqueId val="{00000000-B69C-474F-8B2F-B5B853F0D449}"/>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4454505686789161E-2"/>
          <c:y val="0.16955526392534268"/>
          <c:w val="0.89109076990376201"/>
          <c:h val="0.58507436570428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[Car_Sales_Kaggle_DV0130EN_Lab2_Start.xlsx]Sheet1!PivotTable9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Sheet1!$B$3</c:f>
              <c:strCache>
                <c:ptCount val="1"/>
                <c:pt idx="0">
                  <c:v>Sum of Price</c:v>
                </c:pt>
              </c:strCache>
            </c:strRef>
          </c:tx>
          <c:spPr>
            <a:solidFill>
              <a:schemeClr val="accent1"/>
            </a:solidFill>
            <a:ln>
              <a:noFill/>
            </a:ln>
            <a:effectLst/>
          </c:spPr>
          <c:cat>
            <c:strRef>
              <c:f>Sheet1!$A$4:$A$20</c:f>
              <c:strCache>
                <c:ptCount val="16"/>
                <c:pt idx="0">
                  <c:v>AUSTRALIA</c:v>
                </c:pt>
                <c:pt idx="1">
                  <c:v>AUSTRIA</c:v>
                </c:pt>
                <c:pt idx="2">
                  <c:v>CANADA</c:v>
                </c:pt>
                <c:pt idx="3">
                  <c:v>DENMARK</c:v>
                </c:pt>
                <c:pt idx="4">
                  <c:v>FINLAND</c:v>
                </c:pt>
                <c:pt idx="5">
                  <c:v>FRANCE</c:v>
                </c:pt>
                <c:pt idx="6">
                  <c:v>GERMANY</c:v>
                </c:pt>
                <c:pt idx="7">
                  <c:v>ITALY</c:v>
                </c:pt>
                <c:pt idx="8">
                  <c:v>JAPAN</c:v>
                </c:pt>
                <c:pt idx="9">
                  <c:v>NORWAY</c:v>
                </c:pt>
                <c:pt idx="10">
                  <c:v>PHILIPPINES</c:v>
                </c:pt>
                <c:pt idx="11">
                  <c:v>SINGAPORE</c:v>
                </c:pt>
                <c:pt idx="12">
                  <c:v>SPAIN</c:v>
                </c:pt>
                <c:pt idx="13">
                  <c:v>SWEDEN</c:v>
                </c:pt>
                <c:pt idx="14">
                  <c:v>UK</c:v>
                </c:pt>
                <c:pt idx="15">
                  <c:v>USA</c:v>
                </c:pt>
              </c:strCache>
            </c:strRef>
          </c:cat>
          <c:val>
            <c:numRef>
              <c:f>Sheet1!$B$4:$B$20</c:f>
              <c:numCache>
                <c:formatCode>General</c:formatCode>
                <c:ptCount val="16"/>
                <c:pt idx="0">
                  <c:v>268673</c:v>
                </c:pt>
                <c:pt idx="1">
                  <c:v>133570</c:v>
                </c:pt>
                <c:pt idx="2">
                  <c:v>100882</c:v>
                </c:pt>
                <c:pt idx="3">
                  <c:v>193447</c:v>
                </c:pt>
                <c:pt idx="4">
                  <c:v>155138</c:v>
                </c:pt>
                <c:pt idx="5">
                  <c:v>513992</c:v>
                </c:pt>
                <c:pt idx="6">
                  <c:v>30387</c:v>
                </c:pt>
                <c:pt idx="7">
                  <c:v>245893</c:v>
                </c:pt>
                <c:pt idx="8">
                  <c:v>106460</c:v>
                </c:pt>
                <c:pt idx="9">
                  <c:v>245519</c:v>
                </c:pt>
                <c:pt idx="10">
                  <c:v>26000</c:v>
                </c:pt>
                <c:pt idx="11">
                  <c:v>44605</c:v>
                </c:pt>
                <c:pt idx="12">
                  <c:v>223031</c:v>
                </c:pt>
                <c:pt idx="13">
                  <c:v>180868</c:v>
                </c:pt>
                <c:pt idx="14">
                  <c:v>168035</c:v>
                </c:pt>
                <c:pt idx="15">
                  <c:v>1619067</c:v>
                </c:pt>
              </c:numCache>
            </c:numRef>
          </c:val>
          <c:extLst>
            <c:ext xmlns:c16="http://schemas.microsoft.com/office/drawing/2014/chart" uri="{C3380CC4-5D6E-409C-BE32-E72D297353CC}">
              <c16:uniqueId val="{00000000-B7CF-480C-B535-F0A0FFF3BC86}"/>
            </c:ext>
          </c:extLst>
        </c:ser>
        <c:ser>
          <c:idx val="1"/>
          <c:order val="1"/>
          <c:tx>
            <c:strRef>
              <c:f>Sheet1!$C$3</c:f>
              <c:strCache>
                <c:ptCount val="1"/>
                <c:pt idx="0">
                  <c:v>Sum of Unit Sales</c:v>
                </c:pt>
              </c:strCache>
            </c:strRef>
          </c:tx>
          <c:spPr>
            <a:solidFill>
              <a:schemeClr val="accent2"/>
            </a:solidFill>
            <a:ln>
              <a:noFill/>
            </a:ln>
            <a:effectLst/>
          </c:spPr>
          <c:cat>
            <c:strRef>
              <c:f>Sheet1!$A$4:$A$20</c:f>
              <c:strCache>
                <c:ptCount val="16"/>
                <c:pt idx="0">
                  <c:v>AUSTRALIA</c:v>
                </c:pt>
                <c:pt idx="1">
                  <c:v>AUSTRIA</c:v>
                </c:pt>
                <c:pt idx="2">
                  <c:v>CANADA</c:v>
                </c:pt>
                <c:pt idx="3">
                  <c:v>DENMARK</c:v>
                </c:pt>
                <c:pt idx="4">
                  <c:v>FINLAND</c:v>
                </c:pt>
                <c:pt idx="5">
                  <c:v>FRANCE</c:v>
                </c:pt>
                <c:pt idx="6">
                  <c:v>GERMANY</c:v>
                </c:pt>
                <c:pt idx="7">
                  <c:v>ITALY</c:v>
                </c:pt>
                <c:pt idx="8">
                  <c:v>JAPAN</c:v>
                </c:pt>
                <c:pt idx="9">
                  <c:v>NORWAY</c:v>
                </c:pt>
                <c:pt idx="10">
                  <c:v>PHILIPPINES</c:v>
                </c:pt>
                <c:pt idx="11">
                  <c:v>SINGAPORE</c:v>
                </c:pt>
                <c:pt idx="12">
                  <c:v>SPAIN</c:v>
                </c:pt>
                <c:pt idx="13">
                  <c:v>SWEDEN</c:v>
                </c:pt>
                <c:pt idx="14">
                  <c:v>UK</c:v>
                </c:pt>
                <c:pt idx="15">
                  <c:v>USA</c:v>
                </c:pt>
              </c:strCache>
            </c:strRef>
          </c:cat>
          <c:val>
            <c:numRef>
              <c:f>Sheet1!$C$4:$C$20</c:f>
              <c:numCache>
                <c:formatCode>General</c:formatCode>
                <c:ptCount val="16"/>
                <c:pt idx="0">
                  <c:v>241638</c:v>
                </c:pt>
                <c:pt idx="1">
                  <c:v>179696</c:v>
                </c:pt>
                <c:pt idx="2">
                  <c:v>309155</c:v>
                </c:pt>
                <c:pt idx="3">
                  <c:v>61374</c:v>
                </c:pt>
                <c:pt idx="4">
                  <c:v>316635</c:v>
                </c:pt>
                <c:pt idx="5">
                  <c:v>1394263</c:v>
                </c:pt>
                <c:pt idx="6">
                  <c:v>67749</c:v>
                </c:pt>
                <c:pt idx="7">
                  <c:v>224626</c:v>
                </c:pt>
                <c:pt idx="8">
                  <c:v>117743</c:v>
                </c:pt>
                <c:pt idx="9">
                  <c:v>849233</c:v>
                </c:pt>
                <c:pt idx="10">
                  <c:v>76029</c:v>
                </c:pt>
                <c:pt idx="11">
                  <c:v>103885</c:v>
                </c:pt>
                <c:pt idx="12">
                  <c:v>647633</c:v>
                </c:pt>
                <c:pt idx="13">
                  <c:v>420276</c:v>
                </c:pt>
                <c:pt idx="14">
                  <c:v>698190</c:v>
                </c:pt>
                <c:pt idx="15">
                  <c:v>2544979</c:v>
                </c:pt>
              </c:numCache>
            </c:numRef>
          </c:val>
          <c:extLst>
            <c:ext xmlns:c16="http://schemas.microsoft.com/office/drawing/2014/chart" uri="{C3380CC4-5D6E-409C-BE32-E72D297353CC}">
              <c16:uniqueId val="{00000001-B7CF-480C-B535-F0A0FFF3BC86}"/>
            </c:ext>
          </c:extLst>
        </c:ser>
        <c:dLbls>
          <c:showLegendKey val="0"/>
          <c:showVal val="0"/>
          <c:showCatName val="0"/>
          <c:showSerName val="0"/>
          <c:showPercent val="0"/>
          <c:showBubbleSize val="0"/>
        </c:dLbls>
        <c:axId val="1105715144"/>
        <c:axId val="1105710880"/>
      </c:areaChart>
      <c:catAx>
        <c:axId val="1105715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710880"/>
        <c:crosses val="autoZero"/>
        <c:auto val="1"/>
        <c:lblAlgn val="ctr"/>
        <c:lblOffset val="100"/>
        <c:noMultiLvlLbl val="0"/>
      </c:catAx>
      <c:valAx>
        <c:axId val="11057108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71514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[Car_Sales_Kaggle_DV0130EN_Lab2_Start.xlsx]Sheet2!PivotTable10</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Sheet2!$A$4:$A$158</c:f>
              <c:strCache>
                <c:ptCount val="154"/>
                <c:pt idx="0">
                  <c:v>3000GT</c:v>
                </c:pt>
                <c:pt idx="1">
                  <c:v>300M</c:v>
                </c:pt>
                <c:pt idx="2">
                  <c:v>323i</c:v>
                </c:pt>
                <c:pt idx="3">
                  <c:v>328i</c:v>
                </c:pt>
                <c:pt idx="4">
                  <c:v>4Runner</c:v>
                </c:pt>
                <c:pt idx="5">
                  <c:v>528i</c:v>
                </c:pt>
                <c:pt idx="6">
                  <c:v>9-3</c:v>
                </c:pt>
                <c:pt idx="7">
                  <c:v>9-5</c:v>
                </c:pt>
                <c:pt idx="8">
                  <c:v>A4</c:v>
                </c:pt>
                <c:pt idx="9">
                  <c:v>A6</c:v>
                </c:pt>
                <c:pt idx="10">
                  <c:v>A8</c:v>
                </c:pt>
                <c:pt idx="11">
                  <c:v>Accent</c:v>
                </c:pt>
                <c:pt idx="12">
                  <c:v>Accord</c:v>
                </c:pt>
                <c:pt idx="13">
                  <c:v>Alero</c:v>
                </c:pt>
                <c:pt idx="14">
                  <c:v>Altima</c:v>
                </c:pt>
                <c:pt idx="15">
                  <c:v>Aurora</c:v>
                </c:pt>
                <c:pt idx="16">
                  <c:v>Avalon</c:v>
                </c:pt>
                <c:pt idx="17">
                  <c:v>Avenger</c:v>
                </c:pt>
                <c:pt idx="18">
                  <c:v>Beetle</c:v>
                </c:pt>
                <c:pt idx="19">
                  <c:v>Bonneville</c:v>
                </c:pt>
                <c:pt idx="20">
                  <c:v>Boxter</c:v>
                </c:pt>
                <c:pt idx="21">
                  <c:v>Bravada</c:v>
                </c:pt>
                <c:pt idx="22">
                  <c:v>Breeze</c:v>
                </c:pt>
                <c:pt idx="23">
                  <c:v>C70</c:v>
                </c:pt>
                <c:pt idx="24">
                  <c:v>Cabrio</c:v>
                </c:pt>
                <c:pt idx="25">
                  <c:v>Camaro</c:v>
                </c:pt>
                <c:pt idx="26">
                  <c:v>Camry</c:v>
                </c:pt>
                <c:pt idx="27">
                  <c:v>Caravan</c:v>
                </c:pt>
                <c:pt idx="28">
                  <c:v>Carrera Cabrio</c:v>
                </c:pt>
                <c:pt idx="29">
                  <c:v>Carrera Coupe</c:v>
                </c:pt>
                <c:pt idx="30">
                  <c:v>Catera</c:v>
                </c:pt>
                <c:pt idx="31">
                  <c:v>Cavalier</c:v>
                </c:pt>
                <c:pt idx="32">
                  <c:v>C-Class</c:v>
                </c:pt>
                <c:pt idx="33">
                  <c:v>Celica</c:v>
                </c:pt>
                <c:pt idx="34">
                  <c:v>Century</c:v>
                </c:pt>
                <c:pt idx="35">
                  <c:v>Cherokee</c:v>
                </c:pt>
                <c:pt idx="36">
                  <c:v>Cirrus</c:v>
                </c:pt>
                <c:pt idx="37">
                  <c:v>Civic</c:v>
                </c:pt>
                <c:pt idx="38">
                  <c:v>CL500</c:v>
                </c:pt>
                <c:pt idx="39">
                  <c:v>CLK Coupe</c:v>
                </c:pt>
                <c:pt idx="40">
                  <c:v>Concorde</c:v>
                </c:pt>
                <c:pt idx="41">
                  <c:v>Continental</c:v>
                </c:pt>
                <c:pt idx="42">
                  <c:v>Contour</c:v>
                </c:pt>
                <c:pt idx="43">
                  <c:v>Corolla</c:v>
                </c:pt>
                <c:pt idx="44">
                  <c:v>Corvette</c:v>
                </c:pt>
                <c:pt idx="45">
                  <c:v>Cougar</c:v>
                </c:pt>
                <c:pt idx="46">
                  <c:v>Crown Victoria</c:v>
                </c:pt>
                <c:pt idx="47">
                  <c:v>CR-V</c:v>
                </c:pt>
                <c:pt idx="48">
                  <c:v>Cutlass</c:v>
                </c:pt>
                <c:pt idx="49">
                  <c:v>Dakota</c:v>
                </c:pt>
                <c:pt idx="50">
                  <c:v>DeVille</c:v>
                </c:pt>
                <c:pt idx="51">
                  <c:v>Diamante</c:v>
                </c:pt>
                <c:pt idx="52">
                  <c:v>Durango</c:v>
                </c:pt>
                <c:pt idx="53">
                  <c:v>E-Class</c:v>
                </c:pt>
                <c:pt idx="54">
                  <c:v>Eclipse</c:v>
                </c:pt>
                <c:pt idx="55">
                  <c:v>Elantra</c:v>
                </c:pt>
                <c:pt idx="56">
                  <c:v>Eldorado</c:v>
                </c:pt>
                <c:pt idx="57">
                  <c:v>ES300</c:v>
                </c:pt>
                <c:pt idx="58">
                  <c:v>Escalade</c:v>
                </c:pt>
                <c:pt idx="59">
                  <c:v>Escort</c:v>
                </c:pt>
                <c:pt idx="60">
                  <c:v>Expedition</c:v>
                </c:pt>
                <c:pt idx="61">
                  <c:v>Explorer</c:v>
                </c:pt>
                <c:pt idx="62">
                  <c:v>Firebird</c:v>
                </c:pt>
                <c:pt idx="63">
                  <c:v>Focus</c:v>
                </c:pt>
                <c:pt idx="64">
                  <c:v>Forester</c:v>
                </c:pt>
                <c:pt idx="65">
                  <c:v>Frontier</c:v>
                </c:pt>
                <c:pt idx="66">
                  <c:v>F-Series</c:v>
                </c:pt>
                <c:pt idx="67">
                  <c:v>Galant</c:v>
                </c:pt>
                <c:pt idx="68">
                  <c:v>Golf</c:v>
                </c:pt>
                <c:pt idx="69">
                  <c:v>Grand Am</c:v>
                </c:pt>
                <c:pt idx="70">
                  <c:v>Grand Cherokee</c:v>
                </c:pt>
                <c:pt idx="71">
                  <c:v>Grand Marquis</c:v>
                </c:pt>
                <c:pt idx="72">
                  <c:v>Grand Prix</c:v>
                </c:pt>
                <c:pt idx="73">
                  <c:v>GS300</c:v>
                </c:pt>
                <c:pt idx="74">
                  <c:v>GS400</c:v>
                </c:pt>
                <c:pt idx="75">
                  <c:v>GTI</c:v>
                </c:pt>
                <c:pt idx="76">
                  <c:v>I30</c:v>
                </c:pt>
                <c:pt idx="77">
                  <c:v>Impala</c:v>
                </c:pt>
                <c:pt idx="78">
                  <c:v>Integra</c:v>
                </c:pt>
                <c:pt idx="79">
                  <c:v>Intrepid</c:v>
                </c:pt>
                <c:pt idx="80">
                  <c:v>Intrigue</c:v>
                </c:pt>
                <c:pt idx="81">
                  <c:v>Jetta</c:v>
                </c:pt>
                <c:pt idx="82">
                  <c:v>Land Cruiser</c:v>
                </c:pt>
                <c:pt idx="83">
                  <c:v>LeSabre</c:v>
                </c:pt>
                <c:pt idx="84">
                  <c:v>LHS</c:v>
                </c:pt>
                <c:pt idx="85">
                  <c:v>LS</c:v>
                </c:pt>
                <c:pt idx="86">
                  <c:v>LS400</c:v>
                </c:pt>
                <c:pt idx="87">
                  <c:v>Lumina</c:v>
                </c:pt>
                <c:pt idx="88">
                  <c:v>LW</c:v>
                </c:pt>
                <c:pt idx="89">
                  <c:v>LX470</c:v>
                </c:pt>
                <c:pt idx="90">
                  <c:v>Malibu</c:v>
                </c:pt>
                <c:pt idx="91">
                  <c:v>Maxima</c:v>
                </c:pt>
                <c:pt idx="92">
                  <c:v>M-Class</c:v>
                </c:pt>
                <c:pt idx="93">
                  <c:v>Metro</c:v>
                </c:pt>
                <c:pt idx="94">
                  <c:v>Mirage</c:v>
                </c:pt>
                <c:pt idx="95">
                  <c:v>Montana</c:v>
                </c:pt>
                <c:pt idx="96">
                  <c:v>Monte Carlo</c:v>
                </c:pt>
                <c:pt idx="97">
                  <c:v>Montero</c:v>
                </c:pt>
                <c:pt idx="98">
                  <c:v>Montero Sport</c:v>
                </c:pt>
                <c:pt idx="99">
                  <c:v>Mountaineer</c:v>
                </c:pt>
                <c:pt idx="100">
                  <c:v>Mustang</c:v>
                </c:pt>
                <c:pt idx="101">
                  <c:v>Mystique</c:v>
                </c:pt>
                <c:pt idx="102">
                  <c:v>Navigator</c:v>
                </c:pt>
                <c:pt idx="103">
                  <c:v>Neon</c:v>
                </c:pt>
                <c:pt idx="104">
                  <c:v>Odyssey</c:v>
                </c:pt>
                <c:pt idx="105">
                  <c:v>Outback</c:v>
                </c:pt>
                <c:pt idx="106">
                  <c:v>Park Avenue</c:v>
                </c:pt>
                <c:pt idx="107">
                  <c:v>Passat</c:v>
                </c:pt>
                <c:pt idx="108">
                  <c:v>Passport</c:v>
                </c:pt>
                <c:pt idx="109">
                  <c:v>Pathfinder</c:v>
                </c:pt>
                <c:pt idx="110">
                  <c:v>Prizm</c:v>
                </c:pt>
                <c:pt idx="111">
                  <c:v>Prowler</c:v>
                </c:pt>
                <c:pt idx="112">
                  <c:v>Quest</c:v>
                </c:pt>
                <c:pt idx="113">
                  <c:v>Ram Pickup</c:v>
                </c:pt>
                <c:pt idx="114">
                  <c:v>Ram Van</c:v>
                </c:pt>
                <c:pt idx="115">
                  <c:v>Ram Wagon</c:v>
                </c:pt>
                <c:pt idx="116">
                  <c:v>Ranger</c:v>
                </c:pt>
                <c:pt idx="117">
                  <c:v>RAV4</c:v>
                </c:pt>
                <c:pt idx="118">
                  <c:v>Regal</c:v>
                </c:pt>
                <c:pt idx="119">
                  <c:v>RL</c:v>
                </c:pt>
                <c:pt idx="120">
                  <c:v>RX300</c:v>
                </c:pt>
                <c:pt idx="121">
                  <c:v>S40</c:v>
                </c:pt>
                <c:pt idx="122">
                  <c:v>S70</c:v>
                </c:pt>
                <c:pt idx="123">
                  <c:v>S80</c:v>
                </c:pt>
                <c:pt idx="124">
                  <c:v>Sable</c:v>
                </c:pt>
                <c:pt idx="125">
                  <c:v>SC</c:v>
                </c:pt>
                <c:pt idx="126">
                  <c:v>S-Class</c:v>
                </c:pt>
                <c:pt idx="127">
                  <c:v>Sebring Conv.</c:v>
                </c:pt>
                <c:pt idx="128">
                  <c:v>Sebring Coupe</c:v>
                </c:pt>
                <c:pt idx="129">
                  <c:v>Sentra</c:v>
                </c:pt>
                <c:pt idx="130">
                  <c:v>Seville</c:v>
                </c:pt>
                <c:pt idx="131">
                  <c:v>Sienna</c:v>
                </c:pt>
                <c:pt idx="132">
                  <c:v>Silhouette</c:v>
                </c:pt>
                <c:pt idx="133">
                  <c:v>SL</c:v>
                </c:pt>
                <c:pt idx="134">
                  <c:v>SL-Class</c:v>
                </c:pt>
                <c:pt idx="135">
                  <c:v>SLK</c:v>
                </c:pt>
                <c:pt idx="136">
                  <c:v>SLK230</c:v>
                </c:pt>
                <c:pt idx="137">
                  <c:v>Sonata</c:v>
                </c:pt>
                <c:pt idx="138">
                  <c:v>Stratus</c:v>
                </c:pt>
                <c:pt idx="139">
                  <c:v>S-Type</c:v>
                </c:pt>
                <c:pt idx="140">
                  <c:v>Sunfire</c:v>
                </c:pt>
                <c:pt idx="141">
                  <c:v>SW</c:v>
                </c:pt>
                <c:pt idx="142">
                  <c:v>Tacoma</c:v>
                </c:pt>
                <c:pt idx="143">
                  <c:v>Taurus</c:v>
                </c:pt>
                <c:pt idx="144">
                  <c:v>TL</c:v>
                </c:pt>
                <c:pt idx="145">
                  <c:v>Town car</c:v>
                </c:pt>
                <c:pt idx="146">
                  <c:v>V40</c:v>
                </c:pt>
                <c:pt idx="147">
                  <c:v>V70</c:v>
                </c:pt>
                <c:pt idx="148">
                  <c:v>Villager</c:v>
                </c:pt>
                <c:pt idx="149">
                  <c:v>Viper</c:v>
                </c:pt>
                <c:pt idx="150">
                  <c:v>Voyager</c:v>
                </c:pt>
                <c:pt idx="151">
                  <c:v>Windstar</c:v>
                </c:pt>
                <c:pt idx="152">
                  <c:v>Wrangler</c:v>
                </c:pt>
                <c:pt idx="153">
                  <c:v>Xterra</c:v>
                </c:pt>
              </c:strCache>
            </c:strRef>
          </c:cat>
          <c:val>
            <c:numRef>
              <c:f>Sheet2!$B$4:$B$158</c:f>
              <c:numCache>
                <c:formatCode>General</c:formatCode>
                <c:ptCount val="154"/>
                <c:pt idx="0">
                  <c:v>0.82278978388998036</c:v>
                </c:pt>
                <c:pt idx="1">
                  <c:v>0.63131745759808122</c:v>
                </c:pt>
                <c:pt idx="2">
                  <c:v>0.9077436087439793</c:v>
                </c:pt>
                <c:pt idx="3">
                  <c:v>0.85853293413173648</c:v>
                </c:pt>
                <c:pt idx="4">
                  <c:v>0.87154522613065322</c:v>
                </c:pt>
                <c:pt idx="5">
                  <c:v>0.92866323907455017</c:v>
                </c:pt>
                <c:pt idx="6">
                  <c:v>0.69942528735632181</c:v>
                </c:pt>
                <c:pt idx="7">
                  <c:v>0.68807367149758458</c:v>
                </c:pt>
                <c:pt idx="8">
                  <c:v>0.92767819924968742</c:v>
                </c:pt>
                <c:pt idx="9">
                  <c:v>0.6938144329896907</c:v>
                </c:pt>
                <c:pt idx="10">
                  <c:v>0.62903225806451613</c:v>
                </c:pt>
                <c:pt idx="11">
                  <c:v>0.6041859985565522</c:v>
                </c:pt>
                <c:pt idx="12">
                  <c:v>0.86058631921824102</c:v>
                </c:pt>
                <c:pt idx="13">
                  <c:v>0.62720306513409962</c:v>
                </c:pt>
                <c:pt idx="14">
                  <c:v>0.55394801373222169</c:v>
                </c:pt>
                <c:pt idx="15">
                  <c:v>0.54900770101300067</c:v>
                </c:pt>
                <c:pt idx="16">
                  <c:v>0.71011939714229788</c:v>
                </c:pt>
                <c:pt idx="17">
                  <c:v>0.65870307167235498</c:v>
                </c:pt>
                <c:pt idx="18">
                  <c:v>0.75383647798742137</c:v>
                </c:pt>
                <c:pt idx="19">
                  <c:v>0.55672490002104824</c:v>
                </c:pt>
                <c:pt idx="20">
                  <c:v>0.99565532223026787</c:v>
                </c:pt>
                <c:pt idx="21">
                  <c:v>0.63057788467624531</c:v>
                </c:pt>
                <c:pt idx="22">
                  <c:v>0.60945273631840802</c:v>
                </c:pt>
                <c:pt idx="23">
                  <c:v>0.75109890109890109</c:v>
                </c:pt>
                <c:pt idx="24">
                  <c:v>0.82916458229114554</c:v>
                </c:pt>
                <c:pt idx="25">
                  <c:v>0.53512736236647496</c:v>
                </c:pt>
                <c:pt idx="26">
                  <c:v>0.75607946112569924</c:v>
                </c:pt>
                <c:pt idx="27">
                  <c:v>0.61461794019933558</c:v>
                </c:pt>
                <c:pt idx="28">
                  <c:v>0.90102707749766575</c:v>
                </c:pt>
                <c:pt idx="29">
                  <c:v>0.85363277949873273</c:v>
                </c:pt>
                <c:pt idx="30">
                  <c:v>0.58771364076104482</c:v>
                </c:pt>
                <c:pt idx="31">
                  <c:v>0.69758672699849167</c:v>
                </c:pt>
                <c:pt idx="32">
                  <c:v>0.82047244094488192</c:v>
                </c:pt>
                <c:pt idx="33">
                  <c:v>0.91525925925925922</c:v>
                </c:pt>
                <c:pt idx="34">
                  <c:v>0.56769055745164965</c:v>
                </c:pt>
                <c:pt idx="35">
                  <c:v>0.63714153561517117</c:v>
                </c:pt>
                <c:pt idx="36">
                  <c:v>0.76699029126213591</c:v>
                </c:pt>
                <c:pt idx="37">
                  <c:v>0.76445479239425684</c:v>
                </c:pt>
                <c:pt idx="38">
                  <c:v>0.74178947368421055</c:v>
                </c:pt>
                <c:pt idx="39">
                  <c:v>0.70192307692307687</c:v>
                </c:pt>
                <c:pt idx="40">
                  <c:v>0.61699258260283207</c:v>
                </c:pt>
                <c:pt idx="41">
                  <c:v>0.52520470829068577</c:v>
                </c:pt>
                <c:pt idx="42">
                  <c:v>0.5186380980334605</c:v>
                </c:pt>
                <c:pt idx="43">
                  <c:v>0.76480012206286241</c:v>
                </c:pt>
                <c:pt idx="44">
                  <c:v>0.65030069114083111</c:v>
                </c:pt>
                <c:pt idx="45">
                  <c:v>0.83978234582829503</c:v>
                </c:pt>
                <c:pt idx="46">
                  <c:v>0.64023428700157692</c:v>
                </c:pt>
                <c:pt idx="47">
                  <c:v>0.8618004866180049</c:v>
                </c:pt>
                <c:pt idx="48">
                  <c:v>0.61945439515017908</c:v>
                </c:pt>
                <c:pt idx="49">
                  <c:v>0.66313309776207308</c:v>
                </c:pt>
                <c:pt idx="50">
                  <c:v>0.56460709362075445</c:v>
                </c:pt>
                <c:pt idx="51">
                  <c:v>0.66307956954834579</c:v>
                </c:pt>
                <c:pt idx="52">
                  <c:v>0.81474724439376667</c:v>
                </c:pt>
                <c:pt idx="53">
                  <c:v>0.83066132264529058</c:v>
                </c:pt>
                <c:pt idx="54">
                  <c:v>0.54575523704520401</c:v>
                </c:pt>
                <c:pt idx="55">
                  <c:v>0.66319179591490807</c:v>
                </c:pt>
                <c:pt idx="56">
                  <c:v>0.6485566620446237</c:v>
                </c:pt>
                <c:pt idx="57">
                  <c:v>0.85621329947627356</c:v>
                </c:pt>
                <c:pt idx="58">
                  <c:v>0.67593293672255272</c:v>
                </c:pt>
                <c:pt idx="59">
                  <c:v>0.61516155758077884</c:v>
                </c:pt>
                <c:pt idx="60">
                  <c:v>0.65241455652414559</c:v>
                </c:pt>
                <c:pt idx="61">
                  <c:v>0.52113999373629816</c:v>
                </c:pt>
                <c:pt idx="62">
                  <c:v>0.70347688660608454</c:v>
                </c:pt>
                <c:pt idx="63">
                  <c:v>0.7040194884287454</c:v>
                </c:pt>
                <c:pt idx="64">
                  <c:v>0.73809405324707644</c:v>
                </c:pt>
                <c:pt idx="65">
                  <c:v>0.59642258244829516</c:v>
                </c:pt>
                <c:pt idx="66">
                  <c:v>0.55968071282717657</c:v>
                </c:pt>
                <c:pt idx="67">
                  <c:v>0.61041654663824396</c:v>
                </c:pt>
                <c:pt idx="68">
                  <c:v>0.76677852348993292</c:v>
                </c:pt>
                <c:pt idx="69">
                  <c:v>0.52180527383367137</c:v>
                </c:pt>
                <c:pt idx="70">
                  <c:v>0.69938650306748462</c:v>
                </c:pt>
                <c:pt idx="71">
                  <c:v>0.65804025658040255</c:v>
                </c:pt>
                <c:pt idx="72">
                  <c:v>0.6466651280867759</c:v>
                </c:pt>
                <c:pt idx="73">
                  <c:v>0.8484327469911388</c:v>
                </c:pt>
                <c:pt idx="74">
                  <c:v>0.84126984126984128</c:v>
                </c:pt>
                <c:pt idx="75">
                  <c:v>0.78628571428571425</c:v>
                </c:pt>
                <c:pt idx="76">
                  <c:v>0.66825046665535381</c:v>
                </c:pt>
                <c:pt idx="77">
                  <c:v>0.61143462149285333</c:v>
                </c:pt>
                <c:pt idx="78">
                  <c:v>0.76093023255813952</c:v>
                </c:pt>
                <c:pt idx="79">
                  <c:v>0.54543434792268386</c:v>
                </c:pt>
                <c:pt idx="80">
                  <c:v>0.70807453416149069</c:v>
                </c:pt>
                <c:pt idx="81">
                  <c:v>0.792814371257485</c:v>
                </c:pt>
                <c:pt idx="82">
                  <c:v>0.65883080729972165</c:v>
                </c:pt>
                <c:pt idx="83">
                  <c:v>0.4791106329567868</c:v>
                </c:pt>
                <c:pt idx="84">
                  <c:v>0.61132674664784759</c:v>
                </c:pt>
                <c:pt idx="85">
                  <c:v>0.65956029313790809</c:v>
                </c:pt>
                <c:pt idx="86">
                  <c:v>0.74761596148504772</c:v>
                </c:pt>
                <c:pt idx="87">
                  <c:v>0.54579142403388037</c:v>
                </c:pt>
                <c:pt idx="88">
                  <c:v>0.72736925935757901</c:v>
                </c:pt>
                <c:pt idx="89">
                  <c:v>0.72988936028616591</c:v>
                </c:pt>
                <c:pt idx="90">
                  <c:v>0.67886301784094349</c:v>
                </c:pt>
                <c:pt idx="91">
                  <c:v>0.57621242714008147</c:v>
                </c:pt>
                <c:pt idx="92">
                  <c:v>0.81359773371104815</c:v>
                </c:pt>
                <c:pt idx="93">
                  <c:v>0.55874390904168925</c:v>
                </c:pt>
                <c:pt idx="94">
                  <c:v>0.59519553871452058</c:v>
                </c:pt>
                <c:pt idx="95">
                  <c:v>0.55451531109810803</c:v>
                </c:pt>
                <c:pt idx="96">
                  <c:v>0.59437854564208359</c:v>
                </c:pt>
                <c:pt idx="97">
                  <c:v>0.601282736504543</c:v>
                </c:pt>
                <c:pt idx="98">
                  <c:v>0.6161495094775159</c:v>
                </c:pt>
                <c:pt idx="99">
                  <c:v>0.74129172714078373</c:v>
                </c:pt>
                <c:pt idx="100">
                  <c:v>0.59183673469387754</c:v>
                </c:pt>
                <c:pt idx="101">
                  <c:v>0.54187192118226613</c:v>
                </c:pt>
                <c:pt idx="102">
                  <c:v>0.48675574308485703</c:v>
                </c:pt>
                <c:pt idx="103">
                  <c:v>1.2262658227848102</c:v>
                </c:pt>
                <c:pt idx="104">
                  <c:v>0.74961538461538457</c:v>
                </c:pt>
                <c:pt idx="105">
                  <c:v>0.73892927957699939</c:v>
                </c:pt>
                <c:pt idx="106">
                  <c:v>0.63162834350070385</c:v>
                </c:pt>
                <c:pt idx="107">
                  <c:v>0.78891509433962259</c:v>
                </c:pt>
                <c:pt idx="108">
                  <c:v>0.65883458646616544</c:v>
                </c:pt>
                <c:pt idx="109">
                  <c:v>0.60787057578756953</c:v>
                </c:pt>
                <c:pt idx="110">
                  <c:v>0.65365329512893988</c:v>
                </c:pt>
                <c:pt idx="111">
                  <c:v>0.70776744186046514</c:v>
                </c:pt>
                <c:pt idx="112">
                  <c:v>0.58259782567521501</c:v>
                </c:pt>
                <c:pt idx="113">
                  <c:v>0.77389516957862281</c:v>
                </c:pt>
                <c:pt idx="114">
                  <c:v>0.7227456258411844</c:v>
                </c:pt>
                <c:pt idx="115">
                  <c:v>0.72765657987332866</c:v>
                </c:pt>
                <c:pt idx="116">
                  <c:v>0.65145228215767637</c:v>
                </c:pt>
                <c:pt idx="117">
                  <c:v>0.78902179062055899</c:v>
                </c:pt>
                <c:pt idx="118">
                  <c:v>0.54308300395256914</c:v>
                </c:pt>
                <c:pt idx="119">
                  <c:v>0.70773809523809528</c:v>
                </c:pt>
                <c:pt idx="120">
                  <c:v>0.84207484467562488</c:v>
                </c:pt>
                <c:pt idx="121">
                  <c:v>0.61256410256410254</c:v>
                </c:pt>
                <c:pt idx="122">
                  <c:v>0.68727272727272726</c:v>
                </c:pt>
                <c:pt idx="123">
                  <c:v>0.73341666666666672</c:v>
                </c:pt>
                <c:pt idx="124">
                  <c:v>0.57945889151562913</c:v>
                </c:pt>
                <c:pt idx="125">
                  <c:v>0.84483446350219382</c:v>
                </c:pt>
                <c:pt idx="126">
                  <c:v>0.72274031563845054</c:v>
                </c:pt>
                <c:pt idx="127">
                  <c:v>0.57889365176566643</c:v>
                </c:pt>
                <c:pt idx="128">
                  <c:v>0.62298387096774188</c:v>
                </c:pt>
                <c:pt idx="129">
                  <c:v>0.62597229424401812</c:v>
                </c:pt>
                <c:pt idx="130">
                  <c:v>0.60933108487914556</c:v>
                </c:pt>
                <c:pt idx="131">
                  <c:v>0.83552396280400576</c:v>
                </c:pt>
                <c:pt idx="132">
                  <c:v>0.60130203195896625</c:v>
                </c:pt>
                <c:pt idx="133">
                  <c:v>0.86102012166588671</c:v>
                </c:pt>
                <c:pt idx="134">
                  <c:v>0.70944309927360771</c:v>
                </c:pt>
                <c:pt idx="135">
                  <c:v>0.83383033419023134</c:v>
                </c:pt>
                <c:pt idx="136">
                  <c:v>0.69841463414634142</c:v>
                </c:pt>
                <c:pt idx="137">
                  <c:v>0.59403960264017597</c:v>
                </c:pt>
                <c:pt idx="138">
                  <c:v>0.5034602076124568</c:v>
                </c:pt>
                <c:pt idx="139">
                  <c:v>0.77614485981308412</c:v>
                </c:pt>
                <c:pt idx="140">
                  <c:v>0.6381304951411384</c:v>
                </c:pt>
                <c:pt idx="141">
                  <c:v>0.75507347795661306</c:v>
                </c:pt>
                <c:pt idx="142">
                  <c:v>0.83058639833448988</c:v>
                </c:pt>
                <c:pt idx="143">
                  <c:v>0.56220296337713171</c:v>
                </c:pt>
                <c:pt idx="144">
                  <c:v>0.69982394366197187</c:v>
                </c:pt>
                <c:pt idx="145">
                  <c:v>0.5013847219016847</c:v>
                </c:pt>
                <c:pt idx="146">
                  <c:v>0.62508196721311471</c:v>
                </c:pt>
                <c:pt idx="147">
                  <c:v>0.70218749999999996</c:v>
                </c:pt>
                <c:pt idx="148">
                  <c:v>0.65726343847179036</c:v>
                </c:pt>
                <c:pt idx="149">
                  <c:v>0.83858013624955186</c:v>
                </c:pt>
                <c:pt idx="150">
                  <c:v>0.63793103448275867</c:v>
                </c:pt>
                <c:pt idx="151">
                  <c:v>0.6153666510976179</c:v>
                </c:pt>
                <c:pt idx="152">
                  <c:v>0.931881051175657</c:v>
                </c:pt>
                <c:pt idx="153">
                  <c:v>0.57427957366551163</c:v>
                </c:pt>
              </c:numCache>
            </c:numRef>
          </c:val>
          <c:smooth val="0"/>
          <c:extLst>
            <c:ext xmlns:c16="http://schemas.microsoft.com/office/drawing/2014/chart" uri="{C3380CC4-5D6E-409C-BE32-E72D297353CC}">
              <c16:uniqueId val="{00000000-2D65-4BF3-825E-4DDCC06E3023}"/>
            </c:ext>
          </c:extLst>
        </c:ser>
        <c:dLbls>
          <c:showLegendKey val="0"/>
          <c:showVal val="0"/>
          <c:showCatName val="0"/>
          <c:showSerName val="0"/>
          <c:showPercent val="0"/>
          <c:showBubbleSize val="0"/>
        </c:dLbls>
        <c:smooth val="0"/>
        <c:axId val="1100075936"/>
        <c:axId val="1100076592"/>
      </c:lineChart>
      <c:catAx>
        <c:axId val="110007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076592"/>
        <c:crosses val="autoZero"/>
        <c:auto val="1"/>
        <c:lblAlgn val="ctr"/>
        <c:lblOffset val="100"/>
        <c:noMultiLvlLbl val="0"/>
      </c:catAx>
      <c:valAx>
        <c:axId val="1100076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0759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[Car_Sales_Kaggle_DV0130EN_Lab2_Start.xlsx]Sheet3!PivotTable11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Sheet3!$B$3</c:f>
              <c:strCache>
                <c:ptCount val="1"/>
                <c:pt idx="0">
                  <c:v>Total</c:v>
                </c:pt>
              </c:strCache>
            </c:strRef>
          </c:tx>
          <c:spPr>
            <a:solidFill>
              <a:schemeClr val="accent1"/>
            </a:solidFill>
            <a:ln>
              <a:noFill/>
            </a:ln>
            <a:effectLst/>
          </c:spPr>
          <c:invertIfNegative val="0"/>
          <c:cat>
            <c:strRef>
              <c:f>Sheet3!$A$4:$A$34</c:f>
              <c:strCache>
                <c:ptCount val="30"/>
                <c:pt idx="0">
                  <c:v>Acura</c:v>
                </c:pt>
                <c:pt idx="1">
                  <c:v>Audi</c:v>
                </c:pt>
                <c:pt idx="2">
                  <c:v>BMW</c:v>
                </c:pt>
                <c:pt idx="3">
                  <c:v>Buick</c:v>
                </c:pt>
                <c:pt idx="4">
                  <c:v>Cadillac</c:v>
                </c:pt>
                <c:pt idx="5">
                  <c:v>Chevrolet</c:v>
                </c:pt>
                <c:pt idx="6">
                  <c:v>Chrysler</c:v>
                </c:pt>
                <c:pt idx="7">
                  <c:v>Dodge</c:v>
                </c:pt>
                <c:pt idx="8">
                  <c:v>Ford</c:v>
                </c:pt>
                <c:pt idx="9">
                  <c:v>Honda</c:v>
                </c:pt>
                <c:pt idx="10">
                  <c:v>Hyundai</c:v>
                </c:pt>
                <c:pt idx="11">
                  <c:v>Infiniti</c:v>
                </c:pt>
                <c:pt idx="12">
                  <c:v>Jaguar</c:v>
                </c:pt>
                <c:pt idx="13">
                  <c:v>Jeep</c:v>
                </c:pt>
                <c:pt idx="14">
                  <c:v>Lexus</c:v>
                </c:pt>
                <c:pt idx="15">
                  <c:v>Lincoln</c:v>
                </c:pt>
                <c:pt idx="16">
                  <c:v>Mercedes-B</c:v>
                </c:pt>
                <c:pt idx="17">
                  <c:v>Mercury</c:v>
                </c:pt>
                <c:pt idx="18">
                  <c:v>Mitsubishi</c:v>
                </c:pt>
                <c:pt idx="19">
                  <c:v>Nissan</c:v>
                </c:pt>
                <c:pt idx="20">
                  <c:v>Oldsmobile</c:v>
                </c:pt>
                <c:pt idx="21">
                  <c:v>Plymouth</c:v>
                </c:pt>
                <c:pt idx="22">
                  <c:v>Pontiac</c:v>
                </c:pt>
                <c:pt idx="23">
                  <c:v>Porsche</c:v>
                </c:pt>
                <c:pt idx="24">
                  <c:v>Saab</c:v>
                </c:pt>
                <c:pt idx="25">
                  <c:v>Saturn</c:v>
                </c:pt>
                <c:pt idx="26">
                  <c:v>Subaru</c:v>
                </c:pt>
                <c:pt idx="27">
                  <c:v>Toyota</c:v>
                </c:pt>
                <c:pt idx="28">
                  <c:v>Volkswagen</c:v>
                </c:pt>
                <c:pt idx="29">
                  <c:v>Volvo</c:v>
                </c:pt>
              </c:strCache>
            </c:strRef>
          </c:cat>
          <c:val>
            <c:numRef>
              <c:f>Sheet3!$B$4:$B$34</c:f>
              <c:numCache>
                <c:formatCode>General</c:formatCode>
                <c:ptCount val="30"/>
                <c:pt idx="0">
                  <c:v>575</c:v>
                </c:pt>
                <c:pt idx="1">
                  <c:v>660</c:v>
                </c:pt>
                <c:pt idx="2">
                  <c:v>556</c:v>
                </c:pt>
                <c:pt idx="3">
                  <c:v>825</c:v>
                </c:pt>
                <c:pt idx="4">
                  <c:v>1280</c:v>
                </c:pt>
                <c:pt idx="5">
                  <c:v>1540</c:v>
                </c:pt>
                <c:pt idx="6">
                  <c:v>1169</c:v>
                </c:pt>
                <c:pt idx="7">
                  <c:v>2195</c:v>
                </c:pt>
                <c:pt idx="8">
                  <c:v>1871</c:v>
                </c:pt>
                <c:pt idx="9">
                  <c:v>802</c:v>
                </c:pt>
                <c:pt idx="10">
                  <c:v>380</c:v>
                </c:pt>
                <c:pt idx="11">
                  <c:v>227</c:v>
                </c:pt>
                <c:pt idx="12">
                  <c:v>240</c:v>
                </c:pt>
                <c:pt idx="13">
                  <c:v>505</c:v>
                </c:pt>
                <c:pt idx="14">
                  <c:v>1475</c:v>
                </c:pt>
                <c:pt idx="15">
                  <c:v>790</c:v>
                </c:pt>
                <c:pt idx="16">
                  <c:v>2090</c:v>
                </c:pt>
                <c:pt idx="17">
                  <c:v>983</c:v>
                </c:pt>
                <c:pt idx="18">
                  <c:v>1156</c:v>
                </c:pt>
                <c:pt idx="19">
                  <c:v>1183</c:v>
                </c:pt>
                <c:pt idx="20">
                  <c:v>1140</c:v>
                </c:pt>
                <c:pt idx="21">
                  <c:v>667</c:v>
                </c:pt>
                <c:pt idx="22">
                  <c:v>1110</c:v>
                </c:pt>
                <c:pt idx="23">
                  <c:v>817</c:v>
                </c:pt>
                <c:pt idx="24">
                  <c:v>355</c:v>
                </c:pt>
                <c:pt idx="25">
                  <c:v>598</c:v>
                </c:pt>
                <c:pt idx="26">
                  <c:v>330</c:v>
                </c:pt>
                <c:pt idx="27">
                  <c:v>1446</c:v>
                </c:pt>
                <c:pt idx="28">
                  <c:v>725</c:v>
                </c:pt>
                <c:pt idx="29">
                  <c:v>1093</c:v>
                </c:pt>
              </c:numCache>
            </c:numRef>
          </c:val>
          <c:extLst>
            <c:ext xmlns:c16="http://schemas.microsoft.com/office/drawing/2014/chart" uri="{C3380CC4-5D6E-409C-BE32-E72D297353CC}">
              <c16:uniqueId val="{00000000-8703-4971-B809-477FAEC4FF38}"/>
            </c:ext>
          </c:extLst>
        </c:ser>
        <c:dLbls>
          <c:showLegendKey val="0"/>
          <c:showVal val="0"/>
          <c:showCatName val="0"/>
          <c:showSerName val="0"/>
          <c:showPercent val="0"/>
          <c:showBubbleSize val="0"/>
        </c:dLbls>
        <c:gapWidth val="150"/>
        <c:overlap val="100"/>
        <c:axId val="1195295752"/>
        <c:axId val="1195296736"/>
      </c:barChart>
      <c:catAx>
        <c:axId val="1195295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296736"/>
        <c:crosses val="autoZero"/>
        <c:auto val="1"/>
        <c:lblAlgn val="ctr"/>
        <c:lblOffset val="100"/>
        <c:noMultiLvlLbl val="0"/>
      </c:catAx>
      <c:valAx>
        <c:axId val="1195296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295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[Car_Sales_Kaggle_DV0130EN_Lab2_Start.xlsx]Sheet1!PivotTable9</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Sheet1!$B$3</c:f>
              <c:strCache>
                <c:ptCount val="1"/>
                <c:pt idx="0">
                  <c:v>Sum of Price</c:v>
                </c:pt>
              </c:strCache>
            </c:strRef>
          </c:tx>
          <c:spPr>
            <a:solidFill>
              <a:schemeClr val="bg1"/>
            </a:solidFill>
            <a:ln>
              <a:noFill/>
            </a:ln>
            <a:effectLst/>
          </c:spPr>
          <c:cat>
            <c:strRef>
              <c:f>Sheet1!$A$4:$A$20</c:f>
              <c:strCache>
                <c:ptCount val="16"/>
                <c:pt idx="0">
                  <c:v>AUSTRALIA</c:v>
                </c:pt>
                <c:pt idx="1">
                  <c:v>AUSTRIA</c:v>
                </c:pt>
                <c:pt idx="2">
                  <c:v>CANADA</c:v>
                </c:pt>
                <c:pt idx="3">
                  <c:v>DENMARK</c:v>
                </c:pt>
                <c:pt idx="4">
                  <c:v>FINLAND</c:v>
                </c:pt>
                <c:pt idx="5">
                  <c:v>FRANCE</c:v>
                </c:pt>
                <c:pt idx="6">
                  <c:v>GERMANY</c:v>
                </c:pt>
                <c:pt idx="7">
                  <c:v>ITALY</c:v>
                </c:pt>
                <c:pt idx="8">
                  <c:v>JAPAN</c:v>
                </c:pt>
                <c:pt idx="9">
                  <c:v>NORWAY</c:v>
                </c:pt>
                <c:pt idx="10">
                  <c:v>PHILIPPINES</c:v>
                </c:pt>
                <c:pt idx="11">
                  <c:v>SINGAPORE</c:v>
                </c:pt>
                <c:pt idx="12">
                  <c:v>SPAIN</c:v>
                </c:pt>
                <c:pt idx="13">
                  <c:v>SWEDEN</c:v>
                </c:pt>
                <c:pt idx="14">
                  <c:v>UK</c:v>
                </c:pt>
                <c:pt idx="15">
                  <c:v>USA</c:v>
                </c:pt>
              </c:strCache>
            </c:strRef>
          </c:cat>
          <c:val>
            <c:numRef>
              <c:f>Sheet1!$B$4:$B$20</c:f>
              <c:numCache>
                <c:formatCode>General</c:formatCode>
                <c:ptCount val="16"/>
                <c:pt idx="0">
                  <c:v>268673</c:v>
                </c:pt>
                <c:pt idx="1">
                  <c:v>133570</c:v>
                </c:pt>
                <c:pt idx="2">
                  <c:v>100882</c:v>
                </c:pt>
                <c:pt idx="3">
                  <c:v>193447</c:v>
                </c:pt>
                <c:pt idx="4">
                  <c:v>155138</c:v>
                </c:pt>
                <c:pt idx="5">
                  <c:v>513992</c:v>
                </c:pt>
                <c:pt idx="6">
                  <c:v>30387</c:v>
                </c:pt>
                <c:pt idx="7">
                  <c:v>245893</c:v>
                </c:pt>
                <c:pt idx="8">
                  <c:v>106460</c:v>
                </c:pt>
                <c:pt idx="9">
                  <c:v>245519</c:v>
                </c:pt>
                <c:pt idx="10">
                  <c:v>26000</c:v>
                </c:pt>
                <c:pt idx="11">
                  <c:v>44605</c:v>
                </c:pt>
                <c:pt idx="12">
                  <c:v>223031</c:v>
                </c:pt>
                <c:pt idx="13">
                  <c:v>180868</c:v>
                </c:pt>
                <c:pt idx="14">
                  <c:v>168035</c:v>
                </c:pt>
                <c:pt idx="15">
                  <c:v>1619067</c:v>
                </c:pt>
              </c:numCache>
            </c:numRef>
          </c:val>
          <c:extLst>
            <c:ext xmlns:c16="http://schemas.microsoft.com/office/drawing/2014/chart" uri="{C3380CC4-5D6E-409C-BE32-E72D297353CC}">
              <c16:uniqueId val="{00000000-8985-44A4-A03B-A08A09034DED}"/>
            </c:ext>
          </c:extLst>
        </c:ser>
        <c:ser>
          <c:idx val="1"/>
          <c:order val="1"/>
          <c:tx>
            <c:strRef>
              <c:f>Sheet1!$C$3</c:f>
              <c:strCache>
                <c:ptCount val="1"/>
                <c:pt idx="0">
                  <c:v>Sum of Unit Sales</c:v>
                </c:pt>
              </c:strCache>
            </c:strRef>
          </c:tx>
          <c:spPr>
            <a:solidFill>
              <a:srgbClr val="00B050"/>
            </a:solidFill>
            <a:ln>
              <a:noFill/>
            </a:ln>
            <a:effectLst/>
          </c:spPr>
          <c:cat>
            <c:strRef>
              <c:f>Sheet1!$A$4:$A$20</c:f>
              <c:strCache>
                <c:ptCount val="16"/>
                <c:pt idx="0">
                  <c:v>AUSTRALIA</c:v>
                </c:pt>
                <c:pt idx="1">
                  <c:v>AUSTRIA</c:v>
                </c:pt>
                <c:pt idx="2">
                  <c:v>CANADA</c:v>
                </c:pt>
                <c:pt idx="3">
                  <c:v>DENMARK</c:v>
                </c:pt>
                <c:pt idx="4">
                  <c:v>FINLAND</c:v>
                </c:pt>
                <c:pt idx="5">
                  <c:v>FRANCE</c:v>
                </c:pt>
                <c:pt idx="6">
                  <c:v>GERMANY</c:v>
                </c:pt>
                <c:pt idx="7">
                  <c:v>ITALY</c:v>
                </c:pt>
                <c:pt idx="8">
                  <c:v>JAPAN</c:v>
                </c:pt>
                <c:pt idx="9">
                  <c:v>NORWAY</c:v>
                </c:pt>
                <c:pt idx="10">
                  <c:v>PHILIPPINES</c:v>
                </c:pt>
                <c:pt idx="11">
                  <c:v>SINGAPORE</c:v>
                </c:pt>
                <c:pt idx="12">
                  <c:v>SPAIN</c:v>
                </c:pt>
                <c:pt idx="13">
                  <c:v>SWEDEN</c:v>
                </c:pt>
                <c:pt idx="14">
                  <c:v>UK</c:v>
                </c:pt>
                <c:pt idx="15">
                  <c:v>USA</c:v>
                </c:pt>
              </c:strCache>
            </c:strRef>
          </c:cat>
          <c:val>
            <c:numRef>
              <c:f>Sheet1!$C$4:$C$20</c:f>
              <c:numCache>
                <c:formatCode>General</c:formatCode>
                <c:ptCount val="16"/>
                <c:pt idx="0">
                  <c:v>241638</c:v>
                </c:pt>
                <c:pt idx="1">
                  <c:v>179696</c:v>
                </c:pt>
                <c:pt idx="2">
                  <c:v>309155</c:v>
                </c:pt>
                <c:pt idx="3">
                  <c:v>61374</c:v>
                </c:pt>
                <c:pt idx="4">
                  <c:v>316635</c:v>
                </c:pt>
                <c:pt idx="5">
                  <c:v>1394263</c:v>
                </c:pt>
                <c:pt idx="6">
                  <c:v>67749</c:v>
                </c:pt>
                <c:pt idx="7">
                  <c:v>224626</c:v>
                </c:pt>
                <c:pt idx="8">
                  <c:v>117743</c:v>
                </c:pt>
                <c:pt idx="9">
                  <c:v>849233</c:v>
                </c:pt>
                <c:pt idx="10">
                  <c:v>76029</c:v>
                </c:pt>
                <c:pt idx="11">
                  <c:v>103885</c:v>
                </c:pt>
                <c:pt idx="12">
                  <c:v>647633</c:v>
                </c:pt>
                <c:pt idx="13">
                  <c:v>420276</c:v>
                </c:pt>
                <c:pt idx="14">
                  <c:v>698190</c:v>
                </c:pt>
                <c:pt idx="15">
                  <c:v>2544979</c:v>
                </c:pt>
              </c:numCache>
            </c:numRef>
          </c:val>
          <c:extLst>
            <c:ext xmlns:c16="http://schemas.microsoft.com/office/drawing/2014/chart" uri="{C3380CC4-5D6E-409C-BE32-E72D297353CC}">
              <c16:uniqueId val="{00000001-8985-44A4-A03B-A08A09034DED}"/>
            </c:ext>
          </c:extLst>
        </c:ser>
        <c:dLbls>
          <c:showLegendKey val="0"/>
          <c:showVal val="0"/>
          <c:showCatName val="0"/>
          <c:showSerName val="0"/>
          <c:showPercent val="0"/>
          <c:showBubbleSize val="0"/>
        </c:dLbls>
        <c:axId val="1105715144"/>
        <c:axId val="1105710880"/>
      </c:areaChart>
      <c:catAx>
        <c:axId val="1105715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05710880"/>
        <c:crosses val="autoZero"/>
        <c:auto val="1"/>
        <c:lblAlgn val="ctr"/>
        <c:lblOffset val="100"/>
        <c:noMultiLvlLbl val="0"/>
      </c:catAx>
      <c:valAx>
        <c:axId val="11057108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0571514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chart>
  <c:spPr>
    <a:gradFill>
      <a:gsLst>
        <a:gs pos="0">
          <a:schemeClr val="tx1">
            <a:lumMod val="65000"/>
            <a:lumOff val="35000"/>
          </a:schemeClr>
        </a:gs>
        <a:gs pos="100000">
          <a:schemeClr val="tx1">
            <a:lumMod val="85000"/>
            <a:lumOff val="15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[Car_Sales_Kaggle_DV0130EN_Lab2_Start.xlsx]Sheet2!PivotTable10</c:name>
    <c:fmtId val="2"/>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rgbClr val="00B050"/>
              </a:solidFill>
              <a:round/>
            </a:ln>
            <a:effectLst/>
          </c:spPr>
          <c:marker>
            <c:symbol val="none"/>
          </c:marker>
          <c:cat>
            <c:strRef>
              <c:f>Sheet2!$A$4:$A$158</c:f>
              <c:strCache>
                <c:ptCount val="154"/>
                <c:pt idx="0">
                  <c:v>3000GT</c:v>
                </c:pt>
                <c:pt idx="1">
                  <c:v>300M</c:v>
                </c:pt>
                <c:pt idx="2">
                  <c:v>323i</c:v>
                </c:pt>
                <c:pt idx="3">
                  <c:v>328i</c:v>
                </c:pt>
                <c:pt idx="4">
                  <c:v>4Runner</c:v>
                </c:pt>
                <c:pt idx="5">
                  <c:v>528i</c:v>
                </c:pt>
                <c:pt idx="6">
                  <c:v>9-3</c:v>
                </c:pt>
                <c:pt idx="7">
                  <c:v>9-5</c:v>
                </c:pt>
                <c:pt idx="8">
                  <c:v>A4</c:v>
                </c:pt>
                <c:pt idx="9">
                  <c:v>A6</c:v>
                </c:pt>
                <c:pt idx="10">
                  <c:v>A8</c:v>
                </c:pt>
                <c:pt idx="11">
                  <c:v>Accent</c:v>
                </c:pt>
                <c:pt idx="12">
                  <c:v>Accord</c:v>
                </c:pt>
                <c:pt idx="13">
                  <c:v>Alero</c:v>
                </c:pt>
                <c:pt idx="14">
                  <c:v>Altima</c:v>
                </c:pt>
                <c:pt idx="15">
                  <c:v>Aurora</c:v>
                </c:pt>
                <c:pt idx="16">
                  <c:v>Avalon</c:v>
                </c:pt>
                <c:pt idx="17">
                  <c:v>Avenger</c:v>
                </c:pt>
                <c:pt idx="18">
                  <c:v>Beetle</c:v>
                </c:pt>
                <c:pt idx="19">
                  <c:v>Bonneville</c:v>
                </c:pt>
                <c:pt idx="20">
                  <c:v>Boxter</c:v>
                </c:pt>
                <c:pt idx="21">
                  <c:v>Bravada</c:v>
                </c:pt>
                <c:pt idx="22">
                  <c:v>Breeze</c:v>
                </c:pt>
                <c:pt idx="23">
                  <c:v>C70</c:v>
                </c:pt>
                <c:pt idx="24">
                  <c:v>Cabrio</c:v>
                </c:pt>
                <c:pt idx="25">
                  <c:v>Camaro</c:v>
                </c:pt>
                <c:pt idx="26">
                  <c:v>Camry</c:v>
                </c:pt>
                <c:pt idx="27">
                  <c:v>Caravan</c:v>
                </c:pt>
                <c:pt idx="28">
                  <c:v>Carrera Cabrio</c:v>
                </c:pt>
                <c:pt idx="29">
                  <c:v>Carrera Coupe</c:v>
                </c:pt>
                <c:pt idx="30">
                  <c:v>Catera</c:v>
                </c:pt>
                <c:pt idx="31">
                  <c:v>Cavalier</c:v>
                </c:pt>
                <c:pt idx="32">
                  <c:v>C-Class</c:v>
                </c:pt>
                <c:pt idx="33">
                  <c:v>Celica</c:v>
                </c:pt>
                <c:pt idx="34">
                  <c:v>Century</c:v>
                </c:pt>
                <c:pt idx="35">
                  <c:v>Cherokee</c:v>
                </c:pt>
                <c:pt idx="36">
                  <c:v>Cirrus</c:v>
                </c:pt>
                <c:pt idx="37">
                  <c:v>Civic</c:v>
                </c:pt>
                <c:pt idx="38">
                  <c:v>CL500</c:v>
                </c:pt>
                <c:pt idx="39">
                  <c:v>CLK Coupe</c:v>
                </c:pt>
                <c:pt idx="40">
                  <c:v>Concorde</c:v>
                </c:pt>
                <c:pt idx="41">
                  <c:v>Continental</c:v>
                </c:pt>
                <c:pt idx="42">
                  <c:v>Contour</c:v>
                </c:pt>
                <c:pt idx="43">
                  <c:v>Corolla</c:v>
                </c:pt>
                <c:pt idx="44">
                  <c:v>Corvette</c:v>
                </c:pt>
                <c:pt idx="45">
                  <c:v>Cougar</c:v>
                </c:pt>
                <c:pt idx="46">
                  <c:v>Crown Victoria</c:v>
                </c:pt>
                <c:pt idx="47">
                  <c:v>CR-V</c:v>
                </c:pt>
                <c:pt idx="48">
                  <c:v>Cutlass</c:v>
                </c:pt>
                <c:pt idx="49">
                  <c:v>Dakota</c:v>
                </c:pt>
                <c:pt idx="50">
                  <c:v>DeVille</c:v>
                </c:pt>
                <c:pt idx="51">
                  <c:v>Diamante</c:v>
                </c:pt>
                <c:pt idx="52">
                  <c:v>Durango</c:v>
                </c:pt>
                <c:pt idx="53">
                  <c:v>E-Class</c:v>
                </c:pt>
                <c:pt idx="54">
                  <c:v>Eclipse</c:v>
                </c:pt>
                <c:pt idx="55">
                  <c:v>Elantra</c:v>
                </c:pt>
                <c:pt idx="56">
                  <c:v>Eldorado</c:v>
                </c:pt>
                <c:pt idx="57">
                  <c:v>ES300</c:v>
                </c:pt>
                <c:pt idx="58">
                  <c:v>Escalade</c:v>
                </c:pt>
                <c:pt idx="59">
                  <c:v>Escort</c:v>
                </c:pt>
                <c:pt idx="60">
                  <c:v>Expedition</c:v>
                </c:pt>
                <c:pt idx="61">
                  <c:v>Explorer</c:v>
                </c:pt>
                <c:pt idx="62">
                  <c:v>Firebird</c:v>
                </c:pt>
                <c:pt idx="63">
                  <c:v>Focus</c:v>
                </c:pt>
                <c:pt idx="64">
                  <c:v>Forester</c:v>
                </c:pt>
                <c:pt idx="65">
                  <c:v>Frontier</c:v>
                </c:pt>
                <c:pt idx="66">
                  <c:v>F-Series</c:v>
                </c:pt>
                <c:pt idx="67">
                  <c:v>Galant</c:v>
                </c:pt>
                <c:pt idx="68">
                  <c:v>Golf</c:v>
                </c:pt>
                <c:pt idx="69">
                  <c:v>Grand Am</c:v>
                </c:pt>
                <c:pt idx="70">
                  <c:v>Grand Cherokee</c:v>
                </c:pt>
                <c:pt idx="71">
                  <c:v>Grand Marquis</c:v>
                </c:pt>
                <c:pt idx="72">
                  <c:v>Grand Prix</c:v>
                </c:pt>
                <c:pt idx="73">
                  <c:v>GS300</c:v>
                </c:pt>
                <c:pt idx="74">
                  <c:v>GS400</c:v>
                </c:pt>
                <c:pt idx="75">
                  <c:v>GTI</c:v>
                </c:pt>
                <c:pt idx="76">
                  <c:v>I30</c:v>
                </c:pt>
                <c:pt idx="77">
                  <c:v>Impala</c:v>
                </c:pt>
                <c:pt idx="78">
                  <c:v>Integra</c:v>
                </c:pt>
                <c:pt idx="79">
                  <c:v>Intrepid</c:v>
                </c:pt>
                <c:pt idx="80">
                  <c:v>Intrigue</c:v>
                </c:pt>
                <c:pt idx="81">
                  <c:v>Jetta</c:v>
                </c:pt>
                <c:pt idx="82">
                  <c:v>Land Cruiser</c:v>
                </c:pt>
                <c:pt idx="83">
                  <c:v>LeSabre</c:v>
                </c:pt>
                <c:pt idx="84">
                  <c:v>LHS</c:v>
                </c:pt>
                <c:pt idx="85">
                  <c:v>LS</c:v>
                </c:pt>
                <c:pt idx="86">
                  <c:v>LS400</c:v>
                </c:pt>
                <c:pt idx="87">
                  <c:v>Lumina</c:v>
                </c:pt>
                <c:pt idx="88">
                  <c:v>LW</c:v>
                </c:pt>
                <c:pt idx="89">
                  <c:v>LX470</c:v>
                </c:pt>
                <c:pt idx="90">
                  <c:v>Malibu</c:v>
                </c:pt>
                <c:pt idx="91">
                  <c:v>Maxima</c:v>
                </c:pt>
                <c:pt idx="92">
                  <c:v>M-Class</c:v>
                </c:pt>
                <c:pt idx="93">
                  <c:v>Metro</c:v>
                </c:pt>
                <c:pt idx="94">
                  <c:v>Mirage</c:v>
                </c:pt>
                <c:pt idx="95">
                  <c:v>Montana</c:v>
                </c:pt>
                <c:pt idx="96">
                  <c:v>Monte Carlo</c:v>
                </c:pt>
                <c:pt idx="97">
                  <c:v>Montero</c:v>
                </c:pt>
                <c:pt idx="98">
                  <c:v>Montero Sport</c:v>
                </c:pt>
                <c:pt idx="99">
                  <c:v>Mountaineer</c:v>
                </c:pt>
                <c:pt idx="100">
                  <c:v>Mustang</c:v>
                </c:pt>
                <c:pt idx="101">
                  <c:v>Mystique</c:v>
                </c:pt>
                <c:pt idx="102">
                  <c:v>Navigator</c:v>
                </c:pt>
                <c:pt idx="103">
                  <c:v>Neon</c:v>
                </c:pt>
                <c:pt idx="104">
                  <c:v>Odyssey</c:v>
                </c:pt>
                <c:pt idx="105">
                  <c:v>Outback</c:v>
                </c:pt>
                <c:pt idx="106">
                  <c:v>Park Avenue</c:v>
                </c:pt>
                <c:pt idx="107">
                  <c:v>Passat</c:v>
                </c:pt>
                <c:pt idx="108">
                  <c:v>Passport</c:v>
                </c:pt>
                <c:pt idx="109">
                  <c:v>Pathfinder</c:v>
                </c:pt>
                <c:pt idx="110">
                  <c:v>Prizm</c:v>
                </c:pt>
                <c:pt idx="111">
                  <c:v>Prowler</c:v>
                </c:pt>
                <c:pt idx="112">
                  <c:v>Quest</c:v>
                </c:pt>
                <c:pt idx="113">
                  <c:v>Ram Pickup</c:v>
                </c:pt>
                <c:pt idx="114">
                  <c:v>Ram Van</c:v>
                </c:pt>
                <c:pt idx="115">
                  <c:v>Ram Wagon</c:v>
                </c:pt>
                <c:pt idx="116">
                  <c:v>Ranger</c:v>
                </c:pt>
                <c:pt idx="117">
                  <c:v>RAV4</c:v>
                </c:pt>
                <c:pt idx="118">
                  <c:v>Regal</c:v>
                </c:pt>
                <c:pt idx="119">
                  <c:v>RL</c:v>
                </c:pt>
                <c:pt idx="120">
                  <c:v>RX300</c:v>
                </c:pt>
                <c:pt idx="121">
                  <c:v>S40</c:v>
                </c:pt>
                <c:pt idx="122">
                  <c:v>S70</c:v>
                </c:pt>
                <c:pt idx="123">
                  <c:v>S80</c:v>
                </c:pt>
                <c:pt idx="124">
                  <c:v>Sable</c:v>
                </c:pt>
                <c:pt idx="125">
                  <c:v>SC</c:v>
                </c:pt>
                <c:pt idx="126">
                  <c:v>S-Class</c:v>
                </c:pt>
                <c:pt idx="127">
                  <c:v>Sebring Conv.</c:v>
                </c:pt>
                <c:pt idx="128">
                  <c:v>Sebring Coupe</c:v>
                </c:pt>
                <c:pt idx="129">
                  <c:v>Sentra</c:v>
                </c:pt>
                <c:pt idx="130">
                  <c:v>Seville</c:v>
                </c:pt>
                <c:pt idx="131">
                  <c:v>Sienna</c:v>
                </c:pt>
                <c:pt idx="132">
                  <c:v>Silhouette</c:v>
                </c:pt>
                <c:pt idx="133">
                  <c:v>SL</c:v>
                </c:pt>
                <c:pt idx="134">
                  <c:v>SL-Class</c:v>
                </c:pt>
                <c:pt idx="135">
                  <c:v>SLK</c:v>
                </c:pt>
                <c:pt idx="136">
                  <c:v>SLK230</c:v>
                </c:pt>
                <c:pt idx="137">
                  <c:v>Sonata</c:v>
                </c:pt>
                <c:pt idx="138">
                  <c:v>Stratus</c:v>
                </c:pt>
                <c:pt idx="139">
                  <c:v>S-Type</c:v>
                </c:pt>
                <c:pt idx="140">
                  <c:v>Sunfire</c:v>
                </c:pt>
                <c:pt idx="141">
                  <c:v>SW</c:v>
                </c:pt>
                <c:pt idx="142">
                  <c:v>Tacoma</c:v>
                </c:pt>
                <c:pt idx="143">
                  <c:v>Taurus</c:v>
                </c:pt>
                <c:pt idx="144">
                  <c:v>TL</c:v>
                </c:pt>
                <c:pt idx="145">
                  <c:v>Town car</c:v>
                </c:pt>
                <c:pt idx="146">
                  <c:v>V40</c:v>
                </c:pt>
                <c:pt idx="147">
                  <c:v>V70</c:v>
                </c:pt>
                <c:pt idx="148">
                  <c:v>Villager</c:v>
                </c:pt>
                <c:pt idx="149">
                  <c:v>Viper</c:v>
                </c:pt>
                <c:pt idx="150">
                  <c:v>Voyager</c:v>
                </c:pt>
                <c:pt idx="151">
                  <c:v>Windstar</c:v>
                </c:pt>
                <c:pt idx="152">
                  <c:v>Wrangler</c:v>
                </c:pt>
                <c:pt idx="153">
                  <c:v>Xterra</c:v>
                </c:pt>
              </c:strCache>
            </c:strRef>
          </c:cat>
          <c:val>
            <c:numRef>
              <c:f>Sheet2!$B$4:$B$158</c:f>
              <c:numCache>
                <c:formatCode>General</c:formatCode>
                <c:ptCount val="154"/>
                <c:pt idx="0">
                  <c:v>0.82278978388998036</c:v>
                </c:pt>
                <c:pt idx="1">
                  <c:v>0.63131745759808122</c:v>
                </c:pt>
                <c:pt idx="2">
                  <c:v>0.9077436087439793</c:v>
                </c:pt>
                <c:pt idx="3">
                  <c:v>0.85853293413173648</c:v>
                </c:pt>
                <c:pt idx="4">
                  <c:v>0.87154522613065322</c:v>
                </c:pt>
                <c:pt idx="5">
                  <c:v>0.92866323907455017</c:v>
                </c:pt>
                <c:pt idx="6">
                  <c:v>0.69942528735632181</c:v>
                </c:pt>
                <c:pt idx="7">
                  <c:v>0.68807367149758458</c:v>
                </c:pt>
                <c:pt idx="8">
                  <c:v>0.92767819924968742</c:v>
                </c:pt>
                <c:pt idx="9">
                  <c:v>0.6938144329896907</c:v>
                </c:pt>
                <c:pt idx="10">
                  <c:v>0.62903225806451613</c:v>
                </c:pt>
                <c:pt idx="11">
                  <c:v>0.6041859985565522</c:v>
                </c:pt>
                <c:pt idx="12">
                  <c:v>0.86058631921824102</c:v>
                </c:pt>
                <c:pt idx="13">
                  <c:v>0.62720306513409962</c:v>
                </c:pt>
                <c:pt idx="14">
                  <c:v>0.55394801373222169</c:v>
                </c:pt>
                <c:pt idx="15">
                  <c:v>0.54900770101300067</c:v>
                </c:pt>
                <c:pt idx="16">
                  <c:v>0.71011939714229788</c:v>
                </c:pt>
                <c:pt idx="17">
                  <c:v>0.65870307167235498</c:v>
                </c:pt>
                <c:pt idx="18">
                  <c:v>0.75383647798742137</c:v>
                </c:pt>
                <c:pt idx="19">
                  <c:v>0.55672490002104824</c:v>
                </c:pt>
                <c:pt idx="20">
                  <c:v>0.99565532223026787</c:v>
                </c:pt>
                <c:pt idx="21">
                  <c:v>0.63057788467624531</c:v>
                </c:pt>
                <c:pt idx="22">
                  <c:v>0.60945273631840802</c:v>
                </c:pt>
                <c:pt idx="23">
                  <c:v>0.75109890109890109</c:v>
                </c:pt>
                <c:pt idx="24">
                  <c:v>0.82916458229114554</c:v>
                </c:pt>
                <c:pt idx="25">
                  <c:v>0.53512736236647496</c:v>
                </c:pt>
                <c:pt idx="26">
                  <c:v>0.75607946112569924</c:v>
                </c:pt>
                <c:pt idx="27">
                  <c:v>0.61461794019933558</c:v>
                </c:pt>
                <c:pt idx="28">
                  <c:v>0.90102707749766575</c:v>
                </c:pt>
                <c:pt idx="29">
                  <c:v>0.85363277949873273</c:v>
                </c:pt>
                <c:pt idx="30">
                  <c:v>0.58771364076104482</c:v>
                </c:pt>
                <c:pt idx="31">
                  <c:v>0.69758672699849167</c:v>
                </c:pt>
                <c:pt idx="32">
                  <c:v>0.82047244094488192</c:v>
                </c:pt>
                <c:pt idx="33">
                  <c:v>0.91525925925925922</c:v>
                </c:pt>
                <c:pt idx="34">
                  <c:v>0.56769055745164965</c:v>
                </c:pt>
                <c:pt idx="35">
                  <c:v>0.63714153561517117</c:v>
                </c:pt>
                <c:pt idx="36">
                  <c:v>0.76699029126213591</c:v>
                </c:pt>
                <c:pt idx="37">
                  <c:v>0.76445479239425684</c:v>
                </c:pt>
                <c:pt idx="38">
                  <c:v>0.74178947368421055</c:v>
                </c:pt>
                <c:pt idx="39">
                  <c:v>0.70192307692307687</c:v>
                </c:pt>
                <c:pt idx="40">
                  <c:v>0.61699258260283207</c:v>
                </c:pt>
                <c:pt idx="41">
                  <c:v>0.52520470829068577</c:v>
                </c:pt>
                <c:pt idx="42">
                  <c:v>0.5186380980334605</c:v>
                </c:pt>
                <c:pt idx="43">
                  <c:v>0.76480012206286241</c:v>
                </c:pt>
                <c:pt idx="44">
                  <c:v>0.65030069114083111</c:v>
                </c:pt>
                <c:pt idx="45">
                  <c:v>0.83978234582829503</c:v>
                </c:pt>
                <c:pt idx="46">
                  <c:v>0.64023428700157692</c:v>
                </c:pt>
                <c:pt idx="47">
                  <c:v>0.8618004866180049</c:v>
                </c:pt>
                <c:pt idx="48">
                  <c:v>0.61945439515017908</c:v>
                </c:pt>
                <c:pt idx="49">
                  <c:v>0.66313309776207308</c:v>
                </c:pt>
                <c:pt idx="50">
                  <c:v>0.56460709362075445</c:v>
                </c:pt>
                <c:pt idx="51">
                  <c:v>0.66307956954834579</c:v>
                </c:pt>
                <c:pt idx="52">
                  <c:v>0.81474724439376667</c:v>
                </c:pt>
                <c:pt idx="53">
                  <c:v>0.83066132264529058</c:v>
                </c:pt>
                <c:pt idx="54">
                  <c:v>0.54575523704520401</c:v>
                </c:pt>
                <c:pt idx="55">
                  <c:v>0.66319179591490807</c:v>
                </c:pt>
                <c:pt idx="56">
                  <c:v>0.6485566620446237</c:v>
                </c:pt>
                <c:pt idx="57">
                  <c:v>0.85621329947627356</c:v>
                </c:pt>
                <c:pt idx="58">
                  <c:v>0.67593293672255272</c:v>
                </c:pt>
                <c:pt idx="59">
                  <c:v>0.61516155758077884</c:v>
                </c:pt>
                <c:pt idx="60">
                  <c:v>0.65241455652414559</c:v>
                </c:pt>
                <c:pt idx="61">
                  <c:v>0.52113999373629816</c:v>
                </c:pt>
                <c:pt idx="62">
                  <c:v>0.70347688660608454</c:v>
                </c:pt>
                <c:pt idx="63">
                  <c:v>0.7040194884287454</c:v>
                </c:pt>
                <c:pt idx="64">
                  <c:v>0.73809405324707644</c:v>
                </c:pt>
                <c:pt idx="65">
                  <c:v>0.59642258244829516</c:v>
                </c:pt>
                <c:pt idx="66">
                  <c:v>0.55968071282717657</c:v>
                </c:pt>
                <c:pt idx="67">
                  <c:v>0.61041654663824396</c:v>
                </c:pt>
                <c:pt idx="68">
                  <c:v>0.76677852348993292</c:v>
                </c:pt>
                <c:pt idx="69">
                  <c:v>0.52180527383367137</c:v>
                </c:pt>
                <c:pt idx="70">
                  <c:v>0.69938650306748462</c:v>
                </c:pt>
                <c:pt idx="71">
                  <c:v>0.65804025658040255</c:v>
                </c:pt>
                <c:pt idx="72">
                  <c:v>0.6466651280867759</c:v>
                </c:pt>
                <c:pt idx="73">
                  <c:v>0.8484327469911388</c:v>
                </c:pt>
                <c:pt idx="74">
                  <c:v>0.84126984126984128</c:v>
                </c:pt>
                <c:pt idx="75">
                  <c:v>0.78628571428571425</c:v>
                </c:pt>
                <c:pt idx="76">
                  <c:v>0.66825046665535381</c:v>
                </c:pt>
                <c:pt idx="77">
                  <c:v>0.61143462149285333</c:v>
                </c:pt>
                <c:pt idx="78">
                  <c:v>0.76093023255813952</c:v>
                </c:pt>
                <c:pt idx="79">
                  <c:v>0.54543434792268386</c:v>
                </c:pt>
                <c:pt idx="80">
                  <c:v>0.70807453416149069</c:v>
                </c:pt>
                <c:pt idx="81">
                  <c:v>0.792814371257485</c:v>
                </c:pt>
                <c:pt idx="82">
                  <c:v>0.65883080729972165</c:v>
                </c:pt>
                <c:pt idx="83">
                  <c:v>0.4791106329567868</c:v>
                </c:pt>
                <c:pt idx="84">
                  <c:v>0.61132674664784759</c:v>
                </c:pt>
                <c:pt idx="85">
                  <c:v>0.65956029313790809</c:v>
                </c:pt>
                <c:pt idx="86">
                  <c:v>0.74761596148504772</c:v>
                </c:pt>
                <c:pt idx="87">
                  <c:v>0.54579142403388037</c:v>
                </c:pt>
                <c:pt idx="88">
                  <c:v>0.72736925935757901</c:v>
                </c:pt>
                <c:pt idx="89">
                  <c:v>0.72988936028616591</c:v>
                </c:pt>
                <c:pt idx="90">
                  <c:v>0.67886301784094349</c:v>
                </c:pt>
                <c:pt idx="91">
                  <c:v>0.57621242714008147</c:v>
                </c:pt>
                <c:pt idx="92">
                  <c:v>0.81359773371104815</c:v>
                </c:pt>
                <c:pt idx="93">
                  <c:v>0.55874390904168925</c:v>
                </c:pt>
                <c:pt idx="94">
                  <c:v>0.59519553871452058</c:v>
                </c:pt>
                <c:pt idx="95">
                  <c:v>0.55451531109810803</c:v>
                </c:pt>
                <c:pt idx="96">
                  <c:v>0.59437854564208359</c:v>
                </c:pt>
                <c:pt idx="97">
                  <c:v>0.601282736504543</c:v>
                </c:pt>
                <c:pt idx="98">
                  <c:v>0.6161495094775159</c:v>
                </c:pt>
                <c:pt idx="99">
                  <c:v>0.74129172714078373</c:v>
                </c:pt>
                <c:pt idx="100">
                  <c:v>0.59183673469387754</c:v>
                </c:pt>
                <c:pt idx="101">
                  <c:v>0.54187192118226613</c:v>
                </c:pt>
                <c:pt idx="102">
                  <c:v>0.48675574308485703</c:v>
                </c:pt>
                <c:pt idx="103">
                  <c:v>1.2262658227848102</c:v>
                </c:pt>
                <c:pt idx="104">
                  <c:v>0.74961538461538457</c:v>
                </c:pt>
                <c:pt idx="105">
                  <c:v>0.73892927957699939</c:v>
                </c:pt>
                <c:pt idx="106">
                  <c:v>0.63162834350070385</c:v>
                </c:pt>
                <c:pt idx="107">
                  <c:v>0.78891509433962259</c:v>
                </c:pt>
                <c:pt idx="108">
                  <c:v>0.65883458646616544</c:v>
                </c:pt>
                <c:pt idx="109">
                  <c:v>0.60787057578756953</c:v>
                </c:pt>
                <c:pt idx="110">
                  <c:v>0.65365329512893988</c:v>
                </c:pt>
                <c:pt idx="111">
                  <c:v>0.70776744186046514</c:v>
                </c:pt>
                <c:pt idx="112">
                  <c:v>0.58259782567521501</c:v>
                </c:pt>
                <c:pt idx="113">
                  <c:v>0.77389516957862281</c:v>
                </c:pt>
                <c:pt idx="114">
                  <c:v>0.7227456258411844</c:v>
                </c:pt>
                <c:pt idx="115">
                  <c:v>0.72765657987332866</c:v>
                </c:pt>
                <c:pt idx="116">
                  <c:v>0.65145228215767637</c:v>
                </c:pt>
                <c:pt idx="117">
                  <c:v>0.78902179062055899</c:v>
                </c:pt>
                <c:pt idx="118">
                  <c:v>0.54308300395256914</c:v>
                </c:pt>
                <c:pt idx="119">
                  <c:v>0.70773809523809528</c:v>
                </c:pt>
                <c:pt idx="120">
                  <c:v>0.84207484467562488</c:v>
                </c:pt>
                <c:pt idx="121">
                  <c:v>0.61256410256410254</c:v>
                </c:pt>
                <c:pt idx="122">
                  <c:v>0.68727272727272726</c:v>
                </c:pt>
                <c:pt idx="123">
                  <c:v>0.73341666666666672</c:v>
                </c:pt>
                <c:pt idx="124">
                  <c:v>0.57945889151562913</c:v>
                </c:pt>
                <c:pt idx="125">
                  <c:v>0.84483446350219382</c:v>
                </c:pt>
                <c:pt idx="126">
                  <c:v>0.72274031563845054</c:v>
                </c:pt>
                <c:pt idx="127">
                  <c:v>0.57889365176566643</c:v>
                </c:pt>
                <c:pt idx="128">
                  <c:v>0.62298387096774188</c:v>
                </c:pt>
                <c:pt idx="129">
                  <c:v>0.62597229424401812</c:v>
                </c:pt>
                <c:pt idx="130">
                  <c:v>0.60933108487914556</c:v>
                </c:pt>
                <c:pt idx="131">
                  <c:v>0.83552396280400576</c:v>
                </c:pt>
                <c:pt idx="132">
                  <c:v>0.60130203195896625</c:v>
                </c:pt>
                <c:pt idx="133">
                  <c:v>0.86102012166588671</c:v>
                </c:pt>
                <c:pt idx="134">
                  <c:v>0.70944309927360771</c:v>
                </c:pt>
                <c:pt idx="135">
                  <c:v>0.83383033419023134</c:v>
                </c:pt>
                <c:pt idx="136">
                  <c:v>0.69841463414634142</c:v>
                </c:pt>
                <c:pt idx="137">
                  <c:v>0.59403960264017597</c:v>
                </c:pt>
                <c:pt idx="138">
                  <c:v>0.5034602076124568</c:v>
                </c:pt>
                <c:pt idx="139">
                  <c:v>0.77614485981308412</c:v>
                </c:pt>
                <c:pt idx="140">
                  <c:v>0.6381304951411384</c:v>
                </c:pt>
                <c:pt idx="141">
                  <c:v>0.75507347795661306</c:v>
                </c:pt>
                <c:pt idx="142">
                  <c:v>0.83058639833448988</c:v>
                </c:pt>
                <c:pt idx="143">
                  <c:v>0.56220296337713171</c:v>
                </c:pt>
                <c:pt idx="144">
                  <c:v>0.69982394366197187</c:v>
                </c:pt>
                <c:pt idx="145">
                  <c:v>0.5013847219016847</c:v>
                </c:pt>
                <c:pt idx="146">
                  <c:v>0.62508196721311471</c:v>
                </c:pt>
                <c:pt idx="147">
                  <c:v>0.70218749999999996</c:v>
                </c:pt>
                <c:pt idx="148">
                  <c:v>0.65726343847179036</c:v>
                </c:pt>
                <c:pt idx="149">
                  <c:v>0.83858013624955186</c:v>
                </c:pt>
                <c:pt idx="150">
                  <c:v>0.63793103448275867</c:v>
                </c:pt>
                <c:pt idx="151">
                  <c:v>0.6153666510976179</c:v>
                </c:pt>
                <c:pt idx="152">
                  <c:v>0.931881051175657</c:v>
                </c:pt>
                <c:pt idx="153">
                  <c:v>0.57427957366551163</c:v>
                </c:pt>
              </c:numCache>
            </c:numRef>
          </c:val>
          <c:smooth val="0"/>
          <c:extLst>
            <c:ext xmlns:c16="http://schemas.microsoft.com/office/drawing/2014/chart" uri="{C3380CC4-5D6E-409C-BE32-E72D297353CC}">
              <c16:uniqueId val="{00000000-6646-442D-ABC2-09A6889C8EF6}"/>
            </c:ext>
          </c:extLst>
        </c:ser>
        <c:dLbls>
          <c:showLegendKey val="0"/>
          <c:showVal val="0"/>
          <c:showCatName val="0"/>
          <c:showSerName val="0"/>
          <c:showPercent val="0"/>
          <c:showBubbleSize val="0"/>
        </c:dLbls>
        <c:smooth val="0"/>
        <c:axId val="1100075936"/>
        <c:axId val="1100076592"/>
      </c:lineChart>
      <c:catAx>
        <c:axId val="110007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00076592"/>
        <c:crosses val="autoZero"/>
        <c:auto val="1"/>
        <c:lblAlgn val="ctr"/>
        <c:lblOffset val="100"/>
        <c:noMultiLvlLbl val="0"/>
      </c:catAx>
      <c:valAx>
        <c:axId val="1100076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00075936"/>
        <c:crosses val="autoZero"/>
        <c:crossBetween val="between"/>
      </c:valAx>
      <c:spPr>
        <a:noFill/>
        <a:ln>
          <a:noFill/>
        </a:ln>
        <a:effectLst/>
      </c:spPr>
    </c:plotArea>
    <c:legend>
      <c:legendPos val="t"/>
      <c:layout>
        <c:manualLayout>
          <c:xMode val="edge"/>
          <c:yMode val="edge"/>
          <c:x val="0.40684303666587129"/>
          <c:y val="4.065040650406504E-2"/>
          <c:w val="0.16106115286725523"/>
          <c:h val="0.114330068497535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chart>
  <c:spPr>
    <a:gradFill>
      <a:gsLst>
        <a:gs pos="0">
          <a:schemeClr val="tx1">
            <a:lumMod val="65000"/>
            <a:lumOff val="35000"/>
          </a:schemeClr>
        </a:gs>
        <a:gs pos="100000">
          <a:schemeClr val="tx1">
            <a:lumMod val="85000"/>
            <a:lumOff val="15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[Car_Sales_Kaggle_DV0130EN_Lab2_Start.xlsx]Sheet3!PivotTable11</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rgbClr val="00B050"/>
          </a:solidFill>
          <a:ln>
            <a:noFill/>
          </a:ln>
          <a:effectLst/>
        </c:spPr>
        <c:marker>
          <c:symbol val="none"/>
        </c:marker>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Sheet3!$B$3</c:f>
              <c:strCache>
                <c:ptCount val="1"/>
                <c:pt idx="0">
                  <c:v>Total</c:v>
                </c:pt>
              </c:strCache>
            </c:strRef>
          </c:tx>
          <c:spPr>
            <a:solidFill>
              <a:srgbClr val="00B050"/>
            </a:solidFill>
            <a:ln>
              <a:noFill/>
            </a:ln>
            <a:effectLst/>
          </c:spPr>
          <c:invertIfNegative val="0"/>
          <c:cat>
            <c:strRef>
              <c:f>Sheet3!$A$4:$A$34</c:f>
              <c:strCache>
                <c:ptCount val="30"/>
                <c:pt idx="0">
                  <c:v>Acura</c:v>
                </c:pt>
                <c:pt idx="1">
                  <c:v>Audi</c:v>
                </c:pt>
                <c:pt idx="2">
                  <c:v>BMW</c:v>
                </c:pt>
                <c:pt idx="3">
                  <c:v>Buick</c:v>
                </c:pt>
                <c:pt idx="4">
                  <c:v>Cadillac</c:v>
                </c:pt>
                <c:pt idx="5">
                  <c:v>Chevrolet</c:v>
                </c:pt>
                <c:pt idx="6">
                  <c:v>Chrysler</c:v>
                </c:pt>
                <c:pt idx="7">
                  <c:v>Dodge</c:v>
                </c:pt>
                <c:pt idx="8">
                  <c:v>Ford</c:v>
                </c:pt>
                <c:pt idx="9">
                  <c:v>Honda</c:v>
                </c:pt>
                <c:pt idx="10">
                  <c:v>Hyundai</c:v>
                </c:pt>
                <c:pt idx="11">
                  <c:v>Infiniti</c:v>
                </c:pt>
                <c:pt idx="12">
                  <c:v>Jaguar</c:v>
                </c:pt>
                <c:pt idx="13">
                  <c:v>Jeep</c:v>
                </c:pt>
                <c:pt idx="14">
                  <c:v>Lexus</c:v>
                </c:pt>
                <c:pt idx="15">
                  <c:v>Lincoln</c:v>
                </c:pt>
                <c:pt idx="16">
                  <c:v>Mercedes-B</c:v>
                </c:pt>
                <c:pt idx="17">
                  <c:v>Mercury</c:v>
                </c:pt>
                <c:pt idx="18">
                  <c:v>Mitsubishi</c:v>
                </c:pt>
                <c:pt idx="19">
                  <c:v>Nissan</c:v>
                </c:pt>
                <c:pt idx="20">
                  <c:v>Oldsmobile</c:v>
                </c:pt>
                <c:pt idx="21">
                  <c:v>Plymouth</c:v>
                </c:pt>
                <c:pt idx="22">
                  <c:v>Pontiac</c:v>
                </c:pt>
                <c:pt idx="23">
                  <c:v>Porsche</c:v>
                </c:pt>
                <c:pt idx="24">
                  <c:v>Saab</c:v>
                </c:pt>
                <c:pt idx="25">
                  <c:v>Saturn</c:v>
                </c:pt>
                <c:pt idx="26">
                  <c:v>Subaru</c:v>
                </c:pt>
                <c:pt idx="27">
                  <c:v>Toyota</c:v>
                </c:pt>
                <c:pt idx="28">
                  <c:v>Volkswagen</c:v>
                </c:pt>
                <c:pt idx="29">
                  <c:v>Volvo</c:v>
                </c:pt>
              </c:strCache>
            </c:strRef>
          </c:cat>
          <c:val>
            <c:numRef>
              <c:f>Sheet3!$B$4:$B$34</c:f>
              <c:numCache>
                <c:formatCode>General</c:formatCode>
                <c:ptCount val="30"/>
                <c:pt idx="0">
                  <c:v>575</c:v>
                </c:pt>
                <c:pt idx="1">
                  <c:v>660</c:v>
                </c:pt>
                <c:pt idx="2">
                  <c:v>556</c:v>
                </c:pt>
                <c:pt idx="3">
                  <c:v>825</c:v>
                </c:pt>
                <c:pt idx="4">
                  <c:v>1280</c:v>
                </c:pt>
                <c:pt idx="5">
                  <c:v>1540</c:v>
                </c:pt>
                <c:pt idx="6">
                  <c:v>1169</c:v>
                </c:pt>
                <c:pt idx="7">
                  <c:v>2195</c:v>
                </c:pt>
                <c:pt idx="8">
                  <c:v>1871</c:v>
                </c:pt>
                <c:pt idx="9">
                  <c:v>802</c:v>
                </c:pt>
                <c:pt idx="10">
                  <c:v>380</c:v>
                </c:pt>
                <c:pt idx="11">
                  <c:v>227</c:v>
                </c:pt>
                <c:pt idx="12">
                  <c:v>240</c:v>
                </c:pt>
                <c:pt idx="13">
                  <c:v>505</c:v>
                </c:pt>
                <c:pt idx="14">
                  <c:v>1475</c:v>
                </c:pt>
                <c:pt idx="15">
                  <c:v>790</c:v>
                </c:pt>
                <c:pt idx="16">
                  <c:v>2090</c:v>
                </c:pt>
                <c:pt idx="17">
                  <c:v>983</c:v>
                </c:pt>
                <c:pt idx="18">
                  <c:v>1156</c:v>
                </c:pt>
                <c:pt idx="19">
                  <c:v>1183</c:v>
                </c:pt>
                <c:pt idx="20">
                  <c:v>1140</c:v>
                </c:pt>
                <c:pt idx="21">
                  <c:v>667</c:v>
                </c:pt>
                <c:pt idx="22">
                  <c:v>1110</c:v>
                </c:pt>
                <c:pt idx="23">
                  <c:v>817</c:v>
                </c:pt>
                <c:pt idx="24">
                  <c:v>355</c:v>
                </c:pt>
                <c:pt idx="25">
                  <c:v>598</c:v>
                </c:pt>
                <c:pt idx="26">
                  <c:v>330</c:v>
                </c:pt>
                <c:pt idx="27">
                  <c:v>1446</c:v>
                </c:pt>
                <c:pt idx="28">
                  <c:v>725</c:v>
                </c:pt>
                <c:pt idx="29">
                  <c:v>1093</c:v>
                </c:pt>
              </c:numCache>
            </c:numRef>
          </c:val>
          <c:extLst>
            <c:ext xmlns:c16="http://schemas.microsoft.com/office/drawing/2014/chart" uri="{C3380CC4-5D6E-409C-BE32-E72D297353CC}">
              <c16:uniqueId val="{00000000-F666-468A-9D9B-CC383675FE4E}"/>
            </c:ext>
          </c:extLst>
        </c:ser>
        <c:dLbls>
          <c:showLegendKey val="0"/>
          <c:showVal val="0"/>
          <c:showCatName val="0"/>
          <c:showSerName val="0"/>
          <c:showPercent val="0"/>
          <c:showBubbleSize val="0"/>
        </c:dLbls>
        <c:gapWidth val="102"/>
        <c:overlap val="100"/>
        <c:axId val="1195295752"/>
        <c:axId val="1195296736"/>
      </c:barChart>
      <c:catAx>
        <c:axId val="1195295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95296736"/>
        <c:crosses val="autoZero"/>
        <c:auto val="1"/>
        <c:lblAlgn val="ctr"/>
        <c:lblOffset val="100"/>
        <c:noMultiLvlLbl val="0"/>
      </c:catAx>
      <c:valAx>
        <c:axId val="1195296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95295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tx1">
            <a:lumMod val="65000"/>
            <a:lumOff val="35000"/>
          </a:schemeClr>
        </a:gs>
        <a:gs pos="100000">
          <a:schemeClr val="tx1">
            <a:lumMod val="85000"/>
            <a:lumOff val="15000"/>
          </a:schemeClr>
        </a:gs>
      </a:gsLst>
      <a:lin ang="2700000" scaled="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clusteredColumn" uniqueId="{162B354B-FD57-4B0C-A8FD-454BF9B3DF97}">
          <cx:tx>
            <cx:txData>
              <cx:f>_xlchart.v1.1</cx:f>
              <cx:v>sum of Resale Value</cx:v>
            </cx:txData>
          </cx:tx>
          <cx:dataId val="0"/>
          <cx:layoutPr>
            <cx:binning intervalClosed="r"/>
          </cx:layoutPr>
        </cx:series>
      </cx:plotAreaRegion>
      <cx:axis id="0">
        <cx:catScaling gapWidth="0"/>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plotArea>
      <cx:plotAreaRegion>
        <cx:plotSurface>
          <cx:spPr>
            <a:gradFill>
              <a:gsLst>
                <a:gs pos="0">
                  <a:schemeClr val="tx1">
                    <a:lumMod val="65000"/>
                    <a:lumOff val="35000"/>
                  </a:schemeClr>
                </a:gs>
                <a:gs pos="100000">
                  <a:schemeClr val="tx1">
                    <a:lumMod val="85000"/>
                    <a:lumOff val="15000"/>
                  </a:schemeClr>
                </a:gs>
              </a:gsLst>
              <a:lin ang="2700000" scaled="0"/>
            </a:gradFill>
          </cx:spPr>
        </cx:plotSurface>
        <cx:series layoutId="clusteredColumn" uniqueId="{162B354B-FD57-4B0C-A8FD-454BF9B3DF97}">
          <cx:tx>
            <cx:txData>
              <cx:f>_xlchart.v1.4</cx:f>
              <cx:v>sum of Resale Value</cx:v>
            </cx:txData>
          </cx:tx>
          <cx:spPr>
            <a:solidFill>
              <a:srgbClr val="00B050"/>
            </a:solidFill>
          </cx:spPr>
          <cx:dataId val="0"/>
          <cx:layoutPr>
            <cx:binning intervalClosed="r"/>
          </cx:layoutPr>
        </cx:series>
      </cx:plotAreaRegion>
      <cx:axis id="0">
        <cx:catScaling gapWidth="0"/>
        <cx:tickLabels/>
        <cx:txPr>
          <a:bodyPr spcFirstLastPara="1" vertOverflow="ellipsis" wrap="square" lIns="0" tIns="0" rIns="0" bIns="0" anchor="ctr" anchorCtr="1"/>
          <a:lstStyle/>
          <a:p>
            <a:pPr>
              <a:defRPr b="1">
                <a:solidFill>
                  <a:schemeClr val="bg1"/>
                </a:solidFill>
              </a:defRPr>
            </a:pPr>
            <a:endParaRPr lang="en-US" b="1">
              <a:solidFill>
                <a:schemeClr val="bg1"/>
              </a:solidFill>
            </a:endParaRPr>
          </a:p>
        </cx:txPr>
      </cx:axis>
      <cx:axis id="1">
        <cx:valScaling/>
        <cx:tickLabels/>
        <cx:txPr>
          <a:bodyPr spcFirstLastPara="1" vertOverflow="ellipsis" wrap="square" lIns="0" tIns="0" rIns="0" bIns="0" anchor="ctr" anchorCtr="1"/>
          <a:lstStyle/>
          <a:p>
            <a:pPr>
              <a:defRPr b="1">
                <a:solidFill>
                  <a:schemeClr val="bg1"/>
                </a:solidFill>
              </a:defRPr>
            </a:pPr>
            <a:endParaRPr lang="en-US" b="1">
              <a:solidFill>
                <a:schemeClr val="bg1"/>
              </a:solidFill>
            </a:endParaRPr>
          </a:p>
        </cx:txPr>
      </cx:axis>
    </cx:plotArea>
  </cx:chart>
  <cx:spPr>
    <a:gradFill>
      <a:gsLst>
        <a:gs pos="0">
          <a:schemeClr val="tx1">
            <a:lumMod val="65000"/>
            <a:lumOff val="35000"/>
          </a:schemeClr>
        </a:gs>
        <a:gs pos="100000">
          <a:schemeClr val="tx1">
            <a:lumMod val="85000"/>
            <a:lumOff val="15000"/>
          </a:schemeClr>
        </a:gs>
      </a:gsLst>
      <a:lin ang="2700000" scaled="0"/>
    </a:gra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121920</xdr:colOff>
      <xdr:row>6</xdr:row>
      <xdr:rowOff>118110</xdr:rowOff>
    </xdr:from>
    <xdr:to>
      <xdr:col>8</xdr:col>
      <xdr:colOff>335280</xdr:colOff>
      <xdr:row>21</xdr:row>
      <xdr:rowOff>118110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571500</xdr:colOff>
      <xdr:row>7</xdr:row>
      <xdr:rowOff>118110</xdr:rowOff>
    </xdr:from>
    <xdr:to>
      <xdr:col>12</xdr:col>
      <xdr:colOff>266700</xdr:colOff>
      <xdr:row>22</xdr:row>
      <xdr:rowOff>118110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502920</xdr:colOff>
      <xdr:row>8</xdr:row>
      <xdr:rowOff>118110</xdr:rowOff>
    </xdr:from>
    <xdr:to>
      <xdr:col>12</xdr:col>
      <xdr:colOff>198120</xdr:colOff>
      <xdr:row>23</xdr:row>
      <xdr:rowOff>118110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7620</xdr:colOff>
      <xdr:row>7</xdr:row>
      <xdr:rowOff>118110</xdr:rowOff>
    </xdr:from>
    <xdr:to>
      <xdr:col>12</xdr:col>
      <xdr:colOff>312420</xdr:colOff>
      <xdr:row>22</xdr:row>
      <xdr:rowOff>118110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236220</xdr:colOff>
      <xdr:row>136</xdr:row>
      <xdr:rowOff>3810</xdr:rowOff>
    </xdr:from>
    <xdr:to>
      <xdr:col>14</xdr:col>
      <xdr:colOff>541020</xdr:colOff>
      <xdr:row>151</xdr:row>
      <xdr:rowOff>3810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53300" y="248754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4</xdr:col>
      <xdr:colOff>563880</xdr:colOff>
      <xdr:row>25</xdr:row>
      <xdr:rowOff>60960</xdr:rowOff>
    </xdr:from>
    <xdr:to>
      <xdr:col>6</xdr:col>
      <xdr:colOff>236220</xdr:colOff>
      <xdr:row>38</xdr:row>
      <xdr:rowOff>150495</xdr:rowOff>
    </xdr:to>
    <mc:AlternateContent xmlns:mc="http://schemas.openxmlformats.org/markup-compatibility/2006" xmlns:sle15="http://schemas.microsoft.com/office/drawing/2012/slicer">
      <mc:Choice Requires="sle15">
        <xdr:graphicFrame macro="">
          <xdr:nvGraphicFramePr>
            <xdr:cNvPr id="2" name="Model">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5097780" y="4632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861060</xdr:colOff>
      <xdr:row>21</xdr:row>
      <xdr:rowOff>83820</xdr:rowOff>
    </xdr:from>
    <xdr:to>
      <xdr:col>9</xdr:col>
      <xdr:colOff>533400</xdr:colOff>
      <xdr:row>34</xdr:row>
      <xdr:rowOff>173355</xdr:rowOff>
    </xdr:to>
    <mc:AlternateContent xmlns:mc="http://schemas.openxmlformats.org/markup-compatibility/2006" xmlns:sle15="http://schemas.microsoft.com/office/drawing/2012/slicer">
      <mc:Choice Requires="sle15">
        <xdr:graphicFrame macro="">
          <xdr:nvGraphicFramePr>
            <xdr:cNvPr id="3" name="Manufacturer">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8884920" y="3924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236220</xdr:colOff>
      <xdr:row>30</xdr:row>
      <xdr:rowOff>106680</xdr:rowOff>
    </xdr:from>
    <xdr:to>
      <xdr:col>6</xdr:col>
      <xdr:colOff>1196340</xdr:colOff>
      <xdr:row>44</xdr:row>
      <xdr:rowOff>13335</xdr:rowOff>
    </xdr:to>
    <mc:AlternateContent xmlns:mc="http://schemas.openxmlformats.org/markup-compatibility/2006" xmlns:sle15="http://schemas.microsoft.com/office/drawing/2012/slicer">
      <mc:Choice Requires="sle15">
        <xdr:graphicFrame macro="">
          <xdr:nvGraphicFramePr>
            <xdr:cNvPr id="4" name="Unit Sales">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Unit Sales"/>
            </a:graphicData>
          </a:graphic>
        </xdr:graphicFrame>
      </mc:Choice>
      <mc:Fallback xmlns="">
        <xdr:sp macro="" textlink="">
          <xdr:nvSpPr>
            <xdr:cNvPr id="0" name=""/>
            <xdr:cNvSpPr>
              <a:spLocks noTextEdit="1"/>
            </xdr:cNvSpPr>
          </xdr:nvSpPr>
          <xdr:spPr>
            <a:xfrm>
              <a:off x="6057900" y="5593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670560</xdr:colOff>
      <xdr:row>36</xdr:row>
      <xdr:rowOff>137160</xdr:rowOff>
    </xdr:from>
    <xdr:to>
      <xdr:col>10</xdr:col>
      <xdr:colOff>403860</xdr:colOff>
      <xdr:row>50</xdr:row>
      <xdr:rowOff>43815</xdr:rowOff>
    </xdr:to>
    <mc:AlternateContent xmlns:mc="http://schemas.openxmlformats.org/markup-compatibility/2006" xmlns:sle15="http://schemas.microsoft.com/office/drawing/2012/slicer">
      <mc:Choice Requires="sle15">
        <xdr:graphicFrame macro="">
          <xdr:nvGraphicFramePr>
            <xdr:cNvPr id="5" name="Price">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9654540" y="6720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327660</xdr:colOff>
      <xdr:row>35</xdr:row>
      <xdr:rowOff>152400</xdr:rowOff>
    </xdr:from>
    <xdr:to>
      <xdr:col>7</xdr:col>
      <xdr:colOff>822960</xdr:colOff>
      <xdr:row>49</xdr:row>
      <xdr:rowOff>59055</xdr:rowOff>
    </xdr:to>
    <mc:AlternateContent xmlns:mc="http://schemas.openxmlformats.org/markup-compatibility/2006" xmlns:sle15="http://schemas.microsoft.com/office/drawing/2012/slicer">
      <mc:Choice Requires="sle15">
        <xdr:graphicFrame macro="">
          <xdr:nvGraphicFramePr>
            <xdr:cNvPr id="6" name="Year Resale Value">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microsoft.com/office/drawing/2010/slicer">
              <sle:slicer xmlns:sle="http://schemas.microsoft.com/office/drawing/2010/slicer" name="Year Resale Value"/>
            </a:graphicData>
          </a:graphic>
        </xdr:graphicFrame>
      </mc:Choice>
      <mc:Fallback xmlns="">
        <xdr:sp macro="" textlink="">
          <xdr:nvSpPr>
            <xdr:cNvPr id="0" name=""/>
            <xdr:cNvSpPr>
              <a:spLocks noTextEdit="1"/>
            </xdr:cNvSpPr>
          </xdr:nvSpPr>
          <xdr:spPr>
            <a:xfrm>
              <a:off x="7018020" y="6553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480060</xdr:colOff>
      <xdr:row>35</xdr:row>
      <xdr:rowOff>45720</xdr:rowOff>
    </xdr:from>
    <xdr:to>
      <xdr:col>4</xdr:col>
      <xdr:colOff>906780</xdr:colOff>
      <xdr:row>48</xdr:row>
      <xdr:rowOff>135255</xdr:rowOff>
    </xdr:to>
    <mc:AlternateContent xmlns:mc="http://schemas.openxmlformats.org/markup-compatibility/2006" xmlns:sle15="http://schemas.microsoft.com/office/drawing/2012/slicer">
      <mc:Choice Requires="sle15">
        <xdr:graphicFrame macro="">
          <xdr:nvGraphicFramePr>
            <xdr:cNvPr id="7" name="Horsepower">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microsoft.com/office/drawing/2010/slicer">
              <sle:slicer xmlns:sle="http://schemas.microsoft.com/office/drawing/2010/slicer" name="Horsepower"/>
            </a:graphicData>
          </a:graphic>
        </xdr:graphicFrame>
      </mc:Choice>
      <mc:Fallback xmlns="">
        <xdr:sp macro="" textlink="">
          <xdr:nvSpPr>
            <xdr:cNvPr id="0" name=""/>
            <xdr:cNvSpPr>
              <a:spLocks noTextEdit="1"/>
            </xdr:cNvSpPr>
          </xdr:nvSpPr>
          <xdr:spPr>
            <a:xfrm>
              <a:off x="3611880" y="6446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13138</xdr:colOff>
      <xdr:row>0</xdr:row>
      <xdr:rowOff>0</xdr:rowOff>
    </xdr:from>
    <xdr:to>
      <xdr:col>25</xdr:col>
      <xdr:colOff>472965</xdr:colOff>
      <xdr:row>88</xdr:row>
      <xdr:rowOff>6532</xdr:rowOff>
    </xdr:to>
    <xdr:sp macro="" textlink="">
      <xdr:nvSpPr>
        <xdr:cNvPr id="3" name="Rectangle 2">
          <a:extLst>
            <a:ext uri="{FF2B5EF4-FFF2-40B4-BE49-F238E27FC236}">
              <a16:creationId xmlns:a16="http://schemas.microsoft.com/office/drawing/2014/main" id="{00000000-0008-0000-0800-000003000000}"/>
            </a:ext>
          </a:extLst>
        </xdr:cNvPr>
        <xdr:cNvSpPr/>
      </xdr:nvSpPr>
      <xdr:spPr>
        <a:xfrm>
          <a:off x="13138" y="0"/>
          <a:ext cx="15568448" cy="16192463"/>
        </a:xfrm>
        <a:prstGeom prst="rect">
          <a:avLst/>
        </a:prstGeom>
        <a:solidFill>
          <a:schemeClr val="dk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25</xdr:col>
      <xdr:colOff>335280</xdr:colOff>
      <xdr:row>2</xdr:row>
      <xdr:rowOff>137160</xdr:rowOff>
    </xdr:to>
    <xdr:sp macro="" textlink="">
      <xdr:nvSpPr>
        <xdr:cNvPr id="4" name="Rounded Rectangle 3">
          <a:extLst>
            <a:ext uri="{FF2B5EF4-FFF2-40B4-BE49-F238E27FC236}">
              <a16:creationId xmlns:a16="http://schemas.microsoft.com/office/drawing/2014/main" id="{00000000-0008-0000-0800-000004000000}"/>
            </a:ext>
          </a:extLst>
        </xdr:cNvPr>
        <xdr:cNvSpPr/>
      </xdr:nvSpPr>
      <xdr:spPr>
        <a:xfrm>
          <a:off x="0" y="0"/>
          <a:ext cx="15575280" cy="5029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latin typeface="Arial Black" panose="020B0A04020102020204" pitchFamily="34" charset="0"/>
            </a:rPr>
            <a:t>Car</a:t>
          </a:r>
          <a:r>
            <a:rPr lang="en-IN" sz="2400" baseline="0">
              <a:latin typeface="Arial Black" panose="020B0A04020102020204" pitchFamily="34" charset="0"/>
            </a:rPr>
            <a:t> Sales Performance Dashboard</a:t>
          </a:r>
          <a:endParaRPr lang="en-IN" sz="2400">
            <a:latin typeface="Arial Black" panose="020B0A04020102020204" pitchFamily="34" charset="0"/>
          </a:endParaRPr>
        </a:p>
      </xdr:txBody>
    </xdr:sp>
    <xdr:clientData/>
  </xdr:twoCellAnchor>
  <xdr:twoCellAnchor>
    <xdr:from>
      <xdr:col>0</xdr:col>
      <xdr:colOff>197031</xdr:colOff>
      <xdr:row>3</xdr:row>
      <xdr:rowOff>91440</xdr:rowOff>
    </xdr:from>
    <xdr:to>
      <xdr:col>8</xdr:col>
      <xdr:colOff>82731</xdr:colOff>
      <xdr:row>19</xdr:row>
      <xdr:rowOff>175260</xdr:rowOff>
    </xdr:to>
    <xdr:sp macro="" textlink="">
      <xdr:nvSpPr>
        <xdr:cNvPr id="5" name="Rounded Rectangle 4">
          <a:extLst>
            <a:ext uri="{FF2B5EF4-FFF2-40B4-BE49-F238E27FC236}">
              <a16:creationId xmlns:a16="http://schemas.microsoft.com/office/drawing/2014/main" id="{00000000-0008-0000-0800-000005000000}"/>
            </a:ext>
          </a:extLst>
        </xdr:cNvPr>
        <xdr:cNvSpPr/>
      </xdr:nvSpPr>
      <xdr:spPr>
        <a:xfrm>
          <a:off x="197031" y="646611"/>
          <a:ext cx="4762500" cy="3044735"/>
        </a:xfrm>
        <a:prstGeom prst="roundRect">
          <a:avLst/>
        </a:prstGeom>
        <a:gradFill>
          <a:gsLst>
            <a:gs pos="0">
              <a:schemeClr val="tx1">
                <a:lumMod val="65000"/>
                <a:lumOff val="35000"/>
              </a:schemeClr>
            </a:gs>
            <a:gs pos="100000">
              <a:schemeClr val="tx1">
                <a:lumMod val="85000"/>
                <a:lumOff val="1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495300</xdr:colOff>
      <xdr:row>4</xdr:row>
      <xdr:rowOff>30480</xdr:rowOff>
    </xdr:from>
    <xdr:to>
      <xdr:col>7</xdr:col>
      <xdr:colOff>449580</xdr:colOff>
      <xdr:row>6</xdr:row>
      <xdr:rowOff>68580</xdr:rowOff>
    </xdr:to>
    <xdr:sp macro="" textlink="">
      <xdr:nvSpPr>
        <xdr:cNvPr id="6" name="Rounded Rectangle 5">
          <a:extLst>
            <a:ext uri="{FF2B5EF4-FFF2-40B4-BE49-F238E27FC236}">
              <a16:creationId xmlns:a16="http://schemas.microsoft.com/office/drawing/2014/main" id="{00000000-0008-0000-0800-000006000000}"/>
            </a:ext>
          </a:extLst>
        </xdr:cNvPr>
        <xdr:cNvSpPr/>
      </xdr:nvSpPr>
      <xdr:spPr>
        <a:xfrm>
          <a:off x="495300" y="762000"/>
          <a:ext cx="4221480" cy="403860"/>
        </a:xfrm>
        <a:prstGeom prst="roundRect">
          <a:avLst/>
        </a:prstGeom>
        <a:gradFill>
          <a:gsLst>
            <a:gs pos="0">
              <a:schemeClr val="tx1">
                <a:lumMod val="65000"/>
                <a:lumOff val="35000"/>
              </a:schemeClr>
            </a:gs>
            <a:gs pos="100000">
              <a:schemeClr val="tx1">
                <a:lumMod val="85000"/>
                <a:lumOff val="15000"/>
              </a:schemeClr>
            </a:gs>
          </a:gsLst>
          <a:lin ang="27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t>Price And</a:t>
          </a:r>
          <a:r>
            <a:rPr lang="en-IN" sz="1800" b="1" baseline="0"/>
            <a:t> Unit Sales</a:t>
          </a:r>
          <a:endParaRPr lang="en-IN" sz="1800" b="1"/>
        </a:p>
      </xdr:txBody>
    </xdr:sp>
    <xdr:clientData/>
  </xdr:twoCellAnchor>
  <xdr:twoCellAnchor>
    <xdr:from>
      <xdr:col>8</xdr:col>
      <xdr:colOff>198120</xdr:colOff>
      <xdr:row>3</xdr:row>
      <xdr:rowOff>106680</xdr:rowOff>
    </xdr:from>
    <xdr:to>
      <xdr:col>16</xdr:col>
      <xdr:colOff>83820</xdr:colOff>
      <xdr:row>19</xdr:row>
      <xdr:rowOff>167640</xdr:rowOff>
    </xdr:to>
    <xdr:sp macro="" textlink="">
      <xdr:nvSpPr>
        <xdr:cNvPr id="9" name="Rounded Rectangle 8">
          <a:extLst>
            <a:ext uri="{FF2B5EF4-FFF2-40B4-BE49-F238E27FC236}">
              <a16:creationId xmlns:a16="http://schemas.microsoft.com/office/drawing/2014/main" id="{00000000-0008-0000-0800-000009000000}"/>
            </a:ext>
          </a:extLst>
        </xdr:cNvPr>
        <xdr:cNvSpPr/>
      </xdr:nvSpPr>
      <xdr:spPr>
        <a:xfrm>
          <a:off x="5074920" y="655320"/>
          <a:ext cx="4762500" cy="2987040"/>
        </a:xfrm>
        <a:prstGeom prst="roundRect">
          <a:avLst/>
        </a:prstGeom>
        <a:gradFill>
          <a:gsLst>
            <a:gs pos="0">
              <a:schemeClr val="tx1">
                <a:lumMod val="65000"/>
                <a:lumOff val="35000"/>
              </a:schemeClr>
            </a:gs>
            <a:gs pos="100000">
              <a:schemeClr val="tx1">
                <a:lumMod val="85000"/>
                <a:lumOff val="1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533400</xdr:colOff>
      <xdr:row>4</xdr:row>
      <xdr:rowOff>45720</xdr:rowOff>
    </xdr:from>
    <xdr:to>
      <xdr:col>15</xdr:col>
      <xdr:colOff>167640</xdr:colOff>
      <xdr:row>6</xdr:row>
      <xdr:rowOff>83820</xdr:rowOff>
    </xdr:to>
    <xdr:sp macro="" textlink="">
      <xdr:nvSpPr>
        <xdr:cNvPr id="10" name="Rounded Rectangle 9">
          <a:extLst>
            <a:ext uri="{FF2B5EF4-FFF2-40B4-BE49-F238E27FC236}">
              <a16:creationId xmlns:a16="http://schemas.microsoft.com/office/drawing/2014/main" id="{00000000-0008-0000-0800-00000A000000}"/>
            </a:ext>
          </a:extLst>
        </xdr:cNvPr>
        <xdr:cNvSpPr/>
      </xdr:nvSpPr>
      <xdr:spPr>
        <a:xfrm>
          <a:off x="5410200" y="777240"/>
          <a:ext cx="3901440" cy="403860"/>
        </a:xfrm>
        <a:prstGeom prst="roundRect">
          <a:avLst/>
        </a:prstGeom>
        <a:gradFill>
          <a:gsLst>
            <a:gs pos="0">
              <a:schemeClr val="tx1">
                <a:lumMod val="65000"/>
                <a:lumOff val="35000"/>
              </a:schemeClr>
            </a:gs>
            <a:gs pos="100000">
              <a:schemeClr val="tx1">
                <a:lumMod val="85000"/>
                <a:lumOff val="15000"/>
              </a:schemeClr>
            </a:gs>
          </a:gsLst>
          <a:lin ang="27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t>Model</a:t>
          </a:r>
          <a:r>
            <a:rPr lang="en-IN" sz="1800" b="1" baseline="0"/>
            <a:t> And Retention</a:t>
          </a:r>
          <a:endParaRPr lang="en-IN" sz="1800" b="1"/>
        </a:p>
      </xdr:txBody>
    </xdr:sp>
    <xdr:clientData/>
  </xdr:twoCellAnchor>
  <xdr:twoCellAnchor>
    <xdr:from>
      <xdr:col>16</xdr:col>
      <xdr:colOff>228600</xdr:colOff>
      <xdr:row>3</xdr:row>
      <xdr:rowOff>106680</xdr:rowOff>
    </xdr:from>
    <xdr:to>
      <xdr:col>24</xdr:col>
      <xdr:colOff>114300</xdr:colOff>
      <xdr:row>19</xdr:row>
      <xdr:rowOff>137160</xdr:rowOff>
    </xdr:to>
    <xdr:sp macro="" textlink="">
      <xdr:nvSpPr>
        <xdr:cNvPr id="12" name="Rounded Rectangle 11">
          <a:extLst>
            <a:ext uri="{FF2B5EF4-FFF2-40B4-BE49-F238E27FC236}">
              <a16:creationId xmlns:a16="http://schemas.microsoft.com/office/drawing/2014/main" id="{00000000-0008-0000-0800-00000C000000}"/>
            </a:ext>
          </a:extLst>
        </xdr:cNvPr>
        <xdr:cNvSpPr/>
      </xdr:nvSpPr>
      <xdr:spPr>
        <a:xfrm>
          <a:off x="9982200" y="655320"/>
          <a:ext cx="4762500" cy="2956560"/>
        </a:xfrm>
        <a:prstGeom prst="roundRect">
          <a:avLst/>
        </a:prstGeom>
        <a:gradFill>
          <a:gsLst>
            <a:gs pos="0">
              <a:schemeClr val="tx1">
                <a:lumMod val="65000"/>
                <a:lumOff val="35000"/>
              </a:schemeClr>
            </a:gs>
            <a:gs pos="100000">
              <a:schemeClr val="tx1">
                <a:lumMod val="85000"/>
                <a:lumOff val="1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563880</xdr:colOff>
      <xdr:row>4</xdr:row>
      <xdr:rowOff>45720</xdr:rowOff>
    </xdr:from>
    <xdr:to>
      <xdr:col>23</xdr:col>
      <xdr:colOff>198120</xdr:colOff>
      <xdr:row>6</xdr:row>
      <xdr:rowOff>83820</xdr:rowOff>
    </xdr:to>
    <xdr:sp macro="" textlink="">
      <xdr:nvSpPr>
        <xdr:cNvPr id="13" name="Rounded Rectangle 12">
          <a:extLst>
            <a:ext uri="{FF2B5EF4-FFF2-40B4-BE49-F238E27FC236}">
              <a16:creationId xmlns:a16="http://schemas.microsoft.com/office/drawing/2014/main" id="{00000000-0008-0000-0800-00000D000000}"/>
            </a:ext>
          </a:extLst>
        </xdr:cNvPr>
        <xdr:cNvSpPr/>
      </xdr:nvSpPr>
      <xdr:spPr>
        <a:xfrm>
          <a:off x="10317480" y="777240"/>
          <a:ext cx="3901440" cy="403860"/>
        </a:xfrm>
        <a:prstGeom prst="roundRect">
          <a:avLst/>
        </a:prstGeom>
        <a:gradFill>
          <a:gsLst>
            <a:gs pos="0">
              <a:schemeClr val="tx1">
                <a:lumMod val="65000"/>
                <a:lumOff val="35000"/>
              </a:schemeClr>
            </a:gs>
            <a:gs pos="100000">
              <a:schemeClr val="tx1">
                <a:lumMod val="85000"/>
                <a:lumOff val="15000"/>
              </a:schemeClr>
            </a:gs>
          </a:gsLst>
          <a:lin ang="27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t>Top 10 Manufacture</a:t>
          </a:r>
        </a:p>
      </xdr:txBody>
    </xdr:sp>
    <xdr:clientData/>
  </xdr:twoCellAnchor>
  <xdr:twoCellAnchor>
    <xdr:from>
      <xdr:col>0</xdr:col>
      <xdr:colOff>381000</xdr:colOff>
      <xdr:row>6</xdr:row>
      <xdr:rowOff>152400</xdr:rowOff>
    </xdr:from>
    <xdr:to>
      <xdr:col>7</xdr:col>
      <xdr:colOff>487680</xdr:colOff>
      <xdr:row>18</xdr:row>
      <xdr:rowOff>152400</xdr:rowOff>
    </xdr:to>
    <xdr:graphicFrame macro="">
      <xdr:nvGraphicFramePr>
        <xdr:cNvPr id="21" name="Chart 20">
          <a:extLst>
            <a:ext uri="{FF2B5EF4-FFF2-40B4-BE49-F238E27FC236}">
              <a16:creationId xmlns:a16="http://schemas.microsoft.com/office/drawing/2014/main" id="{00000000-0008-0000-08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350520</xdr:colOff>
      <xdr:row>6</xdr:row>
      <xdr:rowOff>137160</xdr:rowOff>
    </xdr:from>
    <xdr:to>
      <xdr:col>15</xdr:col>
      <xdr:colOff>502920</xdr:colOff>
      <xdr:row>18</xdr:row>
      <xdr:rowOff>106680</xdr:rowOff>
    </xdr:to>
    <xdr:graphicFrame macro="">
      <xdr:nvGraphicFramePr>
        <xdr:cNvPr id="22" name="Chart 21">
          <a:extLst>
            <a:ext uri="{FF2B5EF4-FFF2-40B4-BE49-F238E27FC236}">
              <a16:creationId xmlns:a16="http://schemas.microsoft.com/office/drawing/2014/main" id="{00000000-0008-0000-08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350520</xdr:colOff>
      <xdr:row>6</xdr:row>
      <xdr:rowOff>167640</xdr:rowOff>
    </xdr:from>
    <xdr:to>
      <xdr:col>23</xdr:col>
      <xdr:colOff>586740</xdr:colOff>
      <xdr:row>18</xdr:row>
      <xdr:rowOff>106680</xdr:rowOff>
    </xdr:to>
    <xdr:graphicFrame macro="">
      <xdr:nvGraphicFramePr>
        <xdr:cNvPr id="23" name="Chart 22">
          <a:extLst>
            <a:ext uri="{FF2B5EF4-FFF2-40B4-BE49-F238E27FC236}">
              <a16:creationId xmlns:a16="http://schemas.microsoft.com/office/drawing/2014/main" id="{00000000-0008-0000-08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119743</xdr:colOff>
      <xdr:row>22</xdr:row>
      <xdr:rowOff>178526</xdr:rowOff>
    </xdr:from>
    <xdr:to>
      <xdr:col>8</xdr:col>
      <xdr:colOff>5443</xdr:colOff>
      <xdr:row>39</xdr:row>
      <xdr:rowOff>77289</xdr:rowOff>
    </xdr:to>
    <xdr:sp macro="" textlink="">
      <xdr:nvSpPr>
        <xdr:cNvPr id="24" name="Rounded Rectangle 23">
          <a:extLst>
            <a:ext uri="{FF2B5EF4-FFF2-40B4-BE49-F238E27FC236}">
              <a16:creationId xmlns:a16="http://schemas.microsoft.com/office/drawing/2014/main" id="{00000000-0008-0000-0800-000018000000}"/>
            </a:ext>
          </a:extLst>
        </xdr:cNvPr>
        <xdr:cNvSpPr/>
      </xdr:nvSpPr>
      <xdr:spPr>
        <a:xfrm>
          <a:off x="119743" y="4249783"/>
          <a:ext cx="4762500" cy="3044735"/>
        </a:xfrm>
        <a:prstGeom prst="roundRect">
          <a:avLst/>
        </a:prstGeom>
        <a:gradFill>
          <a:gsLst>
            <a:gs pos="0">
              <a:schemeClr val="tx1">
                <a:lumMod val="65000"/>
                <a:lumOff val="35000"/>
              </a:schemeClr>
            </a:gs>
            <a:gs pos="100000">
              <a:schemeClr val="tx1">
                <a:lumMod val="85000"/>
                <a:lumOff val="1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315686</xdr:colOff>
      <xdr:row>26</xdr:row>
      <xdr:rowOff>141514</xdr:rowOff>
    </xdr:from>
    <xdr:to>
      <xdr:col>7</xdr:col>
      <xdr:colOff>478971</xdr:colOff>
      <xdr:row>37</xdr:row>
      <xdr:rowOff>152400</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00000000-0008-0000-0800-00001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15686" y="4896394"/>
              <a:ext cx="4430485" cy="20225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304800</xdr:colOff>
      <xdr:row>23</xdr:row>
      <xdr:rowOff>156755</xdr:rowOff>
    </xdr:from>
    <xdr:to>
      <xdr:col>7</xdr:col>
      <xdr:colOff>259080</xdr:colOff>
      <xdr:row>26</xdr:row>
      <xdr:rowOff>9797</xdr:rowOff>
    </xdr:to>
    <xdr:sp macro="" textlink="">
      <xdr:nvSpPr>
        <xdr:cNvPr id="26" name="Rounded Rectangle 25">
          <a:extLst>
            <a:ext uri="{FF2B5EF4-FFF2-40B4-BE49-F238E27FC236}">
              <a16:creationId xmlns:a16="http://schemas.microsoft.com/office/drawing/2014/main" id="{00000000-0008-0000-0800-00001A000000}"/>
            </a:ext>
          </a:extLst>
        </xdr:cNvPr>
        <xdr:cNvSpPr/>
      </xdr:nvSpPr>
      <xdr:spPr>
        <a:xfrm>
          <a:off x="304800" y="4413069"/>
          <a:ext cx="4221480" cy="408214"/>
        </a:xfrm>
        <a:prstGeom prst="roundRect">
          <a:avLst/>
        </a:prstGeom>
        <a:gradFill>
          <a:gsLst>
            <a:gs pos="0">
              <a:schemeClr val="tx1">
                <a:lumMod val="65000"/>
                <a:lumOff val="35000"/>
              </a:schemeClr>
            </a:gs>
            <a:gs pos="100000">
              <a:schemeClr val="tx1">
                <a:lumMod val="85000"/>
                <a:lumOff val="15000"/>
              </a:schemeClr>
            </a:gs>
          </a:gsLst>
          <a:lin ang="27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t>Price And</a:t>
          </a:r>
          <a:r>
            <a:rPr lang="en-IN" sz="1800" b="1" baseline="0"/>
            <a:t> Unit Sales</a:t>
          </a:r>
          <a:endParaRPr lang="en-IN" sz="1800" b="1"/>
        </a:p>
      </xdr:txBody>
    </xdr:sp>
    <xdr:clientData/>
  </xdr:twoCellAnchor>
  <xdr:twoCellAnchor>
    <xdr:from>
      <xdr:col>8</xdr:col>
      <xdr:colOff>354724</xdr:colOff>
      <xdr:row>22</xdr:row>
      <xdr:rowOff>144517</xdr:rowOff>
    </xdr:from>
    <xdr:to>
      <xdr:col>16</xdr:col>
      <xdr:colOff>240425</xdr:colOff>
      <xdr:row>39</xdr:row>
      <xdr:rowOff>43280</xdr:rowOff>
    </xdr:to>
    <xdr:sp macro="" textlink="">
      <xdr:nvSpPr>
        <xdr:cNvPr id="44" name="Rounded Rectangle 43">
          <a:extLst>
            <a:ext uri="{FF2B5EF4-FFF2-40B4-BE49-F238E27FC236}">
              <a16:creationId xmlns:a16="http://schemas.microsoft.com/office/drawing/2014/main" id="{00000000-0008-0000-0800-00002C000000}"/>
            </a:ext>
          </a:extLst>
        </xdr:cNvPr>
        <xdr:cNvSpPr/>
      </xdr:nvSpPr>
      <xdr:spPr>
        <a:xfrm>
          <a:off x="5189483" y="4191000"/>
          <a:ext cx="4720459" cy="3025590"/>
        </a:xfrm>
        <a:prstGeom prst="roundRect">
          <a:avLst/>
        </a:prstGeom>
        <a:gradFill>
          <a:gsLst>
            <a:gs pos="0">
              <a:schemeClr val="tx1">
                <a:lumMod val="65000"/>
                <a:lumOff val="35000"/>
              </a:schemeClr>
            </a:gs>
            <a:gs pos="100000">
              <a:schemeClr val="tx1">
                <a:lumMod val="85000"/>
                <a:lumOff val="1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12</xdr:col>
      <xdr:colOff>425290</xdr:colOff>
      <xdr:row>24</xdr:row>
      <xdr:rowOff>81190</xdr:rowOff>
    </xdr:from>
    <xdr:to>
      <xdr:col>15</xdr:col>
      <xdr:colOff>425290</xdr:colOff>
      <xdr:row>37</xdr:row>
      <xdr:rowOff>141297</xdr:rowOff>
    </xdr:to>
    <mc:AlternateContent xmlns:mc="http://schemas.openxmlformats.org/markup-compatibility/2006" xmlns:a14="http://schemas.microsoft.com/office/drawing/2010/main">
      <mc:Choice Requires="a14">
        <xdr:graphicFrame macro="">
          <xdr:nvGraphicFramePr>
            <xdr:cNvPr id="35" name="Unit Sales 2">
              <a:extLst>
                <a:ext uri="{FF2B5EF4-FFF2-40B4-BE49-F238E27FC236}">
                  <a16:creationId xmlns:a16="http://schemas.microsoft.com/office/drawing/2014/main" id="{00000000-0008-0000-0800-000023000000}"/>
                </a:ext>
              </a:extLst>
            </xdr:cNvPr>
            <xdr:cNvGraphicFramePr/>
          </xdr:nvGraphicFramePr>
          <xdr:xfrm>
            <a:off x="0" y="0"/>
            <a:ext cx="0" cy="0"/>
          </xdr:xfrm>
          <a:graphic>
            <a:graphicData uri="http://schemas.microsoft.com/office/drawing/2010/slicer">
              <sle:slicer xmlns:sle="http://schemas.microsoft.com/office/drawing/2010/slicer" name="Unit Sales 2"/>
            </a:graphicData>
          </a:graphic>
        </xdr:graphicFrame>
      </mc:Choice>
      <mc:Fallback xmlns="">
        <xdr:sp macro="" textlink="">
          <xdr:nvSpPr>
            <xdr:cNvPr id="0" name=""/>
            <xdr:cNvSpPr>
              <a:spLocks noTextEdit="1"/>
            </xdr:cNvSpPr>
          </xdr:nvSpPr>
          <xdr:spPr>
            <a:xfrm>
              <a:off x="7764553" y="4412558"/>
              <a:ext cx="1834816" cy="2406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560981</xdr:colOff>
      <xdr:row>24</xdr:row>
      <xdr:rowOff>82425</xdr:rowOff>
    </xdr:from>
    <xdr:to>
      <xdr:col>11</xdr:col>
      <xdr:colOff>560981</xdr:colOff>
      <xdr:row>37</xdr:row>
      <xdr:rowOff>142532</xdr:rowOff>
    </xdr:to>
    <mc:AlternateContent xmlns:mc="http://schemas.openxmlformats.org/markup-compatibility/2006" xmlns:a14="http://schemas.microsoft.com/office/drawing/2010/main">
      <mc:Choice Requires="a14">
        <xdr:graphicFrame macro="">
          <xdr:nvGraphicFramePr>
            <xdr:cNvPr id="33" name="Model 2">
              <a:extLst>
                <a:ext uri="{FF2B5EF4-FFF2-40B4-BE49-F238E27FC236}">
                  <a16:creationId xmlns:a16="http://schemas.microsoft.com/office/drawing/2014/main" id="{00000000-0008-0000-0800-000021000000}"/>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5453823" y="4413793"/>
              <a:ext cx="1834816" cy="2406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446690</xdr:colOff>
      <xdr:row>22</xdr:row>
      <xdr:rowOff>65690</xdr:rowOff>
    </xdr:from>
    <xdr:to>
      <xdr:col>24</xdr:col>
      <xdr:colOff>332390</xdr:colOff>
      <xdr:row>38</xdr:row>
      <xdr:rowOff>148384</xdr:rowOff>
    </xdr:to>
    <xdr:sp macro="" textlink="">
      <xdr:nvSpPr>
        <xdr:cNvPr id="46" name="Rounded Rectangle 45">
          <a:extLst>
            <a:ext uri="{FF2B5EF4-FFF2-40B4-BE49-F238E27FC236}">
              <a16:creationId xmlns:a16="http://schemas.microsoft.com/office/drawing/2014/main" id="{00000000-0008-0000-0800-00002E000000}"/>
            </a:ext>
          </a:extLst>
        </xdr:cNvPr>
        <xdr:cNvSpPr/>
      </xdr:nvSpPr>
      <xdr:spPr>
        <a:xfrm>
          <a:off x="10116207" y="4112173"/>
          <a:ext cx="4720459" cy="3025590"/>
        </a:xfrm>
        <a:prstGeom prst="roundRect">
          <a:avLst/>
        </a:prstGeom>
        <a:gradFill>
          <a:gsLst>
            <a:gs pos="0">
              <a:schemeClr val="tx1">
                <a:lumMod val="65000"/>
                <a:lumOff val="35000"/>
              </a:schemeClr>
            </a:gs>
            <a:gs pos="100000">
              <a:schemeClr val="tx1">
                <a:lumMod val="85000"/>
                <a:lumOff val="1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218090</xdr:colOff>
      <xdr:row>40</xdr:row>
      <xdr:rowOff>126125</xdr:rowOff>
    </xdr:from>
    <xdr:to>
      <xdr:col>8</xdr:col>
      <xdr:colOff>103790</xdr:colOff>
      <xdr:row>57</xdr:row>
      <xdr:rowOff>24887</xdr:rowOff>
    </xdr:to>
    <xdr:sp macro="" textlink="">
      <xdr:nvSpPr>
        <xdr:cNvPr id="47" name="Rounded Rectangle 46">
          <a:extLst>
            <a:ext uri="{FF2B5EF4-FFF2-40B4-BE49-F238E27FC236}">
              <a16:creationId xmlns:a16="http://schemas.microsoft.com/office/drawing/2014/main" id="{00000000-0008-0000-0800-00002F000000}"/>
            </a:ext>
          </a:extLst>
        </xdr:cNvPr>
        <xdr:cNvSpPr/>
      </xdr:nvSpPr>
      <xdr:spPr>
        <a:xfrm>
          <a:off x="218090" y="7483366"/>
          <a:ext cx="4720459" cy="3025590"/>
        </a:xfrm>
        <a:prstGeom prst="roundRect">
          <a:avLst/>
        </a:prstGeom>
        <a:gradFill>
          <a:gsLst>
            <a:gs pos="0">
              <a:schemeClr val="tx1">
                <a:lumMod val="65000"/>
                <a:lumOff val="35000"/>
              </a:schemeClr>
            </a:gs>
            <a:gs pos="100000">
              <a:schemeClr val="tx1">
                <a:lumMod val="85000"/>
                <a:lumOff val="1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17</xdr:col>
      <xdr:colOff>232015</xdr:colOff>
      <xdr:row>23</xdr:row>
      <xdr:rowOff>145794</xdr:rowOff>
    </xdr:from>
    <xdr:to>
      <xdr:col>20</xdr:col>
      <xdr:colOff>232015</xdr:colOff>
      <xdr:row>37</xdr:row>
      <xdr:rowOff>21969</xdr:rowOff>
    </xdr:to>
    <mc:AlternateContent xmlns:mc="http://schemas.openxmlformats.org/markup-compatibility/2006" xmlns:a14="http://schemas.microsoft.com/office/drawing/2010/main">
      <mc:Choice Requires="a14">
        <xdr:graphicFrame macro="">
          <xdr:nvGraphicFramePr>
            <xdr:cNvPr id="34" name="Manufacturer 2">
              <a:extLst>
                <a:ext uri="{FF2B5EF4-FFF2-40B4-BE49-F238E27FC236}">
                  <a16:creationId xmlns:a16="http://schemas.microsoft.com/office/drawing/2014/main" id="{00000000-0008-0000-0800-000022000000}"/>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mlns="">
        <xdr:sp macro="" textlink="">
          <xdr:nvSpPr>
            <xdr:cNvPr id="0" name=""/>
            <xdr:cNvSpPr>
              <a:spLocks noTextEdit="1"/>
            </xdr:cNvSpPr>
          </xdr:nvSpPr>
          <xdr:spPr>
            <a:xfrm>
              <a:off x="10629304" y="4296689"/>
              <a:ext cx="1834816" cy="24028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450680</xdr:colOff>
      <xdr:row>23</xdr:row>
      <xdr:rowOff>149360</xdr:rowOff>
    </xdr:from>
    <xdr:to>
      <xdr:col>23</xdr:col>
      <xdr:colOff>450680</xdr:colOff>
      <xdr:row>37</xdr:row>
      <xdr:rowOff>26661</xdr:rowOff>
    </xdr:to>
    <mc:AlternateContent xmlns:mc="http://schemas.openxmlformats.org/markup-compatibility/2006" xmlns:a14="http://schemas.microsoft.com/office/drawing/2010/main">
      <mc:Choice Requires="a14">
        <xdr:graphicFrame macro="">
          <xdr:nvGraphicFramePr>
            <xdr:cNvPr id="39" name="Horsepower 2">
              <a:extLst>
                <a:ext uri="{FF2B5EF4-FFF2-40B4-BE49-F238E27FC236}">
                  <a16:creationId xmlns:a16="http://schemas.microsoft.com/office/drawing/2014/main" id="{00000000-0008-0000-0800-000027000000}"/>
                </a:ext>
              </a:extLst>
            </xdr:cNvPr>
            <xdr:cNvGraphicFramePr/>
          </xdr:nvGraphicFramePr>
          <xdr:xfrm>
            <a:off x="0" y="0"/>
            <a:ext cx="0" cy="0"/>
          </xdr:xfrm>
          <a:graphic>
            <a:graphicData uri="http://schemas.microsoft.com/office/drawing/2010/slicer">
              <sle:slicer xmlns:sle="http://schemas.microsoft.com/office/drawing/2010/slicer" name="Horsepower 2"/>
            </a:graphicData>
          </a:graphic>
        </xdr:graphicFrame>
      </mc:Choice>
      <mc:Fallback xmlns="">
        <xdr:sp macro="" textlink="">
          <xdr:nvSpPr>
            <xdr:cNvPr id="0" name=""/>
            <xdr:cNvSpPr>
              <a:spLocks noTextEdit="1"/>
            </xdr:cNvSpPr>
          </xdr:nvSpPr>
          <xdr:spPr>
            <a:xfrm>
              <a:off x="12682785" y="4300255"/>
              <a:ext cx="1834816" cy="24039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537455</xdr:colOff>
      <xdr:row>42</xdr:row>
      <xdr:rowOff>33071</xdr:rowOff>
    </xdr:from>
    <xdr:to>
      <xdr:col>3</xdr:col>
      <xdr:colOff>537456</xdr:colOff>
      <xdr:row>55</xdr:row>
      <xdr:rowOff>93176</xdr:rowOff>
    </xdr:to>
    <mc:AlternateContent xmlns:mc="http://schemas.openxmlformats.org/markup-compatibility/2006" xmlns:a14="http://schemas.microsoft.com/office/drawing/2010/main">
      <mc:Choice Requires="a14">
        <xdr:graphicFrame macro="">
          <xdr:nvGraphicFramePr>
            <xdr:cNvPr id="37" name="Price 2">
              <a:extLst>
                <a:ext uri="{FF2B5EF4-FFF2-40B4-BE49-F238E27FC236}">
                  <a16:creationId xmlns:a16="http://schemas.microsoft.com/office/drawing/2014/main" id="{00000000-0008-0000-0800-000025000000}"/>
                </a:ext>
              </a:extLst>
            </xdr:cNvPr>
            <xdr:cNvGraphicFramePr/>
          </xdr:nvGraphicFramePr>
          <xdr:xfrm>
            <a:off x="0" y="0"/>
            <a:ext cx="0" cy="0"/>
          </xdr:xfrm>
          <a:graphic>
            <a:graphicData uri="http://schemas.microsoft.com/office/drawing/2010/slicer">
              <sle:slicer xmlns:sle="http://schemas.microsoft.com/office/drawing/2010/slicer" name="Price 2"/>
            </a:graphicData>
          </a:graphic>
        </xdr:graphicFrame>
      </mc:Choice>
      <mc:Fallback xmlns="">
        <xdr:sp macro="" textlink="">
          <xdr:nvSpPr>
            <xdr:cNvPr id="0" name=""/>
            <xdr:cNvSpPr>
              <a:spLocks noTextEdit="1"/>
            </xdr:cNvSpPr>
          </xdr:nvSpPr>
          <xdr:spPr>
            <a:xfrm>
              <a:off x="537455" y="7612966"/>
              <a:ext cx="1834817" cy="24062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228019</xdr:colOff>
      <xdr:row>42</xdr:row>
      <xdr:rowOff>20458</xdr:rowOff>
    </xdr:from>
    <xdr:to>
      <xdr:col>7</xdr:col>
      <xdr:colOff>228019</xdr:colOff>
      <xdr:row>55</xdr:row>
      <xdr:rowOff>87133</xdr:rowOff>
    </xdr:to>
    <mc:AlternateContent xmlns:mc="http://schemas.openxmlformats.org/markup-compatibility/2006" xmlns:a14="http://schemas.microsoft.com/office/drawing/2010/main">
      <mc:Choice Requires="a14">
        <xdr:graphicFrame macro="">
          <xdr:nvGraphicFramePr>
            <xdr:cNvPr id="38" name="Retention %">
              <a:extLst>
                <a:ext uri="{FF2B5EF4-FFF2-40B4-BE49-F238E27FC236}">
                  <a16:creationId xmlns:a16="http://schemas.microsoft.com/office/drawing/2014/main" id="{00000000-0008-0000-0800-000026000000}"/>
                </a:ext>
              </a:extLst>
            </xdr:cNvPr>
            <xdr:cNvGraphicFramePr/>
          </xdr:nvGraphicFramePr>
          <xdr:xfrm>
            <a:off x="0" y="0"/>
            <a:ext cx="0" cy="0"/>
          </xdr:xfrm>
          <a:graphic>
            <a:graphicData uri="http://schemas.microsoft.com/office/drawing/2010/slicer">
              <sle:slicer xmlns:sle="http://schemas.microsoft.com/office/drawing/2010/slicer" name="Retention %"/>
            </a:graphicData>
          </a:graphic>
        </xdr:graphicFrame>
      </mc:Choice>
      <mc:Fallback xmlns="">
        <xdr:sp macro="" textlink="">
          <xdr:nvSpPr>
            <xdr:cNvPr id="0" name=""/>
            <xdr:cNvSpPr>
              <a:spLocks noTextEdit="1"/>
            </xdr:cNvSpPr>
          </xdr:nvSpPr>
          <xdr:spPr>
            <a:xfrm>
              <a:off x="2674440" y="7600353"/>
              <a:ext cx="1834816" cy="24128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IKA CHOUDHARY" refreshedDate="45539.479678009258" createdVersion="6" refreshedVersion="6" minRefreshableVersion="3" recordCount="155" xr:uid="{00000000-000A-0000-FFFF-FFFF26000000}">
  <cacheSource type="worksheet">
    <worksheetSource name="Table14"/>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Country of Sale" numFmtId="1">
      <sharedItems count="16">
        <s v="USA"/>
        <s v="NORWAY"/>
        <s v="DENMARK"/>
        <s v="ITALY"/>
        <s v="SWEDEN"/>
        <s v="SINGAPORE"/>
        <s v="AUSTRIA"/>
        <s v="FRANCE"/>
        <s v="AUSTRALIA"/>
        <s v="SPAIN"/>
        <s v="UK"/>
        <s v="FINLAND"/>
        <s v="PHILIPPINES"/>
        <s v="CANADA"/>
        <s v="JAPAN"/>
        <s v="GERMANY"/>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ount="154">
        <n v="0.76093023255813952"/>
        <n v="0.69982394366197187"/>
        <n v="0.70773809523809528"/>
        <n v="0.92767819924968742"/>
        <n v="0.6938144329896907"/>
        <n v="0.62903225806451613"/>
        <n v="0.9077436087439793"/>
        <n v="0.85853293413173648"/>
        <n v="0.92866323907455017"/>
        <n v="0.56769055745164965"/>
        <n v="0.54308300395256914"/>
        <n v="0.63162834350070385"/>
        <n v="0.4791106329567868"/>
        <n v="0.56460709362075445"/>
        <n v="0.60933108487914556"/>
        <n v="0.6485566620446237"/>
        <n v="0.58771364076104482"/>
        <n v="0.67593293672255272"/>
        <n v="0.69758672699849167"/>
        <n v="0.67886301784094349"/>
        <n v="0.54579142403388037"/>
        <n v="0.59437854564208359"/>
        <n v="0.53512736236647496"/>
        <n v="0.65030069114083111"/>
        <n v="0.65365329512893988"/>
        <n v="0.55874390904168925"/>
        <n v="0.61143462149285333"/>
        <n v="0.62298387096774188"/>
        <n v="0.57889365176566643"/>
        <n v="0.61699258260283207"/>
        <n v="0.76699029126213591"/>
        <n v="0.61132674664784759"/>
        <n v="0.63131745759808122"/>
        <n v="0.61313291139240511"/>
        <n v="0.65870307167235498"/>
        <n v="0.5034602076124568"/>
        <n v="0.54543434792268386"/>
        <n v="0.83858013624955186"/>
        <n v="0.77389516957862281"/>
        <n v="0.72765657987332866"/>
        <n v="0.7227456258411844"/>
        <n v="0.66313309776207308"/>
        <n v="0.81474724439376667"/>
        <n v="0.61461794019933558"/>
        <n v="0.61516155758077884"/>
        <n v="0.59183673469387754"/>
        <n v="0.5186380980334605"/>
        <n v="0.56220296337713171"/>
        <n v="0.7040194884287454"/>
        <n v="0.64023428700157692"/>
        <n v="0.52113999373629816"/>
        <n v="0.6153666510976179"/>
        <n v="0.65241455652414559"/>
        <n v="0.65145228215767637"/>
        <n v="0.55968071282717657"/>
        <n v="0.76445479239425684"/>
        <n v="0.86058631921824102"/>
        <n v="0.8618004866180049"/>
        <n v="0.65883458646616544"/>
        <n v="0.74961538461538457"/>
        <n v="0.6041859985565522"/>
        <n v="0.66319179591490807"/>
        <n v="0.59403960264017597"/>
        <n v="0.66825046665535381"/>
        <n v="0.77614485981308412"/>
        <n v="0.931881051175657"/>
        <n v="0.63714153561517117"/>
        <n v="0.69938650306748462"/>
        <n v="0.85621329947627356"/>
        <n v="0.8484327469911388"/>
        <n v="0.84126984126984128"/>
        <n v="0.74761596148504772"/>
        <n v="0.72988936028616591"/>
        <n v="0.84207484467562488"/>
        <n v="0.52520470829068577"/>
        <n v="0.5013847219016847"/>
        <n v="0.48675574308485703"/>
        <n v="0.59519553871452058"/>
        <n v="0.54575523704520401"/>
        <n v="0.61041654663824396"/>
        <n v="0.66307956954834579"/>
        <n v="0.82278978388998036"/>
        <n v="0.601282736504543"/>
        <n v="0.6161495094775159"/>
        <n v="0.54187192118226613"/>
        <n v="0.83978234582829503"/>
        <n v="0.57945889151562913"/>
        <n v="0.65804025658040255"/>
        <n v="0.74129172714078373"/>
        <n v="0.65726343847179036"/>
        <n v="0.82047244094488192"/>
        <n v="0.83066132264529058"/>
        <n v="0.72274031563845054"/>
        <n v="0.70944309927360771"/>
        <n v="0.83383033419023134"/>
        <n v="0.69841463414634142"/>
        <n v="0.70192307692307687"/>
        <n v="0.74178947368421055"/>
        <n v="0.81359773371104815"/>
        <n v="0.62597229424401812"/>
        <n v="0.55394801373222169"/>
        <n v="0.57621242714008147"/>
        <n v="0.58259782567521501"/>
        <n v="0.60787057578756953"/>
        <n v="0.57427957366551163"/>
        <n v="0.59642258244829516"/>
        <n v="0.61945439515017908"/>
        <n v="0.70807453416149069"/>
        <n v="0.62720306513409962"/>
        <n v="0.54900770101300067"/>
        <n v="0.63057788467624531"/>
        <n v="0.60130203195896625"/>
        <n v="0.60945273631840802"/>
        <n v="0.63793103448275867"/>
        <n v="0.70776744186046514"/>
        <n v="0.6381304951411384"/>
        <n v="0.52180527383367137"/>
        <n v="0.70347688660608454"/>
        <n v="0.6466651280867759"/>
        <n v="0.55672490002104824"/>
        <n v="0.55451531109810803"/>
        <n v="0.99565532223026787"/>
        <n v="0.85363277949873273"/>
        <n v="0.90102707749766575"/>
        <n v="0.68807367149758458"/>
        <n v="0.69942528735632181"/>
        <n v="0.86102012166588671"/>
        <n v="0.84483446350219382"/>
        <n v="0.75507347795661306"/>
        <n v="0.72736925935757901"/>
        <n v="0.65956029313790809"/>
        <n v="0.73892927957699939"/>
        <n v="0.73809405324707644"/>
        <n v="0.76480012206286241"/>
        <n v="0.75607946112569924"/>
        <n v="0.71011939714229788"/>
        <n v="0.91525925925925922"/>
        <n v="0.83058639833448988"/>
        <n v="0.83552396280400576"/>
        <n v="0.78902179062055899"/>
        <n v="0.87154522613065322"/>
        <n v="0.65883080729972165"/>
        <n v="0.76677852348993292"/>
        <n v="0.792814371257485"/>
        <n v="0.78891509433962259"/>
        <n v="0.82916458229114554"/>
        <n v="0.78628571428571425"/>
        <n v="0.75383647798742137"/>
        <n v="0.61256410256410254"/>
        <n v="0.62508196721311471"/>
        <n v="0.68727272727272726"/>
        <n v="0.70218749999999996"/>
        <n v="0.75109890109890109"/>
        <n v="0.73341666666666672"/>
      </sharedItems>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ount="66">
        <n v="140"/>
        <n v="225"/>
        <n v="210"/>
        <n v="150"/>
        <n v="200"/>
        <n v="310"/>
        <n v="170"/>
        <n v="193"/>
        <n v="175"/>
        <n v="240"/>
        <n v="205"/>
        <n v="275"/>
        <n v="255"/>
        <n v="115"/>
        <n v="180"/>
        <n v="345"/>
        <n v="120"/>
        <n v="55"/>
        <n v="163"/>
        <n v="168"/>
        <n v="132"/>
        <n v="253"/>
        <n v="202"/>
        <n v="450"/>
        <n v="230"/>
        <n v="110"/>
        <n v="190"/>
        <n v="155"/>
        <n v="107"/>
        <n v="119"/>
        <n v="220"/>
        <n v="106"/>
        <n v="135"/>
        <n v="146"/>
        <n v="92"/>
        <n v="148"/>
        <n v="227"/>
        <n v="195"/>
        <n v="300"/>
        <n v="290"/>
        <n v="215"/>
        <n v="113"/>
        <n v="154"/>
        <n v="145"/>
        <n v="161"/>
        <n v="173"/>
        <n v="125"/>
        <n v="153"/>
        <n v="185"/>
        <n v="221"/>
        <n v="302"/>
        <n v="126"/>
        <n v="222"/>
        <n v="250"/>
        <n v="217"/>
        <n v="100"/>
        <n v="124"/>
        <n v="137"/>
        <n v="165"/>
        <n v="133"/>
        <n v="142"/>
        <n v="194"/>
        <n v="127"/>
        <n v="160"/>
        <n v="236"/>
        <n v="201"/>
      </sharedItems>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5">
  <r>
    <x v="0"/>
    <x v="0"/>
    <s v="Passenger"/>
    <x v="0"/>
    <x v="0"/>
    <x v="0"/>
    <n v="16360"/>
    <x v="0"/>
    <x v="0"/>
    <n v="1.8"/>
    <x v="0"/>
    <s v="Medium HP"/>
    <n v="101.2"/>
    <n v="67.3"/>
    <n v="172.4"/>
    <n v="2.6389999999999998"/>
    <n v="13.2"/>
    <n v="28"/>
    <d v="2012-02-02T00:00:00"/>
    <n v="58.280149520000002"/>
  </r>
  <r>
    <x v="1"/>
    <x v="0"/>
    <s v="Passenger"/>
    <x v="1"/>
    <x v="0"/>
    <x v="1"/>
    <n v="19875"/>
    <x v="1"/>
    <x v="0"/>
    <n v="3.2"/>
    <x v="1"/>
    <s v="Medium HP"/>
    <n v="108.1"/>
    <n v="70.3"/>
    <n v="192.9"/>
    <n v="3.5169999999999999"/>
    <n v="17.2"/>
    <n v="25"/>
    <d v="2011-06-03T00:00:00"/>
    <n v="91.370777660000002"/>
  </r>
  <r>
    <x v="2"/>
    <x v="0"/>
    <s v="Passenger"/>
    <x v="2"/>
    <x v="1"/>
    <x v="2"/>
    <n v="29725"/>
    <x v="2"/>
    <x v="0"/>
    <n v="3.5"/>
    <x v="2"/>
    <s v="Medium HP"/>
    <n v="114.6"/>
    <n v="71.400000000000006"/>
    <n v="196.6"/>
    <n v="3.85"/>
    <n v="18"/>
    <n v="22"/>
    <d v="2011-03-10T00:00:00"/>
    <n v="91.389779329999996"/>
  </r>
  <r>
    <x v="3"/>
    <x v="1"/>
    <s v="Passenger"/>
    <x v="3"/>
    <x v="1"/>
    <x v="3"/>
    <n v="22255"/>
    <x v="3"/>
    <x v="0"/>
    <n v="1.8"/>
    <x v="3"/>
    <s v="Medium HP"/>
    <n v="102.6"/>
    <n v="68.2"/>
    <n v="178"/>
    <n v="2.9980000000000002"/>
    <n v="16.399999999999999"/>
    <n v="27"/>
    <d v="2011-10-08T00:00:00"/>
    <n v="62.777639200000003"/>
  </r>
  <r>
    <x v="4"/>
    <x v="1"/>
    <s v="Passenger"/>
    <x v="4"/>
    <x v="2"/>
    <x v="4"/>
    <n v="23555"/>
    <x v="4"/>
    <x v="0"/>
    <n v="2.8"/>
    <x v="4"/>
    <s v="Medium HP"/>
    <n v="108.7"/>
    <n v="76.099999999999994"/>
    <n v="192"/>
    <n v="3.5609999999999999"/>
    <n v="18.5"/>
    <n v="22"/>
    <d v="2011-08-09T00:00:00"/>
    <n v="84.565105020000004"/>
  </r>
  <r>
    <x v="5"/>
    <x v="1"/>
    <s v="Passenger"/>
    <x v="5"/>
    <x v="2"/>
    <x v="5"/>
    <n v="39000"/>
    <x v="5"/>
    <x v="1"/>
    <n v="4.2"/>
    <x v="5"/>
    <s v="High HP"/>
    <n v="113"/>
    <n v="74"/>
    <n v="198.2"/>
    <n v="3.9020000000000001"/>
    <n v="23.7"/>
    <n v="21"/>
    <d v="2012-02-27T00:00:00"/>
    <n v="134.65685819999999"/>
  </r>
  <r>
    <x v="6"/>
    <x v="2"/>
    <s v="Passenger"/>
    <x v="6"/>
    <x v="3"/>
    <x v="6"/>
    <n v="24500"/>
    <x v="6"/>
    <x v="0"/>
    <n v="2.5"/>
    <x v="6"/>
    <s v="Medium HP"/>
    <n v="107.3"/>
    <n v="68.400000000000006"/>
    <n v="176"/>
    <n v="3.1789999999999998"/>
    <n v="16.600000000000001"/>
    <n v="26"/>
    <d v="2011-06-28T00:00:00"/>
    <n v="71.191206710000003"/>
  </r>
  <r>
    <x v="7"/>
    <x v="2"/>
    <s v="Passenger"/>
    <x v="7"/>
    <x v="3"/>
    <x v="7"/>
    <n v="28675"/>
    <x v="7"/>
    <x v="0"/>
    <n v="2.8"/>
    <x v="7"/>
    <s v="Medium HP"/>
    <n v="107.3"/>
    <n v="68.5"/>
    <n v="176"/>
    <n v="3.1970000000000001"/>
    <n v="16.600000000000001"/>
    <n v="24"/>
    <d v="2012-01-29T00:00:00"/>
    <n v="81.877068559999998"/>
  </r>
  <r>
    <x v="8"/>
    <x v="2"/>
    <s v="Passenger"/>
    <x v="8"/>
    <x v="0"/>
    <x v="8"/>
    <n v="36125"/>
    <x v="8"/>
    <x v="0"/>
    <n v="2.8"/>
    <x v="7"/>
    <s v="Medium HP"/>
    <n v="111.4"/>
    <n v="70.900000000000006"/>
    <n v="188"/>
    <n v="3.472"/>
    <n v="18.5"/>
    <n v="25"/>
    <d v="2011-04-04T00:00:00"/>
    <n v="83.998723799999993"/>
  </r>
  <r>
    <x v="9"/>
    <x v="3"/>
    <s v="Passenger"/>
    <x v="9"/>
    <x v="4"/>
    <x v="9"/>
    <n v="12475"/>
    <x v="9"/>
    <x v="1"/>
    <n v="3.1"/>
    <x v="8"/>
    <s v="Medium HP"/>
    <n v="109"/>
    <n v="72.7"/>
    <n v="194.6"/>
    <n v="3.3679999999999999"/>
    <n v="17.5"/>
    <n v="25"/>
    <d v="2011-11-02T00:00:00"/>
    <n v="71.181451319999994"/>
  </r>
  <r>
    <x v="10"/>
    <x v="3"/>
    <s v="Passenger"/>
    <x v="10"/>
    <x v="0"/>
    <x v="10"/>
    <n v="13740"/>
    <x v="10"/>
    <x v="1"/>
    <n v="3.8"/>
    <x v="9"/>
    <s v="Medium HP"/>
    <n v="109"/>
    <n v="72.7"/>
    <n v="196.2"/>
    <n v="3.5430000000000001"/>
    <n v="17.5"/>
    <n v="23"/>
    <d v="2011-09-03T00:00:00"/>
    <n v="95.636702529999994"/>
  </r>
  <r>
    <x v="11"/>
    <x v="3"/>
    <s v="Passenger"/>
    <x v="11"/>
    <x v="5"/>
    <x v="11"/>
    <n v="20190"/>
    <x v="11"/>
    <x v="1"/>
    <n v="3.8"/>
    <x v="10"/>
    <s v="Medium HP"/>
    <n v="113.8"/>
    <n v="74.7"/>
    <n v="206.8"/>
    <n v="3.778"/>
    <n v="18.5"/>
    <n v="24"/>
    <d v="2012-03-23T00:00:00"/>
    <n v="85.828408249999995"/>
  </r>
  <r>
    <x v="12"/>
    <x v="3"/>
    <s v="Passenger"/>
    <x v="12"/>
    <x v="6"/>
    <x v="12"/>
    <n v="13360"/>
    <x v="12"/>
    <x v="1"/>
    <n v="3.8"/>
    <x v="10"/>
    <s v="Medium HP"/>
    <n v="112.2"/>
    <n v="73.5"/>
    <n v="200"/>
    <n v="3.5910000000000002"/>
    <n v="17.5"/>
    <n v="25"/>
    <d v="2011-07-23T00:00:00"/>
    <n v="84.254525810000004"/>
  </r>
  <r>
    <x v="13"/>
    <x v="4"/>
    <s v="Passenger"/>
    <x v="13"/>
    <x v="6"/>
    <x v="13"/>
    <n v="22525"/>
    <x v="13"/>
    <x v="1"/>
    <n v="4.5999999999999996"/>
    <x v="11"/>
    <s v="Medium HP"/>
    <n v="115.3"/>
    <n v="74.5"/>
    <n v="207.2"/>
    <n v="3.9780000000000002"/>
    <n v="18.5"/>
    <n v="22"/>
    <d v="2012-02-23T00:00:00"/>
    <n v="113.85459760000001"/>
  </r>
  <r>
    <x v="14"/>
    <x v="4"/>
    <s v="Passenger"/>
    <x v="14"/>
    <x v="6"/>
    <x v="14"/>
    <n v="27100"/>
    <x v="14"/>
    <x v="1"/>
    <n v="4.5999999999999996"/>
    <x v="11"/>
    <s v="Medium HP"/>
    <n v="112.2"/>
    <n v="75"/>
    <n v="201"/>
    <n v="3.875"/>
    <n v="18.5"/>
    <n v="22"/>
    <d v="2011-04-29T00:00:00"/>
    <n v="115.6213578"/>
  </r>
  <r>
    <x v="15"/>
    <x v="4"/>
    <s v="Passenger"/>
    <x v="15"/>
    <x v="7"/>
    <x v="15"/>
    <n v="25725"/>
    <x v="15"/>
    <x v="1"/>
    <n v="4.5999999999999996"/>
    <x v="11"/>
    <s v="Medium HP"/>
    <n v="108"/>
    <n v="75.5"/>
    <n v="200.6"/>
    <n v="3.843"/>
    <n v="19"/>
    <n v="22"/>
    <d v="2011-11-27T00:00:00"/>
    <n v="113.7658739"/>
  </r>
  <r>
    <x v="16"/>
    <x v="4"/>
    <s v="Passenger"/>
    <x v="16"/>
    <x v="8"/>
    <x v="16"/>
    <n v="18225"/>
    <x v="16"/>
    <x v="1"/>
    <n v="3"/>
    <x v="4"/>
    <s v="Medium HP"/>
    <n v="107.4"/>
    <n v="70.3"/>
    <n v="194.8"/>
    <n v="3.77"/>
    <n v="18"/>
    <n v="22"/>
    <d v="2011-09-28T00:00:00"/>
    <n v="83.483093580000002"/>
  </r>
  <r>
    <x v="17"/>
    <x v="4"/>
    <s v="Car"/>
    <x v="17"/>
    <x v="9"/>
    <x v="17"/>
    <n v="31245"/>
    <x v="17"/>
    <x v="1"/>
    <n v="5.7"/>
    <x v="12"/>
    <s v="Medium HP"/>
    <n v="117.5"/>
    <n v="77"/>
    <n v="201.2"/>
    <n v="5.5720000000000001"/>
    <n v="30"/>
    <n v="15"/>
    <d v="2012-04-17T00:00:00"/>
    <n v="109.5091165"/>
  </r>
  <r>
    <x v="18"/>
    <x v="5"/>
    <s v="Passenger"/>
    <x v="18"/>
    <x v="9"/>
    <x v="18"/>
    <n v="9250"/>
    <x v="18"/>
    <x v="0"/>
    <n v="2.2000000000000002"/>
    <x v="13"/>
    <s v="Medium HP"/>
    <n v="104.1"/>
    <n v="67.900000000000006"/>
    <n v="180.9"/>
    <n v="2.6760000000000002"/>
    <n v="14.3"/>
    <n v="27"/>
    <d v="2011-08-17T00:00:00"/>
    <n v="46.363347470000001"/>
  </r>
  <r>
    <x v="19"/>
    <x v="5"/>
    <s v="Passenger"/>
    <x v="19"/>
    <x v="9"/>
    <x v="19"/>
    <n v="11225"/>
    <x v="19"/>
    <x v="1"/>
    <n v="3.1"/>
    <x v="6"/>
    <s v="Medium HP"/>
    <n v="107"/>
    <n v="69.400000000000006"/>
    <n v="190.4"/>
    <n v="3.0510000000000002"/>
    <n v="15"/>
    <n v="25"/>
    <d v="2012-03-19T00:00:00"/>
    <n v="67.314462160000005"/>
  </r>
  <r>
    <x v="20"/>
    <x v="5"/>
    <s v="Passenger"/>
    <x v="20"/>
    <x v="10"/>
    <x v="20"/>
    <n v="10310"/>
    <x v="20"/>
    <x v="1"/>
    <n v="3.1"/>
    <x v="8"/>
    <s v="Medium HP"/>
    <n v="107.5"/>
    <n v="72.5"/>
    <n v="200.9"/>
    <n v="3.33"/>
    <n v="16.600000000000001"/>
    <n v="25"/>
    <d v="2011-05-24T00:00:00"/>
    <n v="69.991395600000004"/>
  </r>
  <r>
    <x v="21"/>
    <x v="5"/>
    <s v="Passenger"/>
    <x v="21"/>
    <x v="0"/>
    <x v="21"/>
    <n v="11525"/>
    <x v="21"/>
    <x v="1"/>
    <n v="3.4"/>
    <x v="14"/>
    <s v="Medium HP"/>
    <n v="110.5"/>
    <n v="72.7"/>
    <n v="197.9"/>
    <n v="3.34"/>
    <n v="17"/>
    <n v="27"/>
    <d v="2011-12-22T00:00:00"/>
    <n v="72.030917189999997"/>
  </r>
  <r>
    <x v="22"/>
    <x v="5"/>
    <s v="Passenger"/>
    <x v="22"/>
    <x v="0"/>
    <x v="22"/>
    <n v="13025"/>
    <x v="22"/>
    <x v="1"/>
    <n v="3.8"/>
    <x v="4"/>
    <s v="Medium HP"/>
    <n v="101.1"/>
    <n v="74.099999999999994"/>
    <n v="193.2"/>
    <n v="3.5"/>
    <n v="16.8"/>
    <n v="25"/>
    <d v="2011-10-23T00:00:00"/>
    <n v="81.118543329999994"/>
  </r>
  <r>
    <x v="23"/>
    <x v="5"/>
    <s v="Passenger"/>
    <x v="23"/>
    <x v="7"/>
    <x v="23"/>
    <n v="36225"/>
    <x v="23"/>
    <x v="1"/>
    <n v="5.7"/>
    <x v="15"/>
    <s v="High HP"/>
    <n v="104.5"/>
    <n v="73.599999999999994"/>
    <n v="179.7"/>
    <n v="3.21"/>
    <n v="19.100000000000001"/>
    <n v="22"/>
    <d v="2012-05-12T00:00:00"/>
    <n v="141.14115000000001"/>
  </r>
  <r>
    <x v="24"/>
    <x v="5"/>
    <s v="Passenger"/>
    <x v="24"/>
    <x v="8"/>
    <x v="24"/>
    <n v="9125"/>
    <x v="24"/>
    <x v="1"/>
    <n v="1.8"/>
    <x v="16"/>
    <s v="Medium HP"/>
    <n v="97.1"/>
    <n v="66.7"/>
    <n v="174.3"/>
    <n v="2.3980000000000001"/>
    <n v="13.2"/>
    <n v="33"/>
    <d v="2011-09-11T00:00:00"/>
    <n v="48.297636099999998"/>
  </r>
  <r>
    <x v="25"/>
    <x v="5"/>
    <s v="Passenger"/>
    <x v="25"/>
    <x v="8"/>
    <x v="25"/>
    <n v="5160"/>
    <x v="25"/>
    <x v="1"/>
    <n v="1"/>
    <x v="17"/>
    <s v="Low HP"/>
    <n v="93.1"/>
    <n v="62.6"/>
    <n v="149.4"/>
    <n v="1.895"/>
    <n v="10.3"/>
    <n v="45"/>
    <d v="2012-04-13T00:00:00"/>
    <n v="23.276272330000001"/>
  </r>
  <r>
    <x v="26"/>
    <x v="5"/>
    <s v="Passenger"/>
    <x v="26"/>
    <x v="0"/>
    <x v="20"/>
    <n v="11550"/>
    <x v="26"/>
    <x v="1"/>
    <n v="3.4"/>
    <x v="14"/>
    <s v="Medium HP"/>
    <n v="110.5"/>
    <n v="73"/>
    <n v="200"/>
    <n v="3.3889999999999998"/>
    <n v="17"/>
    <n v="27"/>
    <d v="2011-06-18T00:00:00"/>
    <n v="71.838039440000003"/>
  </r>
  <r>
    <x v="27"/>
    <x v="6"/>
    <s v="Passenger"/>
    <x v="27"/>
    <x v="0"/>
    <x v="26"/>
    <n v="12360"/>
    <x v="27"/>
    <x v="1"/>
    <n v="2.5"/>
    <x v="18"/>
    <s v="Medium HP"/>
    <n v="103.7"/>
    <n v="69.7"/>
    <n v="190.9"/>
    <n v="2.9670000000000001"/>
    <n v="15.9"/>
    <n v="24"/>
    <d v="2012-01-16T00:00:00"/>
    <n v="65.957183959999995"/>
  </r>
  <r>
    <x v="28"/>
    <x v="6"/>
    <s v="Passenger"/>
    <x v="28"/>
    <x v="0"/>
    <x v="27"/>
    <n v="14180"/>
    <x v="28"/>
    <x v="1"/>
    <n v="2.5"/>
    <x v="19"/>
    <s v="Medium HP"/>
    <n v="106"/>
    <n v="69.2"/>
    <n v="193"/>
    <n v="3.3319999999999999"/>
    <n v="16"/>
    <n v="24"/>
    <d v="2011-11-17T00:00:00"/>
    <n v="69.521355049999997"/>
  </r>
  <r>
    <x v="29"/>
    <x v="6"/>
    <s v="Passenger"/>
    <x v="29"/>
    <x v="0"/>
    <x v="28"/>
    <n v="13725"/>
    <x v="29"/>
    <x v="1"/>
    <n v="2.7"/>
    <x v="4"/>
    <s v="Medium HP"/>
    <n v="113"/>
    <n v="74.400000000000006"/>
    <n v="209.1"/>
    <n v="3.452"/>
    <n v="17"/>
    <n v="26"/>
    <d v="2012-06-06T00:00:00"/>
    <n v="80.02378204"/>
  </r>
  <r>
    <x v="30"/>
    <x v="6"/>
    <s v="Passenger"/>
    <x v="30"/>
    <x v="0"/>
    <x v="29"/>
    <n v="12640"/>
    <x v="30"/>
    <x v="0"/>
    <n v="2"/>
    <x v="20"/>
    <s v="Medium HP"/>
    <n v="108"/>
    <n v="71"/>
    <n v="186"/>
    <n v="2.911"/>
    <n v="16"/>
    <n v="27"/>
    <d v="2011-10-06T00:00:00"/>
    <n v="53.566199869999998"/>
  </r>
  <r>
    <x v="31"/>
    <x v="6"/>
    <s v="Passenger"/>
    <x v="31"/>
    <x v="0"/>
    <x v="30"/>
    <n v="17325"/>
    <x v="31"/>
    <x v="1"/>
    <n v="3.5"/>
    <x v="21"/>
    <s v="Medium HP"/>
    <n v="113"/>
    <n v="74.400000000000006"/>
    <n v="207.7"/>
    <n v="3.5640000000000001"/>
    <n v="17"/>
    <n v="23"/>
    <d v="2012-05-08T00:00:00"/>
    <n v="101.3292807"/>
  </r>
  <r>
    <x v="32"/>
    <x v="6"/>
    <s v="Passenger"/>
    <x v="32"/>
    <x v="0"/>
    <x v="31"/>
    <n v="18425"/>
    <x v="32"/>
    <x v="1"/>
    <n v="3.5"/>
    <x v="21"/>
    <s v="Medium HP"/>
    <n v="113"/>
    <n v="74.400000000000006"/>
    <n v="197.8"/>
    <n v="3.5670000000000002"/>
    <n v="17"/>
    <n v="23"/>
    <d v="2012-02-10T00:00:00"/>
    <n v="101.6552441"/>
  </r>
  <r>
    <x v="33"/>
    <x v="7"/>
    <s v="Passenger"/>
    <x v="33"/>
    <x v="5"/>
    <x v="32"/>
    <n v="7750"/>
    <x v="33"/>
    <x v="1"/>
    <n v="2"/>
    <x v="20"/>
    <s v="Medium HP"/>
    <n v="105"/>
    <n v="74.400000000000006"/>
    <n v="174.4"/>
    <n v="2.5670000000000002"/>
    <n v="12.5"/>
    <n v="29"/>
    <d v="2011-12-12T00:00:00"/>
    <n v="52.084898750000001"/>
  </r>
  <r>
    <x v="34"/>
    <x v="7"/>
    <s v="Passenger"/>
    <x v="34"/>
    <x v="9"/>
    <x v="33"/>
    <n v="12545"/>
    <x v="34"/>
    <x v="1"/>
    <n v="2.5"/>
    <x v="18"/>
    <s v="Medium HP"/>
    <n v="103.7"/>
    <n v="69.099999999999994"/>
    <n v="190.2"/>
    <n v="2.879"/>
    <n v="15.9"/>
    <n v="24"/>
    <d v="2012-07-01T00:00:00"/>
    <n v="65.650508340000002"/>
  </r>
  <r>
    <x v="35"/>
    <x v="7"/>
    <s v="Passenger"/>
    <x v="35"/>
    <x v="11"/>
    <x v="34"/>
    <n v="10185"/>
    <x v="35"/>
    <x v="1"/>
    <n v="2.5"/>
    <x v="19"/>
    <s v="Medium HP"/>
    <n v="108"/>
    <n v="71"/>
    <n v="186"/>
    <n v="3.0579999999999998"/>
    <n v="16"/>
    <n v="24"/>
    <d v="2011-10-31T00:00:00"/>
    <n v="67.876107840000003"/>
  </r>
  <r>
    <x v="36"/>
    <x v="7"/>
    <s v="Passenger"/>
    <x v="36"/>
    <x v="11"/>
    <x v="35"/>
    <n v="12275"/>
    <x v="36"/>
    <x v="1"/>
    <n v="2.7"/>
    <x v="22"/>
    <s v="Medium HP"/>
    <n v="113"/>
    <n v="74.7"/>
    <n v="203.7"/>
    <n v="3.4889999999999999"/>
    <n v="17"/>
    <n v="22"/>
    <d v="2012-06-02T00:00:00"/>
    <n v="80.831470170000003"/>
  </r>
  <r>
    <x v="37"/>
    <x v="7"/>
    <s v="Passenger"/>
    <x v="37"/>
    <x v="11"/>
    <x v="36"/>
    <n v="58470"/>
    <x v="37"/>
    <x v="0"/>
    <n v="8"/>
    <x v="23"/>
    <s v="High HP"/>
    <n v="96.2"/>
    <n v="75.7"/>
    <n v="176.7"/>
    <n v="3.375"/>
    <n v="19"/>
    <n v="16"/>
    <d v="2011-08-07T00:00:00"/>
    <n v="188.14432300000001"/>
  </r>
  <r>
    <x v="38"/>
    <x v="7"/>
    <s v="Car"/>
    <x v="38"/>
    <x v="0"/>
    <x v="37"/>
    <n v="15060"/>
    <x v="38"/>
    <x v="0"/>
    <n v="5.2"/>
    <x v="24"/>
    <s v="Medium HP"/>
    <n v="138.69999999999999"/>
    <n v="79.3"/>
    <n v="224.2"/>
    <n v="4.47"/>
    <n v="26"/>
    <n v="17"/>
    <d v="2012-03-06T00:00:00"/>
    <n v="90.211700050000005"/>
  </r>
  <r>
    <x v="39"/>
    <x v="7"/>
    <s v="Car"/>
    <x v="39"/>
    <x v="6"/>
    <x v="38"/>
    <n v="15510"/>
    <x v="39"/>
    <x v="0"/>
    <n v="3.9"/>
    <x v="8"/>
    <s v="Medium HP"/>
    <n v="109.6"/>
    <n v="78.8"/>
    <n v="192.6"/>
    <n v="4.2450000000000001"/>
    <n v="32"/>
    <n v="15"/>
    <d v="2012-01-06T00:00:00"/>
    <n v="71.135291609999996"/>
  </r>
  <r>
    <x v="40"/>
    <x v="7"/>
    <s v="Car"/>
    <x v="40"/>
    <x v="4"/>
    <x v="39"/>
    <n v="13425"/>
    <x v="40"/>
    <x v="0"/>
    <n v="3.9"/>
    <x v="8"/>
    <s v="Medium HP"/>
    <n v="127.2"/>
    <n v="78.8"/>
    <n v="208.5"/>
    <n v="4.298"/>
    <n v="32"/>
    <n v="16"/>
    <d v="2012-07-26T00:00:00"/>
    <n v="70.078321540000005"/>
  </r>
  <r>
    <x v="41"/>
    <x v="7"/>
    <s v="Car"/>
    <x v="41"/>
    <x v="4"/>
    <x v="40"/>
    <n v="11260"/>
    <x v="41"/>
    <x v="1"/>
    <n v="2.5"/>
    <x v="16"/>
    <s v="Medium HP"/>
    <n v="131"/>
    <n v="71.5"/>
    <n v="215"/>
    <n v="3.5569999999999999"/>
    <n v="22"/>
    <n v="19"/>
    <d v="2011-11-25T00:00:00"/>
    <n v="49.64500177"/>
  </r>
  <r>
    <x v="42"/>
    <x v="7"/>
    <s v="Car"/>
    <x v="42"/>
    <x v="4"/>
    <x v="41"/>
    <n v="21436"/>
    <x v="42"/>
    <x v="0"/>
    <n v="5.2"/>
    <x v="24"/>
    <s v="Medium HP"/>
    <n v="115.7"/>
    <n v="71.7"/>
    <n v="193.5"/>
    <n v="4.3940000000000001"/>
    <n v="25"/>
    <n v="17"/>
    <d v="2012-06-27T00:00:00"/>
    <n v="92.85412522"/>
  </r>
  <r>
    <x v="43"/>
    <x v="7"/>
    <s v="Car"/>
    <x v="43"/>
    <x v="0"/>
    <x v="42"/>
    <n v="12025"/>
    <x v="43"/>
    <x v="1"/>
    <n v="2.4"/>
    <x v="3"/>
    <s v="Medium HP"/>
    <n v="113.3"/>
    <n v="76.8"/>
    <n v="186.3"/>
    <n v="3.5329999999999999"/>
    <n v="20"/>
    <n v="24"/>
    <d v="2011-09-01T00:00:00"/>
    <n v="61.227000310000001"/>
  </r>
  <r>
    <x v="44"/>
    <x v="8"/>
    <s v="Passenger"/>
    <x v="44"/>
    <x v="8"/>
    <x v="43"/>
    <n v="7425"/>
    <x v="44"/>
    <x v="1"/>
    <n v="2"/>
    <x v="25"/>
    <s v="Medium HP"/>
    <n v="98.4"/>
    <n v="67"/>
    <n v="174.7"/>
    <n v="2.468"/>
    <n v="12.7"/>
    <n v="30"/>
    <d v="2012-03-31T00:00:00"/>
    <n v="44.083709460000001"/>
  </r>
  <r>
    <x v="45"/>
    <x v="8"/>
    <s v="Passenger"/>
    <x v="45"/>
    <x v="7"/>
    <x v="44"/>
    <n v="12760"/>
    <x v="45"/>
    <x v="1"/>
    <n v="3.8"/>
    <x v="26"/>
    <s v="Medium HP"/>
    <n v="101.3"/>
    <n v="73.099999999999994"/>
    <n v="183.2"/>
    <n v="3.2029999999999998"/>
    <n v="15.7"/>
    <n v="24"/>
    <d v="2012-01-31T00:00:00"/>
    <n v="76.509184559999994"/>
  </r>
  <r>
    <x v="46"/>
    <x v="8"/>
    <s v="Passenger"/>
    <x v="46"/>
    <x v="7"/>
    <x v="45"/>
    <n v="8835"/>
    <x v="46"/>
    <x v="1"/>
    <n v="2.5"/>
    <x v="6"/>
    <s v="Medium HP"/>
    <n v="106.5"/>
    <n v="69.099999999999994"/>
    <n v="184.6"/>
    <n v="2.7690000000000001"/>
    <n v="15"/>
    <n v="25"/>
    <d v="2012-08-20T00:00:00"/>
    <n v="67.351010720000005"/>
  </r>
  <r>
    <x v="47"/>
    <x v="8"/>
    <s v="Passenger"/>
    <x v="47"/>
    <x v="7"/>
    <x v="46"/>
    <n v="10055"/>
    <x v="47"/>
    <x v="1"/>
    <n v="3"/>
    <x v="27"/>
    <s v="Medium HP"/>
    <n v="108.5"/>
    <n v="73"/>
    <n v="197.6"/>
    <n v="3.3679999999999999"/>
    <n v="16"/>
    <n v="24"/>
    <d v="2011-12-20T00:00:00"/>
    <n v="62.503739500000002"/>
  </r>
  <r>
    <x v="48"/>
    <x v="8"/>
    <s v="Passenger"/>
    <x v="48"/>
    <x v="7"/>
    <x v="47"/>
    <n v="8670"/>
    <x v="48"/>
    <x v="0"/>
    <n v="2"/>
    <x v="28"/>
    <s v="Medium HP"/>
    <n v="103"/>
    <n v="66.900000000000006"/>
    <n v="174.8"/>
    <n v="2.5640000000000001"/>
    <n v="13.2"/>
    <n v="30"/>
    <d v="2012-07-22T00:00:00"/>
    <n v="43.117132009999999"/>
  </r>
  <r>
    <x v="49"/>
    <x v="8"/>
    <s v="Passenger"/>
    <x v="49"/>
    <x v="0"/>
    <x v="48"/>
    <n v="14210"/>
    <x v="49"/>
    <x v="1"/>
    <n v="4.5999999999999996"/>
    <x v="4"/>
    <s v="Medium HP"/>
    <n v="114.7"/>
    <n v="78.2"/>
    <n v="212"/>
    <n v="3.9079999999999999"/>
    <n v="19"/>
    <n v="21"/>
    <d v="2011-09-26T00:00:00"/>
    <n v="80.499536710000001"/>
  </r>
  <r>
    <x v="50"/>
    <x v="8"/>
    <s v="Car"/>
    <x v="50"/>
    <x v="0"/>
    <x v="49"/>
    <n v="16640"/>
    <x v="50"/>
    <x v="1"/>
    <n v="4"/>
    <x v="2"/>
    <s v="Medium HP"/>
    <n v="111.6"/>
    <n v="70.2"/>
    <n v="190.7"/>
    <n v="3.8759999999999999"/>
    <n v="21"/>
    <n v="19"/>
    <d v="2012-04-25T00:00:00"/>
    <n v="87.635495779999999"/>
  </r>
  <r>
    <x v="51"/>
    <x v="8"/>
    <s v="Car"/>
    <x v="51"/>
    <x v="10"/>
    <x v="50"/>
    <n v="13175"/>
    <x v="51"/>
    <x v="1"/>
    <n v="3"/>
    <x v="3"/>
    <s v="Medium HP"/>
    <n v="120.7"/>
    <n v="76.599999999999994"/>
    <n v="200.9"/>
    <n v="3.7610000000000001"/>
    <n v="26"/>
    <n v="21"/>
    <d v="2012-02-25T00:00:00"/>
    <n v="62.095048390000002"/>
  </r>
  <r>
    <x v="52"/>
    <x v="8"/>
    <s v="Car"/>
    <x v="52"/>
    <x v="10"/>
    <x v="51"/>
    <n v="23575"/>
    <x v="52"/>
    <x v="1"/>
    <n v="4.5999999999999996"/>
    <x v="9"/>
    <s v="Medium HP"/>
    <n v="119"/>
    <n v="78.7"/>
    <n v="204.6"/>
    <n v="4.8079999999999998"/>
    <n v="26"/>
    <n v="16"/>
    <d v="2012-09-14T00:00:00"/>
    <n v="100.0248023"/>
  </r>
  <r>
    <x v="53"/>
    <x v="8"/>
    <s v="Car"/>
    <x v="53"/>
    <x v="10"/>
    <x v="52"/>
    <n v="7850"/>
    <x v="53"/>
    <x v="1"/>
    <n v="2.5"/>
    <x v="29"/>
    <s v="Medium HP"/>
    <n v="117.5"/>
    <n v="69.400000000000006"/>
    <n v="200.7"/>
    <n v="3.0859999999999999"/>
    <n v="20"/>
    <n v="23"/>
    <d v="2012-01-14T00:00:00"/>
    <n v="47.389531310000002"/>
  </r>
  <r>
    <x v="54"/>
    <x v="8"/>
    <s v="Car"/>
    <x v="54"/>
    <x v="1"/>
    <x v="53"/>
    <n v="15075"/>
    <x v="54"/>
    <x v="1"/>
    <n v="4.5999999999999996"/>
    <x v="30"/>
    <s v="Medium HP"/>
    <n v="138.5"/>
    <n v="79.099999999999994"/>
    <n v="224.5"/>
    <n v="4.2409999999999997"/>
    <n v="25.1"/>
    <n v="18"/>
    <d v="2012-08-16T00:00:00"/>
    <n v="89.401934729999994"/>
  </r>
  <r>
    <x v="55"/>
    <x v="9"/>
    <s v="Passenger"/>
    <x v="55"/>
    <x v="7"/>
    <x v="54"/>
    <n v="9850"/>
    <x v="55"/>
    <x v="0"/>
    <n v="1.6"/>
    <x v="31"/>
    <s v="Medium HP"/>
    <n v="103.2"/>
    <n v="67.099999999999994"/>
    <n v="175.1"/>
    <n v="2.339"/>
    <n v="11.9"/>
    <n v="32"/>
    <d v="2011-10-21T00:00:00"/>
    <n v="42.879097340000001"/>
  </r>
  <r>
    <x v="56"/>
    <x v="9"/>
    <s v="Passenger"/>
    <x v="56"/>
    <x v="7"/>
    <x v="55"/>
    <n v="13210"/>
    <x v="56"/>
    <x v="0"/>
    <n v="2.2999999999999998"/>
    <x v="32"/>
    <s v="Medium HP"/>
    <n v="106.9"/>
    <n v="70.3"/>
    <n v="188.8"/>
    <n v="2.9319999999999999"/>
    <n v="17.100000000000001"/>
    <n v="27"/>
    <d v="2012-05-20T00:00:00"/>
    <n v="54.269548290000003"/>
  </r>
  <r>
    <x v="57"/>
    <x v="9"/>
    <s v="Car"/>
    <x v="57"/>
    <x v="9"/>
    <x v="56"/>
    <n v="17710"/>
    <x v="57"/>
    <x v="0"/>
    <n v="2"/>
    <x v="33"/>
    <s v="Medium HP"/>
    <n v="103.2"/>
    <n v="68.900000000000006"/>
    <n v="177.6"/>
    <n v="3.2189999999999999"/>
    <n v="15.3"/>
    <n v="24"/>
    <d v="2012-03-21T00:00:00"/>
    <n v="60.087966620000003"/>
  </r>
  <r>
    <x v="58"/>
    <x v="9"/>
    <s v="Car"/>
    <x v="58"/>
    <x v="9"/>
    <x v="57"/>
    <n v="17525"/>
    <x v="58"/>
    <x v="1"/>
    <n v="3.2"/>
    <x v="10"/>
    <s v="Medium HP"/>
    <n v="106.4"/>
    <n v="70.400000000000006"/>
    <n v="178.2"/>
    <n v="3.8570000000000002"/>
    <n v="21.1"/>
    <n v="19"/>
    <d v="2012-10-09T00:00:00"/>
    <n v="83.602500800000001"/>
  </r>
  <r>
    <x v="59"/>
    <x v="9"/>
    <s v="Car"/>
    <x v="59"/>
    <x v="12"/>
    <x v="58"/>
    <n v="19490"/>
    <x v="59"/>
    <x v="0"/>
    <n v="3.5"/>
    <x v="2"/>
    <s v="Medium HP"/>
    <n v="118.1"/>
    <n v="75.599999999999994"/>
    <n v="201.2"/>
    <n v="4.2880000000000003"/>
    <n v="20"/>
    <n v="23"/>
    <d v="2012-02-08T00:00:00"/>
    <n v="85.217691340000002"/>
  </r>
  <r>
    <x v="60"/>
    <x v="10"/>
    <s v="Passenger"/>
    <x v="60"/>
    <x v="0"/>
    <x v="59"/>
    <n v="5860"/>
    <x v="60"/>
    <x v="1"/>
    <n v="1.5"/>
    <x v="34"/>
    <s v="Low HP"/>
    <n v="96.1"/>
    <n v="65.7"/>
    <n v="166.7"/>
    <n v="2.2400000000000002"/>
    <n v="11.9"/>
    <n v="31"/>
    <d v="2012-09-10T00:00:00"/>
    <n v="36.672283579999998"/>
  </r>
  <r>
    <x v="61"/>
    <x v="10"/>
    <s v="Passenger"/>
    <x v="61"/>
    <x v="9"/>
    <x v="60"/>
    <n v="7825"/>
    <x v="61"/>
    <x v="1"/>
    <n v="2"/>
    <x v="0"/>
    <s v="Medium HP"/>
    <n v="100.4"/>
    <n v="66.900000000000006"/>
    <n v="174"/>
    <n v="2.6259999999999999"/>
    <n v="14.5"/>
    <n v="27"/>
    <d v="2011-11-15T00:00:00"/>
    <n v="54.590045160000003"/>
  </r>
  <r>
    <x v="62"/>
    <x v="10"/>
    <s v="Passenger"/>
    <x v="62"/>
    <x v="13"/>
    <x v="61"/>
    <n v="8910"/>
    <x v="62"/>
    <x v="1"/>
    <n v="2.4"/>
    <x v="35"/>
    <s v="Medium HP"/>
    <n v="106.3"/>
    <n v="71.599999999999994"/>
    <n v="185.4"/>
    <n v="3.0720000000000001"/>
    <n v="17.2"/>
    <n v="25"/>
    <d v="2012-06-14T00:00:00"/>
    <n v="58.758248999999999"/>
  </r>
  <r>
    <x v="63"/>
    <x v="11"/>
    <s v="Passenger"/>
    <x v="63"/>
    <x v="13"/>
    <x v="62"/>
    <n v="19690"/>
    <x v="63"/>
    <x v="1"/>
    <n v="3"/>
    <x v="36"/>
    <s v="Medium HP"/>
    <n v="108.3"/>
    <n v="70.2"/>
    <n v="193.7"/>
    <n v="3.3420000000000001"/>
    <n v="18.5"/>
    <n v="25"/>
    <d v="2012-04-15T00:00:00"/>
    <n v="92.436889230000006"/>
  </r>
  <r>
    <x v="64"/>
    <x v="12"/>
    <s v="Passenger"/>
    <x v="64"/>
    <x v="0"/>
    <x v="63"/>
    <n v="33219"/>
    <x v="64"/>
    <x v="0"/>
    <n v="3"/>
    <x v="9"/>
    <s v="Medium HP"/>
    <n v="114.5"/>
    <n v="71.599999999999994"/>
    <n v="191.3"/>
    <n v="3.65"/>
    <n v="18.399999999999999"/>
    <n v="21"/>
    <d v="2012-11-03T00:00:00"/>
    <n v="102.17898479999999"/>
  </r>
  <r>
    <x v="65"/>
    <x v="13"/>
    <s v="Car"/>
    <x v="65"/>
    <x v="14"/>
    <x v="64"/>
    <n v="13475"/>
    <x v="65"/>
    <x v="0"/>
    <n v="2.5"/>
    <x v="16"/>
    <s v="Medium HP"/>
    <n v="93.4"/>
    <n v="66.7"/>
    <n v="152"/>
    <n v="3.0449999999999999"/>
    <n v="19"/>
    <n v="17"/>
    <d v="2012-03-04T00:00:00"/>
    <n v="48.672897910000003"/>
  </r>
  <r>
    <x v="66"/>
    <x v="13"/>
    <s v="Car"/>
    <x v="66"/>
    <x v="7"/>
    <x v="65"/>
    <n v="13775"/>
    <x v="66"/>
    <x v="1"/>
    <n v="4"/>
    <x v="26"/>
    <s v="Medium HP"/>
    <n v="101.4"/>
    <n v="69.400000000000006"/>
    <n v="167.5"/>
    <n v="3.194"/>
    <n v="20"/>
    <n v="20"/>
    <d v="2012-10-05T00:00:00"/>
    <n v="76.584439619999998"/>
  </r>
  <r>
    <x v="67"/>
    <x v="13"/>
    <s v="Car"/>
    <x v="67"/>
    <x v="0"/>
    <x v="66"/>
    <n v="18810"/>
    <x v="67"/>
    <x v="0"/>
    <n v="4"/>
    <x v="37"/>
    <s v="Medium HP"/>
    <n v="105.9"/>
    <n v="72.3"/>
    <n v="181.5"/>
    <n v="3.88"/>
    <n v="20.5"/>
    <n v="19"/>
    <d v="2011-12-10T00:00:00"/>
    <n v="80.387779120000005"/>
  </r>
  <r>
    <x v="68"/>
    <x v="14"/>
    <s v="Passenger"/>
    <x v="68"/>
    <x v="0"/>
    <x v="67"/>
    <n v="26975"/>
    <x v="68"/>
    <x v="0"/>
    <n v="3"/>
    <x v="2"/>
    <s v="Medium HP"/>
    <n v="105.1"/>
    <n v="70.5"/>
    <n v="190.2"/>
    <n v="3.3730000000000002"/>
    <n v="18.5"/>
    <n v="23"/>
    <d v="2012-07-09T00:00:00"/>
    <n v="87.211001039999999"/>
  </r>
  <r>
    <x v="69"/>
    <x v="14"/>
    <s v="Passenger"/>
    <x v="69"/>
    <x v="7"/>
    <x v="68"/>
    <n v="32075.000000000004"/>
    <x v="69"/>
    <x v="0"/>
    <n v="3"/>
    <x v="1"/>
    <s v="Medium HP"/>
    <n v="110.2"/>
    <n v="70.900000000000006"/>
    <n v="189.2"/>
    <n v="3.6379999999999999"/>
    <n v="19.8"/>
    <n v="23"/>
    <d v="2012-05-10T00:00:00"/>
    <n v="94.946698400000002"/>
  </r>
  <r>
    <x v="70"/>
    <x v="14"/>
    <s v="Passenger"/>
    <x v="70"/>
    <x v="0"/>
    <x v="69"/>
    <n v="38955"/>
    <x v="70"/>
    <x v="0"/>
    <n v="4"/>
    <x v="38"/>
    <s v="High HP"/>
    <n v="110.2"/>
    <n v="70.900000000000006"/>
    <n v="189.2"/>
    <n v="3.6930000000000001"/>
    <n v="19.8"/>
    <n v="21"/>
    <d v="2012-11-28T00:00:00"/>
    <n v="125.0133574"/>
  </r>
  <r>
    <x v="71"/>
    <x v="14"/>
    <s v="Passenger"/>
    <x v="71"/>
    <x v="0"/>
    <x v="70"/>
    <n v="40375"/>
    <x v="71"/>
    <x v="0"/>
    <n v="4"/>
    <x v="39"/>
    <s v="Medium HP"/>
    <n v="112.2"/>
    <n v="72"/>
    <n v="196.7"/>
    <n v="3.89"/>
    <n v="22.5"/>
    <n v="22"/>
    <d v="2012-03-29T00:00:00"/>
    <n v="124.44671630000001"/>
  </r>
  <r>
    <x v="72"/>
    <x v="14"/>
    <s v="Car"/>
    <x v="72"/>
    <x v="8"/>
    <x v="71"/>
    <n v="43870"/>
    <x v="72"/>
    <x v="0"/>
    <n v="4.7"/>
    <x v="24"/>
    <s v="Medium HP"/>
    <n v="112.2"/>
    <n v="76.400000000000006"/>
    <n v="192.5"/>
    <n v="5.4009999999999998"/>
    <n v="25.4"/>
    <n v="15"/>
    <d v="2012-10-30T00:00:00"/>
    <n v="105.760458"/>
  </r>
  <r>
    <x v="73"/>
    <x v="14"/>
    <s v="Car"/>
    <x v="73"/>
    <x v="7"/>
    <x v="72"/>
    <n v="29140"/>
    <x v="73"/>
    <x v="0"/>
    <n v="3"/>
    <x v="30"/>
    <s v="Medium HP"/>
    <n v="103"/>
    <n v="71.5"/>
    <n v="180.1"/>
    <n v="3.9"/>
    <n v="17.2"/>
    <n v="21"/>
    <d v="2012-01-04T00:00:00"/>
    <n v="91.943801559999997"/>
  </r>
  <r>
    <x v="74"/>
    <x v="15"/>
    <s v="Passenger"/>
    <x v="74"/>
    <x v="0"/>
    <x v="73"/>
    <n v="20525"/>
    <x v="74"/>
    <x v="1"/>
    <n v="4.5999999999999996"/>
    <x v="11"/>
    <s v="Medium HP"/>
    <n v="109"/>
    <n v="73.599999999999994"/>
    <n v="208.5"/>
    <n v="3.8679999999999999"/>
    <n v="20"/>
    <n v="22"/>
    <d v="2012-08-03T00:00:00"/>
    <n v="113.5402069"/>
  </r>
  <r>
    <x v="75"/>
    <x v="15"/>
    <s v="Passenger"/>
    <x v="75"/>
    <x v="0"/>
    <x v="74"/>
    <n v="21725"/>
    <x v="75"/>
    <x v="1"/>
    <n v="4.5999999999999996"/>
    <x v="40"/>
    <s v="Medium HP"/>
    <n v="117.7"/>
    <n v="78.2"/>
    <n v="215.3"/>
    <n v="4.1210000000000004"/>
    <n v="19"/>
    <n v="21"/>
    <d v="2012-06-04T00:00:00"/>
    <n v="93.957916900000001"/>
  </r>
  <r>
    <x v="76"/>
    <x v="15"/>
    <s v="Car"/>
    <x v="76"/>
    <x v="0"/>
    <x v="75"/>
    <n v="20765"/>
    <x v="76"/>
    <x v="1"/>
    <n v="5.4"/>
    <x v="38"/>
    <s v="High HP"/>
    <n v="119"/>
    <n v="79.900000000000006"/>
    <n v="204.8"/>
    <n v="5.3929999999999998"/>
    <n v="30"/>
    <n v="15"/>
    <d v="2012-12-23T00:00:00"/>
    <n v="123.97204670000001"/>
  </r>
  <r>
    <x v="77"/>
    <x v="16"/>
    <s v="Passenger"/>
    <x v="77"/>
    <x v="9"/>
    <x v="76"/>
    <n v="8325"/>
    <x v="77"/>
    <x v="1"/>
    <n v="1.8"/>
    <x v="41"/>
    <s v="Medium HP"/>
    <n v="98.4"/>
    <n v="66.5"/>
    <n v="173.6"/>
    <n v="2.25"/>
    <n v="13.2"/>
    <n v="30"/>
    <d v="2012-04-23T00:00:00"/>
    <n v="45.832180559999998"/>
  </r>
  <r>
    <x v="78"/>
    <x v="16"/>
    <s v="Passenger"/>
    <x v="78"/>
    <x v="0"/>
    <x v="77"/>
    <n v="10395"/>
    <x v="78"/>
    <x v="1"/>
    <n v="2.4"/>
    <x v="42"/>
    <s v="Medium HP"/>
    <n v="100.8"/>
    <n v="68.900000000000006"/>
    <n v="175.4"/>
    <n v="2.91"/>
    <n v="15.9"/>
    <n v="24"/>
    <d v="2012-11-24T00:00:00"/>
    <n v="62.441962349999997"/>
  </r>
  <r>
    <x v="79"/>
    <x v="16"/>
    <s v="Passenger"/>
    <x v="79"/>
    <x v="0"/>
    <x v="78"/>
    <n v="10595"/>
    <x v="79"/>
    <x v="1"/>
    <n v="2.4"/>
    <x v="43"/>
    <s v="Medium HP"/>
    <n v="103.7"/>
    <n v="68.5"/>
    <n v="187.8"/>
    <n v="2.9449999999999998"/>
    <n v="16.3"/>
    <n v="25"/>
    <d v="2012-01-29T00:00:00"/>
    <n v="58.606772919999997"/>
  </r>
  <r>
    <x v="80"/>
    <x v="16"/>
    <s v="Passenger"/>
    <x v="80"/>
    <x v="0"/>
    <x v="79"/>
    <n v="16575"/>
    <x v="80"/>
    <x v="1"/>
    <n v="3.5"/>
    <x v="2"/>
    <s v="Medium HP"/>
    <n v="107.1"/>
    <n v="70.3"/>
    <n v="194.1"/>
    <n v="3.4430000000000001"/>
    <n v="19"/>
    <n v="22"/>
    <d v="2012-08-28T00:00:00"/>
    <n v="84.83077858"/>
  </r>
  <r>
    <x v="81"/>
    <x v="16"/>
    <s v="Passenger"/>
    <x v="81"/>
    <x v="0"/>
    <x v="80"/>
    <n v="20940"/>
    <x v="81"/>
    <x v="0"/>
    <n v="3"/>
    <x v="44"/>
    <s v="Medium HP"/>
    <n v="97.2"/>
    <n v="72.400000000000006"/>
    <n v="180.3"/>
    <n v="3.1309999999999998"/>
    <n v="19.8"/>
    <n v="21"/>
    <d v="2012-06-29T00:00:00"/>
    <n v="67.544154939999999"/>
  </r>
  <r>
    <x v="82"/>
    <x v="16"/>
    <s v="Car"/>
    <x v="82"/>
    <x v="0"/>
    <x v="81"/>
    <n v="19125"/>
    <x v="82"/>
    <x v="1"/>
    <n v="3.5"/>
    <x v="4"/>
    <s v="Medium HP"/>
    <n v="107.3"/>
    <n v="69.900000000000006"/>
    <n v="186.6"/>
    <n v="4.5199999999999996"/>
    <n v="24.3"/>
    <n v="18"/>
    <d v="2012-01-17T00:00:00"/>
    <n v="83.920815039999994"/>
  </r>
  <r>
    <x v="83"/>
    <x v="16"/>
    <s v="Car"/>
    <x v="83"/>
    <x v="2"/>
    <x v="82"/>
    <n v="13880"/>
    <x v="83"/>
    <x v="1"/>
    <n v="3"/>
    <x v="45"/>
    <s v="Medium HP"/>
    <n v="107.3"/>
    <n v="66.7"/>
    <n v="178.3"/>
    <n v="3.51"/>
    <n v="19.5"/>
    <n v="20"/>
    <d v="2012-05-18T00:00:00"/>
    <n v="70.660941789999995"/>
  </r>
  <r>
    <x v="84"/>
    <x v="17"/>
    <s v="Passenger"/>
    <x v="84"/>
    <x v="14"/>
    <x v="83"/>
    <n v="8800"/>
    <x v="84"/>
    <x v="1"/>
    <n v="2"/>
    <x v="46"/>
    <s v="Medium HP"/>
    <n v="106.5"/>
    <n v="69.099999999999994"/>
    <n v="184.8"/>
    <n v="2.7690000000000001"/>
    <n v="15"/>
    <n v="28"/>
    <d v="2012-12-19T00:00:00"/>
    <n v="50.997747609999998"/>
  </r>
  <r>
    <x v="85"/>
    <x v="17"/>
    <s v="Passenger"/>
    <x v="85"/>
    <x v="14"/>
    <x v="84"/>
    <n v="13890"/>
    <x v="85"/>
    <x v="0"/>
    <n v="2"/>
    <x v="46"/>
    <s v="Medium HP"/>
    <n v="106.4"/>
    <n v="69.599999999999994"/>
    <n v="185"/>
    <n v="2.8919999999999999"/>
    <n v="16"/>
    <n v="30"/>
    <d v="2012-02-23T00:00:00"/>
    <n v="51.113474259999997"/>
  </r>
  <r>
    <x v="86"/>
    <x v="17"/>
    <s v="Passenger"/>
    <x v="86"/>
    <x v="9"/>
    <x v="85"/>
    <n v="11030"/>
    <x v="86"/>
    <x v="1"/>
    <n v="3"/>
    <x v="47"/>
    <s v="Medium HP"/>
    <n v="108.5"/>
    <n v="73"/>
    <n v="199.7"/>
    <n v="3.379"/>
    <n v="16"/>
    <n v="24"/>
    <d v="2012-09-22T00:00:00"/>
    <n v="62.239966629999998"/>
  </r>
  <r>
    <x v="87"/>
    <x v="17"/>
    <s v="Passenger"/>
    <x v="87"/>
    <x v="0"/>
    <x v="86"/>
    <n v="14875"/>
    <x v="87"/>
    <x v="1"/>
    <n v="4.5999999999999996"/>
    <x v="4"/>
    <s v="Medium HP"/>
    <n v="114.7"/>
    <n v="78.2"/>
    <n v="212"/>
    <n v="3.9580000000000002"/>
    <n v="19"/>
    <n v="21"/>
    <d v="2012-07-24T00:00:00"/>
    <n v="80.657696459999997"/>
  </r>
  <r>
    <x v="88"/>
    <x v="17"/>
    <s v="Car"/>
    <x v="88"/>
    <x v="8"/>
    <x v="87"/>
    <n v="20430"/>
    <x v="88"/>
    <x v="0"/>
    <n v="4"/>
    <x v="2"/>
    <s v="Medium HP"/>
    <n v="111.6"/>
    <n v="70.2"/>
    <n v="190.1"/>
    <n v="3.8759999999999999"/>
    <n v="21"/>
    <n v="18"/>
    <d v="2008-02-13T00:00:00"/>
    <n v="85.949744249999995"/>
  </r>
  <r>
    <x v="89"/>
    <x v="17"/>
    <s v="Car"/>
    <x v="89"/>
    <x v="8"/>
    <x v="88"/>
    <n v="14795"/>
    <x v="89"/>
    <x v="1"/>
    <n v="3.3"/>
    <x v="6"/>
    <s v="Medium HP"/>
    <n v="112.2"/>
    <n v="74.900000000000006"/>
    <n v="194.7"/>
    <n v="3.944"/>
    <n v="20"/>
    <n v="21"/>
    <d v="2009-10-20T00:00:00"/>
    <n v="69.671460999999994"/>
  </r>
  <r>
    <x v="90"/>
    <x v="18"/>
    <s v="Passenger"/>
    <x v="90"/>
    <x v="0"/>
    <x v="89"/>
    <n v="26050"/>
    <x v="90"/>
    <x v="0"/>
    <n v="2.2999999999999998"/>
    <x v="48"/>
    <s v="Medium HP"/>
    <n v="105.9"/>
    <n v="67.7"/>
    <n v="177.4"/>
    <n v="3.25"/>
    <n v="16.399999999999999"/>
    <n v="26"/>
    <d v="2011-04-24T00:00:00"/>
    <n v="78.280730879999993"/>
  </r>
  <r>
    <x v="91"/>
    <x v="18"/>
    <s v="Passenger"/>
    <x v="91"/>
    <x v="7"/>
    <x v="90"/>
    <n v="41450"/>
    <x v="91"/>
    <x v="0"/>
    <n v="3.2"/>
    <x v="49"/>
    <s v="Medium HP"/>
    <n v="111.5"/>
    <n v="70.8"/>
    <n v="189.4"/>
    <n v="3.823"/>
    <n v="21.1"/>
    <n v="25"/>
    <d v="2011-07-12T00:00:00"/>
    <n v="98.249737499999995"/>
  </r>
  <r>
    <x v="92"/>
    <x v="18"/>
    <s v="Passenger"/>
    <x v="92"/>
    <x v="3"/>
    <x v="91"/>
    <n v="50375"/>
    <x v="92"/>
    <x v="0"/>
    <n v="4.3"/>
    <x v="11"/>
    <s v="Medium HP"/>
    <n v="121.5"/>
    <n v="73.099999999999994"/>
    <n v="203.1"/>
    <n v="4.133"/>
    <n v="23.2"/>
    <n v="21"/>
    <d v="2011-06-13T00:00:00"/>
    <n v="125.2738757"/>
  </r>
  <r>
    <x v="93"/>
    <x v="18"/>
    <s v="Passenger"/>
    <x v="93"/>
    <x v="3"/>
    <x v="92"/>
    <n v="58600"/>
    <x v="93"/>
    <x v="0"/>
    <n v="5"/>
    <x v="50"/>
    <s v="High HP"/>
    <n v="99"/>
    <n v="71.3"/>
    <n v="177.1"/>
    <n v="4.125"/>
    <n v="21.1"/>
    <n v="20"/>
    <d v="2011-03-17T00:00:00"/>
    <n v="139.98229359999999"/>
  </r>
  <r>
    <x v="94"/>
    <x v="18"/>
    <s v="Passenger"/>
    <x v="94"/>
    <x v="13"/>
    <x v="8"/>
    <n v="32436"/>
    <x v="94"/>
    <x v="0"/>
    <n v="2.2999999999999998"/>
    <x v="26"/>
    <s v="Medium HP"/>
    <n v="94.5"/>
    <n v="67.5"/>
    <n v="157.9"/>
    <n v="3.0550000000000002"/>
    <n v="15.9"/>
    <n v="26"/>
    <d v="2011-01-16T00:00:00"/>
    <n v="82.807361929999999"/>
  </r>
  <r>
    <x v="95"/>
    <x v="18"/>
    <s v="Passenger"/>
    <x v="95"/>
    <x v="1"/>
    <x v="93"/>
    <n v="28635"/>
    <x v="95"/>
    <x v="0"/>
    <n v="2.2999999999999998"/>
    <x v="48"/>
    <s v="Medium HP"/>
    <n v="94.5"/>
    <n v="67.5"/>
    <n v="157.30000000000001"/>
    <n v="2.9750000000000001"/>
    <n v="14"/>
    <n v="27"/>
    <d v="2011-08-06T00:00:00"/>
    <n v="81.848969240000002"/>
  </r>
  <r>
    <x v="96"/>
    <x v="18"/>
    <s v="Passenger"/>
    <x v="96"/>
    <x v="0"/>
    <x v="94"/>
    <n v="29200"/>
    <x v="96"/>
    <x v="0"/>
    <n v="3.2"/>
    <x v="40"/>
    <s v="Medium HP"/>
    <n v="105.9"/>
    <n v="67.8"/>
    <n v="180.3"/>
    <n v="3.2130000000000001"/>
    <n v="16.399999999999999"/>
    <n v="26"/>
    <d v="2011-07-08T00:00:00"/>
    <n v="92.925791770000004"/>
  </r>
  <r>
    <x v="97"/>
    <x v="18"/>
    <s v="Passenger"/>
    <x v="97"/>
    <x v="4"/>
    <x v="95"/>
    <n v="63423"/>
    <x v="97"/>
    <x v="0"/>
    <n v="5"/>
    <x v="50"/>
    <s v="High HP"/>
    <n v="113.6"/>
    <n v="73.099999999999994"/>
    <n v="196.6"/>
    <n v="4.1150000000000002"/>
    <n v="23.2"/>
    <n v="20"/>
    <d v="2011-04-11T00:00:00"/>
    <n v="141.10098450000001"/>
  </r>
  <r>
    <x v="98"/>
    <x v="18"/>
    <s v="Car"/>
    <x v="98"/>
    <x v="0"/>
    <x v="96"/>
    <n v="28720"/>
    <x v="98"/>
    <x v="0"/>
    <n v="3.2"/>
    <x v="40"/>
    <s v="Medium HP"/>
    <n v="111"/>
    <n v="72.2"/>
    <n v="180.6"/>
    <n v="4.3869999999999996"/>
    <n v="19"/>
    <n v="20"/>
    <d v="2011-02-10T00:00:00"/>
    <n v="90.495532130000001"/>
  </r>
  <r>
    <x v="99"/>
    <x v="19"/>
    <s v="Passenger"/>
    <x v="99"/>
    <x v="15"/>
    <x v="97"/>
    <n v="8450"/>
    <x v="99"/>
    <x v="1"/>
    <n v="1.8"/>
    <x v="51"/>
    <s v="Medium HP"/>
    <n v="99.8"/>
    <n v="67.3"/>
    <n v="177.5"/>
    <n v="2.593"/>
    <n v="13.2"/>
    <n v="30"/>
    <d v="2011-08-31T00:00:00"/>
    <n v="50.241977910000003"/>
  </r>
  <r>
    <x v="100"/>
    <x v="19"/>
    <s v="Passenger"/>
    <x v="100"/>
    <x v="11"/>
    <x v="98"/>
    <n v="11295"/>
    <x v="100"/>
    <x v="1"/>
    <n v="2.4"/>
    <x v="27"/>
    <s v="Medium HP"/>
    <n v="103.1"/>
    <n v="69.099999999999994"/>
    <n v="183.5"/>
    <n v="3.012"/>
    <n v="15.9"/>
    <n v="25"/>
    <d v="2011-08-02T00:00:00"/>
    <n v="63.313727829999998"/>
  </r>
  <r>
    <x v="101"/>
    <x v="19"/>
    <s v="Passenger"/>
    <x v="101"/>
    <x v="7"/>
    <x v="99"/>
    <n v="15125"/>
    <x v="101"/>
    <x v="1"/>
    <n v="3"/>
    <x v="52"/>
    <s v="Medium HP"/>
    <n v="108.3"/>
    <n v="70.3"/>
    <n v="190.5"/>
    <n v="3.294"/>
    <n v="18.5"/>
    <n v="25"/>
    <d v="2011-05-06T00:00:00"/>
    <n v="89.427820310000001"/>
  </r>
  <r>
    <x v="102"/>
    <x v="19"/>
    <s v="Car"/>
    <x v="102"/>
    <x v="0"/>
    <x v="100"/>
    <n v="15380"/>
    <x v="102"/>
    <x v="1"/>
    <n v="3.3"/>
    <x v="6"/>
    <s v="Medium HP"/>
    <n v="112.2"/>
    <n v="74.900000000000006"/>
    <n v="194.8"/>
    <n v="3.9910000000000001"/>
    <n v="20"/>
    <n v="21"/>
    <d v="2011-03-07T00:00:00"/>
    <n v="71.171664129999996"/>
  </r>
  <r>
    <x v="103"/>
    <x v="19"/>
    <s v="Car"/>
    <x v="103"/>
    <x v="1"/>
    <x v="101"/>
    <n v="17810"/>
    <x v="103"/>
    <x v="1"/>
    <n v="3.3"/>
    <x v="6"/>
    <s v="Medium HP"/>
    <n v="106.3"/>
    <n v="71.7"/>
    <n v="182.6"/>
    <n v="3.9470000000000001"/>
    <n v="21"/>
    <n v="19"/>
    <d v="2011-09-25T00:00:00"/>
    <n v="72.290355079999998"/>
  </r>
  <r>
    <x v="104"/>
    <x v="19"/>
    <s v="Car"/>
    <x v="104"/>
    <x v="0"/>
    <x v="102"/>
    <n v="13093"/>
    <x v="104"/>
    <x v="1"/>
    <n v="3.3"/>
    <x v="6"/>
    <s v="Medium HP"/>
    <n v="104.3"/>
    <n v="70.400000000000006"/>
    <n v="178"/>
    <n v="3.8210000000000002"/>
    <n v="19.399999999999999"/>
    <n v="18"/>
    <d v="2011-01-24T00:00:00"/>
    <n v="69.78294434"/>
  </r>
  <r>
    <x v="105"/>
    <x v="19"/>
    <s v="Car"/>
    <x v="105"/>
    <x v="10"/>
    <x v="103"/>
    <n v="10670"/>
    <x v="105"/>
    <x v="1"/>
    <n v="3.3"/>
    <x v="6"/>
    <s v="Medium HP"/>
    <n v="116.1"/>
    <n v="66.5"/>
    <n v="196.1"/>
    <n v="3.2170000000000001"/>
    <n v="19.399999999999999"/>
    <n v="18"/>
    <d v="2011-08-27T00:00:00"/>
    <n v="67.889270589999995"/>
  </r>
  <r>
    <x v="106"/>
    <x v="20"/>
    <s v="Passenger"/>
    <x v="106"/>
    <x v="0"/>
    <x v="104"/>
    <n v="11240"/>
    <x v="106"/>
    <x v="1"/>
    <n v="3.1"/>
    <x v="3"/>
    <s v="Medium HP"/>
    <n v="107"/>
    <n v="69.400000000000006"/>
    <n v="192"/>
    <n v="3.1019999999999999"/>
    <n v="15.2"/>
    <n v="25"/>
    <d v="2011-05-31T00:00:00"/>
    <n v="60.861611549999999"/>
  </r>
  <r>
    <x v="107"/>
    <x v="20"/>
    <s v="Passenger"/>
    <x v="107"/>
    <x v="1"/>
    <x v="105"/>
    <n v="17100"/>
    <x v="107"/>
    <x v="0"/>
    <n v="3.5"/>
    <x v="40"/>
    <s v="Medium HP"/>
    <n v="109"/>
    <n v="73.599999999999994"/>
    <n v="195.9"/>
    <n v="3.4550000000000001"/>
    <n v="18"/>
    <n v="23"/>
    <d v="2011-04-01T00:00:00"/>
    <n v="86.272522910000006"/>
  </r>
  <r>
    <x v="108"/>
    <x v="20"/>
    <s v="Passenger"/>
    <x v="108"/>
    <x v="10"/>
    <x v="106"/>
    <n v="11459"/>
    <x v="108"/>
    <x v="1"/>
    <n v="2.4"/>
    <x v="3"/>
    <s v="Medium HP"/>
    <n v="107"/>
    <n v="70.099999999999994"/>
    <n v="186.7"/>
    <n v="2.9580000000000002"/>
    <n v="15"/>
    <n v="27"/>
    <d v="2009-10-20T00:00:00"/>
    <n v="60.727446929999999"/>
  </r>
  <r>
    <x v="109"/>
    <x v="20"/>
    <s v="Passenger"/>
    <x v="109"/>
    <x v="0"/>
    <x v="107"/>
    <n v="19890"/>
    <x v="109"/>
    <x v="1"/>
    <n v="4"/>
    <x v="53"/>
    <s v="Medium HP"/>
    <n v="113.8"/>
    <n v="74.400000000000006"/>
    <n v="205.4"/>
    <n v="3.9670000000000001"/>
    <n v="18.5"/>
    <n v="22"/>
    <d v="2011-02-18T00:00:00"/>
    <n v="103.4416926"/>
  </r>
  <r>
    <x v="110"/>
    <x v="20"/>
    <s v="Car"/>
    <x v="110"/>
    <x v="8"/>
    <x v="108"/>
    <n v="19925"/>
    <x v="110"/>
    <x v="1"/>
    <n v="4.3"/>
    <x v="26"/>
    <s v="Medium HP"/>
    <n v="107"/>
    <n v="67.8"/>
    <n v="181.2"/>
    <n v="4.0679999999999996"/>
    <n v="17.5"/>
    <n v="19"/>
    <d v="2011-09-21T00:00:00"/>
    <n v="80.511672590000003"/>
  </r>
  <r>
    <x v="111"/>
    <x v="20"/>
    <s v="Car"/>
    <x v="111"/>
    <x v="0"/>
    <x v="109"/>
    <n v="15240"/>
    <x v="111"/>
    <x v="1"/>
    <n v="3.4"/>
    <x v="48"/>
    <s v="Medium HP"/>
    <n v="120"/>
    <n v="72.2"/>
    <n v="201.4"/>
    <n v="3.948"/>
    <n v="25"/>
    <n v="22"/>
    <d v="2011-06-25T00:00:00"/>
    <n v="76.096570420000006"/>
  </r>
  <r>
    <x v="33"/>
    <x v="21"/>
    <s v="Passenger"/>
    <x v="112"/>
    <x v="7"/>
    <x v="32"/>
    <n v="7750"/>
    <x v="33"/>
    <x v="1"/>
    <n v="2"/>
    <x v="20"/>
    <s v="Medium HP"/>
    <n v="105"/>
    <n v="74.400000000000006"/>
    <n v="174.4"/>
    <n v="2.5590000000000002"/>
    <n v="12.5"/>
    <n v="29"/>
    <d v="2011-04-26T00:00:00"/>
    <n v="52.084898750000001"/>
  </r>
  <r>
    <x v="112"/>
    <x v="21"/>
    <s v="Passenger"/>
    <x v="113"/>
    <x v="0"/>
    <x v="110"/>
    <n v="9800"/>
    <x v="112"/>
    <x v="1"/>
    <n v="2"/>
    <x v="20"/>
    <s v="Medium HP"/>
    <n v="108"/>
    <n v="71"/>
    <n v="186.3"/>
    <n v="2.9420000000000002"/>
    <n v="16"/>
    <n v="27"/>
    <d v="2011-11-14T00:00:00"/>
    <n v="53.411897670000002"/>
  </r>
  <r>
    <x v="113"/>
    <x v="21"/>
    <s v="Car"/>
    <x v="114"/>
    <x v="7"/>
    <x v="111"/>
    <n v="12025"/>
    <x v="113"/>
    <x v="1"/>
    <n v="2.4"/>
    <x v="3"/>
    <s v="Medium HP"/>
    <n v="113.3"/>
    <n v="76.8"/>
    <n v="186.3"/>
    <n v="3.528"/>
    <n v="20"/>
    <n v="24"/>
    <d v="2011-04-24T00:00:00"/>
    <n v="60.951185119999998"/>
  </r>
  <r>
    <x v="114"/>
    <x v="21"/>
    <s v="Passenger"/>
    <x v="115"/>
    <x v="0"/>
    <x v="112"/>
    <n v="30434"/>
    <x v="114"/>
    <x v="0"/>
    <n v="3.5"/>
    <x v="21"/>
    <s v="Medium HP"/>
    <n v="113.3"/>
    <n v="76.3"/>
    <n v="165.4"/>
    <n v="2.85"/>
    <n v="12"/>
    <n v="21"/>
    <d v="2012-06-27T00:00:00"/>
    <n v="106.98445630000001"/>
  </r>
  <r>
    <x v="115"/>
    <x v="22"/>
    <s v="Passenger"/>
    <x v="116"/>
    <x v="0"/>
    <x v="113"/>
    <n v="13790"/>
    <x v="115"/>
    <x v="1"/>
    <n v="2.4"/>
    <x v="3"/>
    <s v="Medium HP"/>
    <n v="104.1"/>
    <n v="68.400000000000006"/>
    <n v="181.9"/>
    <n v="2.9060000000000001"/>
    <n v="15"/>
    <n v="27"/>
    <d v="2012-01-25T00:00:00"/>
    <n v="62.015870300000003"/>
  </r>
  <r>
    <x v="116"/>
    <x v="22"/>
    <s v="Passenger"/>
    <x v="117"/>
    <x v="0"/>
    <x v="114"/>
    <n v="10290"/>
    <x v="116"/>
    <x v="1"/>
    <n v="3.4"/>
    <x v="8"/>
    <s v="Medium HP"/>
    <n v="107"/>
    <n v="70.400000000000006"/>
    <n v="186.3"/>
    <n v="3.0910000000000002"/>
    <n v="15.2"/>
    <n v="25"/>
    <d v="2012-11-26T00:00:00"/>
    <n v="70.389737260000004"/>
  </r>
  <r>
    <x v="117"/>
    <x v="22"/>
    <s v="Passenger"/>
    <x v="118"/>
    <x v="9"/>
    <x v="115"/>
    <n v="17805"/>
    <x v="117"/>
    <x v="0"/>
    <n v="3.8"/>
    <x v="4"/>
    <s v="Medium HP"/>
    <n v="101.1"/>
    <n v="74.5"/>
    <n v="193.4"/>
    <n v="3.492"/>
    <n v="16.8"/>
    <n v="25"/>
    <d v="2012-06-16T00:00:00"/>
    <n v="81.492726160000004"/>
  </r>
  <r>
    <x v="118"/>
    <x v="22"/>
    <s v="Passenger"/>
    <x v="119"/>
    <x v="0"/>
    <x v="116"/>
    <n v="14010"/>
    <x v="118"/>
    <x v="1"/>
    <n v="3.8"/>
    <x v="37"/>
    <s v="Medium HP"/>
    <n v="110.5"/>
    <n v="72.7"/>
    <n v="196.5"/>
    <n v="3.3959999999999999"/>
    <n v="18"/>
    <n v="25"/>
    <d v="2012-10-15T00:00:00"/>
    <n v="78.318168130000004"/>
  </r>
  <r>
    <x v="119"/>
    <x v="22"/>
    <s v="Passenger"/>
    <x v="120"/>
    <x v="0"/>
    <x v="117"/>
    <n v="13225"/>
    <x v="119"/>
    <x v="1"/>
    <n v="3.8"/>
    <x v="10"/>
    <s v="Medium HP"/>
    <n v="112.2"/>
    <n v="72.599999999999994"/>
    <n v="202.5"/>
    <n v="3.59"/>
    <n v="17.5"/>
    <n v="24"/>
    <d v="2011-05-18T00:00:00"/>
    <n v="82.661355599999993"/>
  </r>
  <r>
    <x v="120"/>
    <x v="22"/>
    <s v="Car"/>
    <x v="121"/>
    <x v="0"/>
    <x v="118"/>
    <n v="14215"/>
    <x v="120"/>
    <x v="1"/>
    <n v="3.4"/>
    <x v="48"/>
    <s v="Medium HP"/>
    <n v="120"/>
    <n v="72.7"/>
    <n v="201.3"/>
    <n v="3.9420000000000002"/>
    <n v="25"/>
    <n v="23"/>
    <d v="2012-07-22T00:00:00"/>
    <n v="76.208439519999999"/>
  </r>
  <r>
    <x v="121"/>
    <x v="23"/>
    <s v="Passenger"/>
    <x v="122"/>
    <x v="0"/>
    <x v="119"/>
    <n v="41250"/>
    <x v="121"/>
    <x v="0"/>
    <n v="2.7"/>
    <x v="54"/>
    <s v="Medium HP"/>
    <n v="95.2"/>
    <n v="70.099999999999994"/>
    <n v="171"/>
    <n v="2.778"/>
    <n v="17"/>
    <n v="22"/>
    <d v="2012-02-19T00:00:00"/>
    <n v="93.437330700000004"/>
  </r>
  <r>
    <x v="122"/>
    <x v="23"/>
    <s v="Passenger"/>
    <x v="123"/>
    <x v="0"/>
    <x v="120"/>
    <n v="60625"/>
    <x v="122"/>
    <x v="0"/>
    <n v="3.4"/>
    <x v="38"/>
    <s v="High HP"/>
    <n v="92.6"/>
    <n v="69.5"/>
    <n v="174.5"/>
    <n v="3.032"/>
    <n v="17"/>
    <n v="21"/>
    <d v="2012-12-21T00:00:00"/>
    <n v="134.3909754"/>
  </r>
  <r>
    <x v="123"/>
    <x v="23"/>
    <s v="Passenger"/>
    <x v="124"/>
    <x v="2"/>
    <x v="121"/>
    <n v="67550"/>
    <x v="123"/>
    <x v="0"/>
    <n v="3.4"/>
    <x v="38"/>
    <s v="High HP"/>
    <n v="92.6"/>
    <n v="69.5"/>
    <n v="174.5"/>
    <n v="3.0750000000000002"/>
    <n v="17"/>
    <n v="23"/>
    <d v="2011-07-11T00:00:00"/>
    <n v="135.91470960000001"/>
  </r>
  <r>
    <x v="124"/>
    <x v="24"/>
    <s v="Passenger"/>
    <x v="125"/>
    <x v="14"/>
    <x v="122"/>
    <n v="22789"/>
    <x v="124"/>
    <x v="1"/>
    <n v="2.2999999999999998"/>
    <x v="6"/>
    <s v="Medium HP"/>
    <n v="106.4"/>
    <n v="70.599999999999994"/>
    <n v="189.2"/>
    <n v="3.28"/>
    <n v="18.5"/>
    <n v="23"/>
    <d v="2012-11-09T00:00:00"/>
    <n v="73.503778190000006"/>
  </r>
  <r>
    <x v="125"/>
    <x v="24"/>
    <s v="Passenger"/>
    <x v="126"/>
    <x v="14"/>
    <x v="123"/>
    <n v="18255"/>
    <x v="125"/>
    <x v="0"/>
    <n v="2"/>
    <x v="48"/>
    <s v="Medium HP"/>
    <n v="102.6"/>
    <n v="67.400000000000006"/>
    <n v="182.2"/>
    <n v="2.99"/>
    <n v="16.899999999999999"/>
    <n v="23"/>
    <d v="2011-06-12T00:00:00"/>
    <n v="76.02304771"/>
  </r>
  <r>
    <x v="126"/>
    <x v="25"/>
    <s v="Passenger"/>
    <x v="127"/>
    <x v="9"/>
    <x v="124"/>
    <n v="9200"/>
    <x v="126"/>
    <x v="0"/>
    <n v="1.9"/>
    <x v="55"/>
    <s v="Medium HP"/>
    <n v="102.4"/>
    <n v="66.400000000000006"/>
    <n v="176.9"/>
    <n v="2.3319999999999999"/>
    <n v="12.1"/>
    <n v="33"/>
    <d v="2012-08-16T00:00:00"/>
    <n v="39.986424749999998"/>
  </r>
  <r>
    <x v="127"/>
    <x v="25"/>
    <s v="Passenger"/>
    <x v="128"/>
    <x v="0"/>
    <x v="125"/>
    <n v="10590"/>
    <x v="127"/>
    <x v="0"/>
    <n v="1.9"/>
    <x v="55"/>
    <s v="Medium HP"/>
    <n v="102.4"/>
    <n v="66.400000000000006"/>
    <n v="180"/>
    <n v="2.367"/>
    <n v="12.1"/>
    <n v="33"/>
    <d v="2011-03-16T00:00:00"/>
    <n v="40.700072419999998"/>
  </r>
  <r>
    <x v="128"/>
    <x v="25"/>
    <s v="Passenger"/>
    <x v="129"/>
    <x v="8"/>
    <x v="126"/>
    <n v="10790"/>
    <x v="128"/>
    <x v="0"/>
    <n v="1.9"/>
    <x v="56"/>
    <s v="Medium HP"/>
    <n v="102.4"/>
    <n v="66.400000000000006"/>
    <n v="176.9"/>
    <n v="2.452"/>
    <n v="12.1"/>
    <n v="31"/>
    <d v="2011-01-15T00:00:00"/>
    <n v="49.865773670000003"/>
  </r>
  <r>
    <x v="129"/>
    <x v="25"/>
    <s v="Passenger"/>
    <x v="130"/>
    <x v="8"/>
    <x v="127"/>
    <n v="13700"/>
    <x v="129"/>
    <x v="0"/>
    <n v="2.2000000000000002"/>
    <x v="57"/>
    <s v="Medium HP"/>
    <n v="106.5"/>
    <n v="69"/>
    <n v="190.4"/>
    <n v="3.0750000000000002"/>
    <n v="13.1"/>
    <n v="27"/>
    <d v="2011-08-05T00:00:00"/>
    <n v="56.295243040000003"/>
  </r>
  <r>
    <x v="130"/>
    <x v="25"/>
    <s v="Passenger"/>
    <x v="131"/>
    <x v="0"/>
    <x v="128"/>
    <n v="9900"/>
    <x v="130"/>
    <x v="1"/>
    <n v="2.2000000000000002"/>
    <x v="57"/>
    <s v="Medium HP"/>
    <n v="106.5"/>
    <n v="69"/>
    <n v="190.4"/>
    <n v="2.91"/>
    <n v="13.1"/>
    <n v="28"/>
    <d v="2012-12-04T00:00:00"/>
    <n v="54.819728249999997"/>
  </r>
  <r>
    <x v="131"/>
    <x v="26"/>
    <s v="Passenger"/>
    <x v="132"/>
    <x v="7"/>
    <x v="129"/>
    <n v="16770"/>
    <x v="131"/>
    <x v="0"/>
    <n v="2.5"/>
    <x v="58"/>
    <s v="Medium HP"/>
    <n v="103.5"/>
    <n v="67.5"/>
    <n v="185.8"/>
    <n v="3.415"/>
    <n v="16.899999999999999"/>
    <n v="25"/>
    <d v="2011-07-07T00:00:00"/>
    <n v="67.765907600000006"/>
  </r>
  <r>
    <x v="132"/>
    <x v="26"/>
    <s v="Car"/>
    <x v="133"/>
    <x v="3"/>
    <x v="130"/>
    <n v="14832"/>
    <x v="132"/>
    <x v="0"/>
    <n v="2.5"/>
    <x v="58"/>
    <s v="Medium HP"/>
    <n v="99.4"/>
    <n v="68.3"/>
    <n v="175.2"/>
    <n v="3.125"/>
    <n v="15.9"/>
    <n v="24"/>
    <d v="2012-09-10T00:00:00"/>
    <n v="66.762943309999997"/>
  </r>
  <r>
    <x v="133"/>
    <x v="27"/>
    <s v="Passenger"/>
    <x v="134"/>
    <x v="3"/>
    <x v="131"/>
    <n v="10025"/>
    <x v="133"/>
    <x v="0"/>
    <n v="1.8"/>
    <x v="16"/>
    <s v="Medium HP"/>
    <n v="97"/>
    <n v="66.7"/>
    <n v="174"/>
    <n v="2.42"/>
    <n v="13.2"/>
    <n v="33"/>
    <d v="2011-04-11T00:00:00"/>
    <n v="47.96897242"/>
  </r>
  <r>
    <x v="134"/>
    <x v="27"/>
    <s v="Passenger"/>
    <x v="135"/>
    <x v="13"/>
    <x v="132"/>
    <n v="13245"/>
    <x v="134"/>
    <x v="0"/>
    <n v="2.2000000000000002"/>
    <x v="59"/>
    <s v="Medium HP"/>
    <n v="105.2"/>
    <n v="70.099999999999994"/>
    <n v="188.5"/>
    <n v="2.9980000000000002"/>
    <n v="18.5"/>
    <n v="27"/>
    <d v="2011-02-10T00:00:00"/>
    <n v="54.372419649999998"/>
  </r>
  <r>
    <x v="135"/>
    <x v="27"/>
    <s v="Passenger"/>
    <x v="136"/>
    <x v="1"/>
    <x v="133"/>
    <n v="18140"/>
    <x v="135"/>
    <x v="0"/>
    <n v="3"/>
    <x v="2"/>
    <s v="Medium HP"/>
    <n v="107.1"/>
    <n v="71.7"/>
    <n v="191.9"/>
    <n v="3.4169999999999998"/>
    <n v="18.5"/>
    <n v="26"/>
    <d v="2011-08-31T00:00:00"/>
    <n v="84.911898260000001"/>
  </r>
  <r>
    <x v="136"/>
    <x v="27"/>
    <s v="Passenger"/>
    <x v="137"/>
    <x v="0"/>
    <x v="134"/>
    <n v="15445"/>
    <x v="136"/>
    <x v="0"/>
    <n v="1.8"/>
    <x v="0"/>
    <s v="Medium HP"/>
    <n v="102.4"/>
    <n v="68.3"/>
    <n v="170.5"/>
    <n v="2.4249999999999998"/>
    <n v="14.5"/>
    <n v="31"/>
    <d v="2012-12-29T00:00:00"/>
    <n v="56.496030339999997"/>
  </r>
  <r>
    <x v="137"/>
    <x v="27"/>
    <s v="Car"/>
    <x v="138"/>
    <x v="4"/>
    <x v="135"/>
    <n v="9575"/>
    <x v="137"/>
    <x v="0"/>
    <n v="2.4"/>
    <x v="60"/>
    <s v="Medium HP"/>
    <n v="103.3"/>
    <n v="66.5"/>
    <n v="178.7"/>
    <n v="2.58"/>
    <n v="15.1"/>
    <n v="23"/>
    <d v="2011-08-01T00:00:00"/>
    <n v="55.297116580000001"/>
  </r>
  <r>
    <x v="138"/>
    <x v="27"/>
    <s v="Car"/>
    <x v="139"/>
    <x v="0"/>
    <x v="136"/>
    <n v="18689"/>
    <x v="138"/>
    <x v="0"/>
    <n v="3"/>
    <x v="61"/>
    <s v="Medium HP"/>
    <n v="114.2"/>
    <n v="73.400000000000006"/>
    <n v="193.5"/>
    <n v="3.7589999999999999"/>
    <n v="20.9"/>
    <n v="22"/>
    <d v="2012-10-05T00:00:00"/>
    <n v="78.027219470000006"/>
  </r>
  <r>
    <x v="139"/>
    <x v="27"/>
    <s v="Car"/>
    <x v="140"/>
    <x v="15"/>
    <x v="137"/>
    <n v="13325"/>
    <x v="139"/>
    <x v="0"/>
    <n v="2"/>
    <x v="62"/>
    <s v="Medium HP"/>
    <n v="94.9"/>
    <n v="66.7"/>
    <n v="163.80000000000001"/>
    <n v="2.6680000000000001"/>
    <n v="15.3"/>
    <n v="27"/>
    <d v="2011-05-06T00:00:00"/>
    <n v="51.955108869999997"/>
  </r>
  <r>
    <x v="140"/>
    <x v="27"/>
    <s v="Car"/>
    <x v="141"/>
    <x v="11"/>
    <x v="138"/>
    <n v="19425"/>
    <x v="140"/>
    <x v="0"/>
    <n v="2.7"/>
    <x v="3"/>
    <s v="Medium HP"/>
    <n v="105.3"/>
    <n v="66.5"/>
    <n v="183.3"/>
    <n v="3.44"/>
    <n v="18.5"/>
    <n v="23"/>
    <d v="2011-03-07T00:00:00"/>
    <n v="62.35557713"/>
  </r>
  <r>
    <x v="141"/>
    <x v="27"/>
    <s v="Car"/>
    <x v="142"/>
    <x v="7"/>
    <x v="139"/>
    <n v="34080"/>
    <x v="141"/>
    <x v="1"/>
    <n v="4.7"/>
    <x v="24"/>
    <s v="Medium HP"/>
    <n v="112.2"/>
    <n v="76.400000000000006"/>
    <n v="192.5"/>
    <n v="5.1150000000000002"/>
    <n v="25.4"/>
    <n v="15"/>
    <d v="2011-09-25T00:00:00"/>
    <n v="102.5289842"/>
  </r>
  <r>
    <x v="142"/>
    <x v="28"/>
    <s v="Passenger"/>
    <x v="143"/>
    <x v="0"/>
    <x v="140"/>
    <n v="11425"/>
    <x v="142"/>
    <x v="0"/>
    <n v="2"/>
    <x v="13"/>
    <s v="Medium HP"/>
    <n v="98.9"/>
    <n v="68.3"/>
    <n v="163.30000000000001"/>
    <n v="2.7669999999999999"/>
    <n v="14.5"/>
    <n v="26"/>
    <d v="2011-01-24T00:00:00"/>
    <n v="46.943876760000002"/>
  </r>
  <r>
    <x v="143"/>
    <x v="28"/>
    <s v="Passenger"/>
    <x v="144"/>
    <x v="1"/>
    <x v="141"/>
    <n v="13240"/>
    <x v="143"/>
    <x v="0"/>
    <n v="2"/>
    <x v="13"/>
    <s v="Medium HP"/>
    <n v="98.9"/>
    <n v="68.3"/>
    <n v="172.3"/>
    <n v="2.8530000000000002"/>
    <n v="14.5"/>
    <n v="26"/>
    <d v="2011-08-27T00:00:00"/>
    <n v="47.638236659999997"/>
  </r>
  <r>
    <x v="144"/>
    <x v="28"/>
    <s v="Passenger"/>
    <x v="145"/>
    <x v="0"/>
    <x v="142"/>
    <n v="16725"/>
    <x v="144"/>
    <x v="0"/>
    <n v="1.8"/>
    <x v="3"/>
    <s v="Medium HP"/>
    <n v="106.4"/>
    <n v="68.5"/>
    <n v="184.1"/>
    <n v="3.0430000000000001"/>
    <n v="16.399999999999999"/>
    <n v="27"/>
    <d v="2012-10-30T00:00:00"/>
    <n v="61.701381359999999"/>
  </r>
  <r>
    <x v="145"/>
    <x v="28"/>
    <s v="Passenger"/>
    <x v="146"/>
    <x v="10"/>
    <x v="143"/>
    <n v="16575"/>
    <x v="145"/>
    <x v="0"/>
    <n v="2"/>
    <x v="13"/>
    <s v="Medium HP"/>
    <n v="97.4"/>
    <n v="66.7"/>
    <n v="160.4"/>
    <n v="3.0790000000000002"/>
    <n v="13.7"/>
    <n v="26"/>
    <d v="2011-05-31T00:00:00"/>
    <n v="48.907372250000002"/>
  </r>
  <r>
    <x v="146"/>
    <x v="28"/>
    <s v="Passenger"/>
    <x v="147"/>
    <x v="0"/>
    <x v="144"/>
    <n v="13760"/>
    <x v="146"/>
    <x v="0"/>
    <n v="2"/>
    <x v="13"/>
    <s v="Medium HP"/>
    <n v="98.9"/>
    <n v="68.3"/>
    <n v="163.30000000000001"/>
    <n v="2.762"/>
    <n v="14.6"/>
    <n v="26"/>
    <d v="2011-04-01T00:00:00"/>
    <n v="47.946841059999997"/>
  </r>
  <r>
    <x v="147"/>
    <x v="28"/>
    <s v="Passenger"/>
    <x v="148"/>
    <x v="1"/>
    <x v="145"/>
    <n v="11986"/>
    <x v="147"/>
    <x v="0"/>
    <n v="2"/>
    <x v="13"/>
    <s v="Medium HP"/>
    <n v="98.9"/>
    <n v="67.900000000000006"/>
    <n v="161.1"/>
    <n v="2.7690000000000001"/>
    <n v="14.5"/>
    <n v="26"/>
    <d v="2011-10-20T00:00:00"/>
    <n v="47.329632259999997"/>
  </r>
  <r>
    <x v="148"/>
    <x v="29"/>
    <s v="Passenger"/>
    <x v="149"/>
    <x v="10"/>
    <x v="146"/>
    <n v="14334"/>
    <x v="148"/>
    <x v="1"/>
    <n v="1.9"/>
    <x v="63"/>
    <s v="Medium HP"/>
    <n v="100.5"/>
    <n v="67.599999999999994"/>
    <n v="176.6"/>
    <n v="2.9980000000000002"/>
    <n v="15.8"/>
    <n v="25"/>
    <d v="2011-02-18T00:00:00"/>
    <n v="66.113056799999995"/>
  </r>
  <r>
    <x v="149"/>
    <x v="29"/>
    <s v="Passenger"/>
    <x v="150"/>
    <x v="0"/>
    <x v="147"/>
    <n v="15252"/>
    <x v="149"/>
    <x v="1"/>
    <n v="1.9"/>
    <x v="63"/>
    <s v="Medium HP"/>
    <n v="100.5"/>
    <n v="67.599999999999994"/>
    <n v="176.6"/>
    <n v="3.0419999999999998"/>
    <n v="15.8"/>
    <n v="25"/>
    <d v="2011-09-21T00:00:00"/>
    <n v="66.498812299999997"/>
  </r>
  <r>
    <x v="150"/>
    <x v="29"/>
    <s v="Passenger"/>
    <x v="151"/>
    <x v="8"/>
    <x v="148"/>
    <n v="18900"/>
    <x v="150"/>
    <x v="1"/>
    <n v="2.4"/>
    <x v="19"/>
    <s v="Medium HP"/>
    <n v="104.9"/>
    <n v="69.3"/>
    <n v="185.9"/>
    <n v="3.2080000000000002"/>
    <n v="17.899999999999999"/>
    <n v="25"/>
    <d v="2012-11-24T00:00:00"/>
    <n v="70.654495449999999"/>
  </r>
  <r>
    <x v="151"/>
    <x v="29"/>
    <s v="Passenger"/>
    <x v="152"/>
    <x v="0"/>
    <x v="149"/>
    <n v="20223"/>
    <x v="151"/>
    <x v="0"/>
    <n v="2.4"/>
    <x v="19"/>
    <s v="Medium HP"/>
    <n v="104.9"/>
    <n v="69.3"/>
    <n v="186.2"/>
    <n v="3.2589999999999999"/>
    <n v="17.899999999999999"/>
    <n v="25"/>
    <d v="2011-06-25T00:00:00"/>
    <n v="71.1559776"/>
  </r>
  <r>
    <x v="152"/>
    <x v="29"/>
    <s v="Passenger"/>
    <x v="153"/>
    <x v="7"/>
    <x v="150"/>
    <n v="34175"/>
    <x v="152"/>
    <x v="0"/>
    <n v="2.2999999999999998"/>
    <x v="64"/>
    <s v="Medium HP"/>
    <n v="104.9"/>
    <n v="71.5"/>
    <n v="185.7"/>
    <n v="3.601"/>
    <n v="18.5"/>
    <n v="23"/>
    <d v="2011-04-26T00:00:00"/>
    <n v="101.6233572"/>
  </r>
  <r>
    <x v="153"/>
    <x v="29"/>
    <s v="Passenger"/>
    <x v="154"/>
    <x v="0"/>
    <x v="151"/>
    <n v="26403"/>
    <x v="153"/>
    <x v="0"/>
    <n v="2.9"/>
    <x v="65"/>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20" firstHeaderRow="0" firstDataRow="1" firstDataCol="1"/>
  <pivotFields count="20">
    <pivotField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showAll="0">
      <items count="31">
        <item x="0"/>
        <item x="1"/>
        <item x="2"/>
        <item x="3"/>
        <item x="4"/>
        <item x="5"/>
        <item x="6"/>
        <item x="7"/>
        <item x="8"/>
        <item x="9"/>
        <item x="10"/>
        <item x="11"/>
        <item x="12"/>
        <item x="13"/>
        <item x="14"/>
        <item x="15"/>
        <item x="18"/>
        <item x="17"/>
        <item x="16"/>
        <item x="19"/>
        <item x="20"/>
        <item x="21"/>
        <item x="22"/>
        <item x="23"/>
        <item x="24"/>
        <item x="25"/>
        <item x="26"/>
        <item x="27"/>
        <item x="28"/>
        <item x="29"/>
        <item t="default"/>
      </items>
    </pivotField>
    <pivotField showAll="0"/>
    <pivotField dataField="1"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axis="axisRow" showAll="0">
      <items count="17">
        <item x="8"/>
        <item x="6"/>
        <item x="13"/>
        <item x="2"/>
        <item x="11"/>
        <item x="7"/>
        <item x="15"/>
        <item x="3"/>
        <item x="14"/>
        <item x="1"/>
        <item x="12"/>
        <item x="5"/>
        <item x="9"/>
        <item x="4"/>
        <item x="10"/>
        <item x="0"/>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numFmtId="165" showAll="0"/>
    <pivotField numFmtId="9" showAll="0"/>
    <pivotField showAll="0"/>
    <pivotField showAll="0"/>
    <pivotField showAll="0">
      <items count="67">
        <item x="17"/>
        <item x="34"/>
        <item x="55"/>
        <item x="31"/>
        <item x="28"/>
        <item x="25"/>
        <item x="41"/>
        <item x="13"/>
        <item x="29"/>
        <item x="16"/>
        <item x="56"/>
        <item x="46"/>
        <item x="51"/>
        <item x="62"/>
        <item x="20"/>
        <item x="59"/>
        <item x="32"/>
        <item x="57"/>
        <item x="0"/>
        <item x="60"/>
        <item x="43"/>
        <item x="33"/>
        <item x="35"/>
        <item x="3"/>
        <item x="47"/>
        <item x="42"/>
        <item x="27"/>
        <item x="63"/>
        <item x="44"/>
        <item x="18"/>
        <item x="58"/>
        <item x="19"/>
        <item x="6"/>
        <item x="45"/>
        <item x="8"/>
        <item x="14"/>
        <item x="48"/>
        <item x="26"/>
        <item x="7"/>
        <item x="61"/>
        <item x="37"/>
        <item x="4"/>
        <item x="65"/>
        <item x="22"/>
        <item x="10"/>
        <item x="2"/>
        <item x="40"/>
        <item x="54"/>
        <item x="30"/>
        <item x="49"/>
        <item x="52"/>
        <item x="1"/>
        <item x="36"/>
        <item x="24"/>
        <item x="64"/>
        <item x="9"/>
        <item x="53"/>
        <item x="21"/>
        <item x="12"/>
        <item x="11"/>
        <item x="39"/>
        <item x="38"/>
        <item x="50"/>
        <item x="5"/>
        <item x="15"/>
        <item x="23"/>
        <item t="default"/>
      </items>
    </pivotField>
    <pivotField showAll="0"/>
    <pivotField showAll="0"/>
    <pivotField showAll="0"/>
    <pivotField showAll="0"/>
    <pivotField showAll="0"/>
    <pivotField showAll="0"/>
    <pivotField showAll="0"/>
    <pivotField numFmtId="14" showAll="0"/>
    <pivotField showAll="0"/>
  </pivotFields>
  <rowFields count="1">
    <field x="4"/>
  </rowFields>
  <rowItems count="17">
    <i>
      <x/>
    </i>
    <i>
      <x v="1"/>
    </i>
    <i>
      <x v="2"/>
    </i>
    <i>
      <x v="3"/>
    </i>
    <i>
      <x v="4"/>
    </i>
    <i>
      <x v="5"/>
    </i>
    <i>
      <x v="6"/>
    </i>
    <i>
      <x v="7"/>
    </i>
    <i>
      <x v="8"/>
    </i>
    <i>
      <x v="9"/>
    </i>
    <i>
      <x v="10"/>
    </i>
    <i>
      <x v="11"/>
    </i>
    <i>
      <x v="12"/>
    </i>
    <i>
      <x v="13"/>
    </i>
    <i>
      <x v="14"/>
    </i>
    <i>
      <x v="15"/>
    </i>
    <i t="grand">
      <x/>
    </i>
  </rowItems>
  <colFields count="1">
    <field x="-2"/>
  </colFields>
  <colItems count="2">
    <i>
      <x/>
    </i>
    <i i="1">
      <x v="1"/>
    </i>
  </colItems>
  <dataFields count="2">
    <dataField name="Sum of Price" fld="5" baseField="0" baseItem="0"/>
    <dataField name="Sum of Unit Sales" fld="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58" firstHeaderRow="1"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showAll="0">
      <items count="31">
        <item x="0"/>
        <item x="1"/>
        <item x="2"/>
        <item x="3"/>
        <item x="4"/>
        <item x="5"/>
        <item x="6"/>
        <item x="7"/>
        <item x="8"/>
        <item x="9"/>
        <item x="10"/>
        <item x="11"/>
        <item x="12"/>
        <item x="13"/>
        <item x="14"/>
        <item x="15"/>
        <item x="18"/>
        <item x="17"/>
        <item x="16"/>
        <item x="19"/>
        <item x="20"/>
        <item x="21"/>
        <item x="22"/>
        <item x="23"/>
        <item x="24"/>
        <item x="25"/>
        <item x="26"/>
        <item x="27"/>
        <item x="28"/>
        <item x="29"/>
        <item t="default"/>
      </items>
    </pivotField>
    <pivotField showAll="0"/>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showAll="0">
      <items count="17">
        <item x="8"/>
        <item x="6"/>
        <item x="13"/>
        <item x="2"/>
        <item x="11"/>
        <item x="7"/>
        <item x="15"/>
        <item x="3"/>
        <item x="14"/>
        <item x="1"/>
        <item x="12"/>
        <item x="5"/>
        <item x="9"/>
        <item x="4"/>
        <item x="10"/>
        <item x="0"/>
        <item t="default"/>
      </items>
    </pivotField>
    <pivotField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numFmtId="165" showAll="0"/>
    <pivotField dataField="1" numFmtId="9" showAll="0"/>
    <pivotField showAll="0">
      <items count="3">
        <item x="0"/>
        <item x="1"/>
        <item t="default"/>
      </items>
    </pivotField>
    <pivotField showAll="0"/>
    <pivotField showAll="0">
      <items count="67">
        <item x="17"/>
        <item x="34"/>
        <item x="55"/>
        <item x="31"/>
        <item x="28"/>
        <item x="25"/>
        <item x="41"/>
        <item x="13"/>
        <item x="29"/>
        <item x="16"/>
        <item x="56"/>
        <item x="46"/>
        <item x="51"/>
        <item x="62"/>
        <item x="20"/>
        <item x="59"/>
        <item x="32"/>
        <item x="57"/>
        <item x="0"/>
        <item x="60"/>
        <item x="43"/>
        <item x="33"/>
        <item x="35"/>
        <item x="3"/>
        <item x="47"/>
        <item x="42"/>
        <item x="27"/>
        <item x="63"/>
        <item x="44"/>
        <item x="18"/>
        <item x="58"/>
        <item x="19"/>
        <item x="6"/>
        <item x="45"/>
        <item x="8"/>
        <item x="14"/>
        <item x="48"/>
        <item x="26"/>
        <item x="7"/>
        <item x="61"/>
        <item x="37"/>
        <item x="4"/>
        <item x="65"/>
        <item x="22"/>
        <item x="10"/>
        <item x="2"/>
        <item x="40"/>
        <item x="54"/>
        <item x="30"/>
        <item x="49"/>
        <item x="52"/>
        <item x="1"/>
        <item x="36"/>
        <item x="24"/>
        <item x="64"/>
        <item x="9"/>
        <item x="53"/>
        <item x="21"/>
        <item x="12"/>
        <item x="11"/>
        <item x="39"/>
        <item x="38"/>
        <item x="50"/>
        <item x="5"/>
        <item x="15"/>
        <item x="23"/>
        <item t="default"/>
      </items>
    </pivotField>
    <pivotField showAll="0"/>
    <pivotField showAll="0"/>
    <pivotField showAll="0"/>
    <pivotField showAll="0"/>
    <pivotField showAll="0"/>
    <pivotField showAll="0"/>
    <pivotField showAll="0"/>
    <pivotField numFmtId="14" showAll="0"/>
    <pivotField showAll="0"/>
  </pivotFields>
  <rowFields count="1">
    <field x="0"/>
  </rowFields>
  <rowItems count="1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t="grand">
      <x/>
    </i>
  </rowItems>
  <colItems count="1">
    <i/>
  </colItems>
  <dataFields count="1">
    <dataField name="Sum of Retention %"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34" firstHeaderRow="1" firstDataRow="1" firstDataCol="1"/>
  <pivotFields count="20">
    <pivotField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x="0"/>
        <item x="1"/>
        <item x="2"/>
        <item x="3"/>
        <item x="4"/>
        <item x="5"/>
        <item x="6"/>
        <item x="7"/>
        <item x="8"/>
        <item x="9"/>
        <item x="10"/>
        <item x="11"/>
        <item x="12"/>
        <item x="13"/>
        <item x="14"/>
        <item x="15"/>
        <item x="18"/>
        <item x="17"/>
        <item x="16"/>
        <item x="19"/>
        <item x="20"/>
        <item x="21"/>
        <item x="22"/>
        <item x="23"/>
        <item x="24"/>
        <item x="25"/>
        <item x="26"/>
        <item x="27"/>
        <item x="28"/>
        <item x="29"/>
        <item t="default"/>
      </items>
    </pivotField>
    <pivotField showAll="0"/>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showAll="0">
      <items count="17">
        <item x="8"/>
        <item x="6"/>
        <item x="13"/>
        <item x="2"/>
        <item x="11"/>
        <item x="7"/>
        <item x="15"/>
        <item x="3"/>
        <item x="14"/>
        <item x="1"/>
        <item x="12"/>
        <item x="5"/>
        <item x="9"/>
        <item x="4"/>
        <item x="10"/>
        <item x="0"/>
        <item t="default"/>
      </items>
    </pivotField>
    <pivotField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numFmtId="165" showAll="0"/>
    <pivotField numFmtId="9" showAll="0">
      <items count="155">
        <item x="12"/>
        <item x="76"/>
        <item x="75"/>
        <item x="35"/>
        <item x="46"/>
        <item x="50"/>
        <item x="116"/>
        <item x="74"/>
        <item x="22"/>
        <item x="84"/>
        <item x="10"/>
        <item x="36"/>
        <item x="78"/>
        <item x="20"/>
        <item x="109"/>
        <item x="100"/>
        <item x="120"/>
        <item x="119"/>
        <item x="25"/>
        <item x="54"/>
        <item x="47"/>
        <item x="13"/>
        <item x="9"/>
        <item x="104"/>
        <item x="101"/>
        <item x="28"/>
        <item x="86"/>
        <item x="102"/>
        <item x="16"/>
        <item x="45"/>
        <item x="62"/>
        <item x="21"/>
        <item x="77"/>
        <item x="105"/>
        <item x="82"/>
        <item x="111"/>
        <item x="60"/>
        <item x="103"/>
        <item x="14"/>
        <item x="112"/>
        <item x="79"/>
        <item x="31"/>
        <item x="26"/>
        <item x="148"/>
        <item x="33"/>
        <item x="43"/>
        <item x="44"/>
        <item x="51"/>
        <item x="83"/>
        <item x="29"/>
        <item x="106"/>
        <item x="27"/>
        <item x="149"/>
        <item x="99"/>
        <item x="108"/>
        <item x="5"/>
        <item x="110"/>
        <item x="32"/>
        <item x="11"/>
        <item x="66"/>
        <item x="113"/>
        <item x="115"/>
        <item x="49"/>
        <item x="118"/>
        <item x="15"/>
        <item x="23"/>
        <item x="53"/>
        <item x="52"/>
        <item x="24"/>
        <item x="89"/>
        <item x="87"/>
        <item x="34"/>
        <item x="141"/>
        <item x="58"/>
        <item x="130"/>
        <item x="80"/>
        <item x="41"/>
        <item x="61"/>
        <item x="63"/>
        <item x="17"/>
        <item x="19"/>
        <item x="150"/>
        <item x="124"/>
        <item x="4"/>
        <item x="18"/>
        <item x="95"/>
        <item x="67"/>
        <item x="125"/>
        <item x="1"/>
        <item x="96"/>
        <item x="151"/>
        <item x="117"/>
        <item x="48"/>
        <item x="2"/>
        <item x="114"/>
        <item x="107"/>
        <item x="93"/>
        <item x="135"/>
        <item x="92"/>
        <item x="40"/>
        <item x="129"/>
        <item x="39"/>
        <item x="72"/>
        <item x="153"/>
        <item x="132"/>
        <item x="131"/>
        <item x="88"/>
        <item x="97"/>
        <item x="71"/>
        <item x="59"/>
        <item x="152"/>
        <item x="147"/>
        <item x="128"/>
        <item x="134"/>
        <item x="0"/>
        <item x="55"/>
        <item x="133"/>
        <item x="142"/>
        <item x="30"/>
        <item x="38"/>
        <item x="64"/>
        <item x="146"/>
        <item x="144"/>
        <item x="139"/>
        <item x="143"/>
        <item x="98"/>
        <item x="42"/>
        <item x="90"/>
        <item x="81"/>
        <item x="145"/>
        <item x="137"/>
        <item x="91"/>
        <item x="94"/>
        <item x="138"/>
        <item x="37"/>
        <item x="85"/>
        <item x="70"/>
        <item x="73"/>
        <item x="127"/>
        <item x="69"/>
        <item x="122"/>
        <item x="68"/>
        <item x="7"/>
        <item x="56"/>
        <item x="126"/>
        <item x="57"/>
        <item x="140"/>
        <item x="123"/>
        <item x="6"/>
        <item x="136"/>
        <item x="3"/>
        <item x="8"/>
        <item x="65"/>
        <item x="121"/>
        <item t="default"/>
      </items>
    </pivotField>
    <pivotField showAll="0"/>
    <pivotField showAll="0"/>
    <pivotField dataField="1" showAll="0">
      <items count="67">
        <item x="17"/>
        <item x="34"/>
        <item x="55"/>
        <item x="31"/>
        <item x="28"/>
        <item x="25"/>
        <item x="41"/>
        <item x="13"/>
        <item x="29"/>
        <item x="16"/>
        <item x="56"/>
        <item x="46"/>
        <item x="51"/>
        <item x="62"/>
        <item x="20"/>
        <item x="59"/>
        <item x="32"/>
        <item x="57"/>
        <item x="0"/>
        <item x="60"/>
        <item x="43"/>
        <item x="33"/>
        <item x="35"/>
        <item x="3"/>
        <item x="47"/>
        <item x="42"/>
        <item x="27"/>
        <item x="63"/>
        <item x="44"/>
        <item x="18"/>
        <item x="58"/>
        <item x="19"/>
        <item x="6"/>
        <item x="45"/>
        <item x="8"/>
        <item x="14"/>
        <item x="48"/>
        <item x="26"/>
        <item x="7"/>
        <item x="61"/>
        <item x="37"/>
        <item x="4"/>
        <item x="65"/>
        <item x="22"/>
        <item x="10"/>
        <item x="2"/>
        <item x="40"/>
        <item x="54"/>
        <item x="30"/>
        <item x="49"/>
        <item x="52"/>
        <item x="1"/>
        <item x="36"/>
        <item x="24"/>
        <item x="64"/>
        <item x="9"/>
        <item x="53"/>
        <item x="21"/>
        <item x="12"/>
        <item x="11"/>
        <item x="39"/>
        <item x="38"/>
        <item x="50"/>
        <item x="5"/>
        <item x="15"/>
        <item x="23"/>
        <item t="default"/>
      </items>
    </pivotField>
    <pivotField showAll="0"/>
    <pivotField showAll="0"/>
    <pivotField showAll="0"/>
    <pivotField showAll="0"/>
    <pivotField showAll="0"/>
    <pivotField showAll="0"/>
    <pivotField showAll="0"/>
    <pivotField numFmtId="14" showAll="0"/>
    <pivotField showAll="0"/>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Horsepower" fld="10" baseField="0" baseItem="0"/>
  </dataField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8" firstHeaderRow="1"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showAll="0">
      <items count="31">
        <item x="0"/>
        <item x="1"/>
        <item x="2"/>
        <item x="3"/>
        <item x="4"/>
        <item x="5"/>
        <item x="6"/>
        <item x="7"/>
        <item x="8"/>
        <item x="9"/>
        <item x="10"/>
        <item x="11"/>
        <item x="12"/>
        <item x="13"/>
        <item x="14"/>
        <item x="15"/>
        <item x="18"/>
        <item x="17"/>
        <item x="16"/>
        <item x="19"/>
        <item x="20"/>
        <item x="21"/>
        <item x="22"/>
        <item x="23"/>
        <item x="24"/>
        <item x="25"/>
        <item x="26"/>
        <item x="27"/>
        <item x="28"/>
        <item x="29"/>
        <item t="default"/>
      </items>
    </pivotField>
    <pivotField showAll="0"/>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showAll="0">
      <items count="17">
        <item x="8"/>
        <item x="6"/>
        <item x="13"/>
        <item x="2"/>
        <item x="11"/>
        <item x="7"/>
        <item x="15"/>
        <item x="3"/>
        <item x="14"/>
        <item x="1"/>
        <item x="12"/>
        <item x="5"/>
        <item x="9"/>
        <item x="4"/>
        <item x="10"/>
        <item x="0"/>
        <item t="default"/>
      </items>
    </pivotField>
    <pivotField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items count="67">
        <item x="17"/>
        <item x="34"/>
        <item x="55"/>
        <item x="31"/>
        <item x="28"/>
        <item x="25"/>
        <item x="41"/>
        <item x="13"/>
        <item x="29"/>
        <item x="16"/>
        <item x="56"/>
        <item x="46"/>
        <item x="51"/>
        <item x="62"/>
        <item x="20"/>
        <item x="59"/>
        <item x="32"/>
        <item x="57"/>
        <item x="0"/>
        <item x="60"/>
        <item x="43"/>
        <item x="33"/>
        <item x="35"/>
        <item x="3"/>
        <item x="47"/>
        <item x="42"/>
        <item x="27"/>
        <item x="63"/>
        <item x="44"/>
        <item x="18"/>
        <item x="58"/>
        <item x="19"/>
        <item x="6"/>
        <item x="45"/>
        <item x="8"/>
        <item x="14"/>
        <item x="48"/>
        <item x="26"/>
        <item x="7"/>
        <item x="61"/>
        <item x="37"/>
        <item x="4"/>
        <item x="65"/>
        <item x="22"/>
        <item x="10"/>
        <item x="2"/>
        <item x="40"/>
        <item x="54"/>
        <item x="30"/>
        <item x="49"/>
        <item x="52"/>
        <item x="1"/>
        <item x="36"/>
        <item x="24"/>
        <item x="64"/>
        <item x="9"/>
        <item x="53"/>
        <item x="21"/>
        <item x="12"/>
        <item x="11"/>
        <item x="39"/>
        <item x="38"/>
        <item x="50"/>
        <item x="5"/>
        <item x="15"/>
        <item x="23"/>
        <item t="default"/>
      </items>
    </pivotField>
    <pivotField showAll="0"/>
    <pivotField showAll="0"/>
    <pivotField showAll="0"/>
    <pivotField showAll="0"/>
    <pivotField showAll="0"/>
    <pivotField showAll="0"/>
    <pivotField showAll="0"/>
    <pivotField numFmtId="14" showAll="0"/>
    <pivotField showAll="0"/>
  </pivotFields>
  <rowFields count="1">
    <field x="0"/>
  </rowFields>
  <rowItems count="1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t="grand">
      <x/>
    </i>
  </rowItems>
  <colItems count="1">
    <i/>
  </colItems>
  <dataFields count="1">
    <dataField name="Sum of Year Resale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00000000-0013-0000-FFFF-FFFF01000000}" sourceName="Model">
  <pivotTables>
    <pivotTable tabId="19" name="PivotTable11"/>
    <pivotTable tabId="17" name="PivotTable9"/>
    <pivotTable tabId="18" name="PivotTable10"/>
    <pivotTable tabId="20" name="PivotTable12"/>
  </pivotTables>
  <data>
    <tabular pivotCacheId="1">
      <items count="154">
        <i x="81" s="1"/>
        <i x="32" s="1"/>
        <i x="6" s="1"/>
        <i x="7" s="1"/>
        <i x="140" s="1"/>
        <i x="8" s="1"/>
        <i x="125" s="1"/>
        <i x="124" s="1"/>
        <i x="3" s="1"/>
        <i x="4" s="1"/>
        <i x="5" s="1"/>
        <i x="60" s="1"/>
        <i x="56" s="1"/>
        <i x="108" s="1"/>
        <i x="100" s="1"/>
        <i x="109" s="1"/>
        <i x="135" s="1"/>
        <i x="34" s="1"/>
        <i x="147" s="1"/>
        <i x="119" s="1"/>
        <i x="121" s="1"/>
        <i x="110" s="1"/>
        <i x="112" s="1"/>
        <i x="152" s="1"/>
        <i x="145" s="1"/>
        <i x="22" s="1"/>
        <i x="134" s="1"/>
        <i x="43" s="1"/>
        <i x="123" s="1"/>
        <i x="122" s="1"/>
        <i x="16" s="1"/>
        <i x="18" s="1"/>
        <i x="90" s="1"/>
        <i x="136" s="1"/>
        <i x="9" s="1"/>
        <i x="66" s="1"/>
        <i x="30" s="1"/>
        <i x="55" s="1"/>
        <i x="97" s="1"/>
        <i x="96" s="1"/>
        <i x="29" s="1"/>
        <i x="74" s="1"/>
        <i x="46" s="1"/>
        <i x="133" s="1"/>
        <i x="23" s="1"/>
        <i x="85" s="1"/>
        <i x="49" s="1"/>
        <i x="57" s="1"/>
        <i x="106" s="1"/>
        <i x="41" s="1"/>
        <i x="13" s="1"/>
        <i x="80" s="1"/>
        <i x="42" s="1"/>
        <i x="91" s="1"/>
        <i x="78" s="1"/>
        <i x="61" s="1"/>
        <i x="15" s="1"/>
        <i x="68" s="1"/>
        <i x="17" s="1"/>
        <i x="44" s="1"/>
        <i x="52" s="1"/>
        <i x="50" s="1"/>
        <i x="117" s="1"/>
        <i x="48" s="1"/>
        <i x="132" s="1"/>
        <i x="105" s="1"/>
        <i x="54" s="1"/>
        <i x="79" s="1"/>
        <i x="142" s="1"/>
        <i x="116" s="1"/>
        <i x="67" s="1"/>
        <i x="87" s="1"/>
        <i x="118" s="1"/>
        <i x="69" s="1"/>
        <i x="70" s="1"/>
        <i x="146" s="1"/>
        <i x="63" s="1"/>
        <i x="26" s="1"/>
        <i x="0" s="1"/>
        <i x="36" s="1"/>
        <i x="107" s="1"/>
        <i x="143" s="1"/>
        <i x="141" s="1"/>
        <i x="12" s="1"/>
        <i x="31" s="1"/>
        <i x="130" s="1"/>
        <i x="71" s="1"/>
        <i x="20" s="1"/>
        <i x="129" s="1"/>
        <i x="72" s="1"/>
        <i x="19" s="1"/>
        <i x="101" s="1"/>
        <i x="98" s="1"/>
        <i x="25" s="1"/>
        <i x="77" s="1"/>
        <i x="120" s="1"/>
        <i x="21" s="1"/>
        <i x="82" s="1"/>
        <i x="83" s="1"/>
        <i x="88" s="1"/>
        <i x="45" s="1"/>
        <i x="84" s="1"/>
        <i x="76" s="1"/>
        <i x="33" s="1"/>
        <i x="59" s="1"/>
        <i x="131" s="1"/>
        <i x="11" s="1"/>
        <i x="144" s="1"/>
        <i x="58" s="1"/>
        <i x="103" s="1"/>
        <i x="24" s="1"/>
        <i x="114" s="1"/>
        <i x="102" s="1"/>
        <i x="38" s="1"/>
        <i x="40" s="1"/>
        <i x="39" s="1"/>
        <i x="53" s="1"/>
        <i x="139" s="1"/>
        <i x="10" s="1"/>
        <i x="2" s="1"/>
        <i x="73" s="1"/>
        <i x="148" s="1"/>
        <i x="150" s="1"/>
        <i x="153" s="1"/>
        <i x="86" s="1"/>
        <i x="127" s="1"/>
        <i x="92" s="1"/>
        <i x="28" s="1"/>
        <i x="27" s="1"/>
        <i x="99" s="1"/>
        <i x="14" s="1"/>
        <i x="138" s="1"/>
        <i x="111" s="1"/>
        <i x="126" s="1"/>
        <i x="93" s="1"/>
        <i x="94" s="1"/>
        <i x="95" s="1"/>
        <i x="62" s="1"/>
        <i x="35" s="1"/>
        <i x="64" s="1"/>
        <i x="115" s="1"/>
        <i x="128" s="1"/>
        <i x="137" s="1"/>
        <i x="47" s="1"/>
        <i x="1" s="1"/>
        <i x="75" s="1"/>
        <i x="149" s="1"/>
        <i x="151" s="1"/>
        <i x="89" s="1"/>
        <i x="37" s="1"/>
        <i x="113" s="1"/>
        <i x="51" s="1"/>
        <i x="65" s="1"/>
        <i x="10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1" xr10:uid="{00000000-0013-0000-FFFF-FFFF02000000}" sourceName="Manufacturer">
  <pivotTables>
    <pivotTable tabId="19" name="PivotTable11"/>
    <pivotTable tabId="17" name="PivotTable9"/>
    <pivotTable tabId="18" name="PivotTable10"/>
    <pivotTable tabId="20" name="PivotTable12"/>
  </pivotTables>
  <data>
    <tabular pivotCacheId="1">
      <items count="30">
        <i x="0" s="1"/>
        <i x="1" s="1"/>
        <i x="2" s="1"/>
        <i x="3" s="1"/>
        <i x="4" s="1"/>
        <i x="5" s="1"/>
        <i x="6" s="1"/>
        <i x="7" s="1"/>
        <i x="8" s="1"/>
        <i x="9" s="1"/>
        <i x="10" s="1"/>
        <i x="11" s="1"/>
        <i x="12" s="1"/>
        <i x="13" s="1"/>
        <i x="14" s="1"/>
        <i x="15" s="1"/>
        <i x="18" s="1"/>
        <i x="17" s="1"/>
        <i x="16" s="1"/>
        <i x="19" s="1"/>
        <i x="20" s="1"/>
        <i x="21" s="1"/>
        <i x="22" s="1"/>
        <i x="23" s="1"/>
        <i x="24" s="1"/>
        <i x="25" s="1"/>
        <i x="26" s="1"/>
        <i x="27" s="1"/>
        <i x="28" s="1"/>
        <i x="2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Sales1" xr10:uid="{00000000-0013-0000-FFFF-FFFF03000000}" sourceName="Unit Sales">
  <pivotTables>
    <pivotTable tabId="19" name="PivotTable11"/>
    <pivotTable tabId="17" name="PivotTable9"/>
    <pivotTable tabId="18" name="PivotTable10"/>
    <pivotTable tabId="20" name="PivotTable12"/>
  </pivotTables>
  <data>
    <tabular pivotCacheId="1">
      <items count="155">
        <i x="81" s="1"/>
        <i x="37" s="1"/>
        <i x="97" s="1"/>
        <i x="106" s="1"/>
        <i x="123" s="1"/>
        <i x="5" s="1"/>
        <i x="95" s="1"/>
        <i x="124" s="1"/>
        <i x="115" s="1"/>
        <i x="93" s="1"/>
        <i x="70" s="1"/>
        <i x="153" s="1"/>
        <i x="150" s="1"/>
        <i x="34" s="1"/>
        <i x="129" s="1"/>
        <i x="113" s="1"/>
        <i x="147" s="1"/>
        <i x="80" s="1"/>
        <i x="71" s="1"/>
        <i x="15" s="1"/>
        <i x="27" s="1"/>
        <i x="94" s="1"/>
        <i x="130" s="1"/>
        <i x="2" s="1"/>
        <i x="122" s="1"/>
        <i x="72" s="1"/>
        <i x="125" s="1"/>
        <i x="7" s="1"/>
        <i x="146" s="1"/>
        <i x="143" s="1"/>
        <i x="142" s="1"/>
        <i x="16" s="1"/>
        <i x="82" s="1"/>
        <i x="96" s="1"/>
        <i x="126" s="1"/>
        <i x="69" s="1"/>
        <i x="58" s="1"/>
        <i x="31" s="1"/>
        <i x="74" s="1"/>
        <i x="84" s="1"/>
        <i x="109" s="1"/>
        <i x="17" s="1"/>
        <i x="151" s="1"/>
        <i x="64" s="1"/>
        <i x="14" s="1"/>
        <i x="39" s="1"/>
        <i x="92" s="1"/>
        <i x="0" s="1"/>
        <i x="149" s="1"/>
        <i x="8" s="1"/>
        <i x="152" s="1"/>
        <i x="23" s="1"/>
        <i x="90" s="1"/>
        <i x="4" s="1"/>
        <i x="154" s="1"/>
        <i x="6" s="1"/>
        <i x="118" s="1"/>
        <i x="110" s="1"/>
        <i x="89" s="1"/>
        <i x="3" s="1"/>
        <i x="25" s="1"/>
        <i x="76" s="1"/>
        <i x="63" s="1"/>
        <i x="68" s="1"/>
        <i x="114" s="1"/>
        <i x="111" s="1"/>
        <i x="128" s="1"/>
        <i x="20" s="1"/>
        <i x="140" s="1"/>
        <i x="77" s="1"/>
        <i x="22" s="1"/>
        <i x="85" s="1"/>
        <i x="102" s="1"/>
        <i x="91" s="1"/>
        <i x="88" s="1"/>
        <i x="11" s="1"/>
        <i x="98" s="1"/>
        <i x="62" s="1"/>
        <i x="32" s="1"/>
        <i x="40" s="1"/>
        <i x="29" s="1"/>
        <i x="24" s="1"/>
        <i x="30" s="1"/>
        <i x="112" s="1"/>
        <i x="28" s="1"/>
        <i x="133" s="1"/>
        <i x="137" s="1"/>
        <i x="46" s="1"/>
        <i x="120" s="1"/>
        <i x="107" s="1"/>
        <i x="83" s="1"/>
        <i x="10" s="1"/>
        <i x="1" s="1"/>
        <i x="121" s="1"/>
        <i x="60" s="1"/>
        <i x="78" s="1"/>
        <i x="103" s="1"/>
        <i x="21" s="1"/>
        <i x="99" s="1"/>
        <i x="132" s="1"/>
        <i x="75" s="1"/>
        <i x="148" s="1"/>
        <i x="131" s="1"/>
        <i x="145" s="1"/>
        <i x="73" s="1"/>
        <i x="116" s="1"/>
        <i x="104" s="1"/>
        <i x="65" s="1"/>
        <i x="79" s="1"/>
        <i x="49" s="1"/>
        <i x="13" s="1"/>
        <i x="136" s="1"/>
        <i x="105" s="1"/>
        <i x="139" s="1"/>
        <i x="61" s="1"/>
        <i x="86" s="1"/>
        <i x="141" s="1"/>
        <i x="44" s="1"/>
        <i x="35" s="1"/>
        <i x="57" s="1"/>
        <i x="59" s="1"/>
        <i x="33" s="1"/>
        <i x="101" s="1"/>
        <i x="108" s="1"/>
        <i x="66" s="1"/>
        <i x="127" s="1"/>
        <i x="87" s="1"/>
        <i x="12" s="1"/>
        <i x="144" s="1"/>
        <i x="138" s="1"/>
        <i x="36" s="1"/>
        <i x="100" s="1"/>
        <i x="9" s="1"/>
        <i x="119" s="1"/>
        <i x="42" s="1"/>
        <i x="26" s="1"/>
        <i x="41" s="1"/>
        <i x="45" s="1"/>
        <i x="52" s="1"/>
        <i x="117" s="1"/>
        <i x="19" s="1"/>
        <i x="134" s="1"/>
        <i x="18" s="1"/>
        <i x="51" s="1"/>
        <i x="67" s="1"/>
        <i x="48" s="1"/>
        <i x="43" s="1"/>
        <i x="55" s="1"/>
        <i x="53" s="1"/>
        <i x="38" s="1"/>
        <i x="56" s="1"/>
        <i x="47" s="1"/>
        <i x="135" s="1"/>
        <i x="50" s="1"/>
        <i x="5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1" xr10:uid="{00000000-0013-0000-FFFF-FFFF04000000}" sourceName="Price">
  <pivotTables>
    <pivotTable tabId="19" name="PivotTable11"/>
    <pivotTable tabId="17" name="PivotTable9"/>
    <pivotTable tabId="18" name="PivotTable10"/>
    <pivotTable tabId="20" name="PivotTable12"/>
  </pivotTables>
  <data>
    <tabular pivotCacheId="1">
      <items count="152">
        <i x="25" s="1"/>
        <i x="59" s="1"/>
        <i x="124" s="1"/>
        <i x="135" s="1"/>
        <i x="60" s="1"/>
        <i x="52" s="1"/>
        <i x="43" s="1"/>
        <i x="47" s="1"/>
        <i x="125" s="1"/>
        <i x="32" s="1"/>
        <i x="54" s="1"/>
        <i x="131" s="1"/>
        <i x="18" s="1"/>
        <i x="97" s="1"/>
        <i x="24" s="1"/>
        <i x="76" s="1"/>
        <i x="126" s="1"/>
        <i x="64" s="1"/>
        <i x="140" s="1"/>
        <i x="61" s="1"/>
        <i x="128" s="1"/>
        <i x="55" s="1"/>
        <i x="145" s="1"/>
        <i x="110" s="1"/>
        <i x="83" s="1"/>
        <i x="29" s="1"/>
        <i x="19" s="1"/>
        <i x="84" s="1"/>
        <i x="141" s="1"/>
        <i x="134" s="1"/>
        <i x="137" s="1"/>
        <i x="40" s="1"/>
        <i x="45" s="1"/>
        <i x="78" s="1"/>
        <i x="144" s="1"/>
        <i x="132" s="1"/>
        <i x="46" s="1"/>
        <i x="103" s="1"/>
        <i x="104" s="1"/>
        <i x="106" s="1"/>
        <i x="39" s="1"/>
        <i x="127" s="1"/>
        <i x="111" s="1"/>
        <i x="20" s="1"/>
        <i x="85" s="1"/>
        <i x="33" s="1"/>
        <i x="77" s="1"/>
        <i x="21" s="1"/>
        <i x="37" s="1"/>
        <i x="42" s="1"/>
        <i x="114" s="1"/>
        <i x="26" s="1"/>
        <i x="143" s="1"/>
        <i x="130" s="1"/>
        <i x="34" s="1"/>
        <i x="98" s="1"/>
        <i x="56" s="1"/>
        <i x="142" s="1"/>
        <i x="38" s="1"/>
        <i x="50" s="1"/>
        <i x="0" s="1"/>
        <i x="44" s="1"/>
        <i x="113" s="1"/>
        <i x="65" s="1"/>
        <i x="116" s="1"/>
        <i x="9" s="1"/>
        <i x="48" s="1"/>
        <i x="28" s="1"/>
        <i x="138" s="1"/>
        <i x="136" s="1"/>
        <i x="35" s="1"/>
        <i x="88" s="1"/>
        <i x="82" s="1"/>
        <i x="86" s="1"/>
        <i x="129" s="1"/>
        <i x="102" s="1"/>
        <i x="146" s="1"/>
        <i x="117" s="1"/>
        <i x="3" s="1"/>
        <i x="105" s="1"/>
        <i x="22" s="1"/>
        <i x="147" s="1"/>
        <i x="27" s="1"/>
        <i x="79" s="1"/>
        <i x="10" s="1"/>
        <i x="115" s="1"/>
        <i x="109" s="1"/>
        <i x="80" s="1"/>
        <i x="133" s="1"/>
        <i x="118" s="1"/>
        <i x="58" s="1"/>
        <i x="123" s="1"/>
        <i x="99" s="1"/>
        <i x="41" s="1"/>
        <i x="100" s="1"/>
        <i x="57" s="1"/>
        <i x="66" s="1"/>
        <i x="53" s="1"/>
        <i x="6" s="1"/>
        <i x="148" s="1"/>
        <i x="87" s="1"/>
        <i x="12" s="1"/>
        <i x="30" s="1"/>
        <i x="1" s="1"/>
        <i x="149" s="1"/>
        <i x="31" s="1"/>
        <i x="101" s="1"/>
        <i x="62" s="1"/>
        <i x="16" s="1"/>
        <i x="67" s="1"/>
        <i x="108" s="1"/>
        <i x="89" s="1"/>
        <i x="81" s="1"/>
        <i x="49" s="1"/>
        <i x="11" s="1"/>
        <i x="122" s="1"/>
        <i x="7" s="1"/>
        <i x="4" s="1"/>
        <i x="72" s="1"/>
        <i x="96" s="1"/>
        <i x="151" s="1"/>
        <i x="51" s="1"/>
        <i x="107" s="1"/>
        <i x="68" s="1"/>
        <i x="8" s="1"/>
        <i x="73" s="1"/>
        <i x="15" s="1"/>
        <i x="13" s="1"/>
        <i x="93" s="1"/>
        <i x="119" s="1"/>
        <i x="94" s="1"/>
        <i x="2" s="1"/>
        <i x="75" s="1"/>
        <i x="63" s="1"/>
        <i x="112" s="1"/>
        <i x="74" s="1"/>
        <i x="14" s="1"/>
        <i x="150" s="1"/>
        <i x="17" s="1"/>
        <i x="69" s="1"/>
        <i x="90" s="1"/>
        <i x="139" s="1"/>
        <i x="70" s="1"/>
        <i x="23" s="1"/>
        <i x="71" s="1"/>
        <i x="5" s="1"/>
        <i x="91" s="1"/>
        <i x="36" s="1"/>
        <i x="120" s="1"/>
        <i x="121" s="1"/>
        <i x="92" s="1"/>
        <i x="9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ention" xr10:uid="{00000000-0013-0000-FFFF-FFFF05000000}" sourceName="Retention %">
  <pivotTables>
    <pivotTable tabId="19" name="PivotTable11"/>
  </pivotTables>
  <data>
    <tabular pivotCacheId="1">
      <items count="154">
        <i x="12" s="1"/>
        <i x="76" s="1"/>
        <i x="75" s="1"/>
        <i x="35" s="1"/>
        <i x="46" s="1"/>
        <i x="50" s="1"/>
        <i x="116" s="1"/>
        <i x="74" s="1"/>
        <i x="22" s="1"/>
        <i x="84" s="1"/>
        <i x="10" s="1"/>
        <i x="36" s="1"/>
        <i x="78" s="1"/>
        <i x="20" s="1"/>
        <i x="109" s="1"/>
        <i x="100" s="1"/>
        <i x="120" s="1"/>
        <i x="119" s="1"/>
        <i x="25" s="1"/>
        <i x="54" s="1"/>
        <i x="47" s="1"/>
        <i x="13" s="1"/>
        <i x="9" s="1"/>
        <i x="104" s="1"/>
        <i x="101" s="1"/>
        <i x="28" s="1"/>
        <i x="86" s="1"/>
        <i x="102" s="1"/>
        <i x="16" s="1"/>
        <i x="45" s="1"/>
        <i x="62" s="1"/>
        <i x="21" s="1"/>
        <i x="77" s="1"/>
        <i x="105" s="1"/>
        <i x="82" s="1"/>
        <i x="111" s="1"/>
        <i x="60" s="1"/>
        <i x="103" s="1"/>
        <i x="14" s="1"/>
        <i x="112" s="1"/>
        <i x="79" s="1"/>
        <i x="31" s="1"/>
        <i x="26" s="1"/>
        <i x="148" s="1"/>
        <i x="33" s="1"/>
        <i x="43" s="1"/>
        <i x="44" s="1"/>
        <i x="51" s="1"/>
        <i x="83" s="1"/>
        <i x="29" s="1"/>
        <i x="106" s="1"/>
        <i x="27" s="1"/>
        <i x="149" s="1"/>
        <i x="99" s="1"/>
        <i x="108" s="1"/>
        <i x="5" s="1"/>
        <i x="110" s="1"/>
        <i x="32" s="1"/>
        <i x="11" s="1"/>
        <i x="66" s="1"/>
        <i x="113" s="1"/>
        <i x="115" s="1"/>
        <i x="49" s="1"/>
        <i x="118" s="1"/>
        <i x="15" s="1"/>
        <i x="23" s="1"/>
        <i x="53" s="1"/>
        <i x="52" s="1"/>
        <i x="24" s="1"/>
        <i x="89" s="1"/>
        <i x="87" s="1"/>
        <i x="34" s="1"/>
        <i x="141" s="1"/>
        <i x="58" s="1"/>
        <i x="130" s="1"/>
        <i x="80" s="1"/>
        <i x="41" s="1"/>
        <i x="61" s="1"/>
        <i x="63" s="1"/>
        <i x="17" s="1"/>
        <i x="19" s="1"/>
        <i x="150" s="1"/>
        <i x="124" s="1"/>
        <i x="4" s="1"/>
        <i x="18" s="1"/>
        <i x="95" s="1"/>
        <i x="67" s="1"/>
        <i x="125" s="1"/>
        <i x="1" s="1"/>
        <i x="96" s="1"/>
        <i x="151" s="1"/>
        <i x="117" s="1"/>
        <i x="48" s="1"/>
        <i x="2" s="1"/>
        <i x="114" s="1"/>
        <i x="107" s="1"/>
        <i x="93" s="1"/>
        <i x="135" s="1"/>
        <i x="92" s="1"/>
        <i x="40" s="1"/>
        <i x="129" s="1"/>
        <i x="39" s="1"/>
        <i x="72" s="1"/>
        <i x="153" s="1"/>
        <i x="132" s="1"/>
        <i x="131" s="1"/>
        <i x="88" s="1"/>
        <i x="97" s="1"/>
        <i x="71" s="1"/>
        <i x="59" s="1"/>
        <i x="152" s="1"/>
        <i x="147" s="1"/>
        <i x="128" s="1"/>
        <i x="134" s="1"/>
        <i x="0" s="1"/>
        <i x="55" s="1"/>
        <i x="133" s="1"/>
        <i x="142" s="1"/>
        <i x="30" s="1"/>
        <i x="38" s="1"/>
        <i x="64" s="1"/>
        <i x="146" s="1"/>
        <i x="144" s="1"/>
        <i x="139" s="1"/>
        <i x="143" s="1"/>
        <i x="98" s="1"/>
        <i x="42" s="1"/>
        <i x="90" s="1"/>
        <i x="81" s="1"/>
        <i x="145" s="1"/>
        <i x="137" s="1"/>
        <i x="91" s="1"/>
        <i x="94" s="1"/>
        <i x="138" s="1"/>
        <i x="37" s="1"/>
        <i x="85" s="1"/>
        <i x="70" s="1"/>
        <i x="73" s="1"/>
        <i x="127" s="1"/>
        <i x="69" s="1"/>
        <i x="122" s="1"/>
        <i x="68" s="1"/>
        <i x="7" s="1"/>
        <i x="56" s="1"/>
        <i x="126" s="1"/>
        <i x="57" s="1"/>
        <i x="140" s="1"/>
        <i x="123" s="1"/>
        <i x="6" s="1"/>
        <i x="136" s="1"/>
        <i x="3" s="1"/>
        <i x="8" s="1"/>
        <i x="65" s="1"/>
        <i x="12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rsepower1" xr10:uid="{00000000-0013-0000-FFFF-FFFF06000000}" sourceName="Horsepower">
  <pivotTables>
    <pivotTable tabId="19" name="PivotTable11"/>
    <pivotTable tabId="17" name="PivotTable9"/>
    <pivotTable tabId="18" name="PivotTable10"/>
    <pivotTable tabId="20" name="PivotTable12"/>
  </pivotTables>
  <data>
    <tabular pivotCacheId="1">
      <items count="66">
        <i x="17" s="1"/>
        <i x="34" s="1"/>
        <i x="55" s="1"/>
        <i x="31" s="1"/>
        <i x="28" s="1"/>
        <i x="25" s="1"/>
        <i x="41" s="1"/>
        <i x="13" s="1"/>
        <i x="29" s="1"/>
        <i x="16" s="1"/>
        <i x="56" s="1"/>
        <i x="46" s="1"/>
        <i x="51" s="1"/>
        <i x="62" s="1"/>
        <i x="20" s="1"/>
        <i x="59" s="1"/>
        <i x="32" s="1"/>
        <i x="57" s="1"/>
        <i x="0" s="1"/>
        <i x="60" s="1"/>
        <i x="43" s="1"/>
        <i x="33" s="1"/>
        <i x="35" s="1"/>
        <i x="3" s="1"/>
        <i x="47" s="1"/>
        <i x="42" s="1"/>
        <i x="27" s="1"/>
        <i x="63" s="1"/>
        <i x="44" s="1"/>
        <i x="18" s="1"/>
        <i x="58" s="1"/>
        <i x="19" s="1"/>
        <i x="6" s="1"/>
        <i x="45" s="1"/>
        <i x="8" s="1"/>
        <i x="14" s="1"/>
        <i x="48" s="1"/>
        <i x="26" s="1"/>
        <i x="7" s="1"/>
        <i x="61" s="1"/>
        <i x="37" s="1"/>
        <i x="4" s="1"/>
        <i x="65" s="1"/>
        <i x="22" s="1"/>
        <i x="10" s="1"/>
        <i x="2" s="1"/>
        <i x="40" s="1"/>
        <i x="54" s="1"/>
        <i x="30" s="1"/>
        <i x="49" s="1"/>
        <i x="52" s="1"/>
        <i x="1" s="1"/>
        <i x="36" s="1"/>
        <i x="24" s="1"/>
        <i x="64" s="1"/>
        <i x="9" s="1"/>
        <i x="53" s="1"/>
        <i x="21" s="1"/>
        <i x="12" s="1"/>
        <i x="11" s="1"/>
        <i x="39" s="1"/>
        <i x="38" s="1"/>
        <i x="50" s="1"/>
        <i x="5" s="1"/>
        <i x="15" s="1"/>
        <i x="2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00000000-0013-0000-FFFF-FFFF07000000}" sourceName="Model">
  <extLst>
    <x:ext xmlns:x15="http://schemas.microsoft.com/office/spreadsheetml/2010/11/main" uri="{2F2917AC-EB37-4324-AD4E-5DD8C200BD13}">
      <x15:tableSlicerCache tableId="3"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0000000-0013-0000-FFFF-FFFF08000000}" sourceName="Manufacturer">
  <extLst>
    <x:ext xmlns:x15="http://schemas.microsoft.com/office/spreadsheetml/2010/11/main" uri="{2F2917AC-EB37-4324-AD4E-5DD8C200BD13}">
      <x15:tableSlicerCache tableId="3" column="22"/>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Sales" xr10:uid="{00000000-0013-0000-FFFF-FFFF09000000}" sourceName="Unit Sales">
  <extLst>
    <x:ext xmlns:x15="http://schemas.microsoft.com/office/spreadsheetml/2010/11/main" uri="{2F2917AC-EB37-4324-AD4E-5DD8C200BD13}">
      <x15:tableSlicerCache tableId="3" column="4"/>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00000000-0013-0000-FFFF-FFFF0A000000}" sourceName="Price">
  <extLst>
    <x:ext xmlns:x15="http://schemas.microsoft.com/office/spreadsheetml/2010/11/main" uri="{2F2917AC-EB37-4324-AD4E-5DD8C200BD13}">
      <x15:tableSlicerCache tableId="3" column="5"/>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Resale_Value" xr10:uid="{00000000-0013-0000-FFFF-FFFF0B000000}" sourceName="Year Resale Value">
  <extLst>
    <x:ext xmlns:x15="http://schemas.microsoft.com/office/spreadsheetml/2010/11/main" uri="{2F2917AC-EB37-4324-AD4E-5DD8C200BD13}">
      <x15:tableSlicerCache tableId="3" column="6"/>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rsepower" xr10:uid="{00000000-0013-0000-FFFF-FFFF0C000000}" sourceName="Horsepower">
  <extLst>
    <x:ext xmlns:x15="http://schemas.microsoft.com/office/spreadsheetml/2010/11/main" uri="{2F2917AC-EB37-4324-AD4E-5DD8C200BD13}">
      <x15:tableSlicerCache tableId="3"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00000000-0014-0000-FFFF-FFFF01000000}" cache="Slicer_Model" caption="Model" rowHeight="234950"/>
  <slicer name="Manufacturer" xr10:uid="{00000000-0014-0000-FFFF-FFFF02000000}" cache="Slicer_Manufacturer" caption="Manufacturer" rowHeight="234950"/>
  <slicer name="Unit Sales" xr10:uid="{00000000-0014-0000-FFFF-FFFF03000000}" cache="Slicer_Unit_Sales" caption="Unit Sales" rowHeight="234950"/>
  <slicer name="Price" xr10:uid="{00000000-0014-0000-FFFF-FFFF04000000}" cache="Slicer_Price" caption="Price" rowHeight="234950"/>
  <slicer name="Year Resale Value" xr10:uid="{00000000-0014-0000-FFFF-FFFF05000000}" cache="Slicer_Year_Resale_Value" caption="Year Resale Value" rowHeight="234950"/>
  <slicer name="Horsepower" xr10:uid="{00000000-0014-0000-FFFF-FFFF06000000}" cache="Slicer_Horsepower" caption="Horsepow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00000000-0014-0000-FFFF-FFFF07000000}" cache="Slicer_Model1" caption="Model" style="SlicerStyleDark6" rowHeight="234950"/>
  <slicer name="Manufacturer 2" xr10:uid="{00000000-0014-0000-FFFF-FFFF08000000}" cache="Slicer_Manufacturer1" caption="Manufacturer" style="SlicerStyleDark6" rowHeight="234950"/>
  <slicer name="Unit Sales 2" xr10:uid="{00000000-0014-0000-FFFF-FFFF09000000}" cache="Slicer_Unit_Sales1" caption="Unit Sales" style="SlicerStyleDark6" rowHeight="234950"/>
  <slicer name="Price 2" xr10:uid="{00000000-0014-0000-FFFF-FFFF0A000000}" cache="Slicer_Price1" caption="Price" style="SlicerStyleDark6" rowHeight="234950"/>
  <slicer name="Retention %" xr10:uid="{00000000-0014-0000-FFFF-FFFF0B000000}" cache="Slicer_Retention" caption="Retention %" startItem="24" style="SlicerStyleDark6" rowHeight="234950"/>
  <slicer name="Horsepower 2" xr10:uid="{00000000-0014-0000-FFFF-FFFF0C000000}" cache="Slicer_Horsepower1" caption="Horsepower"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1456" displayName="Table1456" ref="A1:Q156" totalsRowShown="0" headerRowDxfId="81" headerRowCellStyle="60% - Accent1">
  <autoFilter ref="A1:Q156" xr:uid="{00000000-0009-0000-0100-000005000000}"/>
  <tableColumns count="17">
    <tableColumn id="22" xr3:uid="{00000000-0010-0000-0000-000016000000}" name="Manufacturer" dataDxfId="80" dataCellStyle="60% - Accent2"/>
    <tableColumn id="1" xr3:uid="{00000000-0010-0000-0000-000001000000}" name="Model" dataDxfId="79" dataCellStyle="60% - Accent6"/>
    <tableColumn id="5" xr3:uid="{00000000-0010-0000-0000-000005000000}" name="Price" dataDxfId="78" dataCellStyle="60% - Accent6"/>
    <tableColumn id="4" xr3:uid="{00000000-0010-0000-0000-000004000000}" name="Unit Sales" dataDxfId="77"/>
    <tableColumn id="2" xr3:uid="{00000000-0010-0000-0000-000002000000}" name="Country of Sale" dataDxfId="76"/>
    <tableColumn id="6" xr3:uid="{00000000-0010-0000-0000-000006000000}" name="Year Resale Value" dataDxfId="75"/>
    <tableColumn id="7" xr3:uid="{00000000-0010-0000-0000-000007000000}" name="Retention %" dataDxfId="74" dataCellStyle="Percent">
      <calculatedColumnFormula>SUM(F2/C2)</calculatedColumnFormula>
    </tableColumn>
    <tableColumn id="9" xr3:uid="{00000000-0010-0000-0000-000009000000}" name="Engine Size" dataDxfId="73"/>
    <tableColumn id="10" xr3:uid="{00000000-0010-0000-0000-00000A000000}" name="Horsepower" dataDxfId="72"/>
    <tableColumn id="12" xr3:uid="{00000000-0010-0000-0000-00000C000000}" name="Wheelbase" dataDxfId="71"/>
    <tableColumn id="13" xr3:uid="{00000000-0010-0000-0000-00000D000000}" name="Width" dataDxfId="70"/>
    <tableColumn id="14" xr3:uid="{00000000-0010-0000-0000-00000E000000}" name="Length" dataDxfId="69"/>
    <tableColumn id="15" xr3:uid="{00000000-0010-0000-0000-00000F000000}" name="Curb Weight" dataDxfId="68"/>
    <tableColumn id="16" xr3:uid="{00000000-0010-0000-0000-000010000000}" name="Fuel Capacity" dataDxfId="67"/>
    <tableColumn id="17" xr3:uid="{00000000-0010-0000-0000-000011000000}" name="Fuel Efficiency" dataDxfId="66"/>
    <tableColumn id="18" xr3:uid="{00000000-0010-0000-0000-000012000000}" name="Latest Launch" dataDxfId="65"/>
    <tableColumn id="19" xr3:uid="{00000000-0010-0000-0000-000013000000}" name="Power Perf Factor" dataDxfId="64"/>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4563" displayName="Table14563" ref="A1:Q156" totalsRowShown="0" headerRowDxfId="63" headerRowCellStyle="60% - Accent1">
  <autoFilter ref="A1:Q156" xr:uid="{00000000-0009-0000-0100-000002000000}"/>
  <tableColumns count="17">
    <tableColumn id="22" xr3:uid="{00000000-0010-0000-0100-000016000000}" name="Manufacturer" dataDxfId="62" dataCellStyle="60% - Accent2"/>
    <tableColumn id="1" xr3:uid="{00000000-0010-0000-0100-000001000000}" name="Model" dataDxfId="61" dataCellStyle="60% - Accent6"/>
    <tableColumn id="4" xr3:uid="{00000000-0010-0000-0100-000004000000}" name="Unit Sales" dataDxfId="60"/>
    <tableColumn id="2" xr3:uid="{00000000-0010-0000-0100-000002000000}" name="Country of Sale" dataDxfId="59"/>
    <tableColumn id="5" xr3:uid="{00000000-0010-0000-0100-000005000000}" name="Price" dataDxfId="58"/>
    <tableColumn id="6" xr3:uid="{00000000-0010-0000-0100-000006000000}" name="Year Resale Value" dataDxfId="57"/>
    <tableColumn id="7" xr3:uid="{00000000-0010-0000-0100-000007000000}" name="Retention %" dataDxfId="56" dataCellStyle="Percent">
      <calculatedColumnFormula>SUM(F2/E2)</calculatedColumnFormula>
    </tableColumn>
    <tableColumn id="9" xr3:uid="{00000000-0010-0000-0100-000009000000}" name="Engine Size" dataDxfId="55"/>
    <tableColumn id="10" xr3:uid="{00000000-0010-0000-0100-00000A000000}" name="Horsepower" dataDxfId="54"/>
    <tableColumn id="12" xr3:uid="{00000000-0010-0000-0100-00000C000000}" name="Wheelbase" dataDxfId="53"/>
    <tableColumn id="13" xr3:uid="{00000000-0010-0000-0100-00000D000000}" name="Width" dataDxfId="52"/>
    <tableColumn id="14" xr3:uid="{00000000-0010-0000-0100-00000E000000}" name="Length" dataDxfId="51"/>
    <tableColumn id="15" xr3:uid="{00000000-0010-0000-0100-00000F000000}" name="Curb Weight" dataDxfId="50"/>
    <tableColumn id="16" xr3:uid="{00000000-0010-0000-0100-000010000000}" name="Fuel Capacity" dataDxfId="49"/>
    <tableColumn id="17" xr3:uid="{00000000-0010-0000-0100-000011000000}" name="Fuel Efficiency" dataDxfId="48"/>
    <tableColumn id="18" xr3:uid="{00000000-0010-0000-0100-000012000000}" name="Latest Launch" dataDxfId="47"/>
    <tableColumn id="19" xr3:uid="{00000000-0010-0000-0100-000013000000}" name="Power Perf Factor" dataDxfId="46"/>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42" displayName="Table142" ref="A1:T156" totalsRowShown="0" headerRowDxfId="43" headerRowCellStyle="60% - Accent1">
  <autoFilter ref="A1:T156" xr:uid="{00000000-0009-0000-0100-000001000000}"/>
  <tableColumns count="20">
    <tableColumn id="22" xr3:uid="{00000000-0010-0000-0200-000016000000}" name="Manufacturer" dataDxfId="42" dataCellStyle="60% - Accent2"/>
    <tableColumn id="1" xr3:uid="{00000000-0010-0000-0200-000001000000}" name="Model" dataDxfId="41" dataCellStyle="60% - Accent6"/>
    <tableColumn id="4" xr3:uid="{00000000-0010-0000-0200-000004000000}" name="Unit Sales" dataDxfId="40"/>
    <tableColumn id="2" xr3:uid="{00000000-0010-0000-0200-000002000000}" name="Country of Sale" dataDxfId="39"/>
    <tableColumn id="5" xr3:uid="{00000000-0010-0000-0200-000005000000}" name="Price" dataDxfId="38"/>
    <tableColumn id="6" xr3:uid="{00000000-0010-0000-0200-000006000000}" name="Year Resale Value" dataDxfId="37"/>
    <tableColumn id="7" xr3:uid="{00000000-0010-0000-0200-000007000000}" name="Retention %" dataDxfId="36" dataCellStyle="Percent">
      <calculatedColumnFormula>SUM(F2/E2)</calculatedColumnFormula>
    </tableColumn>
    <tableColumn id="8" xr3:uid="{00000000-0010-0000-0200-000008000000}" name="Retention Value" dataDxfId="35" dataCellStyle="Percent">
      <calculatedColumnFormula>IF(G2&gt;69%, "GOOD", "POOR")</calculatedColumnFormula>
    </tableColumn>
    <tableColumn id="9" xr3:uid="{00000000-0010-0000-0200-000009000000}" name="Engine Size" dataDxfId="34"/>
    <tableColumn id="10" xr3:uid="{00000000-0010-0000-0200-00000A000000}" name="Horsepower" dataDxfId="33"/>
    <tableColumn id="11" xr3:uid="{00000000-0010-0000-0200-00000B000000}" name="HP Level" dataDxfId="32">
      <calculatedColumnFormula array="1">_xlfn.IFS(J2&gt;299,"High HP",J2&gt;99,"Medium HP",J2&lt;100,"Low HP")</calculatedColumnFormula>
    </tableColumn>
    <tableColumn id="12" xr3:uid="{00000000-0010-0000-0200-00000C000000}" name="Wheelbase" dataDxfId="31"/>
    <tableColumn id="13" xr3:uid="{00000000-0010-0000-0200-00000D000000}" name="Width" dataDxfId="30"/>
    <tableColumn id="14" xr3:uid="{00000000-0010-0000-0200-00000E000000}" name="Length" dataDxfId="29"/>
    <tableColumn id="15" xr3:uid="{00000000-0010-0000-0200-00000F000000}" name="Curb Weight" dataDxfId="28"/>
    <tableColumn id="16" xr3:uid="{00000000-0010-0000-0200-000010000000}" name="Fuel Capacity" dataDxfId="27"/>
    <tableColumn id="17" xr3:uid="{00000000-0010-0000-0200-000011000000}" name="Fuel Efficiency" dataDxfId="26"/>
    <tableColumn id="18" xr3:uid="{00000000-0010-0000-0200-000012000000}" name="Latest Launch" dataDxfId="25"/>
    <tableColumn id="19" xr3:uid="{00000000-0010-0000-0200-000013000000}" name="Power Perf Factor" dataDxfId="24"/>
    <tableColumn id="3" xr3:uid="{00000000-0010-0000-0200-000003000000}" name="Vehicle_type" dataDxfId="23"/>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14" displayName="Table14" ref="A1:T156" totalsRowShown="0" headerRowDxfId="20" headerRowCellStyle="60% - Accent1">
  <autoFilter ref="A1:T156" xr:uid="{00000000-0009-0000-0100-000003000000}"/>
  <tableColumns count="20">
    <tableColumn id="1" xr3:uid="{00000000-0010-0000-0300-000001000000}" name="Model" dataDxfId="19" dataCellStyle="60% - Accent6"/>
    <tableColumn id="22" xr3:uid="{00000000-0010-0000-0300-000016000000}" name="Manufacturer" dataDxfId="18" dataCellStyle="60% - Accent2"/>
    <tableColumn id="3" xr3:uid="{00000000-0010-0000-0300-000003000000}" name="Vehicle_type" dataDxfId="17"/>
    <tableColumn id="4" xr3:uid="{00000000-0010-0000-0300-000004000000}" name="Unit Sales" dataDxfId="16"/>
    <tableColumn id="2" xr3:uid="{00000000-0010-0000-0300-000002000000}" name="Country of Sale" dataDxfId="15"/>
    <tableColumn id="5" xr3:uid="{00000000-0010-0000-0300-000005000000}" name="Price" dataDxfId="14"/>
    <tableColumn id="6" xr3:uid="{00000000-0010-0000-0300-000006000000}" name="Year Resale Value" dataDxfId="13"/>
    <tableColumn id="7" xr3:uid="{00000000-0010-0000-0300-000007000000}" name="Retention %" dataDxfId="12" dataCellStyle="Percent">
      <calculatedColumnFormula>SUM(G2/F2)</calculatedColumnFormula>
    </tableColumn>
    <tableColumn id="8" xr3:uid="{00000000-0010-0000-0300-000008000000}" name="Retention Value" dataDxfId="11" dataCellStyle="Percent">
      <calculatedColumnFormula>IF(H2&gt;69%, "GOOD", "POOR")</calculatedColumnFormula>
    </tableColumn>
    <tableColumn id="9" xr3:uid="{00000000-0010-0000-0300-000009000000}" name="Engine Size" dataDxfId="10"/>
    <tableColumn id="10" xr3:uid="{00000000-0010-0000-0300-00000A000000}" name="Horsepower" dataDxfId="9"/>
    <tableColumn id="11" xr3:uid="{00000000-0010-0000-0300-00000B000000}" name="HP Level" dataDxfId="8">
      <calculatedColumnFormula array="1">_xlfn.IFS(K2&gt;299,"High HP",K2&gt;99,"Medium HP",K2&lt;100,"Low HP")</calculatedColumnFormula>
    </tableColumn>
    <tableColumn id="12" xr3:uid="{00000000-0010-0000-0300-00000C000000}" name="Wheelbase" dataDxfId="7"/>
    <tableColumn id="13" xr3:uid="{00000000-0010-0000-0300-00000D000000}" name="Width" dataDxfId="6"/>
    <tableColumn id="14" xr3:uid="{00000000-0010-0000-0300-00000E000000}" name="Length" dataDxfId="5"/>
    <tableColumn id="15" xr3:uid="{00000000-0010-0000-0300-00000F000000}" name="Curb Weight" dataDxfId="4"/>
    <tableColumn id="16" xr3:uid="{00000000-0010-0000-0300-000010000000}" name="Fuel Capacity" dataDxfId="3"/>
    <tableColumn id="17" xr3:uid="{00000000-0010-0000-0300-000011000000}" name="Fuel Efficiency" dataDxfId="2"/>
    <tableColumn id="18" xr3:uid="{00000000-0010-0000-0300-000012000000}" name="Latest Launch" dataDxfId="1"/>
    <tableColumn id="19" xr3:uid="{00000000-0010-0000-0300-000013000000}" name="Power Perf Factor"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6.xml"/><Relationship Id="rId1" Type="http://schemas.openxmlformats.org/officeDocument/2006/relationships/printerSettings" Target="../printerSettings/printerSettings4.bin"/><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6"/>
  <sheetViews>
    <sheetView zoomScaleNormal="100" workbookViewId="0">
      <selection activeCell="S148" sqref="S148"/>
    </sheetView>
  </sheetViews>
  <sheetFormatPr defaultColWidth="8.77734375" defaultRowHeight="14.4" x14ac:dyDescent="0.3"/>
  <cols>
    <col min="1" max="1" width="15.44140625" customWidth="1"/>
    <col min="2" max="2" width="15.44140625" bestFit="1" customWidth="1"/>
    <col min="3" max="3" width="12.6640625" style="9" customWidth="1"/>
    <col min="4" max="4" width="20.44140625" bestFit="1" customWidth="1"/>
    <col min="5" max="5" width="18.77734375" customWidth="1"/>
    <col min="6" max="6" width="19.44140625" bestFit="1" customWidth="1"/>
    <col min="7" max="7" width="14" customWidth="1"/>
    <col min="8" max="8" width="13.109375" customWidth="1"/>
    <col min="9" max="9" width="14" customWidth="1"/>
    <col min="10" max="10" width="11" hidden="1" customWidth="1"/>
    <col min="11" max="11" width="6.44140625" hidden="1" customWidth="1"/>
    <col min="12" max="12" width="7" hidden="1" customWidth="1"/>
    <col min="13" max="13" width="12.33203125" hidden="1" customWidth="1"/>
    <col min="14" max="14" width="13.109375" hidden="1" customWidth="1"/>
    <col min="15" max="15" width="14.6640625" hidden="1" customWidth="1"/>
    <col min="16" max="16" width="13.44140625" hidden="1" customWidth="1"/>
    <col min="17" max="17" width="17.77734375" hidden="1" customWidth="1"/>
    <col min="19" max="19" width="11.44140625" bestFit="1" customWidth="1"/>
    <col min="21" max="21" width="11.33203125" bestFit="1" customWidth="1"/>
    <col min="22" max="22" width="7.44140625" bestFit="1" customWidth="1"/>
    <col min="23" max="23" width="11.44140625" bestFit="1" customWidth="1"/>
    <col min="24" max="24" width="7.77734375" bestFit="1" customWidth="1"/>
    <col min="25" max="25" width="16.44140625" bestFit="1" customWidth="1"/>
  </cols>
  <sheetData>
    <row r="1" spans="1:21" s="1" customFormat="1" x14ac:dyDescent="0.3">
      <c r="A1" s="2" t="s">
        <v>0</v>
      </c>
      <c r="B1" s="2" t="s">
        <v>1</v>
      </c>
      <c r="C1" s="8"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21" x14ac:dyDescent="0.3">
      <c r="A2" s="3" t="s">
        <v>17</v>
      </c>
      <c r="B2" s="4" t="s">
        <v>18</v>
      </c>
      <c r="C2" s="11">
        <v>21500</v>
      </c>
      <c r="D2" s="10">
        <v>16919</v>
      </c>
      <c r="E2" s="10" t="s">
        <v>19</v>
      </c>
      <c r="F2" s="11">
        <v>16360</v>
      </c>
      <c r="G2" s="12">
        <f t="shared" ref="G2:G33" si="0">SUM(F2/C2)</f>
        <v>0.76093023255813952</v>
      </c>
      <c r="H2" s="5">
        <v>1.8</v>
      </c>
      <c r="I2" s="5">
        <v>140</v>
      </c>
      <c r="J2" s="5">
        <v>101.2</v>
      </c>
      <c r="K2" s="5">
        <v>67.3</v>
      </c>
      <c r="L2" s="5">
        <v>172.4</v>
      </c>
      <c r="M2" s="5">
        <v>2.6389999999999998</v>
      </c>
      <c r="N2" s="5">
        <v>13.2</v>
      </c>
      <c r="O2" s="5">
        <v>28</v>
      </c>
      <c r="P2" s="6">
        <v>40941</v>
      </c>
      <c r="Q2" s="5">
        <v>58.280149520000002</v>
      </c>
    </row>
    <row r="3" spans="1:21" x14ac:dyDescent="0.3">
      <c r="A3" s="3" t="s">
        <v>17</v>
      </c>
      <c r="B3" s="4" t="s">
        <v>20</v>
      </c>
      <c r="C3" s="11">
        <v>28400</v>
      </c>
      <c r="D3" s="10">
        <v>39384</v>
      </c>
      <c r="E3" s="10" t="s">
        <v>19</v>
      </c>
      <c r="F3" s="11">
        <v>19875</v>
      </c>
      <c r="G3" s="12">
        <f t="shared" si="0"/>
        <v>0.69982394366197187</v>
      </c>
      <c r="H3" s="5">
        <v>3.2</v>
      </c>
      <c r="I3" s="5">
        <v>225</v>
      </c>
      <c r="J3" s="5">
        <v>108.1</v>
      </c>
      <c r="K3" s="5">
        <v>70.3</v>
      </c>
      <c r="L3" s="5">
        <v>192.9</v>
      </c>
      <c r="M3" s="5">
        <v>3.5169999999999999</v>
      </c>
      <c r="N3" s="5">
        <v>17.2</v>
      </c>
      <c r="O3" s="5">
        <v>25</v>
      </c>
      <c r="P3" s="6">
        <v>40697</v>
      </c>
      <c r="Q3" s="5">
        <v>91.370777660000002</v>
      </c>
    </row>
    <row r="4" spans="1:21" x14ac:dyDescent="0.3">
      <c r="A4" s="3" t="s">
        <v>17</v>
      </c>
      <c r="B4" s="4" t="s">
        <v>21</v>
      </c>
      <c r="C4" s="11">
        <v>42000</v>
      </c>
      <c r="D4" s="10">
        <v>8588</v>
      </c>
      <c r="E4" s="10" t="s">
        <v>22</v>
      </c>
      <c r="F4" s="11">
        <v>29725</v>
      </c>
      <c r="G4" s="12">
        <f t="shared" si="0"/>
        <v>0.70773809523809528</v>
      </c>
      <c r="H4" s="5">
        <v>3.5</v>
      </c>
      <c r="I4" s="5">
        <v>210</v>
      </c>
      <c r="J4" s="5">
        <v>114.6</v>
      </c>
      <c r="K4" s="5">
        <v>71.400000000000006</v>
      </c>
      <c r="L4" s="5">
        <v>196.6</v>
      </c>
      <c r="M4" s="5">
        <v>3.85</v>
      </c>
      <c r="N4" s="5">
        <v>18</v>
      </c>
      <c r="O4" s="5">
        <v>22</v>
      </c>
      <c r="P4" s="6">
        <v>40612</v>
      </c>
      <c r="Q4" s="5">
        <v>91.389779329999996</v>
      </c>
    </row>
    <row r="5" spans="1:21" x14ac:dyDescent="0.3">
      <c r="A5" s="3" t="s">
        <v>23</v>
      </c>
      <c r="B5" s="4" t="s">
        <v>24</v>
      </c>
      <c r="C5" s="11">
        <v>23990</v>
      </c>
      <c r="D5" s="10">
        <v>20397</v>
      </c>
      <c r="E5" s="10" t="s">
        <v>22</v>
      </c>
      <c r="F5" s="11">
        <v>22255</v>
      </c>
      <c r="G5" s="12">
        <f t="shared" si="0"/>
        <v>0.92767819924968742</v>
      </c>
      <c r="H5" s="5">
        <v>1.8</v>
      </c>
      <c r="I5" s="5">
        <v>150</v>
      </c>
      <c r="J5" s="5">
        <v>102.6</v>
      </c>
      <c r="K5" s="5">
        <v>68.2</v>
      </c>
      <c r="L5" s="5">
        <v>178</v>
      </c>
      <c r="M5" s="5">
        <v>2.9980000000000002</v>
      </c>
      <c r="N5" s="5">
        <v>16.399999999999999</v>
      </c>
      <c r="O5" s="5">
        <v>27</v>
      </c>
      <c r="P5" s="6">
        <v>40824</v>
      </c>
      <c r="Q5" s="5">
        <v>62.777639200000003</v>
      </c>
      <c r="U5" s="13"/>
    </row>
    <row r="6" spans="1:21" x14ac:dyDescent="0.3">
      <c r="A6" s="3" t="s">
        <v>23</v>
      </c>
      <c r="B6" s="4" t="s">
        <v>25</v>
      </c>
      <c r="C6" s="11">
        <v>33950</v>
      </c>
      <c r="D6" s="10">
        <v>18780</v>
      </c>
      <c r="E6" s="10" t="s">
        <v>26</v>
      </c>
      <c r="F6" s="11">
        <v>23555</v>
      </c>
      <c r="G6" s="12">
        <f t="shared" si="0"/>
        <v>0.6938144329896907</v>
      </c>
      <c r="H6" s="5">
        <v>2.8</v>
      </c>
      <c r="I6" s="5">
        <v>200</v>
      </c>
      <c r="J6" s="5">
        <v>108.7</v>
      </c>
      <c r="K6" s="5">
        <v>76.099999999999994</v>
      </c>
      <c r="L6" s="5">
        <v>192</v>
      </c>
      <c r="M6" s="5">
        <v>3.5609999999999999</v>
      </c>
      <c r="N6" s="5">
        <v>18.5</v>
      </c>
      <c r="O6" s="5">
        <v>22</v>
      </c>
      <c r="P6" s="6">
        <v>40764</v>
      </c>
      <c r="Q6" s="5">
        <v>84.565105020000004</v>
      </c>
      <c r="U6" s="13"/>
    </row>
    <row r="7" spans="1:21" x14ac:dyDescent="0.3">
      <c r="A7" s="3" t="s">
        <v>23</v>
      </c>
      <c r="B7" s="4" t="s">
        <v>27</v>
      </c>
      <c r="C7" s="11">
        <v>62000</v>
      </c>
      <c r="D7" s="10">
        <v>1380</v>
      </c>
      <c r="E7" s="10" t="s">
        <v>26</v>
      </c>
      <c r="F7" s="11">
        <v>39000</v>
      </c>
      <c r="G7" s="12">
        <f t="shared" si="0"/>
        <v>0.62903225806451613</v>
      </c>
      <c r="H7" s="5">
        <v>4.2</v>
      </c>
      <c r="I7" s="5">
        <v>310</v>
      </c>
      <c r="J7" s="5">
        <v>113</v>
      </c>
      <c r="K7" s="5">
        <v>74</v>
      </c>
      <c r="L7" s="5">
        <v>198.2</v>
      </c>
      <c r="M7" s="5">
        <v>3.9020000000000001</v>
      </c>
      <c r="N7" s="5">
        <v>23.7</v>
      </c>
      <c r="O7" s="5">
        <v>21</v>
      </c>
      <c r="P7" s="6">
        <v>40966</v>
      </c>
      <c r="Q7" s="5">
        <v>134.65685819999999</v>
      </c>
      <c r="U7" s="13"/>
    </row>
    <row r="8" spans="1:21" x14ac:dyDescent="0.3">
      <c r="A8" s="3" t="s">
        <v>28</v>
      </c>
      <c r="B8" s="4" t="s">
        <v>29</v>
      </c>
      <c r="C8" s="11">
        <v>26990</v>
      </c>
      <c r="D8" s="10">
        <v>19747</v>
      </c>
      <c r="E8" s="10" t="s">
        <v>30</v>
      </c>
      <c r="F8" s="11">
        <v>24500</v>
      </c>
      <c r="G8" s="12">
        <f t="shared" si="0"/>
        <v>0.9077436087439793</v>
      </c>
      <c r="H8" s="5">
        <v>2.5</v>
      </c>
      <c r="I8" s="5">
        <v>170</v>
      </c>
      <c r="J8" s="5">
        <v>107.3</v>
      </c>
      <c r="K8" s="5">
        <v>68.400000000000006</v>
      </c>
      <c r="L8" s="5">
        <v>176</v>
      </c>
      <c r="M8" s="5">
        <v>3.1789999999999998</v>
      </c>
      <c r="N8" s="5">
        <v>16.600000000000001</v>
      </c>
      <c r="O8" s="5">
        <v>26</v>
      </c>
      <c r="P8" s="6">
        <v>40722</v>
      </c>
      <c r="Q8" s="5">
        <v>71.191206710000003</v>
      </c>
      <c r="U8" s="13"/>
    </row>
    <row r="9" spans="1:21" x14ac:dyDescent="0.3">
      <c r="A9" s="3" t="s">
        <v>28</v>
      </c>
      <c r="B9" s="4" t="s">
        <v>31</v>
      </c>
      <c r="C9" s="11">
        <v>33400</v>
      </c>
      <c r="D9" s="10">
        <v>9231</v>
      </c>
      <c r="E9" s="10" t="s">
        <v>30</v>
      </c>
      <c r="F9" s="11">
        <v>28675</v>
      </c>
      <c r="G9" s="12">
        <f t="shared" si="0"/>
        <v>0.85853293413173648</v>
      </c>
      <c r="H9" s="5">
        <v>2.8</v>
      </c>
      <c r="I9" s="5">
        <v>193</v>
      </c>
      <c r="J9" s="5">
        <v>107.3</v>
      </c>
      <c r="K9" s="5">
        <v>68.5</v>
      </c>
      <c r="L9" s="5">
        <v>176</v>
      </c>
      <c r="M9" s="5">
        <v>3.1970000000000001</v>
      </c>
      <c r="N9" s="5">
        <v>16.600000000000001</v>
      </c>
      <c r="O9" s="5">
        <v>24</v>
      </c>
      <c r="P9" s="6">
        <v>40937</v>
      </c>
      <c r="Q9" s="5">
        <v>81.877068559999998</v>
      </c>
      <c r="U9" s="13"/>
    </row>
    <row r="10" spans="1:21" x14ac:dyDescent="0.3">
      <c r="A10" s="3" t="s">
        <v>28</v>
      </c>
      <c r="B10" s="4" t="s">
        <v>32</v>
      </c>
      <c r="C10" s="11">
        <v>38900</v>
      </c>
      <c r="D10" s="10">
        <v>17527</v>
      </c>
      <c r="E10" s="10" t="s">
        <v>19</v>
      </c>
      <c r="F10" s="11">
        <v>36125</v>
      </c>
      <c r="G10" s="12">
        <f t="shared" si="0"/>
        <v>0.92866323907455017</v>
      </c>
      <c r="H10" s="5">
        <v>2.8</v>
      </c>
      <c r="I10" s="5">
        <v>193</v>
      </c>
      <c r="J10" s="5">
        <v>111.4</v>
      </c>
      <c r="K10" s="5">
        <v>70.900000000000006</v>
      </c>
      <c r="L10" s="5">
        <v>188</v>
      </c>
      <c r="M10" s="5">
        <v>3.472</v>
      </c>
      <c r="N10" s="5">
        <v>18.5</v>
      </c>
      <c r="O10" s="5">
        <v>25</v>
      </c>
      <c r="P10" s="6">
        <v>40637</v>
      </c>
      <c r="Q10" s="5">
        <v>83.998723799999993</v>
      </c>
      <c r="U10" s="13"/>
    </row>
    <row r="11" spans="1:21" x14ac:dyDescent="0.3">
      <c r="A11" s="3" t="s">
        <v>33</v>
      </c>
      <c r="B11" s="4" t="s">
        <v>34</v>
      </c>
      <c r="C11" s="11">
        <v>21975</v>
      </c>
      <c r="D11" s="10">
        <v>91561</v>
      </c>
      <c r="E11" s="10" t="s">
        <v>35</v>
      </c>
      <c r="F11" s="11">
        <v>12475</v>
      </c>
      <c r="G11" s="12">
        <f t="shared" si="0"/>
        <v>0.56769055745164965</v>
      </c>
      <c r="H11" s="5">
        <v>3.1</v>
      </c>
      <c r="I11" s="5">
        <v>175</v>
      </c>
      <c r="J11" s="5">
        <v>109</v>
      </c>
      <c r="K11" s="5">
        <v>72.7</v>
      </c>
      <c r="L11" s="5">
        <v>194.6</v>
      </c>
      <c r="M11" s="5">
        <v>3.3679999999999999</v>
      </c>
      <c r="N11" s="5">
        <v>17.5</v>
      </c>
      <c r="O11" s="5">
        <v>25</v>
      </c>
      <c r="P11" s="6">
        <v>40849</v>
      </c>
      <c r="Q11" s="5">
        <v>71.181451319999994</v>
      </c>
      <c r="U11" s="13"/>
    </row>
    <row r="12" spans="1:21" x14ac:dyDescent="0.3">
      <c r="A12" s="3" t="s">
        <v>33</v>
      </c>
      <c r="B12" s="4" t="s">
        <v>36</v>
      </c>
      <c r="C12" s="11">
        <v>25300</v>
      </c>
      <c r="D12" s="10">
        <v>39350</v>
      </c>
      <c r="E12" s="10" t="s">
        <v>19</v>
      </c>
      <c r="F12" s="11">
        <v>13740</v>
      </c>
      <c r="G12" s="12">
        <f t="shared" si="0"/>
        <v>0.54308300395256914</v>
      </c>
      <c r="H12" s="5">
        <v>3.8</v>
      </c>
      <c r="I12" s="5">
        <v>240</v>
      </c>
      <c r="J12" s="5">
        <v>109</v>
      </c>
      <c r="K12" s="5">
        <v>72.7</v>
      </c>
      <c r="L12" s="5">
        <v>196.2</v>
      </c>
      <c r="M12" s="5">
        <v>3.5430000000000001</v>
      </c>
      <c r="N12" s="5">
        <v>17.5</v>
      </c>
      <c r="O12" s="5">
        <v>23</v>
      </c>
      <c r="P12" s="6">
        <v>40789</v>
      </c>
      <c r="Q12" s="5">
        <v>95.636702529999994</v>
      </c>
      <c r="U12" s="13"/>
    </row>
    <row r="13" spans="1:21" x14ac:dyDescent="0.3">
      <c r="A13" s="3" t="s">
        <v>33</v>
      </c>
      <c r="B13" s="4" t="s">
        <v>37</v>
      </c>
      <c r="C13" s="11">
        <v>31965</v>
      </c>
      <c r="D13" s="10">
        <v>27851</v>
      </c>
      <c r="E13" s="10" t="s">
        <v>38</v>
      </c>
      <c r="F13" s="11">
        <v>20190</v>
      </c>
      <c r="G13" s="12">
        <f t="shared" si="0"/>
        <v>0.63162834350070385</v>
      </c>
      <c r="H13" s="5">
        <v>3.8</v>
      </c>
      <c r="I13" s="5">
        <v>205</v>
      </c>
      <c r="J13" s="5">
        <v>113.8</v>
      </c>
      <c r="K13" s="5">
        <v>74.7</v>
      </c>
      <c r="L13" s="5">
        <v>206.8</v>
      </c>
      <c r="M13" s="5">
        <v>3.778</v>
      </c>
      <c r="N13" s="5">
        <v>18.5</v>
      </c>
      <c r="O13" s="5">
        <v>24</v>
      </c>
      <c r="P13" s="6">
        <v>40991</v>
      </c>
      <c r="Q13" s="5">
        <v>85.828408249999995</v>
      </c>
      <c r="U13" s="13"/>
    </row>
    <row r="14" spans="1:21" x14ac:dyDescent="0.3">
      <c r="A14" s="3" t="s">
        <v>33</v>
      </c>
      <c r="B14" s="4" t="s">
        <v>39</v>
      </c>
      <c r="C14" s="11">
        <v>27885</v>
      </c>
      <c r="D14" s="10">
        <v>83257</v>
      </c>
      <c r="E14" s="10" t="s">
        <v>40</v>
      </c>
      <c r="F14" s="11">
        <v>13360</v>
      </c>
      <c r="G14" s="12">
        <f t="shared" si="0"/>
        <v>0.4791106329567868</v>
      </c>
      <c r="H14" s="5">
        <v>3.8</v>
      </c>
      <c r="I14" s="5">
        <v>205</v>
      </c>
      <c r="J14" s="5">
        <v>112.2</v>
      </c>
      <c r="K14" s="5">
        <v>73.5</v>
      </c>
      <c r="L14" s="5">
        <v>200</v>
      </c>
      <c r="M14" s="5">
        <v>3.5910000000000002</v>
      </c>
      <c r="N14" s="5">
        <v>17.5</v>
      </c>
      <c r="O14" s="5">
        <v>25</v>
      </c>
      <c r="P14" s="6">
        <v>40747</v>
      </c>
      <c r="Q14" s="5">
        <v>84.254525810000004</v>
      </c>
    </row>
    <row r="15" spans="1:21" x14ac:dyDescent="0.3">
      <c r="A15" s="3" t="s">
        <v>41</v>
      </c>
      <c r="B15" s="4" t="s">
        <v>42</v>
      </c>
      <c r="C15" s="11">
        <v>39895</v>
      </c>
      <c r="D15" s="10">
        <v>63729</v>
      </c>
      <c r="E15" s="10" t="s">
        <v>40</v>
      </c>
      <c r="F15" s="11">
        <v>22525</v>
      </c>
      <c r="G15" s="12">
        <f t="shared" si="0"/>
        <v>0.56460709362075445</v>
      </c>
      <c r="H15" s="5">
        <v>4.5999999999999996</v>
      </c>
      <c r="I15" s="5">
        <v>275</v>
      </c>
      <c r="J15" s="5">
        <v>115.3</v>
      </c>
      <c r="K15" s="5">
        <v>74.5</v>
      </c>
      <c r="L15" s="5">
        <v>207.2</v>
      </c>
      <c r="M15" s="5">
        <v>3.9780000000000002</v>
      </c>
      <c r="N15" s="5">
        <v>18.5</v>
      </c>
      <c r="O15" s="5">
        <v>22</v>
      </c>
      <c r="P15" s="6">
        <v>40962</v>
      </c>
      <c r="Q15" s="5">
        <v>113.85459760000001</v>
      </c>
    </row>
    <row r="16" spans="1:21" x14ac:dyDescent="0.3">
      <c r="A16" s="3" t="s">
        <v>41</v>
      </c>
      <c r="B16" s="4" t="s">
        <v>43</v>
      </c>
      <c r="C16" s="11">
        <v>44475</v>
      </c>
      <c r="D16" s="10">
        <v>15943</v>
      </c>
      <c r="E16" s="10" t="s">
        <v>40</v>
      </c>
      <c r="F16" s="11">
        <v>27100</v>
      </c>
      <c r="G16" s="12">
        <f t="shared" si="0"/>
        <v>0.60933108487914556</v>
      </c>
      <c r="H16" s="5">
        <v>4.5999999999999996</v>
      </c>
      <c r="I16" s="5">
        <v>275</v>
      </c>
      <c r="J16" s="5">
        <v>112.2</v>
      </c>
      <c r="K16" s="5">
        <v>75</v>
      </c>
      <c r="L16" s="5">
        <v>201</v>
      </c>
      <c r="M16" s="5">
        <v>3.875</v>
      </c>
      <c r="N16" s="5">
        <v>18.5</v>
      </c>
      <c r="O16" s="5">
        <v>22</v>
      </c>
      <c r="P16" s="6">
        <v>40662</v>
      </c>
      <c r="Q16" s="5">
        <v>115.6213578</v>
      </c>
      <c r="T16" s="13"/>
    </row>
    <row r="17" spans="1:24" x14ac:dyDescent="0.3">
      <c r="A17" s="3" t="s">
        <v>41</v>
      </c>
      <c r="B17" s="4" t="s">
        <v>44</v>
      </c>
      <c r="C17" s="11">
        <v>39665</v>
      </c>
      <c r="D17" s="10">
        <v>6536</v>
      </c>
      <c r="E17" s="10" t="s">
        <v>45</v>
      </c>
      <c r="F17" s="11">
        <v>25725</v>
      </c>
      <c r="G17" s="12">
        <f t="shared" si="0"/>
        <v>0.6485566620446237</v>
      </c>
      <c r="H17" s="5">
        <v>4.5999999999999996</v>
      </c>
      <c r="I17" s="5">
        <v>275</v>
      </c>
      <c r="J17" s="5">
        <v>108</v>
      </c>
      <c r="K17" s="5">
        <v>75.5</v>
      </c>
      <c r="L17" s="5">
        <v>200.6</v>
      </c>
      <c r="M17" s="5">
        <v>3.843</v>
      </c>
      <c r="N17" s="5">
        <v>19</v>
      </c>
      <c r="O17" s="5">
        <v>22</v>
      </c>
      <c r="P17" s="6">
        <v>40874</v>
      </c>
      <c r="Q17" s="5">
        <v>113.7658739</v>
      </c>
    </row>
    <row r="18" spans="1:24" x14ac:dyDescent="0.3">
      <c r="A18" s="3" t="s">
        <v>41</v>
      </c>
      <c r="B18" s="4" t="s">
        <v>46</v>
      </c>
      <c r="C18" s="11">
        <v>31010</v>
      </c>
      <c r="D18" s="10">
        <v>11185</v>
      </c>
      <c r="E18" s="10" t="s">
        <v>47</v>
      </c>
      <c r="F18" s="11">
        <v>18225</v>
      </c>
      <c r="G18" s="12">
        <f t="shared" si="0"/>
        <v>0.58771364076104482</v>
      </c>
      <c r="H18" s="5">
        <v>3</v>
      </c>
      <c r="I18" s="5">
        <v>200</v>
      </c>
      <c r="J18" s="5">
        <v>107.4</v>
      </c>
      <c r="K18" s="5">
        <v>70.3</v>
      </c>
      <c r="L18" s="5">
        <v>194.8</v>
      </c>
      <c r="M18" s="5">
        <v>3.77</v>
      </c>
      <c r="N18" s="5">
        <v>18</v>
      </c>
      <c r="O18" s="5">
        <v>22</v>
      </c>
      <c r="P18" s="6">
        <v>40814</v>
      </c>
      <c r="Q18" s="5">
        <v>83.483093580000002</v>
      </c>
    </row>
    <row r="19" spans="1:24" x14ac:dyDescent="0.3">
      <c r="A19" s="3" t="s">
        <v>41</v>
      </c>
      <c r="B19" s="4" t="s">
        <v>48</v>
      </c>
      <c r="C19" s="11">
        <v>46225</v>
      </c>
      <c r="D19" s="10">
        <v>14785</v>
      </c>
      <c r="E19" s="10" t="s">
        <v>49</v>
      </c>
      <c r="F19" s="11">
        <v>31245</v>
      </c>
      <c r="G19" s="12">
        <f t="shared" si="0"/>
        <v>0.67593293672255272</v>
      </c>
      <c r="H19" s="5">
        <v>5.7</v>
      </c>
      <c r="I19" s="5">
        <v>255</v>
      </c>
      <c r="J19" s="5">
        <v>117.5</v>
      </c>
      <c r="K19" s="5">
        <v>77</v>
      </c>
      <c r="L19" s="5">
        <v>201.2</v>
      </c>
      <c r="M19" s="5">
        <v>5.5720000000000001</v>
      </c>
      <c r="N19" s="5">
        <v>30</v>
      </c>
      <c r="O19" s="5">
        <v>15</v>
      </c>
      <c r="P19" s="6">
        <v>41016</v>
      </c>
      <c r="Q19" s="5">
        <v>109.5091165</v>
      </c>
    </row>
    <row r="20" spans="1:24" x14ac:dyDescent="0.3">
      <c r="A20" s="3" t="s">
        <v>50</v>
      </c>
      <c r="B20" s="4" t="s">
        <v>51</v>
      </c>
      <c r="C20" s="11">
        <v>13260</v>
      </c>
      <c r="D20" s="10">
        <v>145519</v>
      </c>
      <c r="E20" s="10" t="s">
        <v>49</v>
      </c>
      <c r="F20" s="11">
        <v>9250</v>
      </c>
      <c r="G20" s="12">
        <f t="shared" si="0"/>
        <v>0.69758672699849167</v>
      </c>
      <c r="H20" s="5">
        <v>2.2000000000000002</v>
      </c>
      <c r="I20" s="5">
        <v>115</v>
      </c>
      <c r="J20" s="5">
        <v>104.1</v>
      </c>
      <c r="K20" s="5">
        <v>67.900000000000006</v>
      </c>
      <c r="L20" s="5">
        <v>180.9</v>
      </c>
      <c r="M20" s="5">
        <v>2.6760000000000002</v>
      </c>
      <c r="N20" s="5">
        <v>14.3</v>
      </c>
      <c r="O20" s="5">
        <v>27</v>
      </c>
      <c r="P20" s="6">
        <v>40772</v>
      </c>
      <c r="Q20" s="5">
        <v>46.363347470000001</v>
      </c>
    </row>
    <row r="21" spans="1:24" x14ac:dyDescent="0.3">
      <c r="A21" s="3" t="s">
        <v>50</v>
      </c>
      <c r="B21" s="4" t="s">
        <v>52</v>
      </c>
      <c r="C21" s="11">
        <v>16535</v>
      </c>
      <c r="D21" s="10">
        <v>135126</v>
      </c>
      <c r="E21" s="10" t="s">
        <v>49</v>
      </c>
      <c r="F21" s="11">
        <v>11225</v>
      </c>
      <c r="G21" s="12">
        <f t="shared" si="0"/>
        <v>0.67886301784094349</v>
      </c>
      <c r="H21" s="5">
        <v>3.1</v>
      </c>
      <c r="I21" s="5">
        <v>170</v>
      </c>
      <c r="J21" s="5">
        <v>107</v>
      </c>
      <c r="K21" s="5">
        <v>69.400000000000006</v>
      </c>
      <c r="L21" s="5">
        <v>190.4</v>
      </c>
      <c r="M21" s="5">
        <v>3.0510000000000002</v>
      </c>
      <c r="N21" s="5">
        <v>15</v>
      </c>
      <c r="O21" s="5">
        <v>25</v>
      </c>
      <c r="P21" s="6">
        <v>40987</v>
      </c>
      <c r="Q21" s="5">
        <v>67.314462160000005</v>
      </c>
      <c r="T21" s="1"/>
      <c r="U21" s="1"/>
    </row>
    <row r="22" spans="1:24" x14ac:dyDescent="0.3">
      <c r="A22" s="3" t="s">
        <v>50</v>
      </c>
      <c r="B22" s="4" t="s">
        <v>53</v>
      </c>
      <c r="C22" s="11">
        <v>18890</v>
      </c>
      <c r="D22" s="10">
        <v>24629</v>
      </c>
      <c r="E22" s="10" t="s">
        <v>54</v>
      </c>
      <c r="F22" s="11">
        <v>10310</v>
      </c>
      <c r="G22" s="12">
        <f t="shared" si="0"/>
        <v>0.54579142403388037</v>
      </c>
      <c r="H22" s="5">
        <v>3.1</v>
      </c>
      <c r="I22" s="5">
        <v>175</v>
      </c>
      <c r="J22" s="5">
        <v>107.5</v>
      </c>
      <c r="K22" s="5">
        <v>72.5</v>
      </c>
      <c r="L22" s="5">
        <v>200.9</v>
      </c>
      <c r="M22" s="5">
        <v>3.33</v>
      </c>
      <c r="N22" s="5">
        <v>16.600000000000001</v>
      </c>
      <c r="O22" s="5">
        <v>25</v>
      </c>
      <c r="P22" s="6">
        <v>40687</v>
      </c>
      <c r="Q22" s="5">
        <v>69.991395600000004</v>
      </c>
      <c r="V22" s="14"/>
      <c r="W22" s="14"/>
      <c r="X22" s="14"/>
    </row>
    <row r="23" spans="1:24" x14ac:dyDescent="0.3">
      <c r="A23" s="3" t="s">
        <v>50</v>
      </c>
      <c r="B23" s="4" t="s">
        <v>55</v>
      </c>
      <c r="C23" s="11">
        <v>19390</v>
      </c>
      <c r="D23" s="10">
        <v>42593</v>
      </c>
      <c r="E23" s="10" t="s">
        <v>19</v>
      </c>
      <c r="F23" s="11">
        <v>11525</v>
      </c>
      <c r="G23" s="12">
        <f t="shared" si="0"/>
        <v>0.59437854564208359</v>
      </c>
      <c r="H23" s="5">
        <v>3.4</v>
      </c>
      <c r="I23" s="5">
        <v>180</v>
      </c>
      <c r="J23" s="5">
        <v>110.5</v>
      </c>
      <c r="K23" s="5">
        <v>72.7</v>
      </c>
      <c r="L23" s="5">
        <v>197.9</v>
      </c>
      <c r="M23" s="5">
        <v>3.34</v>
      </c>
      <c r="N23" s="5">
        <v>17</v>
      </c>
      <c r="O23" s="5">
        <v>27</v>
      </c>
      <c r="P23" s="6">
        <v>40899</v>
      </c>
      <c r="Q23" s="5">
        <v>72.030917189999997</v>
      </c>
    </row>
    <row r="24" spans="1:24" x14ac:dyDescent="0.3">
      <c r="A24" s="3" t="s">
        <v>50</v>
      </c>
      <c r="B24" s="4" t="s">
        <v>56</v>
      </c>
      <c r="C24" s="11">
        <v>24340</v>
      </c>
      <c r="D24" s="10">
        <v>26402</v>
      </c>
      <c r="E24" s="10" t="s">
        <v>19</v>
      </c>
      <c r="F24" s="11">
        <v>13025</v>
      </c>
      <c r="G24" s="12">
        <f t="shared" si="0"/>
        <v>0.53512736236647496</v>
      </c>
      <c r="H24" s="5">
        <v>3.8</v>
      </c>
      <c r="I24" s="5">
        <v>200</v>
      </c>
      <c r="J24" s="5">
        <v>101.1</v>
      </c>
      <c r="K24" s="5">
        <v>74.099999999999994</v>
      </c>
      <c r="L24" s="5">
        <v>193.2</v>
      </c>
      <c r="M24" s="5">
        <v>3.5</v>
      </c>
      <c r="N24" s="5">
        <v>16.8</v>
      </c>
      <c r="O24" s="5">
        <v>25</v>
      </c>
      <c r="P24" s="6">
        <v>40839</v>
      </c>
      <c r="Q24" s="5">
        <v>81.118543329999994</v>
      </c>
    </row>
    <row r="25" spans="1:24" x14ac:dyDescent="0.3">
      <c r="A25" s="3" t="s">
        <v>50</v>
      </c>
      <c r="B25" s="4" t="s">
        <v>57</v>
      </c>
      <c r="C25" s="11">
        <v>55705</v>
      </c>
      <c r="D25" s="10">
        <v>17947</v>
      </c>
      <c r="E25" s="10" t="s">
        <v>45</v>
      </c>
      <c r="F25" s="11">
        <v>36225</v>
      </c>
      <c r="G25" s="12">
        <f t="shared" si="0"/>
        <v>0.65030069114083111</v>
      </c>
      <c r="H25" s="5">
        <v>5.7</v>
      </c>
      <c r="I25" s="5">
        <v>345</v>
      </c>
      <c r="J25" s="5">
        <v>104.5</v>
      </c>
      <c r="K25" s="5">
        <v>73.599999999999994</v>
      </c>
      <c r="L25" s="5">
        <v>179.7</v>
      </c>
      <c r="M25" s="5">
        <v>3.21</v>
      </c>
      <c r="N25" s="5">
        <v>19.100000000000001</v>
      </c>
      <c r="O25" s="5">
        <v>22</v>
      </c>
      <c r="P25" s="6">
        <v>41041</v>
      </c>
      <c r="Q25" s="5">
        <v>141.14115000000001</v>
      </c>
    </row>
    <row r="26" spans="1:24" x14ac:dyDescent="0.3">
      <c r="A26" s="3" t="s">
        <v>50</v>
      </c>
      <c r="B26" s="4" t="s">
        <v>58</v>
      </c>
      <c r="C26" s="11">
        <v>13960</v>
      </c>
      <c r="D26" s="10">
        <v>32299</v>
      </c>
      <c r="E26" s="10" t="s">
        <v>47</v>
      </c>
      <c r="F26" s="11">
        <v>9125</v>
      </c>
      <c r="G26" s="12">
        <f t="shared" si="0"/>
        <v>0.65365329512893988</v>
      </c>
      <c r="H26" s="5">
        <v>1.8</v>
      </c>
      <c r="I26" s="5">
        <v>120</v>
      </c>
      <c r="J26" s="5">
        <v>97.1</v>
      </c>
      <c r="K26" s="5">
        <v>66.7</v>
      </c>
      <c r="L26" s="5">
        <v>174.3</v>
      </c>
      <c r="M26" s="5">
        <v>2.3980000000000001</v>
      </c>
      <c r="N26" s="5">
        <v>13.2</v>
      </c>
      <c r="O26" s="5">
        <v>33</v>
      </c>
      <c r="P26" s="6">
        <v>40797</v>
      </c>
      <c r="Q26" s="5">
        <v>48.297636099999998</v>
      </c>
    </row>
    <row r="27" spans="1:24" x14ac:dyDescent="0.3">
      <c r="A27" s="3" t="s">
        <v>50</v>
      </c>
      <c r="B27" s="4" t="s">
        <v>59</v>
      </c>
      <c r="C27" s="11">
        <v>9235</v>
      </c>
      <c r="D27" s="10">
        <v>21855</v>
      </c>
      <c r="E27" s="10" t="s">
        <v>47</v>
      </c>
      <c r="F27" s="11">
        <v>5160</v>
      </c>
      <c r="G27" s="12">
        <f t="shared" si="0"/>
        <v>0.55874390904168925</v>
      </c>
      <c r="H27" s="5">
        <v>1</v>
      </c>
      <c r="I27" s="5">
        <v>55</v>
      </c>
      <c r="J27" s="5">
        <v>93.1</v>
      </c>
      <c r="K27" s="5">
        <v>62.6</v>
      </c>
      <c r="L27" s="5">
        <v>149.4</v>
      </c>
      <c r="M27" s="5">
        <v>1.895</v>
      </c>
      <c r="N27" s="5">
        <v>10.3</v>
      </c>
      <c r="O27" s="5">
        <v>45</v>
      </c>
      <c r="P27" s="6">
        <v>41012</v>
      </c>
      <c r="Q27" s="5">
        <v>23.276272330000001</v>
      </c>
    </row>
    <row r="28" spans="1:24" x14ac:dyDescent="0.3">
      <c r="A28" s="3" t="s">
        <v>50</v>
      </c>
      <c r="B28" s="4" t="s">
        <v>60</v>
      </c>
      <c r="C28" s="11">
        <v>18890</v>
      </c>
      <c r="D28" s="10">
        <v>107995</v>
      </c>
      <c r="E28" s="10" t="s">
        <v>19</v>
      </c>
      <c r="F28" s="11">
        <v>11550</v>
      </c>
      <c r="G28" s="12">
        <f t="shared" si="0"/>
        <v>0.61143462149285333</v>
      </c>
      <c r="H28" s="5">
        <v>3.4</v>
      </c>
      <c r="I28" s="5">
        <v>180</v>
      </c>
      <c r="J28" s="5">
        <v>110.5</v>
      </c>
      <c r="K28" s="5">
        <v>73</v>
      </c>
      <c r="L28" s="5">
        <v>200</v>
      </c>
      <c r="M28" s="5">
        <v>3.3889999999999998</v>
      </c>
      <c r="N28" s="5">
        <v>17</v>
      </c>
      <c r="O28" s="5">
        <v>27</v>
      </c>
      <c r="P28" s="6">
        <v>40712</v>
      </c>
      <c r="Q28" s="5">
        <v>71.838039440000003</v>
      </c>
    </row>
    <row r="29" spans="1:24" x14ac:dyDescent="0.3">
      <c r="A29" s="3" t="s">
        <v>61</v>
      </c>
      <c r="B29" s="4" t="s">
        <v>62</v>
      </c>
      <c r="C29" s="11">
        <v>19840</v>
      </c>
      <c r="D29" s="10">
        <v>7854</v>
      </c>
      <c r="E29" s="10" t="s">
        <v>19</v>
      </c>
      <c r="F29" s="11">
        <v>12360</v>
      </c>
      <c r="G29" s="12">
        <f t="shared" si="0"/>
        <v>0.62298387096774188</v>
      </c>
      <c r="H29" s="5">
        <v>2.5</v>
      </c>
      <c r="I29" s="5">
        <v>163</v>
      </c>
      <c r="J29" s="5">
        <v>103.7</v>
      </c>
      <c r="K29" s="5">
        <v>69.7</v>
      </c>
      <c r="L29" s="5">
        <v>190.9</v>
      </c>
      <c r="M29" s="5">
        <v>2.9670000000000001</v>
      </c>
      <c r="N29" s="5">
        <v>15.9</v>
      </c>
      <c r="O29" s="5">
        <v>24</v>
      </c>
      <c r="P29" s="6">
        <v>40924</v>
      </c>
      <c r="Q29" s="5">
        <v>65.957183959999995</v>
      </c>
    </row>
    <row r="30" spans="1:24" x14ac:dyDescent="0.3">
      <c r="A30" s="3" t="s">
        <v>61</v>
      </c>
      <c r="B30" s="4" t="s">
        <v>63</v>
      </c>
      <c r="C30" s="11">
        <v>24495</v>
      </c>
      <c r="D30" s="10">
        <v>32775</v>
      </c>
      <c r="E30" s="10" t="s">
        <v>19</v>
      </c>
      <c r="F30" s="11">
        <v>14180</v>
      </c>
      <c r="G30" s="12">
        <f t="shared" si="0"/>
        <v>0.57889365176566643</v>
      </c>
      <c r="H30" s="5">
        <v>2.5</v>
      </c>
      <c r="I30" s="5">
        <v>168</v>
      </c>
      <c r="J30" s="5">
        <v>106</v>
      </c>
      <c r="K30" s="5">
        <v>69.2</v>
      </c>
      <c r="L30" s="5">
        <v>193</v>
      </c>
      <c r="M30" s="5">
        <v>3.3319999999999999</v>
      </c>
      <c r="N30" s="5">
        <v>16</v>
      </c>
      <c r="O30" s="5">
        <v>24</v>
      </c>
      <c r="P30" s="6">
        <v>40864</v>
      </c>
      <c r="Q30" s="5">
        <v>69.521355049999997</v>
      </c>
    </row>
    <row r="31" spans="1:24" x14ac:dyDescent="0.3">
      <c r="A31" s="3" t="s">
        <v>61</v>
      </c>
      <c r="B31" s="4" t="s">
        <v>64</v>
      </c>
      <c r="C31" s="11">
        <v>22245</v>
      </c>
      <c r="D31" s="10">
        <v>31148</v>
      </c>
      <c r="E31" s="10" t="s">
        <v>19</v>
      </c>
      <c r="F31" s="11">
        <v>13725</v>
      </c>
      <c r="G31" s="12">
        <f t="shared" si="0"/>
        <v>0.61699258260283207</v>
      </c>
      <c r="H31" s="5">
        <v>2.7</v>
      </c>
      <c r="I31" s="5">
        <v>200</v>
      </c>
      <c r="J31" s="5">
        <v>113</v>
      </c>
      <c r="K31" s="5">
        <v>74.400000000000006</v>
      </c>
      <c r="L31" s="5">
        <v>209.1</v>
      </c>
      <c r="M31" s="5">
        <v>3.452</v>
      </c>
      <c r="N31" s="5">
        <v>17</v>
      </c>
      <c r="O31" s="5">
        <v>26</v>
      </c>
      <c r="P31" s="6">
        <v>41066</v>
      </c>
      <c r="Q31" s="5">
        <v>80.02378204</v>
      </c>
    </row>
    <row r="32" spans="1:24" x14ac:dyDescent="0.3">
      <c r="A32" s="3" t="s">
        <v>61</v>
      </c>
      <c r="B32" s="4" t="s">
        <v>65</v>
      </c>
      <c r="C32" s="11">
        <v>16480</v>
      </c>
      <c r="D32" s="10">
        <v>32305.999999999996</v>
      </c>
      <c r="E32" s="10" t="s">
        <v>19</v>
      </c>
      <c r="F32" s="11">
        <v>12640</v>
      </c>
      <c r="G32" s="12">
        <f t="shared" si="0"/>
        <v>0.76699029126213591</v>
      </c>
      <c r="H32" s="5">
        <v>2</v>
      </c>
      <c r="I32" s="5">
        <v>132</v>
      </c>
      <c r="J32" s="5">
        <v>108</v>
      </c>
      <c r="K32" s="5">
        <v>71</v>
      </c>
      <c r="L32" s="5">
        <v>186</v>
      </c>
      <c r="M32" s="5">
        <v>2.911</v>
      </c>
      <c r="N32" s="5">
        <v>16</v>
      </c>
      <c r="O32" s="5">
        <v>27</v>
      </c>
      <c r="P32" s="6">
        <v>40822</v>
      </c>
      <c r="Q32" s="5">
        <v>53.566199869999998</v>
      </c>
    </row>
    <row r="33" spans="1:17" x14ac:dyDescent="0.3">
      <c r="A33" s="3" t="s">
        <v>61</v>
      </c>
      <c r="B33" s="4" t="s">
        <v>66</v>
      </c>
      <c r="C33" s="11">
        <v>28340</v>
      </c>
      <c r="D33" s="10">
        <v>13462</v>
      </c>
      <c r="E33" s="10" t="s">
        <v>19</v>
      </c>
      <c r="F33" s="11">
        <v>17325</v>
      </c>
      <c r="G33" s="12">
        <f t="shared" si="0"/>
        <v>0.61132674664784759</v>
      </c>
      <c r="H33" s="5">
        <v>3.5</v>
      </c>
      <c r="I33" s="5">
        <v>253</v>
      </c>
      <c r="J33" s="5">
        <v>113</v>
      </c>
      <c r="K33" s="5">
        <v>74.400000000000006</v>
      </c>
      <c r="L33" s="5">
        <v>207.7</v>
      </c>
      <c r="M33" s="5">
        <v>3.5640000000000001</v>
      </c>
      <c r="N33" s="5">
        <v>17</v>
      </c>
      <c r="O33" s="5">
        <v>23</v>
      </c>
      <c r="P33" s="6">
        <v>41037</v>
      </c>
      <c r="Q33" s="5">
        <v>101.3292807</v>
      </c>
    </row>
    <row r="34" spans="1:17" x14ac:dyDescent="0.3">
      <c r="A34" s="3" t="s">
        <v>61</v>
      </c>
      <c r="B34" s="4" t="s">
        <v>67</v>
      </c>
      <c r="C34" s="11">
        <v>29185</v>
      </c>
      <c r="D34" s="10">
        <v>30696</v>
      </c>
      <c r="E34" s="10" t="s">
        <v>19</v>
      </c>
      <c r="F34" s="11">
        <v>18425</v>
      </c>
      <c r="G34" s="12">
        <f t="shared" ref="G34:G65" si="1">SUM(F34/C34)</f>
        <v>0.63131745759808122</v>
      </c>
      <c r="H34" s="5">
        <v>3.5</v>
      </c>
      <c r="I34" s="5">
        <v>253</v>
      </c>
      <c r="J34" s="5">
        <v>113</v>
      </c>
      <c r="K34" s="5">
        <v>74.400000000000006</v>
      </c>
      <c r="L34" s="5">
        <v>197.8</v>
      </c>
      <c r="M34" s="5">
        <v>3.5670000000000002</v>
      </c>
      <c r="N34" s="5">
        <v>17</v>
      </c>
      <c r="O34" s="5">
        <v>23</v>
      </c>
      <c r="P34" s="6">
        <v>40949</v>
      </c>
      <c r="Q34" s="5">
        <v>101.6552441</v>
      </c>
    </row>
    <row r="35" spans="1:17" x14ac:dyDescent="0.3">
      <c r="A35" s="3" t="s">
        <v>68</v>
      </c>
      <c r="B35" s="4" t="s">
        <v>69</v>
      </c>
      <c r="C35" s="11">
        <v>12640</v>
      </c>
      <c r="D35" s="10">
        <v>76034</v>
      </c>
      <c r="E35" s="10" t="s">
        <v>38</v>
      </c>
      <c r="F35" s="11">
        <v>7750</v>
      </c>
      <c r="G35" s="12">
        <f t="shared" si="1"/>
        <v>0.61313291139240511</v>
      </c>
      <c r="H35" s="5">
        <v>2</v>
      </c>
      <c r="I35" s="5">
        <v>132</v>
      </c>
      <c r="J35" s="5">
        <v>105</v>
      </c>
      <c r="K35" s="5">
        <v>74.400000000000006</v>
      </c>
      <c r="L35" s="5">
        <v>174.4</v>
      </c>
      <c r="M35" s="5">
        <v>2.5670000000000002</v>
      </c>
      <c r="N35" s="5">
        <v>12.5</v>
      </c>
      <c r="O35" s="5">
        <v>29</v>
      </c>
      <c r="P35" s="6">
        <v>40889</v>
      </c>
      <c r="Q35" s="5">
        <v>52.084898750000001</v>
      </c>
    </row>
    <row r="36" spans="1:17" x14ac:dyDescent="0.3">
      <c r="A36" s="3" t="s">
        <v>68</v>
      </c>
      <c r="B36" s="4" t="s">
        <v>70</v>
      </c>
      <c r="C36" s="11">
        <v>19045</v>
      </c>
      <c r="D36" s="10">
        <v>4734</v>
      </c>
      <c r="E36" s="10" t="s">
        <v>49</v>
      </c>
      <c r="F36" s="11">
        <v>12545</v>
      </c>
      <c r="G36" s="12">
        <f t="shared" si="1"/>
        <v>0.65870307167235498</v>
      </c>
      <c r="H36" s="5">
        <v>2.5</v>
      </c>
      <c r="I36" s="5">
        <v>163</v>
      </c>
      <c r="J36" s="5">
        <v>103.7</v>
      </c>
      <c r="K36" s="5">
        <v>69.099999999999994</v>
      </c>
      <c r="L36" s="5">
        <v>190.2</v>
      </c>
      <c r="M36" s="5">
        <v>2.879</v>
      </c>
      <c r="N36" s="5">
        <v>15.9</v>
      </c>
      <c r="O36" s="5">
        <v>24</v>
      </c>
      <c r="P36" s="6">
        <v>41091</v>
      </c>
      <c r="Q36" s="5">
        <v>65.650508340000002</v>
      </c>
    </row>
    <row r="37" spans="1:17" x14ac:dyDescent="0.3">
      <c r="A37" s="3" t="s">
        <v>68</v>
      </c>
      <c r="B37" s="4" t="s">
        <v>71</v>
      </c>
      <c r="C37" s="11">
        <v>20230</v>
      </c>
      <c r="D37" s="10">
        <v>71186</v>
      </c>
      <c r="E37" s="10" t="s">
        <v>72</v>
      </c>
      <c r="F37" s="11">
        <v>10185</v>
      </c>
      <c r="G37" s="12">
        <f t="shared" si="1"/>
        <v>0.5034602076124568</v>
      </c>
      <c r="H37" s="5">
        <v>2.5</v>
      </c>
      <c r="I37" s="5">
        <v>168</v>
      </c>
      <c r="J37" s="5">
        <v>108</v>
      </c>
      <c r="K37" s="5">
        <v>71</v>
      </c>
      <c r="L37" s="5">
        <v>186</v>
      </c>
      <c r="M37" s="5">
        <v>3.0579999999999998</v>
      </c>
      <c r="N37" s="5">
        <v>16</v>
      </c>
      <c r="O37" s="5">
        <v>24</v>
      </c>
      <c r="P37" s="6">
        <v>40847</v>
      </c>
      <c r="Q37" s="5">
        <v>67.876107840000003</v>
      </c>
    </row>
    <row r="38" spans="1:17" x14ac:dyDescent="0.3">
      <c r="A38" s="3" t="s">
        <v>68</v>
      </c>
      <c r="B38" s="4" t="s">
        <v>73</v>
      </c>
      <c r="C38" s="11">
        <v>22505</v>
      </c>
      <c r="D38" s="10">
        <v>88028</v>
      </c>
      <c r="E38" s="10" t="s">
        <v>72</v>
      </c>
      <c r="F38" s="11">
        <v>12275</v>
      </c>
      <c r="G38" s="12">
        <f t="shared" si="1"/>
        <v>0.54543434792268386</v>
      </c>
      <c r="H38" s="5">
        <v>2.7</v>
      </c>
      <c r="I38" s="5">
        <v>202</v>
      </c>
      <c r="J38" s="5">
        <v>113</v>
      </c>
      <c r="K38" s="5">
        <v>74.7</v>
      </c>
      <c r="L38" s="5">
        <v>203.7</v>
      </c>
      <c r="M38" s="5">
        <v>3.4889999999999999</v>
      </c>
      <c r="N38" s="5">
        <v>17</v>
      </c>
      <c r="O38" s="5">
        <v>22</v>
      </c>
      <c r="P38" s="6">
        <v>41062</v>
      </c>
      <c r="Q38" s="5">
        <v>80.831470170000003</v>
      </c>
    </row>
    <row r="39" spans="1:17" x14ac:dyDescent="0.3">
      <c r="A39" s="3" t="s">
        <v>68</v>
      </c>
      <c r="B39" s="4" t="s">
        <v>74</v>
      </c>
      <c r="C39" s="11">
        <v>69725</v>
      </c>
      <c r="D39" s="10">
        <v>916</v>
      </c>
      <c r="E39" s="10" t="s">
        <v>72</v>
      </c>
      <c r="F39" s="11">
        <v>58470</v>
      </c>
      <c r="G39" s="12">
        <f t="shared" si="1"/>
        <v>0.83858013624955186</v>
      </c>
      <c r="H39" s="5">
        <v>8</v>
      </c>
      <c r="I39" s="5">
        <v>450</v>
      </c>
      <c r="J39" s="5">
        <v>96.2</v>
      </c>
      <c r="K39" s="5">
        <v>75.7</v>
      </c>
      <c r="L39" s="5">
        <v>176.7</v>
      </c>
      <c r="M39" s="5">
        <v>3.375</v>
      </c>
      <c r="N39" s="5">
        <v>19</v>
      </c>
      <c r="O39" s="5">
        <v>16</v>
      </c>
      <c r="P39" s="6">
        <v>40762</v>
      </c>
      <c r="Q39" s="5">
        <v>188.14432300000001</v>
      </c>
    </row>
    <row r="40" spans="1:17" x14ac:dyDescent="0.3">
      <c r="A40" s="3" t="s">
        <v>68</v>
      </c>
      <c r="B40" s="4" t="s">
        <v>75</v>
      </c>
      <c r="C40" s="11">
        <v>19460</v>
      </c>
      <c r="D40" s="10">
        <v>227061</v>
      </c>
      <c r="E40" s="10" t="s">
        <v>19</v>
      </c>
      <c r="F40" s="11">
        <v>15060</v>
      </c>
      <c r="G40" s="12">
        <f t="shared" si="1"/>
        <v>0.77389516957862281</v>
      </c>
      <c r="H40" s="5">
        <v>5.2</v>
      </c>
      <c r="I40" s="5">
        <v>230</v>
      </c>
      <c r="J40" s="5">
        <v>138.69999999999999</v>
      </c>
      <c r="K40" s="5">
        <v>79.3</v>
      </c>
      <c r="L40" s="5">
        <v>224.2</v>
      </c>
      <c r="M40" s="5">
        <v>4.47</v>
      </c>
      <c r="N40" s="5">
        <v>26</v>
      </c>
      <c r="O40" s="5">
        <v>17</v>
      </c>
      <c r="P40" s="6">
        <v>40974</v>
      </c>
      <c r="Q40" s="5">
        <v>90.211700050000005</v>
      </c>
    </row>
    <row r="41" spans="1:17" x14ac:dyDescent="0.3">
      <c r="A41" s="3" t="s">
        <v>68</v>
      </c>
      <c r="B41" s="4" t="s">
        <v>76</v>
      </c>
      <c r="C41" s="11">
        <v>21315</v>
      </c>
      <c r="D41" s="10">
        <v>16767</v>
      </c>
      <c r="E41" s="10" t="s">
        <v>40</v>
      </c>
      <c r="F41" s="11">
        <v>15510</v>
      </c>
      <c r="G41" s="12">
        <f t="shared" si="1"/>
        <v>0.72765657987332866</v>
      </c>
      <c r="H41" s="5">
        <v>3.9</v>
      </c>
      <c r="I41" s="5">
        <v>175</v>
      </c>
      <c r="J41" s="5">
        <v>109.6</v>
      </c>
      <c r="K41" s="5">
        <v>78.8</v>
      </c>
      <c r="L41" s="5">
        <v>192.6</v>
      </c>
      <c r="M41" s="5">
        <v>4.2450000000000001</v>
      </c>
      <c r="N41" s="5">
        <v>32</v>
      </c>
      <c r="O41" s="5">
        <v>15</v>
      </c>
      <c r="P41" s="6">
        <v>40914</v>
      </c>
      <c r="Q41" s="5">
        <v>71.135291609999996</v>
      </c>
    </row>
    <row r="42" spans="1:17" x14ac:dyDescent="0.3">
      <c r="A42" s="3" t="s">
        <v>68</v>
      </c>
      <c r="B42" s="4" t="s">
        <v>77</v>
      </c>
      <c r="C42" s="11">
        <v>18575</v>
      </c>
      <c r="D42" s="10">
        <v>31038</v>
      </c>
      <c r="E42" s="10" t="s">
        <v>35</v>
      </c>
      <c r="F42" s="11">
        <v>13425</v>
      </c>
      <c r="G42" s="12">
        <f t="shared" si="1"/>
        <v>0.7227456258411844</v>
      </c>
      <c r="H42" s="5">
        <v>3.9</v>
      </c>
      <c r="I42" s="5">
        <v>175</v>
      </c>
      <c r="J42" s="5">
        <v>127.2</v>
      </c>
      <c r="K42" s="5">
        <v>78.8</v>
      </c>
      <c r="L42" s="5">
        <v>208.5</v>
      </c>
      <c r="M42" s="5">
        <v>4.298</v>
      </c>
      <c r="N42" s="5">
        <v>32</v>
      </c>
      <c r="O42" s="5">
        <v>16</v>
      </c>
      <c r="P42" s="6">
        <v>41116</v>
      </c>
      <c r="Q42" s="5">
        <v>70.078321540000005</v>
      </c>
    </row>
    <row r="43" spans="1:17" x14ac:dyDescent="0.3">
      <c r="A43" s="3" t="s">
        <v>68</v>
      </c>
      <c r="B43" s="4" t="s">
        <v>78</v>
      </c>
      <c r="C43" s="11">
        <v>16980</v>
      </c>
      <c r="D43" s="10">
        <v>111313</v>
      </c>
      <c r="E43" s="10" t="s">
        <v>35</v>
      </c>
      <c r="F43" s="11">
        <v>11260</v>
      </c>
      <c r="G43" s="12">
        <f t="shared" si="1"/>
        <v>0.66313309776207308</v>
      </c>
      <c r="H43" s="5">
        <v>2.5</v>
      </c>
      <c r="I43" s="5">
        <v>120</v>
      </c>
      <c r="J43" s="5">
        <v>131</v>
      </c>
      <c r="K43" s="5">
        <v>71.5</v>
      </c>
      <c r="L43" s="5">
        <v>215</v>
      </c>
      <c r="M43" s="5">
        <v>3.5569999999999999</v>
      </c>
      <c r="N43" s="5">
        <v>22</v>
      </c>
      <c r="O43" s="5">
        <v>19</v>
      </c>
      <c r="P43" s="6">
        <v>40872</v>
      </c>
      <c r="Q43" s="5">
        <v>49.64500177</v>
      </c>
    </row>
    <row r="44" spans="1:17" x14ac:dyDescent="0.3">
      <c r="A44" s="3" t="s">
        <v>68</v>
      </c>
      <c r="B44" s="4" t="s">
        <v>79</v>
      </c>
      <c r="C44" s="11">
        <v>26310</v>
      </c>
      <c r="D44" s="10">
        <v>101323</v>
      </c>
      <c r="E44" s="10" t="s">
        <v>35</v>
      </c>
      <c r="F44" s="11">
        <v>21436</v>
      </c>
      <c r="G44" s="12">
        <f t="shared" si="1"/>
        <v>0.81474724439376667</v>
      </c>
      <c r="H44" s="5">
        <v>5.2</v>
      </c>
      <c r="I44" s="5">
        <v>230</v>
      </c>
      <c r="J44" s="5">
        <v>115.7</v>
      </c>
      <c r="K44" s="5">
        <v>71.7</v>
      </c>
      <c r="L44" s="5">
        <v>193.5</v>
      </c>
      <c r="M44" s="5">
        <v>4.3940000000000001</v>
      </c>
      <c r="N44" s="5">
        <v>25</v>
      </c>
      <c r="O44" s="5">
        <v>17</v>
      </c>
      <c r="P44" s="6">
        <v>41087</v>
      </c>
      <c r="Q44" s="5">
        <v>92.85412522</v>
      </c>
    </row>
    <row r="45" spans="1:17" x14ac:dyDescent="0.3">
      <c r="A45" s="3" t="s">
        <v>68</v>
      </c>
      <c r="B45" s="4" t="s">
        <v>80</v>
      </c>
      <c r="C45" s="11">
        <v>19565</v>
      </c>
      <c r="D45" s="10">
        <v>181749</v>
      </c>
      <c r="E45" s="10" t="s">
        <v>19</v>
      </c>
      <c r="F45" s="11">
        <v>12025</v>
      </c>
      <c r="G45" s="12">
        <f t="shared" si="1"/>
        <v>0.61461794019933558</v>
      </c>
      <c r="H45" s="5">
        <v>2.4</v>
      </c>
      <c r="I45" s="5">
        <v>150</v>
      </c>
      <c r="J45" s="5">
        <v>113.3</v>
      </c>
      <c r="K45" s="5">
        <v>76.8</v>
      </c>
      <c r="L45" s="5">
        <v>186.3</v>
      </c>
      <c r="M45" s="5">
        <v>3.5329999999999999</v>
      </c>
      <c r="N45" s="5">
        <v>20</v>
      </c>
      <c r="O45" s="5">
        <v>24</v>
      </c>
      <c r="P45" s="6">
        <v>40787</v>
      </c>
      <c r="Q45" s="5">
        <v>61.227000310000001</v>
      </c>
    </row>
    <row r="46" spans="1:17" x14ac:dyDescent="0.3">
      <c r="A46" s="3" t="s">
        <v>81</v>
      </c>
      <c r="B46" s="4" t="s">
        <v>82</v>
      </c>
      <c r="C46" s="11">
        <v>12070</v>
      </c>
      <c r="D46" s="10">
        <v>70227</v>
      </c>
      <c r="E46" s="10" t="s">
        <v>47</v>
      </c>
      <c r="F46" s="11">
        <v>7425</v>
      </c>
      <c r="G46" s="12">
        <f t="shared" si="1"/>
        <v>0.61516155758077884</v>
      </c>
      <c r="H46" s="5">
        <v>2</v>
      </c>
      <c r="I46" s="5">
        <v>110</v>
      </c>
      <c r="J46" s="5">
        <v>98.4</v>
      </c>
      <c r="K46" s="5">
        <v>67</v>
      </c>
      <c r="L46" s="5">
        <v>174.7</v>
      </c>
      <c r="M46" s="5">
        <v>2.468</v>
      </c>
      <c r="N46" s="5">
        <v>12.7</v>
      </c>
      <c r="O46" s="5">
        <v>30</v>
      </c>
      <c r="P46" s="6">
        <v>40999</v>
      </c>
      <c r="Q46" s="5">
        <v>44.083709460000001</v>
      </c>
    </row>
    <row r="47" spans="1:17" x14ac:dyDescent="0.3">
      <c r="A47" s="3" t="s">
        <v>81</v>
      </c>
      <c r="B47" s="4" t="s">
        <v>83</v>
      </c>
      <c r="C47" s="11">
        <v>21560</v>
      </c>
      <c r="D47" s="10">
        <v>113369</v>
      </c>
      <c r="E47" s="10" t="s">
        <v>45</v>
      </c>
      <c r="F47" s="11">
        <v>12760</v>
      </c>
      <c r="G47" s="12">
        <f t="shared" si="1"/>
        <v>0.59183673469387754</v>
      </c>
      <c r="H47" s="5">
        <v>3.8</v>
      </c>
      <c r="I47" s="5">
        <v>190</v>
      </c>
      <c r="J47" s="5">
        <v>101.3</v>
      </c>
      <c r="K47" s="5">
        <v>73.099999999999994</v>
      </c>
      <c r="L47" s="5">
        <v>183.2</v>
      </c>
      <c r="M47" s="5">
        <v>3.2029999999999998</v>
      </c>
      <c r="N47" s="5">
        <v>15.7</v>
      </c>
      <c r="O47" s="5">
        <v>24</v>
      </c>
      <c r="P47" s="6">
        <v>40939</v>
      </c>
      <c r="Q47" s="5">
        <v>76.509184559999994</v>
      </c>
    </row>
    <row r="48" spans="1:17" x14ac:dyDescent="0.3">
      <c r="A48" s="3" t="s">
        <v>81</v>
      </c>
      <c r="B48" s="4" t="s">
        <v>84</v>
      </c>
      <c r="C48" s="11">
        <v>17035</v>
      </c>
      <c r="D48" s="10">
        <v>35068</v>
      </c>
      <c r="E48" s="10" t="s">
        <v>45</v>
      </c>
      <c r="F48" s="11">
        <v>8835</v>
      </c>
      <c r="G48" s="12">
        <f t="shared" si="1"/>
        <v>0.5186380980334605</v>
      </c>
      <c r="H48" s="5">
        <v>2.5</v>
      </c>
      <c r="I48" s="5">
        <v>170</v>
      </c>
      <c r="J48" s="5">
        <v>106.5</v>
      </c>
      <c r="K48" s="5">
        <v>69.099999999999994</v>
      </c>
      <c r="L48" s="5">
        <v>184.6</v>
      </c>
      <c r="M48" s="5">
        <v>2.7690000000000001</v>
      </c>
      <c r="N48" s="5">
        <v>15</v>
      </c>
      <c r="O48" s="5">
        <v>25</v>
      </c>
      <c r="P48" s="6">
        <v>41141</v>
      </c>
      <c r="Q48" s="5">
        <v>67.351010720000005</v>
      </c>
    </row>
    <row r="49" spans="1:17" x14ac:dyDescent="0.3">
      <c r="A49" s="3" t="s">
        <v>81</v>
      </c>
      <c r="B49" s="4" t="s">
        <v>85</v>
      </c>
      <c r="C49" s="11">
        <v>17885</v>
      </c>
      <c r="D49" s="10">
        <v>245815</v>
      </c>
      <c r="E49" s="10" t="s">
        <v>45</v>
      </c>
      <c r="F49" s="11">
        <v>10055</v>
      </c>
      <c r="G49" s="12">
        <f t="shared" si="1"/>
        <v>0.56220296337713171</v>
      </c>
      <c r="H49" s="5">
        <v>3</v>
      </c>
      <c r="I49" s="5">
        <v>155</v>
      </c>
      <c r="J49" s="5">
        <v>108.5</v>
      </c>
      <c r="K49" s="5">
        <v>73</v>
      </c>
      <c r="L49" s="5">
        <v>197.6</v>
      </c>
      <c r="M49" s="5">
        <v>3.3679999999999999</v>
      </c>
      <c r="N49" s="5">
        <v>16</v>
      </c>
      <c r="O49" s="5">
        <v>24</v>
      </c>
      <c r="P49" s="6">
        <v>40897</v>
      </c>
      <c r="Q49" s="5">
        <v>62.503739500000002</v>
      </c>
    </row>
    <row r="50" spans="1:17" x14ac:dyDescent="0.3">
      <c r="A50" s="3" t="s">
        <v>81</v>
      </c>
      <c r="B50" s="4" t="s">
        <v>86</v>
      </c>
      <c r="C50" s="11">
        <v>12315</v>
      </c>
      <c r="D50" s="10">
        <v>175670</v>
      </c>
      <c r="E50" s="10" t="s">
        <v>45</v>
      </c>
      <c r="F50" s="11">
        <v>8670</v>
      </c>
      <c r="G50" s="12">
        <f t="shared" si="1"/>
        <v>0.7040194884287454</v>
      </c>
      <c r="H50" s="5">
        <v>2</v>
      </c>
      <c r="I50" s="5">
        <v>107</v>
      </c>
      <c r="J50" s="5">
        <v>103</v>
      </c>
      <c r="K50" s="5">
        <v>66.900000000000006</v>
      </c>
      <c r="L50" s="5">
        <v>174.8</v>
      </c>
      <c r="M50" s="5">
        <v>2.5640000000000001</v>
      </c>
      <c r="N50" s="5">
        <v>13.2</v>
      </c>
      <c r="O50" s="5">
        <v>30</v>
      </c>
      <c r="P50" s="6">
        <v>41112</v>
      </c>
      <c r="Q50" s="5">
        <v>43.117132009999999</v>
      </c>
    </row>
    <row r="51" spans="1:17" x14ac:dyDescent="0.3">
      <c r="A51" s="3" t="s">
        <v>81</v>
      </c>
      <c r="B51" s="4" t="s">
        <v>87</v>
      </c>
      <c r="C51" s="11">
        <v>22195</v>
      </c>
      <c r="D51" s="10">
        <v>63403</v>
      </c>
      <c r="E51" s="10" t="s">
        <v>19</v>
      </c>
      <c r="F51" s="11">
        <v>14210</v>
      </c>
      <c r="G51" s="12">
        <f t="shared" si="1"/>
        <v>0.64023428700157692</v>
      </c>
      <c r="H51" s="5">
        <v>4.5999999999999996</v>
      </c>
      <c r="I51" s="5">
        <v>200</v>
      </c>
      <c r="J51" s="5">
        <v>114.7</v>
      </c>
      <c r="K51" s="5">
        <v>78.2</v>
      </c>
      <c r="L51" s="5">
        <v>212</v>
      </c>
      <c r="M51" s="5">
        <v>3.9079999999999999</v>
      </c>
      <c r="N51" s="5">
        <v>19</v>
      </c>
      <c r="O51" s="5">
        <v>21</v>
      </c>
      <c r="P51" s="6">
        <v>40812</v>
      </c>
      <c r="Q51" s="5">
        <v>80.499536710000001</v>
      </c>
    </row>
    <row r="52" spans="1:17" x14ac:dyDescent="0.3">
      <c r="A52" s="3" t="s">
        <v>81</v>
      </c>
      <c r="B52" s="4" t="s">
        <v>88</v>
      </c>
      <c r="C52" s="11">
        <v>31930</v>
      </c>
      <c r="D52" s="10">
        <v>276747</v>
      </c>
      <c r="E52" s="10" t="s">
        <v>19</v>
      </c>
      <c r="F52" s="11">
        <v>16640</v>
      </c>
      <c r="G52" s="12">
        <f t="shared" si="1"/>
        <v>0.52113999373629816</v>
      </c>
      <c r="H52" s="5">
        <v>4</v>
      </c>
      <c r="I52" s="5">
        <v>210</v>
      </c>
      <c r="J52" s="5">
        <v>111.6</v>
      </c>
      <c r="K52" s="5">
        <v>70.2</v>
      </c>
      <c r="L52" s="5">
        <v>190.7</v>
      </c>
      <c r="M52" s="5">
        <v>3.8759999999999999</v>
      </c>
      <c r="N52" s="5">
        <v>21</v>
      </c>
      <c r="O52" s="5">
        <v>19</v>
      </c>
      <c r="P52" s="6">
        <v>41024</v>
      </c>
      <c r="Q52" s="5">
        <v>87.635495779999999</v>
      </c>
    </row>
    <row r="53" spans="1:17" x14ac:dyDescent="0.3">
      <c r="A53" s="3" t="s">
        <v>81</v>
      </c>
      <c r="B53" s="4" t="s">
        <v>89</v>
      </c>
      <c r="C53" s="11">
        <v>21410</v>
      </c>
      <c r="D53" s="10">
        <v>155787</v>
      </c>
      <c r="E53" s="10" t="s">
        <v>54</v>
      </c>
      <c r="F53" s="11">
        <v>13175</v>
      </c>
      <c r="G53" s="12">
        <f t="shared" si="1"/>
        <v>0.6153666510976179</v>
      </c>
      <c r="H53" s="5">
        <v>3</v>
      </c>
      <c r="I53" s="5">
        <v>150</v>
      </c>
      <c r="J53" s="5">
        <v>120.7</v>
      </c>
      <c r="K53" s="5">
        <v>76.599999999999994</v>
      </c>
      <c r="L53" s="5">
        <v>200.9</v>
      </c>
      <c r="M53" s="5">
        <v>3.7610000000000001</v>
      </c>
      <c r="N53" s="5">
        <v>26</v>
      </c>
      <c r="O53" s="5">
        <v>21</v>
      </c>
      <c r="P53" s="6">
        <v>40964</v>
      </c>
      <c r="Q53" s="5">
        <v>62.095048390000002</v>
      </c>
    </row>
    <row r="54" spans="1:17" x14ac:dyDescent="0.3">
      <c r="A54" s="3" t="s">
        <v>81</v>
      </c>
      <c r="B54" s="4" t="s">
        <v>90</v>
      </c>
      <c r="C54" s="11">
        <v>36135</v>
      </c>
      <c r="D54" s="10">
        <v>125338</v>
      </c>
      <c r="E54" s="10" t="s">
        <v>54</v>
      </c>
      <c r="F54" s="11">
        <v>23575</v>
      </c>
      <c r="G54" s="12">
        <f t="shared" si="1"/>
        <v>0.65241455652414559</v>
      </c>
      <c r="H54" s="5">
        <v>4.5999999999999996</v>
      </c>
      <c r="I54" s="5">
        <v>240</v>
      </c>
      <c r="J54" s="5">
        <v>119</v>
      </c>
      <c r="K54" s="5">
        <v>78.7</v>
      </c>
      <c r="L54" s="5">
        <v>204.6</v>
      </c>
      <c r="M54" s="5">
        <v>4.8079999999999998</v>
      </c>
      <c r="N54" s="5">
        <v>26</v>
      </c>
      <c r="O54" s="5">
        <v>16</v>
      </c>
      <c r="P54" s="6">
        <v>41166</v>
      </c>
      <c r="Q54" s="5">
        <v>100.0248023</v>
      </c>
    </row>
    <row r="55" spans="1:17" x14ac:dyDescent="0.3">
      <c r="A55" s="3" t="s">
        <v>81</v>
      </c>
      <c r="B55" s="4" t="s">
        <v>91</v>
      </c>
      <c r="C55" s="11">
        <v>12050</v>
      </c>
      <c r="D55" s="10">
        <v>220650</v>
      </c>
      <c r="E55" s="10" t="s">
        <v>54</v>
      </c>
      <c r="F55" s="11">
        <v>7850</v>
      </c>
      <c r="G55" s="12">
        <f t="shared" si="1"/>
        <v>0.65145228215767637</v>
      </c>
      <c r="H55" s="5">
        <v>2.5</v>
      </c>
      <c r="I55" s="5">
        <v>119</v>
      </c>
      <c r="J55" s="5">
        <v>117.5</v>
      </c>
      <c r="K55" s="5">
        <v>69.400000000000006</v>
      </c>
      <c r="L55" s="5">
        <v>200.7</v>
      </c>
      <c r="M55" s="5">
        <v>3.0859999999999999</v>
      </c>
      <c r="N55" s="5">
        <v>20</v>
      </c>
      <c r="O55" s="5">
        <v>23</v>
      </c>
      <c r="P55" s="6">
        <v>40922</v>
      </c>
      <c r="Q55" s="5">
        <v>47.389531310000002</v>
      </c>
    </row>
    <row r="56" spans="1:17" x14ac:dyDescent="0.3">
      <c r="A56" s="3" t="s">
        <v>81</v>
      </c>
      <c r="B56" s="4" t="s">
        <v>92</v>
      </c>
      <c r="C56" s="11">
        <v>26935</v>
      </c>
      <c r="D56" s="10">
        <v>540561</v>
      </c>
      <c r="E56" s="10" t="s">
        <v>22</v>
      </c>
      <c r="F56" s="11">
        <v>15075</v>
      </c>
      <c r="G56" s="12">
        <f t="shared" si="1"/>
        <v>0.55968071282717657</v>
      </c>
      <c r="H56" s="5">
        <v>4.5999999999999996</v>
      </c>
      <c r="I56" s="5">
        <v>220</v>
      </c>
      <c r="J56" s="5">
        <v>138.5</v>
      </c>
      <c r="K56" s="5">
        <v>79.099999999999994</v>
      </c>
      <c r="L56" s="5">
        <v>224.5</v>
      </c>
      <c r="M56" s="5">
        <v>4.2409999999999997</v>
      </c>
      <c r="N56" s="5">
        <v>25.1</v>
      </c>
      <c r="O56" s="5">
        <v>18</v>
      </c>
      <c r="P56" s="6">
        <v>41137</v>
      </c>
      <c r="Q56" s="5">
        <v>89.401934729999994</v>
      </c>
    </row>
    <row r="57" spans="1:17" x14ac:dyDescent="0.3">
      <c r="A57" s="3" t="s">
        <v>93</v>
      </c>
      <c r="B57" s="4" t="s">
        <v>94</v>
      </c>
      <c r="C57" s="11">
        <v>12885</v>
      </c>
      <c r="D57" s="10">
        <v>199685</v>
      </c>
      <c r="E57" s="10" t="s">
        <v>45</v>
      </c>
      <c r="F57" s="11">
        <v>9850</v>
      </c>
      <c r="G57" s="12">
        <f t="shared" si="1"/>
        <v>0.76445479239425684</v>
      </c>
      <c r="H57" s="5">
        <v>1.6</v>
      </c>
      <c r="I57" s="5">
        <v>106</v>
      </c>
      <c r="J57" s="5">
        <v>103.2</v>
      </c>
      <c r="K57" s="5">
        <v>67.099999999999994</v>
      </c>
      <c r="L57" s="5">
        <v>175.1</v>
      </c>
      <c r="M57" s="5">
        <v>2.339</v>
      </c>
      <c r="N57" s="5">
        <v>11.9</v>
      </c>
      <c r="O57" s="5">
        <v>32</v>
      </c>
      <c r="P57" s="6">
        <v>40837</v>
      </c>
      <c r="Q57" s="5">
        <v>42.879097340000001</v>
      </c>
    </row>
    <row r="58" spans="1:17" x14ac:dyDescent="0.3">
      <c r="A58" s="3" t="s">
        <v>93</v>
      </c>
      <c r="B58" s="4" t="s">
        <v>95</v>
      </c>
      <c r="C58" s="11">
        <v>15350</v>
      </c>
      <c r="D58" s="10">
        <v>230902</v>
      </c>
      <c r="E58" s="10" t="s">
        <v>45</v>
      </c>
      <c r="F58" s="11">
        <v>13210</v>
      </c>
      <c r="G58" s="12">
        <f t="shared" si="1"/>
        <v>0.86058631921824102</v>
      </c>
      <c r="H58" s="5">
        <v>2.2999999999999998</v>
      </c>
      <c r="I58" s="5">
        <v>135</v>
      </c>
      <c r="J58" s="5">
        <v>106.9</v>
      </c>
      <c r="K58" s="5">
        <v>70.3</v>
      </c>
      <c r="L58" s="5">
        <v>188.8</v>
      </c>
      <c r="M58" s="5">
        <v>2.9319999999999999</v>
      </c>
      <c r="N58" s="5">
        <v>17.100000000000001</v>
      </c>
      <c r="O58" s="5">
        <v>27</v>
      </c>
      <c r="P58" s="6">
        <v>41049</v>
      </c>
      <c r="Q58" s="5">
        <v>54.269548290000003</v>
      </c>
    </row>
    <row r="59" spans="1:17" x14ac:dyDescent="0.3">
      <c r="A59" s="3" t="s">
        <v>93</v>
      </c>
      <c r="B59" s="4" t="s">
        <v>96</v>
      </c>
      <c r="C59" s="11">
        <v>20550</v>
      </c>
      <c r="D59" s="10">
        <v>73203</v>
      </c>
      <c r="E59" s="10" t="s">
        <v>49</v>
      </c>
      <c r="F59" s="11">
        <v>17710</v>
      </c>
      <c r="G59" s="12">
        <f t="shared" si="1"/>
        <v>0.8618004866180049</v>
      </c>
      <c r="H59" s="5">
        <v>2</v>
      </c>
      <c r="I59" s="5">
        <v>146</v>
      </c>
      <c r="J59" s="5">
        <v>103.2</v>
      </c>
      <c r="K59" s="5">
        <v>68.900000000000006</v>
      </c>
      <c r="L59" s="5">
        <v>177.6</v>
      </c>
      <c r="M59" s="5">
        <v>3.2189999999999999</v>
      </c>
      <c r="N59" s="5">
        <v>15.3</v>
      </c>
      <c r="O59" s="5">
        <v>24</v>
      </c>
      <c r="P59" s="6">
        <v>40989</v>
      </c>
      <c r="Q59" s="5">
        <v>60.087966620000003</v>
      </c>
    </row>
    <row r="60" spans="1:17" x14ac:dyDescent="0.3">
      <c r="A60" s="3" t="s">
        <v>93</v>
      </c>
      <c r="B60" s="4" t="s">
        <v>97</v>
      </c>
      <c r="C60" s="11">
        <v>26600</v>
      </c>
      <c r="D60" s="10">
        <v>12855</v>
      </c>
      <c r="E60" s="10" t="s">
        <v>49</v>
      </c>
      <c r="F60" s="11">
        <v>17525</v>
      </c>
      <c r="G60" s="12">
        <f t="shared" si="1"/>
        <v>0.65883458646616544</v>
      </c>
      <c r="H60" s="5">
        <v>3.2</v>
      </c>
      <c r="I60" s="5">
        <v>205</v>
      </c>
      <c r="J60" s="5">
        <v>106.4</v>
      </c>
      <c r="K60" s="5">
        <v>70.400000000000006</v>
      </c>
      <c r="L60" s="5">
        <v>178.2</v>
      </c>
      <c r="M60" s="5">
        <v>3.8570000000000002</v>
      </c>
      <c r="N60" s="5">
        <v>21.1</v>
      </c>
      <c r="O60" s="5">
        <v>19</v>
      </c>
      <c r="P60" s="6">
        <v>41191</v>
      </c>
      <c r="Q60" s="5">
        <v>83.602500800000001</v>
      </c>
    </row>
    <row r="61" spans="1:17" x14ac:dyDescent="0.3">
      <c r="A61" s="3" t="s">
        <v>93</v>
      </c>
      <c r="B61" s="4" t="s">
        <v>98</v>
      </c>
      <c r="C61" s="11">
        <v>26000</v>
      </c>
      <c r="D61" s="10">
        <v>76029</v>
      </c>
      <c r="E61" s="10" t="s">
        <v>99</v>
      </c>
      <c r="F61" s="11">
        <v>19490</v>
      </c>
      <c r="G61" s="12">
        <f t="shared" si="1"/>
        <v>0.74961538461538457</v>
      </c>
      <c r="H61" s="5">
        <v>3.5</v>
      </c>
      <c r="I61" s="5">
        <v>210</v>
      </c>
      <c r="J61" s="5">
        <v>118.1</v>
      </c>
      <c r="K61" s="5">
        <v>75.599999999999994</v>
      </c>
      <c r="L61" s="5">
        <v>201.2</v>
      </c>
      <c r="M61" s="5">
        <v>4.2880000000000003</v>
      </c>
      <c r="N61" s="5">
        <v>20</v>
      </c>
      <c r="O61" s="5">
        <v>23</v>
      </c>
      <c r="P61" s="6">
        <v>40947</v>
      </c>
      <c r="Q61" s="5">
        <v>85.217691340000002</v>
      </c>
    </row>
    <row r="62" spans="1:17" x14ac:dyDescent="0.3">
      <c r="A62" s="3" t="s">
        <v>100</v>
      </c>
      <c r="B62" s="4" t="s">
        <v>101</v>
      </c>
      <c r="C62" s="11">
        <v>9699</v>
      </c>
      <c r="D62" s="10">
        <v>41184</v>
      </c>
      <c r="E62" s="10" t="s">
        <v>19</v>
      </c>
      <c r="F62" s="11">
        <v>5860</v>
      </c>
      <c r="G62" s="12">
        <f t="shared" si="1"/>
        <v>0.6041859985565522</v>
      </c>
      <c r="H62" s="5">
        <v>1.5</v>
      </c>
      <c r="I62" s="5">
        <v>92</v>
      </c>
      <c r="J62" s="5">
        <v>96.1</v>
      </c>
      <c r="K62" s="5">
        <v>65.7</v>
      </c>
      <c r="L62" s="5">
        <v>166.7</v>
      </c>
      <c r="M62" s="5">
        <v>2.2400000000000002</v>
      </c>
      <c r="N62" s="5">
        <v>11.9</v>
      </c>
      <c r="O62" s="5">
        <v>31</v>
      </c>
      <c r="P62" s="6">
        <v>41162</v>
      </c>
      <c r="Q62" s="5">
        <v>36.672283579999998</v>
      </c>
    </row>
    <row r="63" spans="1:17" x14ac:dyDescent="0.3">
      <c r="A63" s="3" t="s">
        <v>100</v>
      </c>
      <c r="B63" s="4" t="s">
        <v>102</v>
      </c>
      <c r="C63" s="11">
        <v>11799</v>
      </c>
      <c r="D63" s="10">
        <v>66692</v>
      </c>
      <c r="E63" s="10" t="s">
        <v>49</v>
      </c>
      <c r="F63" s="11">
        <v>7825</v>
      </c>
      <c r="G63" s="12">
        <f t="shared" si="1"/>
        <v>0.66319179591490807</v>
      </c>
      <c r="H63" s="5">
        <v>2</v>
      </c>
      <c r="I63" s="5">
        <v>140</v>
      </c>
      <c r="J63" s="5">
        <v>100.4</v>
      </c>
      <c r="K63" s="5">
        <v>66.900000000000006</v>
      </c>
      <c r="L63" s="5">
        <v>174</v>
      </c>
      <c r="M63" s="5">
        <v>2.6259999999999999</v>
      </c>
      <c r="N63" s="5">
        <v>14.5</v>
      </c>
      <c r="O63" s="5">
        <v>27</v>
      </c>
      <c r="P63" s="6">
        <v>40862</v>
      </c>
      <c r="Q63" s="5">
        <v>54.590045160000003</v>
      </c>
    </row>
    <row r="64" spans="1:17" x14ac:dyDescent="0.3">
      <c r="A64" s="3" t="s">
        <v>100</v>
      </c>
      <c r="B64" s="4" t="s">
        <v>103</v>
      </c>
      <c r="C64" s="11">
        <v>14999</v>
      </c>
      <c r="D64" s="10">
        <v>29450</v>
      </c>
      <c r="E64" s="10" t="s">
        <v>104</v>
      </c>
      <c r="F64" s="11">
        <v>8910</v>
      </c>
      <c r="G64" s="12">
        <f t="shared" si="1"/>
        <v>0.59403960264017597</v>
      </c>
      <c r="H64" s="5">
        <v>2.4</v>
      </c>
      <c r="I64" s="5">
        <v>148</v>
      </c>
      <c r="J64" s="5">
        <v>106.3</v>
      </c>
      <c r="K64" s="5">
        <v>71.599999999999994</v>
      </c>
      <c r="L64" s="5">
        <v>185.4</v>
      </c>
      <c r="M64" s="5">
        <v>3.0720000000000001</v>
      </c>
      <c r="N64" s="5">
        <v>17.2</v>
      </c>
      <c r="O64" s="5">
        <v>25</v>
      </c>
      <c r="P64" s="6">
        <v>41074</v>
      </c>
      <c r="Q64" s="5">
        <v>58.758248999999999</v>
      </c>
    </row>
    <row r="65" spans="1:17" x14ac:dyDescent="0.3">
      <c r="A65" s="3" t="s">
        <v>105</v>
      </c>
      <c r="B65" s="4" t="s">
        <v>106</v>
      </c>
      <c r="C65" s="11">
        <v>29465</v>
      </c>
      <c r="D65" s="10">
        <v>23713</v>
      </c>
      <c r="E65" s="10" t="s">
        <v>104</v>
      </c>
      <c r="F65" s="11">
        <v>19690</v>
      </c>
      <c r="G65" s="12">
        <f t="shared" si="1"/>
        <v>0.66825046665535381</v>
      </c>
      <c r="H65" s="5">
        <v>3</v>
      </c>
      <c r="I65" s="5">
        <v>227</v>
      </c>
      <c r="J65" s="5">
        <v>108.3</v>
      </c>
      <c r="K65" s="5">
        <v>70.2</v>
      </c>
      <c r="L65" s="5">
        <v>193.7</v>
      </c>
      <c r="M65" s="5">
        <v>3.3420000000000001</v>
      </c>
      <c r="N65" s="5">
        <v>18.5</v>
      </c>
      <c r="O65" s="5">
        <v>25</v>
      </c>
      <c r="P65" s="6">
        <v>41014</v>
      </c>
      <c r="Q65" s="5">
        <v>92.436889230000006</v>
      </c>
    </row>
    <row r="66" spans="1:17" x14ac:dyDescent="0.3">
      <c r="A66" s="3" t="s">
        <v>107</v>
      </c>
      <c r="B66" s="4" t="s">
        <v>108</v>
      </c>
      <c r="C66" s="11">
        <v>42800</v>
      </c>
      <c r="D66" s="10">
        <v>15467</v>
      </c>
      <c r="E66" s="10" t="s">
        <v>19</v>
      </c>
      <c r="F66" s="11">
        <v>33219</v>
      </c>
      <c r="G66" s="12">
        <f t="shared" ref="G66:G97" si="2">SUM(F66/C66)</f>
        <v>0.77614485981308412</v>
      </c>
      <c r="H66" s="5">
        <v>3</v>
      </c>
      <c r="I66" s="5">
        <v>240</v>
      </c>
      <c r="J66" s="5">
        <v>114.5</v>
      </c>
      <c r="K66" s="5">
        <v>71.599999999999994</v>
      </c>
      <c r="L66" s="5">
        <v>191.3</v>
      </c>
      <c r="M66" s="5">
        <v>3.65</v>
      </c>
      <c r="N66" s="5">
        <v>18.399999999999999</v>
      </c>
      <c r="O66" s="5">
        <v>21</v>
      </c>
      <c r="P66" s="6">
        <v>41216</v>
      </c>
      <c r="Q66" s="5">
        <v>102.17898479999999</v>
      </c>
    </row>
    <row r="67" spans="1:17" x14ac:dyDescent="0.3">
      <c r="A67" s="3" t="s">
        <v>109</v>
      </c>
      <c r="B67" s="4" t="s">
        <v>110</v>
      </c>
      <c r="C67" s="11">
        <v>14460</v>
      </c>
      <c r="D67" s="10">
        <v>55557</v>
      </c>
      <c r="E67" s="10" t="s">
        <v>111</v>
      </c>
      <c r="F67" s="11">
        <v>13475</v>
      </c>
      <c r="G67" s="12">
        <f t="shared" si="2"/>
        <v>0.931881051175657</v>
      </c>
      <c r="H67" s="5">
        <v>2.5</v>
      </c>
      <c r="I67" s="5">
        <v>120</v>
      </c>
      <c r="J67" s="5">
        <v>93.4</v>
      </c>
      <c r="K67" s="5">
        <v>66.7</v>
      </c>
      <c r="L67" s="5">
        <v>152</v>
      </c>
      <c r="M67" s="5">
        <v>3.0449999999999999</v>
      </c>
      <c r="N67" s="5">
        <v>19</v>
      </c>
      <c r="O67" s="5">
        <v>17</v>
      </c>
      <c r="P67" s="6">
        <v>40972</v>
      </c>
      <c r="Q67" s="5">
        <v>48.672897910000003</v>
      </c>
    </row>
    <row r="68" spans="1:17" x14ac:dyDescent="0.3">
      <c r="A68" s="3" t="s">
        <v>109</v>
      </c>
      <c r="B68" s="4" t="s">
        <v>112</v>
      </c>
      <c r="C68" s="11">
        <v>21620</v>
      </c>
      <c r="D68" s="10">
        <v>80556</v>
      </c>
      <c r="E68" s="10" t="s">
        <v>45</v>
      </c>
      <c r="F68" s="11">
        <v>13775</v>
      </c>
      <c r="G68" s="12">
        <f t="shared" si="2"/>
        <v>0.63714153561517117</v>
      </c>
      <c r="H68" s="5">
        <v>4</v>
      </c>
      <c r="I68" s="5">
        <v>190</v>
      </c>
      <c r="J68" s="5">
        <v>101.4</v>
      </c>
      <c r="K68" s="5">
        <v>69.400000000000006</v>
      </c>
      <c r="L68" s="5">
        <v>167.5</v>
      </c>
      <c r="M68" s="5">
        <v>3.194</v>
      </c>
      <c r="N68" s="5">
        <v>20</v>
      </c>
      <c r="O68" s="5">
        <v>20</v>
      </c>
      <c r="P68" s="6">
        <v>41187</v>
      </c>
      <c r="Q68" s="5">
        <v>76.584439619999998</v>
      </c>
    </row>
    <row r="69" spans="1:17" x14ac:dyDescent="0.3">
      <c r="A69" s="3" t="s">
        <v>109</v>
      </c>
      <c r="B69" s="4" t="s">
        <v>113</v>
      </c>
      <c r="C69" s="11">
        <v>26895</v>
      </c>
      <c r="D69" s="10">
        <v>157040</v>
      </c>
      <c r="E69" s="10" t="s">
        <v>19</v>
      </c>
      <c r="F69" s="11">
        <v>18810</v>
      </c>
      <c r="G69" s="12">
        <f t="shared" si="2"/>
        <v>0.69938650306748462</v>
      </c>
      <c r="H69" s="5">
        <v>4</v>
      </c>
      <c r="I69" s="5">
        <v>195</v>
      </c>
      <c r="J69" s="5">
        <v>105.9</v>
      </c>
      <c r="K69" s="5">
        <v>72.3</v>
      </c>
      <c r="L69" s="5">
        <v>181.5</v>
      </c>
      <c r="M69" s="5">
        <v>3.88</v>
      </c>
      <c r="N69" s="5">
        <v>20.5</v>
      </c>
      <c r="O69" s="5">
        <v>19</v>
      </c>
      <c r="P69" s="6">
        <v>40887</v>
      </c>
      <c r="Q69" s="5">
        <v>80.387779120000005</v>
      </c>
    </row>
    <row r="70" spans="1:17" x14ac:dyDescent="0.3">
      <c r="A70" s="3" t="s">
        <v>114</v>
      </c>
      <c r="B70" s="4" t="s">
        <v>115</v>
      </c>
      <c r="C70" s="11">
        <v>31505</v>
      </c>
      <c r="D70" s="10">
        <v>24072</v>
      </c>
      <c r="E70" s="10" t="s">
        <v>19</v>
      </c>
      <c r="F70" s="11">
        <v>26975</v>
      </c>
      <c r="G70" s="12">
        <f t="shared" si="2"/>
        <v>0.85621329947627356</v>
      </c>
      <c r="H70" s="5">
        <v>3</v>
      </c>
      <c r="I70" s="5">
        <v>210</v>
      </c>
      <c r="J70" s="5">
        <v>105.1</v>
      </c>
      <c r="K70" s="5">
        <v>70.5</v>
      </c>
      <c r="L70" s="5">
        <v>190.2</v>
      </c>
      <c r="M70" s="5">
        <v>3.3730000000000002</v>
      </c>
      <c r="N70" s="5">
        <v>18.5</v>
      </c>
      <c r="O70" s="5">
        <v>23</v>
      </c>
      <c r="P70" s="6">
        <v>41099</v>
      </c>
      <c r="Q70" s="5">
        <v>87.211001039999999</v>
      </c>
    </row>
    <row r="71" spans="1:17" x14ac:dyDescent="0.3">
      <c r="A71" s="3" t="s">
        <v>114</v>
      </c>
      <c r="B71" s="4" t="s">
        <v>116</v>
      </c>
      <c r="C71" s="11">
        <v>37805</v>
      </c>
      <c r="D71" s="10">
        <v>12698</v>
      </c>
      <c r="E71" s="10" t="s">
        <v>45</v>
      </c>
      <c r="F71" s="11">
        <v>32075.000000000004</v>
      </c>
      <c r="G71" s="12">
        <f t="shared" si="2"/>
        <v>0.8484327469911388</v>
      </c>
      <c r="H71" s="5">
        <v>3</v>
      </c>
      <c r="I71" s="5">
        <v>225</v>
      </c>
      <c r="J71" s="5">
        <v>110.2</v>
      </c>
      <c r="K71" s="5">
        <v>70.900000000000006</v>
      </c>
      <c r="L71" s="5">
        <v>189.2</v>
      </c>
      <c r="M71" s="5">
        <v>3.6379999999999999</v>
      </c>
      <c r="N71" s="5">
        <v>19.8</v>
      </c>
      <c r="O71" s="5">
        <v>23</v>
      </c>
      <c r="P71" s="6">
        <v>41039</v>
      </c>
      <c r="Q71" s="5">
        <v>94.946698400000002</v>
      </c>
    </row>
    <row r="72" spans="1:17" x14ac:dyDescent="0.3">
      <c r="A72" s="3" t="s">
        <v>114</v>
      </c>
      <c r="B72" s="4" t="s">
        <v>117</v>
      </c>
      <c r="C72" s="11">
        <v>46305</v>
      </c>
      <c r="D72" s="10">
        <v>3334</v>
      </c>
      <c r="E72" s="10" t="s">
        <v>19</v>
      </c>
      <c r="F72" s="11">
        <v>38955</v>
      </c>
      <c r="G72" s="12">
        <f t="shared" si="2"/>
        <v>0.84126984126984128</v>
      </c>
      <c r="H72" s="5">
        <v>4</v>
      </c>
      <c r="I72" s="5">
        <v>300</v>
      </c>
      <c r="J72" s="5">
        <v>110.2</v>
      </c>
      <c r="K72" s="5">
        <v>70.900000000000006</v>
      </c>
      <c r="L72" s="5">
        <v>189.2</v>
      </c>
      <c r="M72" s="5">
        <v>3.6930000000000001</v>
      </c>
      <c r="N72" s="5">
        <v>19.8</v>
      </c>
      <c r="O72" s="5">
        <v>21</v>
      </c>
      <c r="P72" s="6">
        <v>41241</v>
      </c>
      <c r="Q72" s="5">
        <v>125.0133574</v>
      </c>
    </row>
    <row r="73" spans="1:17" x14ac:dyDescent="0.3">
      <c r="A73" s="3" t="s">
        <v>114</v>
      </c>
      <c r="B73" s="4" t="s">
        <v>118</v>
      </c>
      <c r="C73" s="11">
        <v>54005</v>
      </c>
      <c r="D73" s="10">
        <v>6375</v>
      </c>
      <c r="E73" s="10" t="s">
        <v>19</v>
      </c>
      <c r="F73" s="11">
        <v>40375</v>
      </c>
      <c r="G73" s="12">
        <f t="shared" si="2"/>
        <v>0.74761596148504772</v>
      </c>
      <c r="H73" s="5">
        <v>4</v>
      </c>
      <c r="I73" s="5">
        <v>290</v>
      </c>
      <c r="J73" s="5">
        <v>112.2</v>
      </c>
      <c r="K73" s="5">
        <v>72</v>
      </c>
      <c r="L73" s="5">
        <v>196.7</v>
      </c>
      <c r="M73" s="5">
        <v>3.89</v>
      </c>
      <c r="N73" s="5">
        <v>22.5</v>
      </c>
      <c r="O73" s="5">
        <v>22</v>
      </c>
      <c r="P73" s="6">
        <v>40997</v>
      </c>
      <c r="Q73" s="5">
        <v>124.44671630000001</v>
      </c>
    </row>
    <row r="74" spans="1:17" x14ac:dyDescent="0.3">
      <c r="A74" s="3" t="s">
        <v>114</v>
      </c>
      <c r="B74" s="4" t="s">
        <v>119</v>
      </c>
      <c r="C74" s="11">
        <v>60105</v>
      </c>
      <c r="D74" s="10">
        <v>9126</v>
      </c>
      <c r="E74" s="10" t="s">
        <v>47</v>
      </c>
      <c r="F74" s="11">
        <v>43870</v>
      </c>
      <c r="G74" s="12">
        <f t="shared" si="2"/>
        <v>0.72988936028616591</v>
      </c>
      <c r="H74" s="5">
        <v>4.7</v>
      </c>
      <c r="I74" s="5">
        <v>230</v>
      </c>
      <c r="J74" s="5">
        <v>112.2</v>
      </c>
      <c r="K74" s="5">
        <v>76.400000000000006</v>
      </c>
      <c r="L74" s="5">
        <v>192.5</v>
      </c>
      <c r="M74" s="5">
        <v>5.4009999999999998</v>
      </c>
      <c r="N74" s="5">
        <v>25.4</v>
      </c>
      <c r="O74" s="5">
        <v>15</v>
      </c>
      <c r="P74" s="6">
        <v>41212</v>
      </c>
      <c r="Q74" s="5">
        <v>105.760458</v>
      </c>
    </row>
    <row r="75" spans="1:17" x14ac:dyDescent="0.3">
      <c r="A75" s="3" t="s">
        <v>114</v>
      </c>
      <c r="B75" s="4" t="s">
        <v>120</v>
      </c>
      <c r="C75" s="11">
        <v>34605</v>
      </c>
      <c r="D75" s="10">
        <v>51238</v>
      </c>
      <c r="E75" s="10" t="s">
        <v>45</v>
      </c>
      <c r="F75" s="11">
        <v>29140</v>
      </c>
      <c r="G75" s="12">
        <f t="shared" si="2"/>
        <v>0.84207484467562488</v>
      </c>
      <c r="H75" s="5">
        <v>3</v>
      </c>
      <c r="I75" s="5">
        <v>220</v>
      </c>
      <c r="J75" s="5">
        <v>103</v>
      </c>
      <c r="K75" s="5">
        <v>71.5</v>
      </c>
      <c r="L75" s="5">
        <v>180.1</v>
      </c>
      <c r="M75" s="5">
        <v>3.9</v>
      </c>
      <c r="N75" s="5">
        <v>17.2</v>
      </c>
      <c r="O75" s="5">
        <v>21</v>
      </c>
      <c r="P75" s="6">
        <v>40912</v>
      </c>
      <c r="Q75" s="5">
        <v>91.943801559999997</v>
      </c>
    </row>
    <row r="76" spans="1:17" x14ac:dyDescent="0.3">
      <c r="A76" s="3" t="s">
        <v>121</v>
      </c>
      <c r="B76" s="4" t="s">
        <v>122</v>
      </c>
      <c r="C76" s="11">
        <v>39080</v>
      </c>
      <c r="D76" s="10">
        <v>13798</v>
      </c>
      <c r="E76" s="10" t="s">
        <v>19</v>
      </c>
      <c r="F76" s="11">
        <v>20525</v>
      </c>
      <c r="G76" s="12">
        <f t="shared" si="2"/>
        <v>0.52520470829068577</v>
      </c>
      <c r="H76" s="5">
        <v>4.5999999999999996</v>
      </c>
      <c r="I76" s="5">
        <v>275</v>
      </c>
      <c r="J76" s="5">
        <v>109</v>
      </c>
      <c r="K76" s="5">
        <v>73.599999999999994</v>
      </c>
      <c r="L76" s="5">
        <v>208.5</v>
      </c>
      <c r="M76" s="5">
        <v>3.8679999999999999</v>
      </c>
      <c r="N76" s="5">
        <v>20</v>
      </c>
      <c r="O76" s="5">
        <v>22</v>
      </c>
      <c r="P76" s="6">
        <v>41124</v>
      </c>
      <c r="Q76" s="5">
        <v>113.5402069</v>
      </c>
    </row>
    <row r="77" spans="1:17" x14ac:dyDescent="0.3">
      <c r="A77" s="3" t="s">
        <v>121</v>
      </c>
      <c r="B77" s="4" t="s">
        <v>123</v>
      </c>
      <c r="C77" s="11">
        <v>43330</v>
      </c>
      <c r="D77" s="10">
        <v>48911</v>
      </c>
      <c r="E77" s="10" t="s">
        <v>19</v>
      </c>
      <c r="F77" s="11">
        <v>21725</v>
      </c>
      <c r="G77" s="12">
        <f t="shared" si="2"/>
        <v>0.5013847219016847</v>
      </c>
      <c r="H77" s="5">
        <v>4.5999999999999996</v>
      </c>
      <c r="I77" s="5">
        <v>215</v>
      </c>
      <c r="J77" s="5">
        <v>117.7</v>
      </c>
      <c r="K77" s="5">
        <v>78.2</v>
      </c>
      <c r="L77" s="5">
        <v>215.3</v>
      </c>
      <c r="M77" s="5">
        <v>4.1210000000000004</v>
      </c>
      <c r="N77" s="5">
        <v>19</v>
      </c>
      <c r="O77" s="5">
        <v>21</v>
      </c>
      <c r="P77" s="6">
        <v>41064</v>
      </c>
      <c r="Q77" s="5">
        <v>93.957916900000001</v>
      </c>
    </row>
    <row r="78" spans="1:17" x14ac:dyDescent="0.3">
      <c r="A78" s="3" t="s">
        <v>121</v>
      </c>
      <c r="B78" s="4" t="s">
        <v>124</v>
      </c>
      <c r="C78" s="11">
        <v>42660</v>
      </c>
      <c r="D78" s="10">
        <v>22925</v>
      </c>
      <c r="E78" s="10" t="s">
        <v>19</v>
      </c>
      <c r="F78" s="11">
        <v>20765</v>
      </c>
      <c r="G78" s="12">
        <f t="shared" si="2"/>
        <v>0.48675574308485703</v>
      </c>
      <c r="H78" s="5">
        <v>5.4</v>
      </c>
      <c r="I78" s="5">
        <v>300</v>
      </c>
      <c r="J78" s="5">
        <v>119</v>
      </c>
      <c r="K78" s="5">
        <v>79.900000000000006</v>
      </c>
      <c r="L78" s="5">
        <v>204.8</v>
      </c>
      <c r="M78" s="5">
        <v>5.3929999999999998</v>
      </c>
      <c r="N78" s="5">
        <v>30</v>
      </c>
      <c r="O78" s="5">
        <v>15</v>
      </c>
      <c r="P78" s="6">
        <v>41266</v>
      </c>
      <c r="Q78" s="5">
        <v>123.97204670000001</v>
      </c>
    </row>
    <row r="79" spans="1:17" x14ac:dyDescent="0.3">
      <c r="A79" s="3" t="s">
        <v>125</v>
      </c>
      <c r="B79" s="4" t="s">
        <v>126</v>
      </c>
      <c r="C79" s="11">
        <v>13987</v>
      </c>
      <c r="D79" s="10">
        <v>26232</v>
      </c>
      <c r="E79" s="10" t="s">
        <v>49</v>
      </c>
      <c r="F79" s="11">
        <v>8325</v>
      </c>
      <c r="G79" s="12">
        <f t="shared" si="2"/>
        <v>0.59519553871452058</v>
      </c>
      <c r="H79" s="5">
        <v>1.8</v>
      </c>
      <c r="I79" s="5">
        <v>113</v>
      </c>
      <c r="J79" s="5">
        <v>98.4</v>
      </c>
      <c r="K79" s="5">
        <v>66.5</v>
      </c>
      <c r="L79" s="5">
        <v>173.6</v>
      </c>
      <c r="M79" s="5">
        <v>2.25</v>
      </c>
      <c r="N79" s="5">
        <v>13.2</v>
      </c>
      <c r="O79" s="5">
        <v>30</v>
      </c>
      <c r="P79" s="6">
        <v>41022</v>
      </c>
      <c r="Q79" s="5">
        <v>45.832180559999998</v>
      </c>
    </row>
    <row r="80" spans="1:17" x14ac:dyDescent="0.3">
      <c r="A80" s="3" t="s">
        <v>125</v>
      </c>
      <c r="B80" s="4" t="s">
        <v>127</v>
      </c>
      <c r="C80" s="11">
        <v>19047</v>
      </c>
      <c r="D80" s="10">
        <v>42541</v>
      </c>
      <c r="E80" s="10" t="s">
        <v>19</v>
      </c>
      <c r="F80" s="11">
        <v>10395</v>
      </c>
      <c r="G80" s="12">
        <f t="shared" si="2"/>
        <v>0.54575523704520401</v>
      </c>
      <c r="H80" s="5">
        <v>2.4</v>
      </c>
      <c r="I80" s="5">
        <v>154</v>
      </c>
      <c r="J80" s="5">
        <v>100.8</v>
      </c>
      <c r="K80" s="5">
        <v>68.900000000000006</v>
      </c>
      <c r="L80" s="5">
        <v>175.4</v>
      </c>
      <c r="M80" s="5">
        <v>2.91</v>
      </c>
      <c r="N80" s="5">
        <v>15.9</v>
      </c>
      <c r="O80" s="5">
        <v>24</v>
      </c>
      <c r="P80" s="6">
        <v>41237</v>
      </c>
      <c r="Q80" s="5">
        <v>62.441962349999997</v>
      </c>
    </row>
    <row r="81" spans="1:17" x14ac:dyDescent="0.3">
      <c r="A81" s="3" t="s">
        <v>125</v>
      </c>
      <c r="B81" s="4" t="s">
        <v>128</v>
      </c>
      <c r="C81" s="11">
        <v>17357</v>
      </c>
      <c r="D81" s="10">
        <v>55616</v>
      </c>
      <c r="E81" s="10" t="s">
        <v>19</v>
      </c>
      <c r="F81" s="11">
        <v>10595</v>
      </c>
      <c r="G81" s="12">
        <f t="shared" si="2"/>
        <v>0.61041654663824396</v>
      </c>
      <c r="H81" s="5">
        <v>2.4</v>
      </c>
      <c r="I81" s="5">
        <v>145</v>
      </c>
      <c r="J81" s="5">
        <v>103.7</v>
      </c>
      <c r="K81" s="5">
        <v>68.5</v>
      </c>
      <c r="L81" s="5">
        <v>187.8</v>
      </c>
      <c r="M81" s="5">
        <v>2.9449999999999998</v>
      </c>
      <c r="N81" s="5">
        <v>16.3</v>
      </c>
      <c r="O81" s="5">
        <v>25</v>
      </c>
      <c r="P81" s="6">
        <v>40937</v>
      </c>
      <c r="Q81" s="5">
        <v>58.606772919999997</v>
      </c>
    </row>
    <row r="82" spans="1:17" x14ac:dyDescent="0.3">
      <c r="A82" s="3" t="s">
        <v>125</v>
      </c>
      <c r="B82" s="4" t="s">
        <v>129</v>
      </c>
      <c r="C82" s="11">
        <v>24997</v>
      </c>
      <c r="D82" s="10">
        <v>5711</v>
      </c>
      <c r="E82" s="10" t="s">
        <v>19</v>
      </c>
      <c r="F82" s="11">
        <v>16575</v>
      </c>
      <c r="G82" s="12">
        <f t="shared" si="2"/>
        <v>0.66307956954834579</v>
      </c>
      <c r="H82" s="5">
        <v>3.5</v>
      </c>
      <c r="I82" s="5">
        <v>210</v>
      </c>
      <c r="J82" s="5">
        <v>107.1</v>
      </c>
      <c r="K82" s="5">
        <v>70.3</v>
      </c>
      <c r="L82" s="5">
        <v>194.1</v>
      </c>
      <c r="M82" s="5">
        <v>3.4430000000000001</v>
      </c>
      <c r="N82" s="5">
        <v>19</v>
      </c>
      <c r="O82" s="5">
        <v>22</v>
      </c>
      <c r="P82" s="6">
        <v>41149</v>
      </c>
      <c r="Q82" s="5">
        <v>84.83077858</v>
      </c>
    </row>
    <row r="83" spans="1:17" x14ac:dyDescent="0.3">
      <c r="A83" s="3" t="s">
        <v>125</v>
      </c>
      <c r="B83" s="4" t="s">
        <v>130</v>
      </c>
      <c r="C83" s="11">
        <v>25450</v>
      </c>
      <c r="D83" s="10">
        <v>110</v>
      </c>
      <c r="E83" s="10" t="s">
        <v>19</v>
      </c>
      <c r="F83" s="11">
        <v>20940</v>
      </c>
      <c r="G83" s="12">
        <f t="shared" si="2"/>
        <v>0.82278978388998036</v>
      </c>
      <c r="H83" s="5">
        <v>3</v>
      </c>
      <c r="I83" s="5">
        <v>161</v>
      </c>
      <c r="J83" s="5">
        <v>97.2</v>
      </c>
      <c r="K83" s="5">
        <v>72.400000000000006</v>
      </c>
      <c r="L83" s="5">
        <v>180.3</v>
      </c>
      <c r="M83" s="5">
        <v>3.1309999999999998</v>
      </c>
      <c r="N83" s="5">
        <v>19.8</v>
      </c>
      <c r="O83" s="5">
        <v>21</v>
      </c>
      <c r="P83" s="6">
        <v>41089</v>
      </c>
      <c r="Q83" s="5">
        <v>67.544154939999999</v>
      </c>
    </row>
    <row r="84" spans="1:17" x14ac:dyDescent="0.3">
      <c r="A84" s="3" t="s">
        <v>125</v>
      </c>
      <c r="B84" s="4" t="s">
        <v>131</v>
      </c>
      <c r="C84" s="11">
        <v>31807</v>
      </c>
      <c r="D84" s="10">
        <v>11337</v>
      </c>
      <c r="E84" s="10" t="s">
        <v>19</v>
      </c>
      <c r="F84" s="11">
        <v>19125</v>
      </c>
      <c r="G84" s="12">
        <f t="shared" si="2"/>
        <v>0.601282736504543</v>
      </c>
      <c r="H84" s="5">
        <v>3.5</v>
      </c>
      <c r="I84" s="5">
        <v>200</v>
      </c>
      <c r="J84" s="5">
        <v>107.3</v>
      </c>
      <c r="K84" s="5">
        <v>69.900000000000006</v>
      </c>
      <c r="L84" s="5">
        <v>186.6</v>
      </c>
      <c r="M84" s="5">
        <v>4.5199999999999996</v>
      </c>
      <c r="N84" s="5">
        <v>24.3</v>
      </c>
      <c r="O84" s="5">
        <v>18</v>
      </c>
      <c r="P84" s="6">
        <v>40925</v>
      </c>
      <c r="Q84" s="5">
        <v>83.920815039999994</v>
      </c>
    </row>
    <row r="85" spans="1:17" x14ac:dyDescent="0.3">
      <c r="A85" s="3" t="s">
        <v>125</v>
      </c>
      <c r="B85" s="4" t="s">
        <v>132</v>
      </c>
      <c r="C85" s="11">
        <v>22527</v>
      </c>
      <c r="D85" s="10">
        <v>39348</v>
      </c>
      <c r="E85" s="10" t="s">
        <v>26</v>
      </c>
      <c r="F85" s="11">
        <v>13880</v>
      </c>
      <c r="G85" s="12">
        <f t="shared" si="2"/>
        <v>0.6161495094775159</v>
      </c>
      <c r="H85" s="5">
        <v>3</v>
      </c>
      <c r="I85" s="5">
        <v>173</v>
      </c>
      <c r="J85" s="5">
        <v>107.3</v>
      </c>
      <c r="K85" s="5">
        <v>66.7</v>
      </c>
      <c r="L85" s="5">
        <v>178.3</v>
      </c>
      <c r="M85" s="5">
        <v>3.51</v>
      </c>
      <c r="N85" s="5">
        <v>19.5</v>
      </c>
      <c r="O85" s="5">
        <v>20</v>
      </c>
      <c r="P85" s="6">
        <v>41047</v>
      </c>
      <c r="Q85" s="5">
        <v>70.660941789999995</v>
      </c>
    </row>
    <row r="86" spans="1:17" x14ac:dyDescent="0.3">
      <c r="A86" s="3" t="s">
        <v>133</v>
      </c>
      <c r="B86" s="4" t="s">
        <v>134</v>
      </c>
      <c r="C86" s="11">
        <v>16239.999999999998</v>
      </c>
      <c r="D86" s="10">
        <v>14351</v>
      </c>
      <c r="E86" s="10" t="s">
        <v>111</v>
      </c>
      <c r="F86" s="11">
        <v>8800</v>
      </c>
      <c r="G86" s="12">
        <f t="shared" si="2"/>
        <v>0.54187192118226613</v>
      </c>
      <c r="H86" s="5">
        <v>2</v>
      </c>
      <c r="I86" s="5">
        <v>125</v>
      </c>
      <c r="J86" s="5">
        <v>106.5</v>
      </c>
      <c r="K86" s="5">
        <v>69.099999999999994</v>
      </c>
      <c r="L86" s="5">
        <v>184.8</v>
      </c>
      <c r="M86" s="5">
        <v>2.7690000000000001</v>
      </c>
      <c r="N86" s="5">
        <v>15</v>
      </c>
      <c r="O86" s="5">
        <v>28</v>
      </c>
      <c r="P86" s="6">
        <v>41262</v>
      </c>
      <c r="Q86" s="5">
        <v>50.997747609999998</v>
      </c>
    </row>
    <row r="87" spans="1:17" x14ac:dyDescent="0.3">
      <c r="A87" s="3" t="s">
        <v>133</v>
      </c>
      <c r="B87" s="4" t="s">
        <v>135</v>
      </c>
      <c r="C87" s="11">
        <v>16540</v>
      </c>
      <c r="D87" s="10">
        <v>26529</v>
      </c>
      <c r="E87" s="10" t="s">
        <v>111</v>
      </c>
      <c r="F87" s="11">
        <v>13890</v>
      </c>
      <c r="G87" s="12">
        <f t="shared" si="2"/>
        <v>0.83978234582829503</v>
      </c>
      <c r="H87" s="5">
        <v>2</v>
      </c>
      <c r="I87" s="5">
        <v>125</v>
      </c>
      <c r="J87" s="5">
        <v>106.4</v>
      </c>
      <c r="K87" s="5">
        <v>69.599999999999994</v>
      </c>
      <c r="L87" s="5">
        <v>185</v>
      </c>
      <c r="M87" s="5">
        <v>2.8919999999999999</v>
      </c>
      <c r="N87" s="5">
        <v>16</v>
      </c>
      <c r="O87" s="5">
        <v>30</v>
      </c>
      <c r="P87" s="6">
        <v>40962</v>
      </c>
      <c r="Q87" s="5">
        <v>51.113474259999997</v>
      </c>
    </row>
    <row r="88" spans="1:17" x14ac:dyDescent="0.3">
      <c r="A88" s="3" t="s">
        <v>133</v>
      </c>
      <c r="B88" s="4" t="s">
        <v>136</v>
      </c>
      <c r="C88" s="11">
        <v>19035</v>
      </c>
      <c r="D88" s="10">
        <v>67956</v>
      </c>
      <c r="E88" s="10" t="s">
        <v>49</v>
      </c>
      <c r="F88" s="11">
        <v>11030</v>
      </c>
      <c r="G88" s="12">
        <f t="shared" si="2"/>
        <v>0.57945889151562913</v>
      </c>
      <c r="H88" s="5">
        <v>3</v>
      </c>
      <c r="I88" s="5">
        <v>153</v>
      </c>
      <c r="J88" s="5">
        <v>108.5</v>
      </c>
      <c r="K88" s="5">
        <v>73</v>
      </c>
      <c r="L88" s="5">
        <v>199.7</v>
      </c>
      <c r="M88" s="5">
        <v>3.379</v>
      </c>
      <c r="N88" s="5">
        <v>16</v>
      </c>
      <c r="O88" s="5">
        <v>24</v>
      </c>
      <c r="P88" s="6">
        <v>41174</v>
      </c>
      <c r="Q88" s="5">
        <v>62.239966629999998</v>
      </c>
    </row>
    <row r="89" spans="1:17" x14ac:dyDescent="0.3">
      <c r="A89" s="3" t="s">
        <v>133</v>
      </c>
      <c r="B89" s="4" t="s">
        <v>137</v>
      </c>
      <c r="C89" s="11">
        <v>22605</v>
      </c>
      <c r="D89" s="10">
        <v>81174</v>
      </c>
      <c r="E89" s="10" t="s">
        <v>19</v>
      </c>
      <c r="F89" s="11">
        <v>14875</v>
      </c>
      <c r="G89" s="12">
        <f t="shared" si="2"/>
        <v>0.65804025658040255</v>
      </c>
      <c r="H89" s="5">
        <v>4.5999999999999996</v>
      </c>
      <c r="I89" s="5">
        <v>200</v>
      </c>
      <c r="J89" s="5">
        <v>114.7</v>
      </c>
      <c r="K89" s="5">
        <v>78.2</v>
      </c>
      <c r="L89" s="5">
        <v>212</v>
      </c>
      <c r="M89" s="5">
        <v>3.9580000000000002</v>
      </c>
      <c r="N89" s="5">
        <v>19</v>
      </c>
      <c r="O89" s="5">
        <v>21</v>
      </c>
      <c r="P89" s="6">
        <v>41114</v>
      </c>
      <c r="Q89" s="5">
        <v>80.657696459999997</v>
      </c>
    </row>
    <row r="90" spans="1:17" x14ac:dyDescent="0.3">
      <c r="A90" s="3" t="s">
        <v>133</v>
      </c>
      <c r="B90" s="4" t="s">
        <v>138</v>
      </c>
      <c r="C90" s="11">
        <v>27560</v>
      </c>
      <c r="D90" s="10">
        <v>27609</v>
      </c>
      <c r="E90" s="10" t="s">
        <v>47</v>
      </c>
      <c r="F90" s="11">
        <v>20430</v>
      </c>
      <c r="G90" s="12">
        <f t="shared" si="2"/>
        <v>0.74129172714078373</v>
      </c>
      <c r="H90" s="5">
        <v>4</v>
      </c>
      <c r="I90" s="5">
        <v>210</v>
      </c>
      <c r="J90" s="5">
        <v>111.6</v>
      </c>
      <c r="K90" s="5">
        <v>70.2</v>
      </c>
      <c r="L90" s="5">
        <v>190.1</v>
      </c>
      <c r="M90" s="5">
        <v>3.8759999999999999</v>
      </c>
      <c r="N90" s="5">
        <v>21</v>
      </c>
      <c r="O90" s="5">
        <v>18</v>
      </c>
      <c r="P90" s="6">
        <v>39491</v>
      </c>
      <c r="Q90" s="5">
        <v>85.949744249999995</v>
      </c>
    </row>
    <row r="91" spans="1:17" x14ac:dyDescent="0.3">
      <c r="A91" s="3" t="s">
        <v>133</v>
      </c>
      <c r="B91" s="4" t="s">
        <v>139</v>
      </c>
      <c r="C91" s="11">
        <v>22510</v>
      </c>
      <c r="D91" s="10">
        <v>20380</v>
      </c>
      <c r="E91" s="10" t="s">
        <v>47</v>
      </c>
      <c r="F91" s="11">
        <v>14795</v>
      </c>
      <c r="G91" s="12">
        <f t="shared" si="2"/>
        <v>0.65726343847179036</v>
      </c>
      <c r="H91" s="5">
        <v>3.3</v>
      </c>
      <c r="I91" s="5">
        <v>170</v>
      </c>
      <c r="J91" s="5">
        <v>112.2</v>
      </c>
      <c r="K91" s="5">
        <v>74.900000000000006</v>
      </c>
      <c r="L91" s="5">
        <v>194.7</v>
      </c>
      <c r="M91" s="5">
        <v>3.944</v>
      </c>
      <c r="N91" s="5">
        <v>20</v>
      </c>
      <c r="O91" s="5">
        <v>21</v>
      </c>
      <c r="P91" s="6">
        <v>40106</v>
      </c>
      <c r="Q91" s="5">
        <v>69.671460999999994</v>
      </c>
    </row>
    <row r="92" spans="1:17" x14ac:dyDescent="0.3">
      <c r="A92" s="3" t="s">
        <v>140</v>
      </c>
      <c r="B92" s="4" t="s">
        <v>141</v>
      </c>
      <c r="C92" s="11">
        <v>31750</v>
      </c>
      <c r="D92" s="10">
        <v>18392</v>
      </c>
      <c r="E92" s="10" t="s">
        <v>19</v>
      </c>
      <c r="F92" s="11">
        <v>26050</v>
      </c>
      <c r="G92" s="12">
        <f t="shared" si="2"/>
        <v>0.82047244094488192</v>
      </c>
      <c r="H92" s="5">
        <v>2.2999999999999998</v>
      </c>
      <c r="I92" s="5">
        <v>185</v>
      </c>
      <c r="J92" s="5">
        <v>105.9</v>
      </c>
      <c r="K92" s="5">
        <v>67.7</v>
      </c>
      <c r="L92" s="5">
        <v>177.4</v>
      </c>
      <c r="M92" s="5">
        <v>3.25</v>
      </c>
      <c r="N92" s="5">
        <v>16.399999999999999</v>
      </c>
      <c r="O92" s="5">
        <v>26</v>
      </c>
      <c r="P92" s="6">
        <v>40657</v>
      </c>
      <c r="Q92" s="5">
        <v>78.280730879999993</v>
      </c>
    </row>
    <row r="93" spans="1:17" x14ac:dyDescent="0.3">
      <c r="A93" s="3" t="s">
        <v>140</v>
      </c>
      <c r="B93" s="4" t="s">
        <v>142</v>
      </c>
      <c r="C93" s="11">
        <v>49900</v>
      </c>
      <c r="D93" s="10">
        <v>27602</v>
      </c>
      <c r="E93" s="10" t="s">
        <v>45</v>
      </c>
      <c r="F93" s="11">
        <v>41450</v>
      </c>
      <c r="G93" s="12">
        <f t="shared" si="2"/>
        <v>0.83066132264529058</v>
      </c>
      <c r="H93" s="5">
        <v>3.2</v>
      </c>
      <c r="I93" s="5">
        <v>221</v>
      </c>
      <c r="J93" s="5">
        <v>111.5</v>
      </c>
      <c r="K93" s="5">
        <v>70.8</v>
      </c>
      <c r="L93" s="5">
        <v>189.4</v>
      </c>
      <c r="M93" s="5">
        <v>3.823</v>
      </c>
      <c r="N93" s="5">
        <v>21.1</v>
      </c>
      <c r="O93" s="5">
        <v>25</v>
      </c>
      <c r="P93" s="6">
        <v>40736</v>
      </c>
      <c r="Q93" s="5">
        <v>98.249737499999995</v>
      </c>
    </row>
    <row r="94" spans="1:17" x14ac:dyDescent="0.3">
      <c r="A94" s="3" t="s">
        <v>140</v>
      </c>
      <c r="B94" s="4" t="s">
        <v>143</v>
      </c>
      <c r="C94" s="11">
        <v>69700</v>
      </c>
      <c r="D94" s="10">
        <v>16774</v>
      </c>
      <c r="E94" s="10" t="s">
        <v>30</v>
      </c>
      <c r="F94" s="11">
        <v>50375</v>
      </c>
      <c r="G94" s="12">
        <f t="shared" si="2"/>
        <v>0.72274031563845054</v>
      </c>
      <c r="H94" s="5">
        <v>4.3</v>
      </c>
      <c r="I94" s="5">
        <v>275</v>
      </c>
      <c r="J94" s="5">
        <v>121.5</v>
      </c>
      <c r="K94" s="5">
        <v>73.099999999999994</v>
      </c>
      <c r="L94" s="5">
        <v>203.1</v>
      </c>
      <c r="M94" s="5">
        <v>4.133</v>
      </c>
      <c r="N94" s="5">
        <v>23.2</v>
      </c>
      <c r="O94" s="5">
        <v>21</v>
      </c>
      <c r="P94" s="6">
        <v>40707</v>
      </c>
      <c r="Q94" s="5">
        <v>125.2738757</v>
      </c>
    </row>
    <row r="95" spans="1:17" x14ac:dyDescent="0.3">
      <c r="A95" s="3" t="s">
        <v>140</v>
      </c>
      <c r="B95" s="4" t="s">
        <v>144</v>
      </c>
      <c r="C95" s="11">
        <v>82600</v>
      </c>
      <c r="D95" s="10">
        <v>3311</v>
      </c>
      <c r="E95" s="10" t="s">
        <v>30</v>
      </c>
      <c r="F95" s="11">
        <v>58600</v>
      </c>
      <c r="G95" s="12">
        <f t="shared" si="2"/>
        <v>0.70944309927360771</v>
      </c>
      <c r="H95" s="5">
        <v>5</v>
      </c>
      <c r="I95" s="5">
        <v>302</v>
      </c>
      <c r="J95" s="5">
        <v>99</v>
      </c>
      <c r="K95" s="5">
        <v>71.3</v>
      </c>
      <c r="L95" s="5">
        <v>177.1</v>
      </c>
      <c r="M95" s="5">
        <v>4.125</v>
      </c>
      <c r="N95" s="5">
        <v>21.1</v>
      </c>
      <c r="O95" s="5">
        <v>20</v>
      </c>
      <c r="P95" s="6">
        <v>40619</v>
      </c>
      <c r="Q95" s="5">
        <v>139.98229359999999</v>
      </c>
    </row>
    <row r="96" spans="1:17" x14ac:dyDescent="0.3">
      <c r="A96" s="3" t="s">
        <v>140</v>
      </c>
      <c r="B96" s="4" t="s">
        <v>145</v>
      </c>
      <c r="C96" s="11">
        <v>38900</v>
      </c>
      <c r="D96" s="10">
        <v>7998</v>
      </c>
      <c r="E96" s="10" t="s">
        <v>104</v>
      </c>
      <c r="F96" s="11">
        <v>32436</v>
      </c>
      <c r="G96" s="12">
        <f t="shared" si="2"/>
        <v>0.83383033419023134</v>
      </c>
      <c r="H96" s="5">
        <v>2.2999999999999998</v>
      </c>
      <c r="I96" s="5">
        <v>190</v>
      </c>
      <c r="J96" s="5">
        <v>94.5</v>
      </c>
      <c r="K96" s="5">
        <v>67.5</v>
      </c>
      <c r="L96" s="5">
        <v>157.9</v>
      </c>
      <c r="M96" s="5">
        <v>3.0550000000000002</v>
      </c>
      <c r="N96" s="5">
        <v>15.9</v>
      </c>
      <c r="O96" s="5">
        <v>26</v>
      </c>
      <c r="P96" s="6">
        <v>40559</v>
      </c>
      <c r="Q96" s="5">
        <v>82.807361929999999</v>
      </c>
    </row>
    <row r="97" spans="1:17" x14ac:dyDescent="0.3">
      <c r="A97" s="3" t="s">
        <v>140</v>
      </c>
      <c r="B97" s="4" t="s">
        <v>146</v>
      </c>
      <c r="C97" s="11">
        <v>41000</v>
      </c>
      <c r="D97" s="10">
        <v>1526</v>
      </c>
      <c r="E97" s="10" t="s">
        <v>22</v>
      </c>
      <c r="F97" s="11">
        <v>28635</v>
      </c>
      <c r="G97" s="12">
        <f t="shared" si="2"/>
        <v>0.69841463414634142</v>
      </c>
      <c r="H97" s="5">
        <v>2.2999999999999998</v>
      </c>
      <c r="I97" s="5">
        <v>185</v>
      </c>
      <c r="J97" s="5">
        <v>94.5</v>
      </c>
      <c r="K97" s="5">
        <v>67.5</v>
      </c>
      <c r="L97" s="5">
        <v>157.30000000000001</v>
      </c>
      <c r="M97" s="5">
        <v>2.9750000000000001</v>
      </c>
      <c r="N97" s="5">
        <v>14</v>
      </c>
      <c r="O97" s="5">
        <v>27</v>
      </c>
      <c r="P97" s="6">
        <v>40761</v>
      </c>
      <c r="Q97" s="5">
        <v>81.848969240000002</v>
      </c>
    </row>
    <row r="98" spans="1:17" x14ac:dyDescent="0.3">
      <c r="A98" s="3" t="s">
        <v>140</v>
      </c>
      <c r="B98" s="4" t="s">
        <v>147</v>
      </c>
      <c r="C98" s="11">
        <v>41600</v>
      </c>
      <c r="D98" s="10">
        <v>11592</v>
      </c>
      <c r="E98" s="10" t="s">
        <v>19</v>
      </c>
      <c r="F98" s="11">
        <v>29200</v>
      </c>
      <c r="G98" s="12">
        <f t="shared" ref="G98:G129" si="3">SUM(F98/C98)</f>
        <v>0.70192307692307687</v>
      </c>
      <c r="H98" s="5">
        <v>3.2</v>
      </c>
      <c r="I98" s="5">
        <v>215</v>
      </c>
      <c r="J98" s="5">
        <v>105.9</v>
      </c>
      <c r="K98" s="5">
        <v>67.8</v>
      </c>
      <c r="L98" s="5">
        <v>180.3</v>
      </c>
      <c r="M98" s="5">
        <v>3.2130000000000001</v>
      </c>
      <c r="N98" s="5">
        <v>16.399999999999999</v>
      </c>
      <c r="O98" s="5">
        <v>26</v>
      </c>
      <c r="P98" s="6">
        <v>40732</v>
      </c>
      <c r="Q98" s="5">
        <v>92.925791770000004</v>
      </c>
    </row>
    <row r="99" spans="1:17" x14ac:dyDescent="0.3">
      <c r="A99" s="3" t="s">
        <v>140</v>
      </c>
      <c r="B99" s="4" t="s">
        <v>148</v>
      </c>
      <c r="C99" s="11">
        <v>85500</v>
      </c>
      <c r="D99" s="10">
        <v>954</v>
      </c>
      <c r="E99" s="10" t="s">
        <v>35</v>
      </c>
      <c r="F99" s="11">
        <v>63423</v>
      </c>
      <c r="G99" s="12">
        <f t="shared" si="3"/>
        <v>0.74178947368421055</v>
      </c>
      <c r="H99" s="5">
        <v>5</v>
      </c>
      <c r="I99" s="5">
        <v>302</v>
      </c>
      <c r="J99" s="5">
        <v>113.6</v>
      </c>
      <c r="K99" s="5">
        <v>73.099999999999994</v>
      </c>
      <c r="L99" s="5">
        <v>196.6</v>
      </c>
      <c r="M99" s="5">
        <v>4.1150000000000002</v>
      </c>
      <c r="N99" s="5">
        <v>23.2</v>
      </c>
      <c r="O99" s="5">
        <v>20</v>
      </c>
      <c r="P99" s="6">
        <v>40644</v>
      </c>
      <c r="Q99" s="5">
        <v>141.10098450000001</v>
      </c>
    </row>
    <row r="100" spans="1:17" x14ac:dyDescent="0.3">
      <c r="A100" s="3" t="s">
        <v>140</v>
      </c>
      <c r="B100" s="4" t="s">
        <v>149</v>
      </c>
      <c r="C100" s="11">
        <v>35300</v>
      </c>
      <c r="D100" s="10">
        <v>28976</v>
      </c>
      <c r="E100" s="10" t="s">
        <v>19</v>
      </c>
      <c r="F100" s="11">
        <v>28720</v>
      </c>
      <c r="G100" s="12">
        <f t="shared" si="3"/>
        <v>0.81359773371104815</v>
      </c>
      <c r="H100" s="5">
        <v>3.2</v>
      </c>
      <c r="I100" s="5">
        <v>215</v>
      </c>
      <c r="J100" s="5">
        <v>111</v>
      </c>
      <c r="K100" s="5">
        <v>72.2</v>
      </c>
      <c r="L100" s="5">
        <v>180.6</v>
      </c>
      <c r="M100" s="5">
        <v>4.3869999999999996</v>
      </c>
      <c r="N100" s="5">
        <v>19</v>
      </c>
      <c r="O100" s="5">
        <v>20</v>
      </c>
      <c r="P100" s="6">
        <v>40584</v>
      </c>
      <c r="Q100" s="5">
        <v>90.495532130000001</v>
      </c>
    </row>
    <row r="101" spans="1:17" x14ac:dyDescent="0.3">
      <c r="A101" s="3" t="s">
        <v>150</v>
      </c>
      <c r="B101" s="4" t="s">
        <v>151</v>
      </c>
      <c r="C101" s="11">
        <v>13499</v>
      </c>
      <c r="D101" s="10">
        <v>42643</v>
      </c>
      <c r="E101" s="10" t="s">
        <v>152</v>
      </c>
      <c r="F101" s="11">
        <v>8450</v>
      </c>
      <c r="G101" s="12">
        <f t="shared" si="3"/>
        <v>0.62597229424401812</v>
      </c>
      <c r="H101" s="5">
        <v>1.8</v>
      </c>
      <c r="I101" s="5">
        <v>126</v>
      </c>
      <c r="J101" s="5">
        <v>99.8</v>
      </c>
      <c r="K101" s="5">
        <v>67.3</v>
      </c>
      <c r="L101" s="5">
        <v>177.5</v>
      </c>
      <c r="M101" s="5">
        <v>2.593</v>
      </c>
      <c r="N101" s="5">
        <v>13.2</v>
      </c>
      <c r="O101" s="5">
        <v>30</v>
      </c>
      <c r="P101" s="6">
        <v>40786</v>
      </c>
      <c r="Q101" s="5">
        <v>50.241977910000003</v>
      </c>
    </row>
    <row r="102" spans="1:17" x14ac:dyDescent="0.3">
      <c r="A102" s="3" t="s">
        <v>150</v>
      </c>
      <c r="B102" s="4" t="s">
        <v>153</v>
      </c>
      <c r="C102" s="11">
        <v>20390</v>
      </c>
      <c r="D102" s="10">
        <v>88094</v>
      </c>
      <c r="E102" s="10" t="s">
        <v>72</v>
      </c>
      <c r="F102" s="11">
        <v>11295</v>
      </c>
      <c r="G102" s="12">
        <f t="shared" si="3"/>
        <v>0.55394801373222169</v>
      </c>
      <c r="H102" s="5">
        <v>2.4</v>
      </c>
      <c r="I102" s="5">
        <v>155</v>
      </c>
      <c r="J102" s="5">
        <v>103.1</v>
      </c>
      <c r="K102" s="5">
        <v>69.099999999999994</v>
      </c>
      <c r="L102" s="5">
        <v>183.5</v>
      </c>
      <c r="M102" s="5">
        <v>3.012</v>
      </c>
      <c r="N102" s="5">
        <v>15.9</v>
      </c>
      <c r="O102" s="5">
        <v>25</v>
      </c>
      <c r="P102" s="6">
        <v>40757</v>
      </c>
      <c r="Q102" s="5">
        <v>63.313727829999998</v>
      </c>
    </row>
    <row r="103" spans="1:17" x14ac:dyDescent="0.3">
      <c r="A103" s="3" t="s">
        <v>150</v>
      </c>
      <c r="B103" s="4" t="s">
        <v>154</v>
      </c>
      <c r="C103" s="11">
        <v>26249</v>
      </c>
      <c r="D103" s="10">
        <v>79853</v>
      </c>
      <c r="E103" s="10" t="s">
        <v>45</v>
      </c>
      <c r="F103" s="11">
        <v>15125</v>
      </c>
      <c r="G103" s="12">
        <f t="shared" si="3"/>
        <v>0.57621242714008147</v>
      </c>
      <c r="H103" s="5">
        <v>3</v>
      </c>
      <c r="I103" s="5">
        <v>222</v>
      </c>
      <c r="J103" s="5">
        <v>108.3</v>
      </c>
      <c r="K103" s="5">
        <v>70.3</v>
      </c>
      <c r="L103" s="5">
        <v>190.5</v>
      </c>
      <c r="M103" s="5">
        <v>3.294</v>
      </c>
      <c r="N103" s="5">
        <v>18.5</v>
      </c>
      <c r="O103" s="5">
        <v>25</v>
      </c>
      <c r="P103" s="6">
        <v>40669</v>
      </c>
      <c r="Q103" s="5">
        <v>89.427820310000001</v>
      </c>
    </row>
    <row r="104" spans="1:17" x14ac:dyDescent="0.3">
      <c r="A104" s="3" t="s">
        <v>150</v>
      </c>
      <c r="B104" s="4" t="s">
        <v>155</v>
      </c>
      <c r="C104" s="11">
        <v>26399</v>
      </c>
      <c r="D104" s="10">
        <v>27308</v>
      </c>
      <c r="E104" s="10" t="s">
        <v>19</v>
      </c>
      <c r="F104" s="11">
        <v>15380</v>
      </c>
      <c r="G104" s="12">
        <f t="shared" si="3"/>
        <v>0.58259782567521501</v>
      </c>
      <c r="H104" s="5">
        <v>3.3</v>
      </c>
      <c r="I104" s="5">
        <v>170</v>
      </c>
      <c r="J104" s="5">
        <v>112.2</v>
      </c>
      <c r="K104" s="5">
        <v>74.900000000000006</v>
      </c>
      <c r="L104" s="5">
        <v>194.8</v>
      </c>
      <c r="M104" s="5">
        <v>3.9910000000000001</v>
      </c>
      <c r="N104" s="5">
        <v>20</v>
      </c>
      <c r="O104" s="5">
        <v>21</v>
      </c>
      <c r="P104" s="6">
        <v>40609</v>
      </c>
      <c r="Q104" s="5">
        <v>71.171664129999996</v>
      </c>
    </row>
    <row r="105" spans="1:17" x14ac:dyDescent="0.3">
      <c r="A105" s="3" t="s">
        <v>150</v>
      </c>
      <c r="B105" s="4" t="s">
        <v>156</v>
      </c>
      <c r="C105" s="11">
        <v>29299</v>
      </c>
      <c r="D105" s="10">
        <v>42574</v>
      </c>
      <c r="E105" s="10" t="s">
        <v>22</v>
      </c>
      <c r="F105" s="11">
        <v>17810</v>
      </c>
      <c r="G105" s="12">
        <f t="shared" si="3"/>
        <v>0.60787057578756953</v>
      </c>
      <c r="H105" s="5">
        <v>3.3</v>
      </c>
      <c r="I105" s="5">
        <v>170</v>
      </c>
      <c r="J105" s="5">
        <v>106.3</v>
      </c>
      <c r="K105" s="5">
        <v>71.7</v>
      </c>
      <c r="L105" s="5">
        <v>182.6</v>
      </c>
      <c r="M105" s="5">
        <v>3.9470000000000001</v>
      </c>
      <c r="N105" s="5">
        <v>21</v>
      </c>
      <c r="O105" s="5">
        <v>19</v>
      </c>
      <c r="P105" s="6">
        <v>40811</v>
      </c>
      <c r="Q105" s="5">
        <v>72.290355079999998</v>
      </c>
    </row>
    <row r="106" spans="1:17" x14ac:dyDescent="0.3">
      <c r="A106" s="3" t="s">
        <v>150</v>
      </c>
      <c r="B106" s="4" t="s">
        <v>157</v>
      </c>
      <c r="C106" s="11">
        <v>22799</v>
      </c>
      <c r="D106" s="10">
        <v>54158</v>
      </c>
      <c r="E106" s="10" t="s">
        <v>19</v>
      </c>
      <c r="F106" s="11">
        <v>13093</v>
      </c>
      <c r="G106" s="12">
        <f t="shared" si="3"/>
        <v>0.57427957366551163</v>
      </c>
      <c r="H106" s="5">
        <v>3.3</v>
      </c>
      <c r="I106" s="5">
        <v>170</v>
      </c>
      <c r="J106" s="5">
        <v>104.3</v>
      </c>
      <c r="K106" s="5">
        <v>70.400000000000006</v>
      </c>
      <c r="L106" s="5">
        <v>178</v>
      </c>
      <c r="M106" s="5">
        <v>3.8210000000000002</v>
      </c>
      <c r="N106" s="5">
        <v>19.399999999999999</v>
      </c>
      <c r="O106" s="5">
        <v>18</v>
      </c>
      <c r="P106" s="6">
        <v>40567</v>
      </c>
      <c r="Q106" s="5">
        <v>69.78294434</v>
      </c>
    </row>
    <row r="107" spans="1:17" x14ac:dyDescent="0.3">
      <c r="A107" s="3" t="s">
        <v>150</v>
      </c>
      <c r="B107" s="4" t="s">
        <v>158</v>
      </c>
      <c r="C107" s="11">
        <v>17890</v>
      </c>
      <c r="D107" s="10">
        <v>65004.999999999993</v>
      </c>
      <c r="E107" s="10" t="s">
        <v>54</v>
      </c>
      <c r="F107" s="11">
        <v>10670</v>
      </c>
      <c r="G107" s="12">
        <f t="shared" si="3"/>
        <v>0.59642258244829516</v>
      </c>
      <c r="H107" s="5">
        <v>3.3</v>
      </c>
      <c r="I107" s="5">
        <v>170</v>
      </c>
      <c r="J107" s="5">
        <v>116.1</v>
      </c>
      <c r="K107" s="5">
        <v>66.5</v>
      </c>
      <c r="L107" s="5">
        <v>196.1</v>
      </c>
      <c r="M107" s="5">
        <v>3.2170000000000001</v>
      </c>
      <c r="N107" s="5">
        <v>19.399999999999999</v>
      </c>
      <c r="O107" s="5">
        <v>18</v>
      </c>
      <c r="P107" s="6">
        <v>40782</v>
      </c>
      <c r="Q107" s="5">
        <v>67.889270589999995</v>
      </c>
    </row>
    <row r="108" spans="1:17" x14ac:dyDescent="0.3">
      <c r="A108" s="3" t="s">
        <v>159</v>
      </c>
      <c r="B108" s="4" t="s">
        <v>160</v>
      </c>
      <c r="C108" s="11">
        <v>18145</v>
      </c>
      <c r="D108" s="10">
        <v>1112</v>
      </c>
      <c r="E108" s="10" t="s">
        <v>19</v>
      </c>
      <c r="F108" s="11">
        <v>11240</v>
      </c>
      <c r="G108" s="12">
        <f t="shared" si="3"/>
        <v>0.61945439515017908</v>
      </c>
      <c r="H108" s="5">
        <v>3.1</v>
      </c>
      <c r="I108" s="5">
        <v>150</v>
      </c>
      <c r="J108" s="5">
        <v>107</v>
      </c>
      <c r="K108" s="5">
        <v>69.400000000000006</v>
      </c>
      <c r="L108" s="5">
        <v>192</v>
      </c>
      <c r="M108" s="5">
        <v>3.1019999999999999</v>
      </c>
      <c r="N108" s="5">
        <v>15.2</v>
      </c>
      <c r="O108" s="5">
        <v>25</v>
      </c>
      <c r="P108" s="6">
        <v>40694</v>
      </c>
      <c r="Q108" s="5">
        <v>60.861611549999999</v>
      </c>
    </row>
    <row r="109" spans="1:17" x14ac:dyDescent="0.3">
      <c r="A109" s="3" t="s">
        <v>159</v>
      </c>
      <c r="B109" s="4" t="s">
        <v>161</v>
      </c>
      <c r="C109" s="11">
        <v>24150</v>
      </c>
      <c r="D109" s="10">
        <v>38554</v>
      </c>
      <c r="E109" s="10" t="s">
        <v>22</v>
      </c>
      <c r="F109" s="11">
        <v>17100</v>
      </c>
      <c r="G109" s="12">
        <f t="shared" si="3"/>
        <v>0.70807453416149069</v>
      </c>
      <c r="H109" s="5">
        <v>3.5</v>
      </c>
      <c r="I109" s="5">
        <v>215</v>
      </c>
      <c r="J109" s="5">
        <v>109</v>
      </c>
      <c r="K109" s="5">
        <v>73.599999999999994</v>
      </c>
      <c r="L109" s="5">
        <v>195.9</v>
      </c>
      <c r="M109" s="5">
        <v>3.4550000000000001</v>
      </c>
      <c r="N109" s="5">
        <v>18</v>
      </c>
      <c r="O109" s="5">
        <v>23</v>
      </c>
      <c r="P109" s="6">
        <v>40634</v>
      </c>
      <c r="Q109" s="5">
        <v>86.272522910000006</v>
      </c>
    </row>
    <row r="110" spans="1:17" x14ac:dyDescent="0.3">
      <c r="A110" s="3" t="s">
        <v>159</v>
      </c>
      <c r="B110" s="4" t="s">
        <v>162</v>
      </c>
      <c r="C110" s="11">
        <v>18270</v>
      </c>
      <c r="D110" s="10">
        <v>80255</v>
      </c>
      <c r="E110" s="10" t="s">
        <v>54</v>
      </c>
      <c r="F110" s="11">
        <v>11459</v>
      </c>
      <c r="G110" s="12">
        <f t="shared" si="3"/>
        <v>0.62720306513409962</v>
      </c>
      <c r="H110" s="5">
        <v>2.4</v>
      </c>
      <c r="I110" s="5">
        <v>150</v>
      </c>
      <c r="J110" s="5">
        <v>107</v>
      </c>
      <c r="K110" s="5">
        <v>70.099999999999994</v>
      </c>
      <c r="L110" s="5">
        <v>186.7</v>
      </c>
      <c r="M110" s="5">
        <v>2.9580000000000002</v>
      </c>
      <c r="N110" s="5">
        <v>15</v>
      </c>
      <c r="O110" s="5">
        <v>27</v>
      </c>
      <c r="P110" s="6">
        <v>40106</v>
      </c>
      <c r="Q110" s="5">
        <v>60.727446929999999</v>
      </c>
    </row>
    <row r="111" spans="1:17" x14ac:dyDescent="0.3">
      <c r="A111" s="3" t="s">
        <v>159</v>
      </c>
      <c r="B111" s="4" t="s">
        <v>163</v>
      </c>
      <c r="C111" s="11">
        <v>36229</v>
      </c>
      <c r="D111" s="10">
        <v>14690</v>
      </c>
      <c r="E111" s="10" t="s">
        <v>19</v>
      </c>
      <c r="F111" s="11">
        <v>19890</v>
      </c>
      <c r="G111" s="12">
        <f t="shared" si="3"/>
        <v>0.54900770101300067</v>
      </c>
      <c r="H111" s="5">
        <v>4</v>
      </c>
      <c r="I111" s="5">
        <v>250</v>
      </c>
      <c r="J111" s="5">
        <v>113.8</v>
      </c>
      <c r="K111" s="5">
        <v>74.400000000000006</v>
      </c>
      <c r="L111" s="5">
        <v>205.4</v>
      </c>
      <c r="M111" s="5">
        <v>3.9670000000000001</v>
      </c>
      <c r="N111" s="5">
        <v>18.5</v>
      </c>
      <c r="O111" s="5">
        <v>22</v>
      </c>
      <c r="P111" s="6">
        <v>40592</v>
      </c>
      <c r="Q111" s="5">
        <v>103.4416926</v>
      </c>
    </row>
    <row r="112" spans="1:17" x14ac:dyDescent="0.3">
      <c r="A112" s="3" t="s">
        <v>159</v>
      </c>
      <c r="B112" s="4" t="s">
        <v>164</v>
      </c>
      <c r="C112" s="11">
        <v>31598</v>
      </c>
      <c r="D112" s="10">
        <v>20017</v>
      </c>
      <c r="E112" s="10" t="s">
        <v>47</v>
      </c>
      <c r="F112" s="11">
        <v>19925</v>
      </c>
      <c r="G112" s="12">
        <f t="shared" si="3"/>
        <v>0.63057788467624531</v>
      </c>
      <c r="H112" s="5">
        <v>4.3</v>
      </c>
      <c r="I112" s="5">
        <v>190</v>
      </c>
      <c r="J112" s="5">
        <v>107</v>
      </c>
      <c r="K112" s="5">
        <v>67.8</v>
      </c>
      <c r="L112" s="5">
        <v>181.2</v>
      </c>
      <c r="M112" s="5">
        <v>4.0679999999999996</v>
      </c>
      <c r="N112" s="5">
        <v>17.5</v>
      </c>
      <c r="O112" s="5">
        <v>19</v>
      </c>
      <c r="P112" s="6">
        <v>40807</v>
      </c>
      <c r="Q112" s="5">
        <v>80.511672590000003</v>
      </c>
    </row>
    <row r="113" spans="1:17" x14ac:dyDescent="0.3">
      <c r="A113" s="3" t="s">
        <v>159</v>
      </c>
      <c r="B113" s="4" t="s">
        <v>165</v>
      </c>
      <c r="C113" s="11">
        <v>25345</v>
      </c>
      <c r="D113" s="10">
        <v>24361</v>
      </c>
      <c r="E113" s="10" t="s">
        <v>19</v>
      </c>
      <c r="F113" s="11">
        <v>15240</v>
      </c>
      <c r="G113" s="12">
        <f t="shared" si="3"/>
        <v>0.60130203195896625</v>
      </c>
      <c r="H113" s="5">
        <v>3.4</v>
      </c>
      <c r="I113" s="5">
        <v>185</v>
      </c>
      <c r="J113" s="5">
        <v>120</v>
      </c>
      <c r="K113" s="5">
        <v>72.2</v>
      </c>
      <c r="L113" s="5">
        <v>201.4</v>
      </c>
      <c r="M113" s="5">
        <v>3.948</v>
      </c>
      <c r="N113" s="5">
        <v>25</v>
      </c>
      <c r="O113" s="5">
        <v>22</v>
      </c>
      <c r="P113" s="6">
        <v>40719</v>
      </c>
      <c r="Q113" s="5">
        <v>76.096570420000006</v>
      </c>
    </row>
    <row r="114" spans="1:17" x14ac:dyDescent="0.3">
      <c r="A114" s="3" t="s">
        <v>166</v>
      </c>
      <c r="B114" s="4" t="s">
        <v>69</v>
      </c>
      <c r="C114" s="11">
        <v>12640</v>
      </c>
      <c r="D114" s="10">
        <v>32734</v>
      </c>
      <c r="E114" s="10" t="s">
        <v>45</v>
      </c>
      <c r="F114" s="11">
        <v>7750</v>
      </c>
      <c r="G114" s="12">
        <f t="shared" si="3"/>
        <v>0.61313291139240511</v>
      </c>
      <c r="H114" s="5">
        <v>2</v>
      </c>
      <c r="I114" s="5">
        <v>132</v>
      </c>
      <c r="J114" s="5">
        <v>105</v>
      </c>
      <c r="K114" s="5">
        <v>74.400000000000006</v>
      </c>
      <c r="L114" s="5">
        <v>174.4</v>
      </c>
      <c r="M114" s="5">
        <v>2.5590000000000002</v>
      </c>
      <c r="N114" s="5">
        <v>12.5</v>
      </c>
      <c r="O114" s="5">
        <v>29</v>
      </c>
      <c r="P114" s="6">
        <v>40659</v>
      </c>
      <c r="Q114" s="5">
        <v>52.084898750000001</v>
      </c>
    </row>
    <row r="115" spans="1:17" x14ac:dyDescent="0.3">
      <c r="A115" s="3" t="s">
        <v>166</v>
      </c>
      <c r="B115" s="4" t="s">
        <v>167</v>
      </c>
      <c r="C115" s="11">
        <v>16079.999999999998</v>
      </c>
      <c r="D115" s="10">
        <v>5240</v>
      </c>
      <c r="E115" s="10" t="s">
        <v>19</v>
      </c>
      <c r="F115" s="11">
        <v>9800</v>
      </c>
      <c r="G115" s="12">
        <f t="shared" si="3"/>
        <v>0.60945273631840802</v>
      </c>
      <c r="H115" s="5">
        <v>2</v>
      </c>
      <c r="I115" s="5">
        <v>132</v>
      </c>
      <c r="J115" s="5">
        <v>108</v>
      </c>
      <c r="K115" s="5">
        <v>71</v>
      </c>
      <c r="L115" s="5">
        <v>186.3</v>
      </c>
      <c r="M115" s="5">
        <v>2.9420000000000002</v>
      </c>
      <c r="N115" s="5">
        <v>16</v>
      </c>
      <c r="O115" s="5">
        <v>27</v>
      </c>
      <c r="P115" s="6">
        <v>40861</v>
      </c>
      <c r="Q115" s="5">
        <v>53.411897670000002</v>
      </c>
    </row>
    <row r="116" spans="1:17" x14ac:dyDescent="0.3">
      <c r="A116" s="3" t="s">
        <v>166</v>
      </c>
      <c r="B116" s="4" t="s">
        <v>168</v>
      </c>
      <c r="C116" s="11">
        <v>18850</v>
      </c>
      <c r="D116" s="10">
        <v>24155</v>
      </c>
      <c r="E116" s="10" t="s">
        <v>45</v>
      </c>
      <c r="F116" s="11">
        <v>12025</v>
      </c>
      <c r="G116" s="12">
        <f t="shared" si="3"/>
        <v>0.63793103448275867</v>
      </c>
      <c r="H116" s="5">
        <v>2.4</v>
      </c>
      <c r="I116" s="5">
        <v>150</v>
      </c>
      <c r="J116" s="5">
        <v>113.3</v>
      </c>
      <c r="K116" s="5">
        <v>76.8</v>
      </c>
      <c r="L116" s="5">
        <v>186.3</v>
      </c>
      <c r="M116" s="5">
        <v>3.528</v>
      </c>
      <c r="N116" s="5">
        <v>20</v>
      </c>
      <c r="O116" s="5">
        <v>24</v>
      </c>
      <c r="P116" s="6">
        <v>40657</v>
      </c>
      <c r="Q116" s="5">
        <v>60.951185119999998</v>
      </c>
    </row>
    <row r="117" spans="1:17" x14ac:dyDescent="0.3">
      <c r="A117" s="3" t="s">
        <v>166</v>
      </c>
      <c r="B117" s="4" t="s">
        <v>169</v>
      </c>
      <c r="C117" s="11">
        <v>43000</v>
      </c>
      <c r="D117" s="10">
        <v>1872</v>
      </c>
      <c r="E117" s="10" t="s">
        <v>19</v>
      </c>
      <c r="F117" s="11">
        <v>30434</v>
      </c>
      <c r="G117" s="12">
        <f t="shared" si="3"/>
        <v>0.70776744186046514</v>
      </c>
      <c r="H117" s="5">
        <v>3.5</v>
      </c>
      <c r="I117" s="5">
        <v>253</v>
      </c>
      <c r="J117" s="5">
        <v>113.3</v>
      </c>
      <c r="K117" s="5">
        <v>76.3</v>
      </c>
      <c r="L117" s="5">
        <v>165.4</v>
      </c>
      <c r="M117" s="5">
        <v>2.85</v>
      </c>
      <c r="N117" s="5">
        <v>12</v>
      </c>
      <c r="O117" s="5">
        <v>21</v>
      </c>
      <c r="P117" s="6">
        <v>41087</v>
      </c>
      <c r="Q117" s="5">
        <v>106.98445630000001</v>
      </c>
    </row>
    <row r="118" spans="1:17" x14ac:dyDescent="0.3">
      <c r="A118" s="3" t="s">
        <v>170</v>
      </c>
      <c r="B118" s="4" t="s">
        <v>171</v>
      </c>
      <c r="C118" s="11">
        <v>21610</v>
      </c>
      <c r="D118" s="10">
        <v>51645</v>
      </c>
      <c r="E118" s="10" t="s">
        <v>19</v>
      </c>
      <c r="F118" s="11">
        <v>13790</v>
      </c>
      <c r="G118" s="12">
        <f t="shared" si="3"/>
        <v>0.6381304951411384</v>
      </c>
      <c r="H118" s="5">
        <v>2.4</v>
      </c>
      <c r="I118" s="5">
        <v>150</v>
      </c>
      <c r="J118" s="5">
        <v>104.1</v>
      </c>
      <c r="K118" s="5">
        <v>68.400000000000006</v>
      </c>
      <c r="L118" s="5">
        <v>181.9</v>
      </c>
      <c r="M118" s="5">
        <v>2.9060000000000001</v>
      </c>
      <c r="N118" s="5">
        <v>15</v>
      </c>
      <c r="O118" s="5">
        <v>27</v>
      </c>
      <c r="P118" s="6">
        <v>40933</v>
      </c>
      <c r="Q118" s="5">
        <v>62.015870300000003</v>
      </c>
    </row>
    <row r="119" spans="1:17" x14ac:dyDescent="0.3">
      <c r="A119" s="3" t="s">
        <v>170</v>
      </c>
      <c r="B119" s="4" t="s">
        <v>172</v>
      </c>
      <c r="C119" s="11">
        <v>19720</v>
      </c>
      <c r="D119" s="10">
        <v>131097</v>
      </c>
      <c r="E119" s="10" t="s">
        <v>19</v>
      </c>
      <c r="F119" s="11">
        <v>10290</v>
      </c>
      <c r="G119" s="12">
        <f t="shared" si="3"/>
        <v>0.52180527383367137</v>
      </c>
      <c r="H119" s="5">
        <v>3.4</v>
      </c>
      <c r="I119" s="5">
        <v>175</v>
      </c>
      <c r="J119" s="5">
        <v>107</v>
      </c>
      <c r="K119" s="5">
        <v>70.400000000000006</v>
      </c>
      <c r="L119" s="5">
        <v>186.3</v>
      </c>
      <c r="M119" s="5">
        <v>3.0910000000000002</v>
      </c>
      <c r="N119" s="5">
        <v>15.2</v>
      </c>
      <c r="O119" s="5">
        <v>25</v>
      </c>
      <c r="P119" s="6">
        <v>41239</v>
      </c>
      <c r="Q119" s="5">
        <v>70.389737260000004</v>
      </c>
    </row>
    <row r="120" spans="1:17" x14ac:dyDescent="0.3">
      <c r="A120" s="3" t="s">
        <v>170</v>
      </c>
      <c r="B120" s="4" t="s">
        <v>173</v>
      </c>
      <c r="C120" s="11">
        <v>25310</v>
      </c>
      <c r="D120" s="10">
        <v>19911</v>
      </c>
      <c r="E120" s="10" t="s">
        <v>49</v>
      </c>
      <c r="F120" s="11">
        <v>17805</v>
      </c>
      <c r="G120" s="12">
        <f t="shared" si="3"/>
        <v>0.70347688660608454</v>
      </c>
      <c r="H120" s="5">
        <v>3.8</v>
      </c>
      <c r="I120" s="5">
        <v>200</v>
      </c>
      <c r="J120" s="5">
        <v>101.1</v>
      </c>
      <c r="K120" s="5">
        <v>74.5</v>
      </c>
      <c r="L120" s="5">
        <v>193.4</v>
      </c>
      <c r="M120" s="5">
        <v>3.492</v>
      </c>
      <c r="N120" s="5">
        <v>16.8</v>
      </c>
      <c r="O120" s="5">
        <v>25</v>
      </c>
      <c r="P120" s="6">
        <v>41076</v>
      </c>
      <c r="Q120" s="5">
        <v>81.492726160000004</v>
      </c>
    </row>
    <row r="121" spans="1:17" x14ac:dyDescent="0.3">
      <c r="A121" s="3" t="s">
        <v>170</v>
      </c>
      <c r="B121" s="4" t="s">
        <v>174</v>
      </c>
      <c r="C121" s="11">
        <v>21665</v>
      </c>
      <c r="D121" s="10">
        <v>92364</v>
      </c>
      <c r="E121" s="10" t="s">
        <v>19</v>
      </c>
      <c r="F121" s="11">
        <v>14010</v>
      </c>
      <c r="G121" s="12">
        <f t="shared" si="3"/>
        <v>0.6466651280867759</v>
      </c>
      <c r="H121" s="5">
        <v>3.8</v>
      </c>
      <c r="I121" s="5">
        <v>195</v>
      </c>
      <c r="J121" s="5">
        <v>110.5</v>
      </c>
      <c r="K121" s="5">
        <v>72.7</v>
      </c>
      <c r="L121" s="5">
        <v>196.5</v>
      </c>
      <c r="M121" s="5">
        <v>3.3959999999999999</v>
      </c>
      <c r="N121" s="5">
        <v>18</v>
      </c>
      <c r="O121" s="5">
        <v>25</v>
      </c>
      <c r="P121" s="6">
        <v>41197</v>
      </c>
      <c r="Q121" s="5">
        <v>78.318168130000004</v>
      </c>
    </row>
    <row r="122" spans="1:17" x14ac:dyDescent="0.3">
      <c r="A122" s="3" t="s">
        <v>170</v>
      </c>
      <c r="B122" s="4" t="s">
        <v>175</v>
      </c>
      <c r="C122" s="11">
        <v>23755</v>
      </c>
      <c r="D122" s="10">
        <v>35945</v>
      </c>
      <c r="E122" s="10" t="s">
        <v>19</v>
      </c>
      <c r="F122" s="11">
        <v>13225</v>
      </c>
      <c r="G122" s="12">
        <f t="shared" si="3"/>
        <v>0.55672490002104824</v>
      </c>
      <c r="H122" s="5">
        <v>3.8</v>
      </c>
      <c r="I122" s="5">
        <v>205</v>
      </c>
      <c r="J122" s="5">
        <v>112.2</v>
      </c>
      <c r="K122" s="5">
        <v>72.599999999999994</v>
      </c>
      <c r="L122" s="5">
        <v>202.5</v>
      </c>
      <c r="M122" s="5">
        <v>3.59</v>
      </c>
      <c r="N122" s="5">
        <v>17.5</v>
      </c>
      <c r="O122" s="5">
        <v>24</v>
      </c>
      <c r="P122" s="6">
        <v>40681</v>
      </c>
      <c r="Q122" s="5">
        <v>82.661355599999993</v>
      </c>
    </row>
    <row r="123" spans="1:17" x14ac:dyDescent="0.3">
      <c r="A123" s="3" t="s">
        <v>170</v>
      </c>
      <c r="B123" s="4" t="s">
        <v>176</v>
      </c>
      <c r="C123" s="11">
        <v>25635</v>
      </c>
      <c r="D123" s="10">
        <v>39572</v>
      </c>
      <c r="E123" s="10" t="s">
        <v>19</v>
      </c>
      <c r="F123" s="11">
        <v>14215</v>
      </c>
      <c r="G123" s="12">
        <f t="shared" si="3"/>
        <v>0.55451531109810803</v>
      </c>
      <c r="H123" s="5">
        <v>3.4</v>
      </c>
      <c r="I123" s="5">
        <v>185</v>
      </c>
      <c r="J123" s="5">
        <v>120</v>
      </c>
      <c r="K123" s="5">
        <v>72.7</v>
      </c>
      <c r="L123" s="5">
        <v>201.3</v>
      </c>
      <c r="M123" s="5">
        <v>3.9420000000000002</v>
      </c>
      <c r="N123" s="5">
        <v>25</v>
      </c>
      <c r="O123" s="5">
        <v>23</v>
      </c>
      <c r="P123" s="6">
        <v>41112</v>
      </c>
      <c r="Q123" s="5">
        <v>76.208439519999999</v>
      </c>
    </row>
    <row r="124" spans="1:17" x14ac:dyDescent="0.3">
      <c r="A124" s="3" t="s">
        <v>177</v>
      </c>
      <c r="B124" s="4" t="s">
        <v>178</v>
      </c>
      <c r="C124" s="11">
        <v>41430</v>
      </c>
      <c r="D124" s="10">
        <v>8982</v>
      </c>
      <c r="E124" s="10" t="s">
        <v>19</v>
      </c>
      <c r="F124" s="11">
        <v>41250</v>
      </c>
      <c r="G124" s="12">
        <f t="shared" si="3"/>
        <v>0.99565532223026787</v>
      </c>
      <c r="H124" s="5">
        <v>2.7</v>
      </c>
      <c r="I124" s="5">
        <v>217</v>
      </c>
      <c r="J124" s="5">
        <v>95.2</v>
      </c>
      <c r="K124" s="5">
        <v>70.099999999999994</v>
      </c>
      <c r="L124" s="5">
        <v>171</v>
      </c>
      <c r="M124" s="5">
        <v>2.778</v>
      </c>
      <c r="N124" s="5">
        <v>17</v>
      </c>
      <c r="O124" s="5">
        <v>22</v>
      </c>
      <c r="P124" s="6">
        <v>40958</v>
      </c>
      <c r="Q124" s="5">
        <v>93.437330700000004</v>
      </c>
    </row>
    <row r="125" spans="1:17" x14ac:dyDescent="0.3">
      <c r="A125" s="3" t="s">
        <v>177</v>
      </c>
      <c r="B125" s="4" t="s">
        <v>179</v>
      </c>
      <c r="C125" s="11">
        <v>71020</v>
      </c>
      <c r="D125" s="10">
        <v>1280</v>
      </c>
      <c r="E125" s="10" t="s">
        <v>19</v>
      </c>
      <c r="F125" s="11">
        <v>60625</v>
      </c>
      <c r="G125" s="12">
        <f t="shared" si="3"/>
        <v>0.85363277949873273</v>
      </c>
      <c r="H125" s="5">
        <v>3.4</v>
      </c>
      <c r="I125" s="5">
        <v>300</v>
      </c>
      <c r="J125" s="5">
        <v>92.6</v>
      </c>
      <c r="K125" s="5">
        <v>69.5</v>
      </c>
      <c r="L125" s="5">
        <v>174.5</v>
      </c>
      <c r="M125" s="5">
        <v>3.032</v>
      </c>
      <c r="N125" s="5">
        <v>17</v>
      </c>
      <c r="O125" s="5">
        <v>21</v>
      </c>
      <c r="P125" s="6">
        <v>41264</v>
      </c>
      <c r="Q125" s="5">
        <v>134.3909754</v>
      </c>
    </row>
    <row r="126" spans="1:17" x14ac:dyDescent="0.3">
      <c r="A126" s="3" t="s">
        <v>177</v>
      </c>
      <c r="B126" s="4" t="s">
        <v>180</v>
      </c>
      <c r="C126" s="11">
        <v>74970</v>
      </c>
      <c r="D126" s="10">
        <v>1866</v>
      </c>
      <c r="E126" s="10" t="s">
        <v>26</v>
      </c>
      <c r="F126" s="11">
        <v>67550</v>
      </c>
      <c r="G126" s="12">
        <f t="shared" si="3"/>
        <v>0.90102707749766575</v>
      </c>
      <c r="H126" s="5">
        <v>3.4</v>
      </c>
      <c r="I126" s="5">
        <v>300</v>
      </c>
      <c r="J126" s="5">
        <v>92.6</v>
      </c>
      <c r="K126" s="5">
        <v>69.5</v>
      </c>
      <c r="L126" s="5">
        <v>174.5</v>
      </c>
      <c r="M126" s="5">
        <v>3.0750000000000002</v>
      </c>
      <c r="N126" s="5">
        <v>17</v>
      </c>
      <c r="O126" s="5">
        <v>23</v>
      </c>
      <c r="P126" s="6">
        <v>40735</v>
      </c>
      <c r="Q126" s="5">
        <v>135.91470960000001</v>
      </c>
    </row>
    <row r="127" spans="1:17" x14ac:dyDescent="0.3">
      <c r="A127" s="3" t="s">
        <v>181</v>
      </c>
      <c r="B127" s="7" t="s">
        <v>182</v>
      </c>
      <c r="C127" s="11">
        <v>33120</v>
      </c>
      <c r="D127" s="10">
        <v>9191</v>
      </c>
      <c r="E127" s="10" t="s">
        <v>111</v>
      </c>
      <c r="F127" s="11">
        <v>22789</v>
      </c>
      <c r="G127" s="12">
        <f t="shared" si="3"/>
        <v>0.68807367149758458</v>
      </c>
      <c r="H127" s="5">
        <v>2.2999999999999998</v>
      </c>
      <c r="I127" s="5">
        <v>170</v>
      </c>
      <c r="J127" s="5">
        <v>106.4</v>
      </c>
      <c r="K127" s="5">
        <v>70.599999999999994</v>
      </c>
      <c r="L127" s="5">
        <v>189.2</v>
      </c>
      <c r="M127" s="5">
        <v>3.28</v>
      </c>
      <c r="N127" s="5">
        <v>18.5</v>
      </c>
      <c r="O127" s="5">
        <v>23</v>
      </c>
      <c r="P127" s="6">
        <v>41222</v>
      </c>
      <c r="Q127" s="5">
        <v>73.503778190000006</v>
      </c>
    </row>
    <row r="128" spans="1:17" x14ac:dyDescent="0.3">
      <c r="A128" s="3" t="s">
        <v>181</v>
      </c>
      <c r="B128" s="7" t="s">
        <v>183</v>
      </c>
      <c r="C128" s="11">
        <v>26100</v>
      </c>
      <c r="D128" s="10">
        <v>12115</v>
      </c>
      <c r="E128" s="10" t="s">
        <v>111</v>
      </c>
      <c r="F128" s="11">
        <v>18255</v>
      </c>
      <c r="G128" s="12">
        <f t="shared" si="3"/>
        <v>0.69942528735632181</v>
      </c>
      <c r="H128" s="5">
        <v>2</v>
      </c>
      <c r="I128" s="5">
        <v>185</v>
      </c>
      <c r="J128" s="5">
        <v>102.6</v>
      </c>
      <c r="K128" s="5">
        <v>67.400000000000006</v>
      </c>
      <c r="L128" s="5">
        <v>182.2</v>
      </c>
      <c r="M128" s="5">
        <v>2.99</v>
      </c>
      <c r="N128" s="5">
        <v>16.899999999999999</v>
      </c>
      <c r="O128" s="5">
        <v>23</v>
      </c>
      <c r="P128" s="6">
        <v>40706</v>
      </c>
      <c r="Q128" s="5">
        <v>76.02304771</v>
      </c>
    </row>
    <row r="129" spans="1:17" x14ac:dyDescent="0.3">
      <c r="A129" s="3" t="s">
        <v>184</v>
      </c>
      <c r="B129" s="4" t="s">
        <v>185</v>
      </c>
      <c r="C129" s="11">
        <v>10685</v>
      </c>
      <c r="D129" s="10">
        <v>80620</v>
      </c>
      <c r="E129" s="10" t="s">
        <v>49</v>
      </c>
      <c r="F129" s="11">
        <v>9200</v>
      </c>
      <c r="G129" s="12">
        <f t="shared" si="3"/>
        <v>0.86102012166588671</v>
      </c>
      <c r="H129" s="5">
        <v>1.9</v>
      </c>
      <c r="I129" s="5">
        <v>100</v>
      </c>
      <c r="J129" s="5">
        <v>102.4</v>
      </c>
      <c r="K129" s="5">
        <v>66.400000000000006</v>
      </c>
      <c r="L129" s="5">
        <v>176.9</v>
      </c>
      <c r="M129" s="5">
        <v>2.3319999999999999</v>
      </c>
      <c r="N129" s="5">
        <v>12.1</v>
      </c>
      <c r="O129" s="5">
        <v>33</v>
      </c>
      <c r="P129" s="6">
        <v>41137</v>
      </c>
      <c r="Q129" s="5">
        <v>39.986424749999998</v>
      </c>
    </row>
    <row r="130" spans="1:17" x14ac:dyDescent="0.3">
      <c r="A130" s="3" t="s">
        <v>184</v>
      </c>
      <c r="B130" s="4" t="s">
        <v>186</v>
      </c>
      <c r="C130" s="11">
        <v>12535</v>
      </c>
      <c r="D130" s="10">
        <v>24546</v>
      </c>
      <c r="E130" s="10" t="s">
        <v>19</v>
      </c>
      <c r="F130" s="11">
        <v>10590</v>
      </c>
      <c r="G130" s="12">
        <f t="shared" ref="G130:G156" si="4">SUM(F130/C130)</f>
        <v>0.84483446350219382</v>
      </c>
      <c r="H130" s="5">
        <v>1.9</v>
      </c>
      <c r="I130" s="5">
        <v>100</v>
      </c>
      <c r="J130" s="5">
        <v>102.4</v>
      </c>
      <c r="K130" s="5">
        <v>66.400000000000006</v>
      </c>
      <c r="L130" s="5">
        <v>180</v>
      </c>
      <c r="M130" s="5">
        <v>2.367</v>
      </c>
      <c r="N130" s="5">
        <v>12.1</v>
      </c>
      <c r="O130" s="5">
        <v>33</v>
      </c>
      <c r="P130" s="6">
        <v>40618</v>
      </c>
      <c r="Q130" s="5">
        <v>40.700072419999998</v>
      </c>
    </row>
    <row r="131" spans="1:17" x14ac:dyDescent="0.3">
      <c r="A131" s="3" t="s">
        <v>184</v>
      </c>
      <c r="B131" s="4" t="s">
        <v>187</v>
      </c>
      <c r="C131" s="11">
        <v>14290</v>
      </c>
      <c r="D131" s="10">
        <v>5223</v>
      </c>
      <c r="E131" s="10" t="s">
        <v>47</v>
      </c>
      <c r="F131" s="11">
        <v>10790</v>
      </c>
      <c r="G131" s="12">
        <f t="shared" si="4"/>
        <v>0.75507347795661306</v>
      </c>
      <c r="H131" s="5">
        <v>1.9</v>
      </c>
      <c r="I131" s="5">
        <v>124</v>
      </c>
      <c r="J131" s="5">
        <v>102.4</v>
      </c>
      <c r="K131" s="5">
        <v>66.400000000000006</v>
      </c>
      <c r="L131" s="5">
        <v>176.9</v>
      </c>
      <c r="M131" s="5">
        <v>2.452</v>
      </c>
      <c r="N131" s="5">
        <v>12.1</v>
      </c>
      <c r="O131" s="5">
        <v>31</v>
      </c>
      <c r="P131" s="6">
        <v>40558</v>
      </c>
      <c r="Q131" s="5">
        <v>49.865773670000003</v>
      </c>
    </row>
    <row r="132" spans="1:17" x14ac:dyDescent="0.3">
      <c r="A132" s="3" t="s">
        <v>184</v>
      </c>
      <c r="B132" s="4" t="s">
        <v>188</v>
      </c>
      <c r="C132" s="11">
        <v>18835</v>
      </c>
      <c r="D132" s="10">
        <v>8472</v>
      </c>
      <c r="E132" s="10" t="s">
        <v>47</v>
      </c>
      <c r="F132" s="11">
        <v>13700</v>
      </c>
      <c r="G132" s="12">
        <f t="shared" si="4"/>
        <v>0.72736925935757901</v>
      </c>
      <c r="H132" s="5">
        <v>2.2000000000000002</v>
      </c>
      <c r="I132" s="5">
        <v>137</v>
      </c>
      <c r="J132" s="5">
        <v>106.5</v>
      </c>
      <c r="K132" s="5">
        <v>69</v>
      </c>
      <c r="L132" s="5">
        <v>190.4</v>
      </c>
      <c r="M132" s="5">
        <v>3.0750000000000002</v>
      </c>
      <c r="N132" s="5">
        <v>13.1</v>
      </c>
      <c r="O132" s="5">
        <v>27</v>
      </c>
      <c r="P132" s="6">
        <v>40760</v>
      </c>
      <c r="Q132" s="5">
        <v>56.295243040000003</v>
      </c>
    </row>
    <row r="133" spans="1:17" x14ac:dyDescent="0.3">
      <c r="A133" s="3" t="s">
        <v>184</v>
      </c>
      <c r="B133" s="4" t="s">
        <v>189</v>
      </c>
      <c r="C133" s="11">
        <v>15010</v>
      </c>
      <c r="D133" s="10">
        <v>49989</v>
      </c>
      <c r="E133" s="10" t="s">
        <v>19</v>
      </c>
      <c r="F133" s="11">
        <v>9900</v>
      </c>
      <c r="G133" s="12">
        <f t="shared" si="4"/>
        <v>0.65956029313790809</v>
      </c>
      <c r="H133" s="5">
        <v>2.2000000000000002</v>
      </c>
      <c r="I133" s="5">
        <v>137</v>
      </c>
      <c r="J133" s="5">
        <v>106.5</v>
      </c>
      <c r="K133" s="5">
        <v>69</v>
      </c>
      <c r="L133" s="5">
        <v>190.4</v>
      </c>
      <c r="M133" s="5">
        <v>2.91</v>
      </c>
      <c r="N133" s="5">
        <v>13.1</v>
      </c>
      <c r="O133" s="5">
        <v>28</v>
      </c>
      <c r="P133" s="6">
        <v>41247</v>
      </c>
      <c r="Q133" s="5">
        <v>54.819728249999997</v>
      </c>
    </row>
    <row r="134" spans="1:17" x14ac:dyDescent="0.3">
      <c r="A134" s="3" t="s">
        <v>190</v>
      </c>
      <c r="B134" s="4" t="s">
        <v>191</v>
      </c>
      <c r="C134" s="11">
        <v>22695</v>
      </c>
      <c r="D134" s="10">
        <v>47107</v>
      </c>
      <c r="E134" s="10" t="s">
        <v>45</v>
      </c>
      <c r="F134" s="11">
        <v>16770</v>
      </c>
      <c r="G134" s="12">
        <f t="shared" si="4"/>
        <v>0.73892927957699939</v>
      </c>
      <c r="H134" s="5">
        <v>2.5</v>
      </c>
      <c r="I134" s="5">
        <v>165</v>
      </c>
      <c r="J134" s="5">
        <v>103.5</v>
      </c>
      <c r="K134" s="5">
        <v>67.5</v>
      </c>
      <c r="L134" s="5">
        <v>185.8</v>
      </c>
      <c r="M134" s="5">
        <v>3.415</v>
      </c>
      <c r="N134" s="5">
        <v>16.899999999999999</v>
      </c>
      <c r="O134" s="5">
        <v>25</v>
      </c>
      <c r="P134" s="6">
        <v>40731</v>
      </c>
      <c r="Q134" s="5">
        <v>67.765907600000006</v>
      </c>
    </row>
    <row r="135" spans="1:17" x14ac:dyDescent="0.3">
      <c r="A135" s="3" t="s">
        <v>190</v>
      </c>
      <c r="B135" s="4" t="s">
        <v>192</v>
      </c>
      <c r="C135" s="11">
        <v>20095</v>
      </c>
      <c r="D135" s="10">
        <v>33028</v>
      </c>
      <c r="E135" s="10" t="s">
        <v>30</v>
      </c>
      <c r="F135" s="11">
        <v>14832</v>
      </c>
      <c r="G135" s="12">
        <f t="shared" si="4"/>
        <v>0.73809405324707644</v>
      </c>
      <c r="H135" s="5">
        <v>2.5</v>
      </c>
      <c r="I135" s="5">
        <v>165</v>
      </c>
      <c r="J135" s="5">
        <v>99.4</v>
      </c>
      <c r="K135" s="5">
        <v>68.3</v>
      </c>
      <c r="L135" s="5">
        <v>175.2</v>
      </c>
      <c r="M135" s="5">
        <v>3.125</v>
      </c>
      <c r="N135" s="5">
        <v>15.9</v>
      </c>
      <c r="O135" s="5">
        <v>24</v>
      </c>
      <c r="P135" s="6">
        <v>41162</v>
      </c>
      <c r="Q135" s="5">
        <v>66.762943309999997</v>
      </c>
    </row>
    <row r="136" spans="1:17" x14ac:dyDescent="0.3">
      <c r="A136" s="3" t="s">
        <v>193</v>
      </c>
      <c r="B136" s="4" t="s">
        <v>194</v>
      </c>
      <c r="C136" s="11">
        <v>13108</v>
      </c>
      <c r="D136" s="10">
        <v>142535</v>
      </c>
      <c r="E136" s="10" t="s">
        <v>30</v>
      </c>
      <c r="F136" s="11">
        <v>10025</v>
      </c>
      <c r="G136" s="12">
        <f t="shared" si="4"/>
        <v>0.76480012206286241</v>
      </c>
      <c r="H136" s="5">
        <v>1.8</v>
      </c>
      <c r="I136" s="5">
        <v>120</v>
      </c>
      <c r="J136" s="5">
        <v>97</v>
      </c>
      <c r="K136" s="5">
        <v>66.7</v>
      </c>
      <c r="L136" s="5">
        <v>174</v>
      </c>
      <c r="M136" s="5">
        <v>2.42</v>
      </c>
      <c r="N136" s="5">
        <v>13.2</v>
      </c>
      <c r="O136" s="5">
        <v>33</v>
      </c>
      <c r="P136" s="6">
        <v>40644</v>
      </c>
      <c r="Q136" s="5">
        <v>47.96897242</v>
      </c>
    </row>
    <row r="137" spans="1:17" x14ac:dyDescent="0.3">
      <c r="A137" s="3" t="s">
        <v>193</v>
      </c>
      <c r="B137" s="4" t="s">
        <v>195</v>
      </c>
      <c r="C137" s="11">
        <v>17518</v>
      </c>
      <c r="D137" s="10">
        <v>247994</v>
      </c>
      <c r="E137" s="10" t="s">
        <v>104</v>
      </c>
      <c r="F137" s="11">
        <v>13245</v>
      </c>
      <c r="G137" s="12">
        <f t="shared" si="4"/>
        <v>0.75607946112569924</v>
      </c>
      <c r="H137" s="5">
        <v>2.2000000000000002</v>
      </c>
      <c r="I137" s="5">
        <v>133</v>
      </c>
      <c r="J137" s="5">
        <v>105.2</v>
      </c>
      <c r="K137" s="5">
        <v>70.099999999999994</v>
      </c>
      <c r="L137" s="5">
        <v>188.5</v>
      </c>
      <c r="M137" s="5">
        <v>2.9980000000000002</v>
      </c>
      <c r="N137" s="5">
        <v>18.5</v>
      </c>
      <c r="O137" s="5">
        <v>27</v>
      </c>
      <c r="P137" s="6">
        <v>40584</v>
      </c>
      <c r="Q137" s="5">
        <v>54.372419649999998</v>
      </c>
    </row>
    <row r="138" spans="1:17" x14ac:dyDescent="0.3">
      <c r="A138" s="3" t="s">
        <v>193</v>
      </c>
      <c r="B138" s="4" t="s">
        <v>196</v>
      </c>
      <c r="C138" s="11">
        <v>25545</v>
      </c>
      <c r="D138" s="10">
        <v>63849</v>
      </c>
      <c r="E138" s="10" t="s">
        <v>22</v>
      </c>
      <c r="F138" s="11">
        <v>18140</v>
      </c>
      <c r="G138" s="12">
        <f t="shared" si="4"/>
        <v>0.71011939714229788</v>
      </c>
      <c r="H138" s="5">
        <v>3</v>
      </c>
      <c r="I138" s="5">
        <v>210</v>
      </c>
      <c r="J138" s="5">
        <v>107.1</v>
      </c>
      <c r="K138" s="5">
        <v>71.7</v>
      </c>
      <c r="L138" s="5">
        <v>191.9</v>
      </c>
      <c r="M138" s="5">
        <v>3.4169999999999998</v>
      </c>
      <c r="N138" s="5">
        <v>18.5</v>
      </c>
      <c r="O138" s="5">
        <v>26</v>
      </c>
      <c r="P138" s="6">
        <v>40786</v>
      </c>
      <c r="Q138" s="5">
        <v>84.911898260000001</v>
      </c>
    </row>
    <row r="139" spans="1:17" x14ac:dyDescent="0.3">
      <c r="A139" s="3" t="s">
        <v>193</v>
      </c>
      <c r="B139" s="4" t="s">
        <v>197</v>
      </c>
      <c r="C139" s="11">
        <v>16875</v>
      </c>
      <c r="D139" s="10">
        <v>33269</v>
      </c>
      <c r="E139" s="10" t="s">
        <v>19</v>
      </c>
      <c r="F139" s="11">
        <v>15445</v>
      </c>
      <c r="G139" s="12">
        <f t="shared" si="4"/>
        <v>0.91525925925925922</v>
      </c>
      <c r="H139" s="5">
        <v>1.8</v>
      </c>
      <c r="I139" s="5">
        <v>140</v>
      </c>
      <c r="J139" s="5">
        <v>102.4</v>
      </c>
      <c r="K139" s="5">
        <v>68.3</v>
      </c>
      <c r="L139" s="5">
        <v>170.5</v>
      </c>
      <c r="M139" s="5">
        <v>2.4249999999999998</v>
      </c>
      <c r="N139" s="5">
        <v>14.5</v>
      </c>
      <c r="O139" s="5">
        <v>31</v>
      </c>
      <c r="P139" s="6">
        <v>41272</v>
      </c>
      <c r="Q139" s="5">
        <v>56.496030339999997</v>
      </c>
    </row>
    <row r="140" spans="1:17" x14ac:dyDescent="0.3">
      <c r="A140" s="3" t="s">
        <v>193</v>
      </c>
      <c r="B140" s="4" t="s">
        <v>198</v>
      </c>
      <c r="C140" s="11">
        <v>11528</v>
      </c>
      <c r="D140" s="10">
        <v>84087</v>
      </c>
      <c r="E140" s="10" t="s">
        <v>35</v>
      </c>
      <c r="F140" s="11">
        <v>9575</v>
      </c>
      <c r="G140" s="12">
        <f t="shared" si="4"/>
        <v>0.83058639833448988</v>
      </c>
      <c r="H140" s="5">
        <v>2.4</v>
      </c>
      <c r="I140" s="5">
        <v>142</v>
      </c>
      <c r="J140" s="5">
        <v>103.3</v>
      </c>
      <c r="K140" s="5">
        <v>66.5</v>
      </c>
      <c r="L140" s="5">
        <v>178.7</v>
      </c>
      <c r="M140" s="5">
        <v>2.58</v>
      </c>
      <c r="N140" s="5">
        <v>15.1</v>
      </c>
      <c r="O140" s="5">
        <v>23</v>
      </c>
      <c r="P140" s="6">
        <v>40756</v>
      </c>
      <c r="Q140" s="5">
        <v>55.297116580000001</v>
      </c>
    </row>
    <row r="141" spans="1:17" x14ac:dyDescent="0.3">
      <c r="A141" s="3" t="s">
        <v>193</v>
      </c>
      <c r="B141" s="4" t="s">
        <v>199</v>
      </c>
      <c r="C141" s="11">
        <v>22368</v>
      </c>
      <c r="D141" s="10">
        <v>65119</v>
      </c>
      <c r="E141" s="10" t="s">
        <v>19</v>
      </c>
      <c r="F141" s="11">
        <v>18689</v>
      </c>
      <c r="G141" s="12">
        <f t="shared" si="4"/>
        <v>0.83552396280400576</v>
      </c>
      <c r="H141" s="5">
        <v>3</v>
      </c>
      <c r="I141" s="5">
        <v>194</v>
      </c>
      <c r="J141" s="5">
        <v>114.2</v>
      </c>
      <c r="K141" s="5">
        <v>73.400000000000006</v>
      </c>
      <c r="L141" s="5">
        <v>193.5</v>
      </c>
      <c r="M141" s="5">
        <v>3.7589999999999999</v>
      </c>
      <c r="N141" s="5">
        <v>20.9</v>
      </c>
      <c r="O141" s="5">
        <v>22</v>
      </c>
      <c r="P141" s="6">
        <v>41187</v>
      </c>
      <c r="Q141" s="5">
        <v>78.027219470000006</v>
      </c>
    </row>
    <row r="142" spans="1:17" x14ac:dyDescent="0.3">
      <c r="A142" s="3" t="s">
        <v>193</v>
      </c>
      <c r="B142" s="4" t="s">
        <v>200</v>
      </c>
      <c r="C142" s="11">
        <v>16888</v>
      </c>
      <c r="D142" s="10">
        <v>25106</v>
      </c>
      <c r="E142" s="10" t="s">
        <v>152</v>
      </c>
      <c r="F142" s="11">
        <v>13325</v>
      </c>
      <c r="G142" s="12">
        <f t="shared" si="4"/>
        <v>0.78902179062055899</v>
      </c>
      <c r="H142" s="5">
        <v>2</v>
      </c>
      <c r="I142" s="5">
        <v>127</v>
      </c>
      <c r="J142" s="5">
        <v>94.9</v>
      </c>
      <c r="K142" s="5">
        <v>66.7</v>
      </c>
      <c r="L142" s="5">
        <v>163.80000000000001</v>
      </c>
      <c r="M142" s="5">
        <v>2.6680000000000001</v>
      </c>
      <c r="N142" s="5">
        <v>15.3</v>
      </c>
      <c r="O142" s="5">
        <v>27</v>
      </c>
      <c r="P142" s="6">
        <v>40669</v>
      </c>
      <c r="Q142" s="5">
        <v>51.955108869999997</v>
      </c>
    </row>
    <row r="143" spans="1:17" x14ac:dyDescent="0.3">
      <c r="A143" s="3" t="s">
        <v>193</v>
      </c>
      <c r="B143" s="4" t="s">
        <v>201</v>
      </c>
      <c r="C143" s="11">
        <v>22288</v>
      </c>
      <c r="D143" s="10">
        <v>68411</v>
      </c>
      <c r="E143" s="10" t="s">
        <v>72</v>
      </c>
      <c r="F143" s="11">
        <v>19425</v>
      </c>
      <c r="G143" s="12">
        <f t="shared" si="4"/>
        <v>0.87154522613065322</v>
      </c>
      <c r="H143" s="5">
        <v>2.7</v>
      </c>
      <c r="I143" s="5">
        <v>150</v>
      </c>
      <c r="J143" s="5">
        <v>105.3</v>
      </c>
      <c r="K143" s="5">
        <v>66.5</v>
      </c>
      <c r="L143" s="5">
        <v>183.3</v>
      </c>
      <c r="M143" s="5">
        <v>3.44</v>
      </c>
      <c r="N143" s="5">
        <v>18.5</v>
      </c>
      <c r="O143" s="5">
        <v>23</v>
      </c>
      <c r="P143" s="6">
        <v>40609</v>
      </c>
      <c r="Q143" s="5">
        <v>62.35557713</v>
      </c>
    </row>
    <row r="144" spans="1:17" x14ac:dyDescent="0.3">
      <c r="A144" s="3" t="s">
        <v>193</v>
      </c>
      <c r="B144" s="4" t="s">
        <v>202</v>
      </c>
      <c r="C144" s="11">
        <v>51728</v>
      </c>
      <c r="D144" s="10">
        <v>9835</v>
      </c>
      <c r="E144" s="10" t="s">
        <v>45</v>
      </c>
      <c r="F144" s="11">
        <v>34080</v>
      </c>
      <c r="G144" s="12">
        <f t="shared" si="4"/>
        <v>0.65883080729972165</v>
      </c>
      <c r="H144" s="5">
        <v>4.7</v>
      </c>
      <c r="I144" s="5">
        <v>230</v>
      </c>
      <c r="J144" s="5">
        <v>112.2</v>
      </c>
      <c r="K144" s="5">
        <v>76.400000000000006</v>
      </c>
      <c r="L144" s="5">
        <v>192.5</v>
      </c>
      <c r="M144" s="5">
        <v>5.1150000000000002</v>
      </c>
      <c r="N144" s="5">
        <v>25.4</v>
      </c>
      <c r="O144" s="5">
        <v>15</v>
      </c>
      <c r="P144" s="6">
        <v>40811</v>
      </c>
      <c r="Q144" s="5">
        <v>102.5289842</v>
      </c>
    </row>
    <row r="145" spans="1:17" x14ac:dyDescent="0.3">
      <c r="A145" s="3" t="s">
        <v>203</v>
      </c>
      <c r="B145" s="4" t="s">
        <v>204</v>
      </c>
      <c r="C145" s="11">
        <v>14900</v>
      </c>
      <c r="D145" s="10">
        <v>9761</v>
      </c>
      <c r="E145" s="10" t="s">
        <v>19</v>
      </c>
      <c r="F145" s="11">
        <v>11425</v>
      </c>
      <c r="G145" s="12">
        <f t="shared" si="4"/>
        <v>0.76677852348993292</v>
      </c>
      <c r="H145" s="5">
        <v>2</v>
      </c>
      <c r="I145" s="5">
        <v>115</v>
      </c>
      <c r="J145" s="5">
        <v>98.9</v>
      </c>
      <c r="K145" s="5">
        <v>68.3</v>
      </c>
      <c r="L145" s="5">
        <v>163.30000000000001</v>
      </c>
      <c r="M145" s="5">
        <v>2.7669999999999999</v>
      </c>
      <c r="N145" s="5">
        <v>14.5</v>
      </c>
      <c r="O145" s="5">
        <v>26</v>
      </c>
      <c r="P145" s="6">
        <v>40567</v>
      </c>
      <c r="Q145" s="5">
        <v>46.943876760000002</v>
      </c>
    </row>
    <row r="146" spans="1:17" x14ac:dyDescent="0.3">
      <c r="A146" s="3" t="s">
        <v>203</v>
      </c>
      <c r="B146" s="4" t="s">
        <v>205</v>
      </c>
      <c r="C146" s="11">
        <v>16700</v>
      </c>
      <c r="D146" s="10">
        <v>83721</v>
      </c>
      <c r="E146" s="10" t="s">
        <v>22</v>
      </c>
      <c r="F146" s="11">
        <v>13240</v>
      </c>
      <c r="G146" s="12">
        <f t="shared" si="4"/>
        <v>0.792814371257485</v>
      </c>
      <c r="H146" s="5">
        <v>2</v>
      </c>
      <c r="I146" s="5">
        <v>115</v>
      </c>
      <c r="J146" s="5">
        <v>98.9</v>
      </c>
      <c r="K146" s="5">
        <v>68.3</v>
      </c>
      <c r="L146" s="5">
        <v>172.3</v>
      </c>
      <c r="M146" s="5">
        <v>2.8530000000000002</v>
      </c>
      <c r="N146" s="5">
        <v>14.5</v>
      </c>
      <c r="O146" s="5">
        <v>26</v>
      </c>
      <c r="P146" s="6">
        <v>40782</v>
      </c>
      <c r="Q146" s="5">
        <v>47.638236659999997</v>
      </c>
    </row>
    <row r="147" spans="1:17" x14ac:dyDescent="0.3">
      <c r="A147" s="3" t="s">
        <v>203</v>
      </c>
      <c r="B147" s="4" t="s">
        <v>206</v>
      </c>
      <c r="C147" s="11">
        <v>21200</v>
      </c>
      <c r="D147" s="10">
        <v>51102</v>
      </c>
      <c r="E147" s="10" t="s">
        <v>19</v>
      </c>
      <c r="F147" s="11">
        <v>16725</v>
      </c>
      <c r="G147" s="12">
        <f t="shared" si="4"/>
        <v>0.78891509433962259</v>
      </c>
      <c r="H147" s="5">
        <v>1.8</v>
      </c>
      <c r="I147" s="5">
        <v>150</v>
      </c>
      <c r="J147" s="5">
        <v>106.4</v>
      </c>
      <c r="K147" s="5">
        <v>68.5</v>
      </c>
      <c r="L147" s="5">
        <v>184.1</v>
      </c>
      <c r="M147" s="5">
        <v>3.0430000000000001</v>
      </c>
      <c r="N147" s="5">
        <v>16.399999999999999</v>
      </c>
      <c r="O147" s="5">
        <v>27</v>
      </c>
      <c r="P147" s="6">
        <v>41212</v>
      </c>
      <c r="Q147" s="5">
        <v>61.701381359999999</v>
      </c>
    </row>
    <row r="148" spans="1:17" x14ac:dyDescent="0.3">
      <c r="A148" s="3" t="s">
        <v>203</v>
      </c>
      <c r="B148" s="4" t="s">
        <v>207</v>
      </c>
      <c r="C148" s="11">
        <v>19990</v>
      </c>
      <c r="D148" s="10">
        <v>9569</v>
      </c>
      <c r="E148" s="10" t="s">
        <v>54</v>
      </c>
      <c r="F148" s="11">
        <v>16575</v>
      </c>
      <c r="G148" s="12">
        <f t="shared" si="4"/>
        <v>0.82916458229114554</v>
      </c>
      <c r="H148" s="5">
        <v>2</v>
      </c>
      <c r="I148" s="5">
        <v>115</v>
      </c>
      <c r="J148" s="5">
        <v>97.4</v>
      </c>
      <c r="K148" s="5">
        <v>66.7</v>
      </c>
      <c r="L148" s="5">
        <v>160.4</v>
      </c>
      <c r="M148" s="5">
        <v>3.0790000000000002</v>
      </c>
      <c r="N148" s="5">
        <v>13.7</v>
      </c>
      <c r="O148" s="5">
        <v>26</v>
      </c>
      <c r="P148" s="6">
        <v>40694</v>
      </c>
      <c r="Q148" s="5">
        <v>48.907372250000002</v>
      </c>
    </row>
    <row r="149" spans="1:17" x14ac:dyDescent="0.3">
      <c r="A149" s="3" t="s">
        <v>203</v>
      </c>
      <c r="B149" s="4" t="s">
        <v>208</v>
      </c>
      <c r="C149" s="11">
        <v>17500</v>
      </c>
      <c r="D149" s="10">
        <v>5596</v>
      </c>
      <c r="E149" s="10" t="s">
        <v>19</v>
      </c>
      <c r="F149" s="11">
        <v>13760</v>
      </c>
      <c r="G149" s="12">
        <f t="shared" si="4"/>
        <v>0.78628571428571425</v>
      </c>
      <c r="H149" s="5">
        <v>2</v>
      </c>
      <c r="I149" s="5">
        <v>115</v>
      </c>
      <c r="J149" s="5">
        <v>98.9</v>
      </c>
      <c r="K149" s="5">
        <v>68.3</v>
      </c>
      <c r="L149" s="5">
        <v>163.30000000000001</v>
      </c>
      <c r="M149" s="5">
        <v>2.762</v>
      </c>
      <c r="N149" s="5">
        <v>14.6</v>
      </c>
      <c r="O149" s="5">
        <v>26</v>
      </c>
      <c r="P149" s="6">
        <v>40634</v>
      </c>
      <c r="Q149" s="5">
        <v>47.946841059999997</v>
      </c>
    </row>
    <row r="150" spans="1:17" x14ac:dyDescent="0.3">
      <c r="A150" s="3" t="s">
        <v>203</v>
      </c>
      <c r="B150" s="4" t="s">
        <v>209</v>
      </c>
      <c r="C150" s="11">
        <v>15900</v>
      </c>
      <c r="D150" s="10">
        <v>49463</v>
      </c>
      <c r="E150" s="10" t="s">
        <v>22</v>
      </c>
      <c r="F150" s="11">
        <v>11986</v>
      </c>
      <c r="G150" s="12">
        <f t="shared" si="4"/>
        <v>0.75383647798742137</v>
      </c>
      <c r="H150" s="5">
        <v>2</v>
      </c>
      <c r="I150" s="5">
        <v>115</v>
      </c>
      <c r="J150" s="5">
        <v>98.9</v>
      </c>
      <c r="K150" s="5">
        <v>67.900000000000006</v>
      </c>
      <c r="L150" s="5">
        <v>161.1</v>
      </c>
      <c r="M150" s="5">
        <v>2.7690000000000001</v>
      </c>
      <c r="N150" s="5">
        <v>14.5</v>
      </c>
      <c r="O150" s="5">
        <v>26</v>
      </c>
      <c r="P150" s="6">
        <v>40836</v>
      </c>
      <c r="Q150" s="5">
        <v>47.329632259999997</v>
      </c>
    </row>
    <row r="151" spans="1:17" x14ac:dyDescent="0.3">
      <c r="A151" s="3" t="s">
        <v>210</v>
      </c>
      <c r="B151" s="4" t="s">
        <v>211</v>
      </c>
      <c r="C151" s="11">
        <v>23400</v>
      </c>
      <c r="D151" s="10">
        <v>16957</v>
      </c>
      <c r="E151" s="10" t="s">
        <v>54</v>
      </c>
      <c r="F151" s="11">
        <v>14334</v>
      </c>
      <c r="G151" s="12">
        <f t="shared" si="4"/>
        <v>0.61256410256410254</v>
      </c>
      <c r="H151" s="5">
        <v>1.9</v>
      </c>
      <c r="I151" s="5">
        <v>160</v>
      </c>
      <c r="J151" s="5">
        <v>100.5</v>
      </c>
      <c r="K151" s="5">
        <v>67.599999999999994</v>
      </c>
      <c r="L151" s="5">
        <v>176.6</v>
      </c>
      <c r="M151" s="5">
        <v>2.9980000000000002</v>
      </c>
      <c r="N151" s="5">
        <v>15.8</v>
      </c>
      <c r="O151" s="5">
        <v>25</v>
      </c>
      <c r="P151" s="6">
        <v>40592</v>
      </c>
      <c r="Q151" s="5">
        <v>66.113056799999995</v>
      </c>
    </row>
    <row r="152" spans="1:17" x14ac:dyDescent="0.3">
      <c r="A152" s="3" t="s">
        <v>210</v>
      </c>
      <c r="B152" s="4" t="s">
        <v>212</v>
      </c>
      <c r="C152" s="11">
        <v>24400</v>
      </c>
      <c r="D152" s="10">
        <v>3545</v>
      </c>
      <c r="E152" s="10" t="s">
        <v>19</v>
      </c>
      <c r="F152" s="11">
        <v>15252</v>
      </c>
      <c r="G152" s="12">
        <f t="shared" si="4"/>
        <v>0.62508196721311471</v>
      </c>
      <c r="H152" s="5">
        <v>1.9</v>
      </c>
      <c r="I152" s="5">
        <v>160</v>
      </c>
      <c r="J152" s="5">
        <v>100.5</v>
      </c>
      <c r="K152" s="5">
        <v>67.599999999999994</v>
      </c>
      <c r="L152" s="5">
        <v>176.6</v>
      </c>
      <c r="M152" s="5">
        <v>3.0419999999999998</v>
      </c>
      <c r="N152" s="5">
        <v>15.8</v>
      </c>
      <c r="O152" s="5">
        <v>25</v>
      </c>
      <c r="P152" s="6">
        <v>40807</v>
      </c>
      <c r="Q152" s="5">
        <v>66.498812299999997</v>
      </c>
    </row>
    <row r="153" spans="1:17" x14ac:dyDescent="0.3">
      <c r="A153" s="3" t="s">
        <v>210</v>
      </c>
      <c r="B153" s="4" t="s">
        <v>213</v>
      </c>
      <c r="C153" s="11">
        <v>27500</v>
      </c>
      <c r="D153" s="10">
        <v>15245</v>
      </c>
      <c r="E153" s="10" t="s">
        <v>47</v>
      </c>
      <c r="F153" s="11">
        <v>18900</v>
      </c>
      <c r="G153" s="12">
        <f t="shared" si="4"/>
        <v>0.68727272727272726</v>
      </c>
      <c r="H153" s="5">
        <v>2.4</v>
      </c>
      <c r="I153" s="5">
        <v>168</v>
      </c>
      <c r="J153" s="5">
        <v>104.9</v>
      </c>
      <c r="K153" s="5">
        <v>69.3</v>
      </c>
      <c r="L153" s="5">
        <v>185.9</v>
      </c>
      <c r="M153" s="5">
        <v>3.2080000000000002</v>
      </c>
      <c r="N153" s="5">
        <v>17.899999999999999</v>
      </c>
      <c r="O153" s="5">
        <v>25</v>
      </c>
      <c r="P153" s="6">
        <v>41237</v>
      </c>
      <c r="Q153" s="5">
        <v>70.654495449999999</v>
      </c>
    </row>
    <row r="154" spans="1:17" x14ac:dyDescent="0.3">
      <c r="A154" s="3" t="s">
        <v>210</v>
      </c>
      <c r="B154" s="4" t="s">
        <v>214</v>
      </c>
      <c r="C154" s="11">
        <v>28800</v>
      </c>
      <c r="D154" s="10">
        <v>17531</v>
      </c>
      <c r="E154" s="10" t="s">
        <v>19</v>
      </c>
      <c r="F154" s="11">
        <v>20223</v>
      </c>
      <c r="G154" s="12">
        <f t="shared" si="4"/>
        <v>0.70218749999999996</v>
      </c>
      <c r="H154" s="5">
        <v>2.4</v>
      </c>
      <c r="I154" s="5">
        <v>168</v>
      </c>
      <c r="J154" s="5">
        <v>104.9</v>
      </c>
      <c r="K154" s="5">
        <v>69.3</v>
      </c>
      <c r="L154" s="5">
        <v>186.2</v>
      </c>
      <c r="M154" s="5">
        <v>3.2589999999999999</v>
      </c>
      <c r="N154" s="5">
        <v>17.899999999999999</v>
      </c>
      <c r="O154" s="5">
        <v>25</v>
      </c>
      <c r="P154" s="6">
        <v>40719</v>
      </c>
      <c r="Q154" s="5">
        <v>71.1559776</v>
      </c>
    </row>
    <row r="155" spans="1:17" x14ac:dyDescent="0.3">
      <c r="A155" s="3" t="s">
        <v>210</v>
      </c>
      <c r="B155" s="4" t="s">
        <v>215</v>
      </c>
      <c r="C155" s="11">
        <v>45500</v>
      </c>
      <c r="D155" s="10">
        <v>3493</v>
      </c>
      <c r="E155" s="10" t="s">
        <v>45</v>
      </c>
      <c r="F155" s="11">
        <v>34175</v>
      </c>
      <c r="G155" s="12">
        <f t="shared" si="4"/>
        <v>0.75109890109890109</v>
      </c>
      <c r="H155" s="5">
        <v>2.2999999999999998</v>
      </c>
      <c r="I155" s="5">
        <v>236</v>
      </c>
      <c r="J155" s="5">
        <v>104.9</v>
      </c>
      <c r="K155" s="5">
        <v>71.5</v>
      </c>
      <c r="L155" s="5">
        <v>185.7</v>
      </c>
      <c r="M155" s="5">
        <v>3.601</v>
      </c>
      <c r="N155" s="5">
        <v>18.5</v>
      </c>
      <c r="O155" s="5">
        <v>23</v>
      </c>
      <c r="P155" s="6">
        <v>40659</v>
      </c>
      <c r="Q155" s="5">
        <v>101.6233572</v>
      </c>
    </row>
    <row r="156" spans="1:17" x14ac:dyDescent="0.3">
      <c r="A156" s="3" t="s">
        <v>210</v>
      </c>
      <c r="B156" s="4" t="s">
        <v>216</v>
      </c>
      <c r="C156" s="11">
        <v>36000</v>
      </c>
      <c r="D156" s="10">
        <v>18969</v>
      </c>
      <c r="E156" s="10" t="s">
        <v>19</v>
      </c>
      <c r="F156" s="11">
        <v>26403</v>
      </c>
      <c r="G156" s="12">
        <f t="shared" si="4"/>
        <v>0.73341666666666672</v>
      </c>
      <c r="H156" s="5">
        <v>2.9</v>
      </c>
      <c r="I156" s="5">
        <v>201</v>
      </c>
      <c r="J156" s="5">
        <v>109.9</v>
      </c>
      <c r="K156" s="5">
        <v>72.099999999999994</v>
      </c>
      <c r="L156" s="5">
        <v>189.8</v>
      </c>
      <c r="M156" s="5">
        <v>3.6</v>
      </c>
      <c r="N156" s="5">
        <v>21.1</v>
      </c>
      <c r="O156" s="5">
        <v>24</v>
      </c>
      <c r="P156" s="6">
        <v>40861</v>
      </c>
      <c r="Q156" s="5">
        <v>85.735654510000003</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56"/>
  <sheetViews>
    <sheetView zoomScaleNormal="100" workbookViewId="0">
      <selection activeCell="R170" sqref="R170"/>
    </sheetView>
  </sheetViews>
  <sheetFormatPr defaultColWidth="8.77734375" defaultRowHeight="14.4" x14ac:dyDescent="0.3"/>
  <cols>
    <col min="1" max="1" width="15.44140625" customWidth="1"/>
    <col min="2" max="2" width="15.44140625" bestFit="1" customWidth="1"/>
    <col min="3" max="3" width="20.44140625" bestFit="1" customWidth="1"/>
    <col min="4" max="4" width="18.77734375" customWidth="1"/>
    <col min="5" max="5" width="12.6640625" style="9" customWidth="1"/>
    <col min="6" max="6" width="19.44140625" bestFit="1" customWidth="1"/>
    <col min="7" max="7" width="14" customWidth="1"/>
    <col min="8" max="8" width="13.109375" customWidth="1"/>
    <col min="9" max="9" width="14" customWidth="1"/>
    <col min="10" max="10" width="11" hidden="1" customWidth="1"/>
    <col min="11" max="11" width="6.44140625" hidden="1" customWidth="1"/>
    <col min="12" max="12" width="7" hidden="1" customWidth="1"/>
    <col min="13" max="13" width="12.33203125" hidden="1" customWidth="1"/>
    <col min="14" max="14" width="13.109375" hidden="1" customWidth="1"/>
    <col min="15" max="15" width="14.6640625" hidden="1" customWidth="1"/>
    <col min="16" max="16" width="13.44140625" hidden="1" customWidth="1"/>
    <col min="17" max="17" width="17.77734375" hidden="1" customWidth="1"/>
    <col min="19" max="19" width="11.44140625" bestFit="1" customWidth="1"/>
    <col min="21" max="21" width="11.33203125" bestFit="1" customWidth="1"/>
    <col min="22" max="22" width="7.44140625" bestFit="1" customWidth="1"/>
    <col min="23" max="23" width="11.44140625" bestFit="1" customWidth="1"/>
    <col min="24" max="24" width="7.77734375" bestFit="1" customWidth="1"/>
    <col min="25" max="25" width="16.44140625" bestFit="1" customWidth="1"/>
  </cols>
  <sheetData>
    <row r="1" spans="1:21" s="1" customFormat="1" x14ac:dyDescent="0.3">
      <c r="A1" s="2" t="s">
        <v>0</v>
      </c>
      <c r="B1" s="2" t="s">
        <v>1</v>
      </c>
      <c r="C1" s="2" t="s">
        <v>3</v>
      </c>
      <c r="D1" s="2" t="s">
        <v>4</v>
      </c>
      <c r="E1" s="8" t="s">
        <v>2</v>
      </c>
      <c r="F1" s="2" t="s">
        <v>5</v>
      </c>
      <c r="G1" s="2" t="s">
        <v>6</v>
      </c>
      <c r="H1" s="2" t="s">
        <v>7</v>
      </c>
      <c r="I1" s="2" t="s">
        <v>8</v>
      </c>
      <c r="J1" s="2" t="s">
        <v>9</v>
      </c>
      <c r="K1" s="2" t="s">
        <v>10</v>
      </c>
      <c r="L1" s="2" t="s">
        <v>11</v>
      </c>
      <c r="M1" s="2" t="s">
        <v>12</v>
      </c>
      <c r="N1" s="2" t="s">
        <v>13</v>
      </c>
      <c r="O1" s="2" t="s">
        <v>14</v>
      </c>
      <c r="P1" s="2" t="s">
        <v>15</v>
      </c>
      <c r="Q1" s="2" t="s">
        <v>16</v>
      </c>
    </row>
    <row r="2" spans="1:21" x14ac:dyDescent="0.3">
      <c r="A2" s="3" t="s">
        <v>17</v>
      </c>
      <c r="B2" s="4" t="s">
        <v>18</v>
      </c>
      <c r="C2" s="10">
        <v>16919</v>
      </c>
      <c r="D2" s="10" t="s">
        <v>19</v>
      </c>
      <c r="E2" s="11">
        <v>21500</v>
      </c>
      <c r="F2" s="11">
        <v>16360</v>
      </c>
      <c r="G2" s="12">
        <f t="shared" ref="G2:G33" si="0">SUM(F2/E2)</f>
        <v>0.76093023255813952</v>
      </c>
      <c r="H2" s="5">
        <v>1.8</v>
      </c>
      <c r="I2" s="5">
        <v>140</v>
      </c>
      <c r="J2" s="5">
        <v>101.2</v>
      </c>
      <c r="K2" s="5">
        <v>67.3</v>
      </c>
      <c r="L2" s="5">
        <v>172.4</v>
      </c>
      <c r="M2" s="5">
        <v>2.6389999999999998</v>
      </c>
      <c r="N2" s="5">
        <v>13.2</v>
      </c>
      <c r="O2" s="5">
        <v>28</v>
      </c>
      <c r="P2" s="6">
        <v>40941</v>
      </c>
      <c r="Q2" s="5">
        <v>58.280149520000002</v>
      </c>
    </row>
    <row r="3" spans="1:21" x14ac:dyDescent="0.3">
      <c r="A3" s="3" t="s">
        <v>17</v>
      </c>
      <c r="B3" s="4" t="s">
        <v>20</v>
      </c>
      <c r="C3" s="10">
        <v>39384</v>
      </c>
      <c r="D3" s="10" t="s">
        <v>19</v>
      </c>
      <c r="E3" s="11">
        <v>28400</v>
      </c>
      <c r="F3" s="11">
        <v>19875</v>
      </c>
      <c r="G3" s="12">
        <f t="shared" si="0"/>
        <v>0.69982394366197187</v>
      </c>
      <c r="H3" s="5">
        <v>3.2</v>
      </c>
      <c r="I3" s="5">
        <v>225</v>
      </c>
      <c r="J3" s="5">
        <v>108.1</v>
      </c>
      <c r="K3" s="5">
        <v>70.3</v>
      </c>
      <c r="L3" s="5">
        <v>192.9</v>
      </c>
      <c r="M3" s="5">
        <v>3.5169999999999999</v>
      </c>
      <c r="N3" s="5">
        <v>17.2</v>
      </c>
      <c r="O3" s="5">
        <v>25</v>
      </c>
      <c r="P3" s="6">
        <v>40697</v>
      </c>
      <c r="Q3" s="5">
        <v>91.370777660000002</v>
      </c>
    </row>
    <row r="4" spans="1:21" x14ac:dyDescent="0.3">
      <c r="A4" s="3" t="s">
        <v>17</v>
      </c>
      <c r="B4" s="4" t="s">
        <v>21</v>
      </c>
      <c r="C4" s="10">
        <v>8588</v>
      </c>
      <c r="D4" s="10" t="s">
        <v>22</v>
      </c>
      <c r="E4" s="11">
        <v>42000</v>
      </c>
      <c r="F4" s="11">
        <v>29725</v>
      </c>
      <c r="G4" s="12">
        <f t="shared" si="0"/>
        <v>0.70773809523809528</v>
      </c>
      <c r="H4" s="5">
        <v>3.5</v>
      </c>
      <c r="I4" s="5">
        <v>210</v>
      </c>
      <c r="J4" s="5">
        <v>114.6</v>
      </c>
      <c r="K4" s="5">
        <v>71.400000000000006</v>
      </c>
      <c r="L4" s="5">
        <v>196.6</v>
      </c>
      <c r="M4" s="5">
        <v>3.85</v>
      </c>
      <c r="N4" s="5">
        <v>18</v>
      </c>
      <c r="O4" s="5">
        <v>22</v>
      </c>
      <c r="P4" s="6">
        <v>40612</v>
      </c>
      <c r="Q4" s="5">
        <v>91.389779329999996</v>
      </c>
    </row>
    <row r="5" spans="1:21" x14ac:dyDescent="0.3">
      <c r="A5" s="3" t="s">
        <v>23</v>
      </c>
      <c r="B5" s="4" t="s">
        <v>24</v>
      </c>
      <c r="C5" s="10">
        <v>20397</v>
      </c>
      <c r="D5" s="10" t="s">
        <v>22</v>
      </c>
      <c r="E5" s="11">
        <v>23990</v>
      </c>
      <c r="F5" s="11">
        <v>22255</v>
      </c>
      <c r="G5" s="12">
        <f t="shared" si="0"/>
        <v>0.92767819924968742</v>
      </c>
      <c r="H5" s="5">
        <v>1.8</v>
      </c>
      <c r="I5" s="5">
        <v>150</v>
      </c>
      <c r="J5" s="5">
        <v>102.6</v>
      </c>
      <c r="K5" s="5">
        <v>68.2</v>
      </c>
      <c r="L5" s="5">
        <v>178</v>
      </c>
      <c r="M5" s="5">
        <v>2.9980000000000002</v>
      </c>
      <c r="N5" s="5">
        <v>16.399999999999999</v>
      </c>
      <c r="O5" s="5">
        <v>27</v>
      </c>
      <c r="P5" s="6">
        <v>40824</v>
      </c>
      <c r="Q5" s="5">
        <v>62.777639200000003</v>
      </c>
      <c r="U5" s="13"/>
    </row>
    <row r="6" spans="1:21" x14ac:dyDescent="0.3">
      <c r="A6" s="3" t="s">
        <v>23</v>
      </c>
      <c r="B6" s="4" t="s">
        <v>25</v>
      </c>
      <c r="C6" s="10">
        <v>18780</v>
      </c>
      <c r="D6" s="10" t="s">
        <v>26</v>
      </c>
      <c r="E6" s="11">
        <v>33950</v>
      </c>
      <c r="F6" s="11">
        <v>23555</v>
      </c>
      <c r="G6" s="12">
        <f t="shared" si="0"/>
        <v>0.6938144329896907</v>
      </c>
      <c r="H6" s="5">
        <v>2.8</v>
      </c>
      <c r="I6" s="5">
        <v>200</v>
      </c>
      <c r="J6" s="5">
        <v>108.7</v>
      </c>
      <c r="K6" s="5">
        <v>76.099999999999994</v>
      </c>
      <c r="L6" s="5">
        <v>192</v>
      </c>
      <c r="M6" s="5">
        <v>3.5609999999999999</v>
      </c>
      <c r="N6" s="5">
        <v>18.5</v>
      </c>
      <c r="O6" s="5">
        <v>22</v>
      </c>
      <c r="P6" s="6">
        <v>40764</v>
      </c>
      <c r="Q6" s="5">
        <v>84.565105020000004</v>
      </c>
      <c r="U6" s="13"/>
    </row>
    <row r="7" spans="1:21" x14ac:dyDescent="0.3">
      <c r="A7" s="3" t="s">
        <v>23</v>
      </c>
      <c r="B7" s="4" t="s">
        <v>27</v>
      </c>
      <c r="C7" s="10">
        <v>1380</v>
      </c>
      <c r="D7" s="10" t="s">
        <v>26</v>
      </c>
      <c r="E7" s="11">
        <v>62000</v>
      </c>
      <c r="F7" s="11">
        <v>39000</v>
      </c>
      <c r="G7" s="12">
        <f t="shared" si="0"/>
        <v>0.62903225806451613</v>
      </c>
      <c r="H7" s="5">
        <v>4.2</v>
      </c>
      <c r="I7" s="5">
        <v>310</v>
      </c>
      <c r="J7" s="5">
        <v>113</v>
      </c>
      <c r="K7" s="5">
        <v>74</v>
      </c>
      <c r="L7" s="5">
        <v>198.2</v>
      </c>
      <c r="M7" s="5">
        <v>3.9020000000000001</v>
      </c>
      <c r="N7" s="5">
        <v>23.7</v>
      </c>
      <c r="O7" s="5">
        <v>21</v>
      </c>
      <c r="P7" s="6">
        <v>40966</v>
      </c>
      <c r="Q7" s="5">
        <v>134.65685819999999</v>
      </c>
      <c r="U7" s="13"/>
    </row>
    <row r="8" spans="1:21" x14ac:dyDescent="0.3">
      <c r="A8" s="3" t="s">
        <v>28</v>
      </c>
      <c r="B8" s="4" t="s">
        <v>29</v>
      </c>
      <c r="C8" s="10">
        <v>19747</v>
      </c>
      <c r="D8" s="10" t="s">
        <v>30</v>
      </c>
      <c r="E8" s="11">
        <v>26990</v>
      </c>
      <c r="F8" s="11">
        <v>24500</v>
      </c>
      <c r="G8" s="12">
        <f t="shared" si="0"/>
        <v>0.9077436087439793</v>
      </c>
      <c r="H8" s="5">
        <v>2.5</v>
      </c>
      <c r="I8" s="5">
        <v>170</v>
      </c>
      <c r="J8" s="5">
        <v>107.3</v>
      </c>
      <c r="K8" s="5">
        <v>68.400000000000006</v>
      </c>
      <c r="L8" s="5">
        <v>176</v>
      </c>
      <c r="M8" s="5">
        <v>3.1789999999999998</v>
      </c>
      <c r="N8" s="5">
        <v>16.600000000000001</v>
      </c>
      <c r="O8" s="5">
        <v>26</v>
      </c>
      <c r="P8" s="6">
        <v>40722</v>
      </c>
      <c r="Q8" s="5">
        <v>71.191206710000003</v>
      </c>
      <c r="U8" s="13"/>
    </row>
    <row r="9" spans="1:21" x14ac:dyDescent="0.3">
      <c r="A9" s="3" t="s">
        <v>28</v>
      </c>
      <c r="B9" s="4" t="s">
        <v>31</v>
      </c>
      <c r="C9" s="10">
        <v>9231</v>
      </c>
      <c r="D9" s="10" t="s">
        <v>30</v>
      </c>
      <c r="E9" s="11">
        <v>33400</v>
      </c>
      <c r="F9" s="11">
        <v>28675</v>
      </c>
      <c r="G9" s="12">
        <f t="shared" si="0"/>
        <v>0.85853293413173648</v>
      </c>
      <c r="H9" s="5">
        <v>2.8</v>
      </c>
      <c r="I9" s="5">
        <v>193</v>
      </c>
      <c r="J9" s="5">
        <v>107.3</v>
      </c>
      <c r="K9" s="5">
        <v>68.5</v>
      </c>
      <c r="L9" s="5">
        <v>176</v>
      </c>
      <c r="M9" s="5">
        <v>3.1970000000000001</v>
      </c>
      <c r="N9" s="5">
        <v>16.600000000000001</v>
      </c>
      <c r="O9" s="5">
        <v>24</v>
      </c>
      <c r="P9" s="6">
        <v>40937</v>
      </c>
      <c r="Q9" s="5">
        <v>81.877068559999998</v>
      </c>
      <c r="U9" s="13"/>
    </row>
    <row r="10" spans="1:21" x14ac:dyDescent="0.3">
      <c r="A10" s="3" t="s">
        <v>28</v>
      </c>
      <c r="B10" s="4" t="s">
        <v>32</v>
      </c>
      <c r="C10" s="10">
        <v>17527</v>
      </c>
      <c r="D10" s="10" t="s">
        <v>19</v>
      </c>
      <c r="E10" s="11">
        <v>38900</v>
      </c>
      <c r="F10" s="11">
        <v>36125</v>
      </c>
      <c r="G10" s="12">
        <f t="shared" si="0"/>
        <v>0.92866323907455017</v>
      </c>
      <c r="H10" s="5">
        <v>2.8</v>
      </c>
      <c r="I10" s="5">
        <v>193</v>
      </c>
      <c r="J10" s="5">
        <v>111.4</v>
      </c>
      <c r="K10" s="5">
        <v>70.900000000000006</v>
      </c>
      <c r="L10" s="5">
        <v>188</v>
      </c>
      <c r="M10" s="5">
        <v>3.472</v>
      </c>
      <c r="N10" s="5">
        <v>18.5</v>
      </c>
      <c r="O10" s="5">
        <v>25</v>
      </c>
      <c r="P10" s="6">
        <v>40637</v>
      </c>
      <c r="Q10" s="5">
        <v>83.998723799999993</v>
      </c>
      <c r="U10" s="13"/>
    </row>
    <row r="11" spans="1:21" x14ac:dyDescent="0.3">
      <c r="A11" s="3" t="s">
        <v>33</v>
      </c>
      <c r="B11" s="4" t="s">
        <v>34</v>
      </c>
      <c r="C11" s="10">
        <v>91561</v>
      </c>
      <c r="D11" s="10" t="s">
        <v>35</v>
      </c>
      <c r="E11" s="11">
        <v>21975</v>
      </c>
      <c r="F11" s="11">
        <v>12475</v>
      </c>
      <c r="G11" s="12">
        <f t="shared" si="0"/>
        <v>0.56769055745164965</v>
      </c>
      <c r="H11" s="5">
        <v>3.1</v>
      </c>
      <c r="I11" s="5">
        <v>175</v>
      </c>
      <c r="J11" s="5">
        <v>109</v>
      </c>
      <c r="K11" s="5">
        <v>72.7</v>
      </c>
      <c r="L11" s="5">
        <v>194.6</v>
      </c>
      <c r="M11" s="5">
        <v>3.3679999999999999</v>
      </c>
      <c r="N11" s="5">
        <v>17.5</v>
      </c>
      <c r="O11" s="5">
        <v>25</v>
      </c>
      <c r="P11" s="6">
        <v>40849</v>
      </c>
      <c r="Q11" s="5">
        <v>71.181451319999994</v>
      </c>
      <c r="U11" s="13"/>
    </row>
    <row r="12" spans="1:21" x14ac:dyDescent="0.3">
      <c r="A12" s="3" t="s">
        <v>33</v>
      </c>
      <c r="B12" s="4" t="s">
        <v>36</v>
      </c>
      <c r="C12" s="10">
        <v>39350</v>
      </c>
      <c r="D12" s="10" t="s">
        <v>19</v>
      </c>
      <c r="E12" s="11">
        <v>25300</v>
      </c>
      <c r="F12" s="11">
        <v>13740</v>
      </c>
      <c r="G12" s="12">
        <f t="shared" si="0"/>
        <v>0.54308300395256914</v>
      </c>
      <c r="H12" s="5">
        <v>3.8</v>
      </c>
      <c r="I12" s="5">
        <v>240</v>
      </c>
      <c r="J12" s="5">
        <v>109</v>
      </c>
      <c r="K12" s="5">
        <v>72.7</v>
      </c>
      <c r="L12" s="5">
        <v>196.2</v>
      </c>
      <c r="M12" s="5">
        <v>3.5430000000000001</v>
      </c>
      <c r="N12" s="5">
        <v>17.5</v>
      </c>
      <c r="O12" s="5">
        <v>23</v>
      </c>
      <c r="P12" s="6">
        <v>40789</v>
      </c>
      <c r="Q12" s="5">
        <v>95.636702529999994</v>
      </c>
      <c r="U12" s="13"/>
    </row>
    <row r="13" spans="1:21" x14ac:dyDescent="0.3">
      <c r="A13" s="3" t="s">
        <v>33</v>
      </c>
      <c r="B13" s="4" t="s">
        <v>37</v>
      </c>
      <c r="C13" s="10">
        <v>27851</v>
      </c>
      <c r="D13" s="10" t="s">
        <v>38</v>
      </c>
      <c r="E13" s="11">
        <v>31965</v>
      </c>
      <c r="F13" s="11">
        <v>20190</v>
      </c>
      <c r="G13" s="12">
        <f t="shared" si="0"/>
        <v>0.63162834350070385</v>
      </c>
      <c r="H13" s="5">
        <v>3.8</v>
      </c>
      <c r="I13" s="5">
        <v>205</v>
      </c>
      <c r="J13" s="5">
        <v>113.8</v>
      </c>
      <c r="K13" s="5">
        <v>74.7</v>
      </c>
      <c r="L13" s="5">
        <v>206.8</v>
      </c>
      <c r="M13" s="5">
        <v>3.778</v>
      </c>
      <c r="N13" s="5">
        <v>18.5</v>
      </c>
      <c r="O13" s="5">
        <v>24</v>
      </c>
      <c r="P13" s="6">
        <v>40991</v>
      </c>
      <c r="Q13" s="5">
        <v>85.828408249999995</v>
      </c>
      <c r="U13" s="13"/>
    </row>
    <row r="14" spans="1:21" x14ac:dyDescent="0.3">
      <c r="A14" s="3" t="s">
        <v>33</v>
      </c>
      <c r="B14" s="4" t="s">
        <v>39</v>
      </c>
      <c r="C14" s="10">
        <v>83257</v>
      </c>
      <c r="D14" s="10" t="s">
        <v>40</v>
      </c>
      <c r="E14" s="11">
        <v>27885</v>
      </c>
      <c r="F14" s="11">
        <v>13360</v>
      </c>
      <c r="G14" s="12">
        <f t="shared" si="0"/>
        <v>0.4791106329567868</v>
      </c>
      <c r="H14" s="5">
        <v>3.8</v>
      </c>
      <c r="I14" s="5">
        <v>205</v>
      </c>
      <c r="J14" s="5">
        <v>112.2</v>
      </c>
      <c r="K14" s="5">
        <v>73.5</v>
      </c>
      <c r="L14" s="5">
        <v>200</v>
      </c>
      <c r="M14" s="5">
        <v>3.5910000000000002</v>
      </c>
      <c r="N14" s="5">
        <v>17.5</v>
      </c>
      <c r="O14" s="5">
        <v>25</v>
      </c>
      <c r="P14" s="6">
        <v>40747</v>
      </c>
      <c r="Q14" s="5">
        <v>84.254525810000004</v>
      </c>
    </row>
    <row r="15" spans="1:21" x14ac:dyDescent="0.3">
      <c r="A15" s="3" t="s">
        <v>41</v>
      </c>
      <c r="B15" s="4" t="s">
        <v>42</v>
      </c>
      <c r="C15" s="10">
        <v>63729</v>
      </c>
      <c r="D15" s="10" t="s">
        <v>40</v>
      </c>
      <c r="E15" s="11">
        <v>39895</v>
      </c>
      <c r="F15" s="11">
        <v>22525</v>
      </c>
      <c r="G15" s="12">
        <f t="shared" si="0"/>
        <v>0.56460709362075445</v>
      </c>
      <c r="H15" s="5">
        <v>4.5999999999999996</v>
      </c>
      <c r="I15" s="5">
        <v>275</v>
      </c>
      <c r="J15" s="5">
        <v>115.3</v>
      </c>
      <c r="K15" s="5">
        <v>74.5</v>
      </c>
      <c r="L15" s="5">
        <v>207.2</v>
      </c>
      <c r="M15" s="5">
        <v>3.9780000000000002</v>
      </c>
      <c r="N15" s="5">
        <v>18.5</v>
      </c>
      <c r="O15" s="5">
        <v>22</v>
      </c>
      <c r="P15" s="6">
        <v>40962</v>
      </c>
      <c r="Q15" s="5">
        <v>113.85459760000001</v>
      </c>
    </row>
    <row r="16" spans="1:21" x14ac:dyDescent="0.3">
      <c r="A16" s="3" t="s">
        <v>41</v>
      </c>
      <c r="B16" s="4" t="s">
        <v>43</v>
      </c>
      <c r="C16" s="10">
        <v>15943</v>
      </c>
      <c r="D16" s="10" t="s">
        <v>40</v>
      </c>
      <c r="E16" s="11">
        <v>44475</v>
      </c>
      <c r="F16" s="11">
        <v>27100</v>
      </c>
      <c r="G16" s="12">
        <f t="shared" si="0"/>
        <v>0.60933108487914556</v>
      </c>
      <c r="H16" s="5">
        <v>4.5999999999999996</v>
      </c>
      <c r="I16" s="5">
        <v>275</v>
      </c>
      <c r="J16" s="5">
        <v>112.2</v>
      </c>
      <c r="K16" s="5">
        <v>75</v>
      </c>
      <c r="L16" s="5">
        <v>201</v>
      </c>
      <c r="M16" s="5">
        <v>3.875</v>
      </c>
      <c r="N16" s="5">
        <v>18.5</v>
      </c>
      <c r="O16" s="5">
        <v>22</v>
      </c>
      <c r="P16" s="6">
        <v>40662</v>
      </c>
      <c r="Q16" s="5">
        <v>115.6213578</v>
      </c>
      <c r="T16" s="13"/>
    </row>
    <row r="17" spans="1:24" x14ac:dyDescent="0.3">
      <c r="A17" s="3" t="s">
        <v>41</v>
      </c>
      <c r="B17" s="4" t="s">
        <v>44</v>
      </c>
      <c r="C17" s="10">
        <v>6536</v>
      </c>
      <c r="D17" s="10" t="s">
        <v>45</v>
      </c>
      <c r="E17" s="11">
        <v>39665</v>
      </c>
      <c r="F17" s="11">
        <v>25725</v>
      </c>
      <c r="G17" s="12">
        <f t="shared" si="0"/>
        <v>0.6485566620446237</v>
      </c>
      <c r="H17" s="5">
        <v>4.5999999999999996</v>
      </c>
      <c r="I17" s="5">
        <v>275</v>
      </c>
      <c r="J17" s="5">
        <v>108</v>
      </c>
      <c r="K17" s="5">
        <v>75.5</v>
      </c>
      <c r="L17" s="5">
        <v>200.6</v>
      </c>
      <c r="M17" s="5">
        <v>3.843</v>
      </c>
      <c r="N17" s="5">
        <v>19</v>
      </c>
      <c r="O17" s="5">
        <v>22</v>
      </c>
      <c r="P17" s="6">
        <v>40874</v>
      </c>
      <c r="Q17" s="5">
        <v>113.7658739</v>
      </c>
    </row>
    <row r="18" spans="1:24" x14ac:dyDescent="0.3">
      <c r="A18" s="3" t="s">
        <v>41</v>
      </c>
      <c r="B18" s="4" t="s">
        <v>46</v>
      </c>
      <c r="C18" s="10">
        <v>11185</v>
      </c>
      <c r="D18" s="10" t="s">
        <v>47</v>
      </c>
      <c r="E18" s="11">
        <v>31010</v>
      </c>
      <c r="F18" s="11">
        <v>18225</v>
      </c>
      <c r="G18" s="12">
        <f t="shared" si="0"/>
        <v>0.58771364076104482</v>
      </c>
      <c r="H18" s="5">
        <v>3</v>
      </c>
      <c r="I18" s="5">
        <v>200</v>
      </c>
      <c r="J18" s="5">
        <v>107.4</v>
      </c>
      <c r="K18" s="5">
        <v>70.3</v>
      </c>
      <c r="L18" s="5">
        <v>194.8</v>
      </c>
      <c r="M18" s="5">
        <v>3.77</v>
      </c>
      <c r="N18" s="5">
        <v>18</v>
      </c>
      <c r="O18" s="5">
        <v>22</v>
      </c>
      <c r="P18" s="6">
        <v>40814</v>
      </c>
      <c r="Q18" s="5">
        <v>83.483093580000002</v>
      </c>
    </row>
    <row r="19" spans="1:24" x14ac:dyDescent="0.3">
      <c r="A19" s="3" t="s">
        <v>41</v>
      </c>
      <c r="B19" s="4" t="s">
        <v>48</v>
      </c>
      <c r="C19" s="10">
        <v>14785</v>
      </c>
      <c r="D19" s="10" t="s">
        <v>49</v>
      </c>
      <c r="E19" s="11">
        <v>46225</v>
      </c>
      <c r="F19" s="11">
        <v>31245</v>
      </c>
      <c r="G19" s="12">
        <f t="shared" si="0"/>
        <v>0.67593293672255272</v>
      </c>
      <c r="H19" s="5">
        <v>5.7</v>
      </c>
      <c r="I19" s="5">
        <v>255</v>
      </c>
      <c r="J19" s="5">
        <v>117.5</v>
      </c>
      <c r="K19" s="5">
        <v>77</v>
      </c>
      <c r="L19" s="5">
        <v>201.2</v>
      </c>
      <c r="M19" s="5">
        <v>5.5720000000000001</v>
      </c>
      <c r="N19" s="5">
        <v>30</v>
      </c>
      <c r="O19" s="5">
        <v>15</v>
      </c>
      <c r="P19" s="6">
        <v>41016</v>
      </c>
      <c r="Q19" s="5">
        <v>109.5091165</v>
      </c>
    </row>
    <row r="20" spans="1:24" x14ac:dyDescent="0.3">
      <c r="A20" s="3" t="s">
        <v>50</v>
      </c>
      <c r="B20" s="4" t="s">
        <v>51</v>
      </c>
      <c r="C20" s="10">
        <v>145519</v>
      </c>
      <c r="D20" s="10" t="s">
        <v>49</v>
      </c>
      <c r="E20" s="11">
        <v>13260</v>
      </c>
      <c r="F20" s="11">
        <v>9250</v>
      </c>
      <c r="G20" s="12">
        <f t="shared" si="0"/>
        <v>0.69758672699849167</v>
      </c>
      <c r="H20" s="5">
        <v>2.2000000000000002</v>
      </c>
      <c r="I20" s="5">
        <v>115</v>
      </c>
      <c r="J20" s="5">
        <v>104.1</v>
      </c>
      <c r="K20" s="5">
        <v>67.900000000000006</v>
      </c>
      <c r="L20" s="5">
        <v>180.9</v>
      </c>
      <c r="M20" s="5">
        <v>2.6760000000000002</v>
      </c>
      <c r="N20" s="5">
        <v>14.3</v>
      </c>
      <c r="O20" s="5">
        <v>27</v>
      </c>
      <c r="P20" s="6">
        <v>40772</v>
      </c>
      <c r="Q20" s="5">
        <v>46.363347470000001</v>
      </c>
    </row>
    <row r="21" spans="1:24" x14ac:dyDescent="0.3">
      <c r="A21" s="3" t="s">
        <v>50</v>
      </c>
      <c r="B21" s="4" t="s">
        <v>52</v>
      </c>
      <c r="C21" s="10">
        <v>135126</v>
      </c>
      <c r="D21" s="10" t="s">
        <v>49</v>
      </c>
      <c r="E21" s="11">
        <v>16535</v>
      </c>
      <c r="F21" s="11">
        <v>11225</v>
      </c>
      <c r="G21" s="12">
        <f t="shared" si="0"/>
        <v>0.67886301784094349</v>
      </c>
      <c r="H21" s="5">
        <v>3.1</v>
      </c>
      <c r="I21" s="5">
        <v>170</v>
      </c>
      <c r="J21" s="5">
        <v>107</v>
      </c>
      <c r="K21" s="5">
        <v>69.400000000000006</v>
      </c>
      <c r="L21" s="5">
        <v>190.4</v>
      </c>
      <c r="M21" s="5">
        <v>3.0510000000000002</v>
      </c>
      <c r="N21" s="5">
        <v>15</v>
      </c>
      <c r="O21" s="5">
        <v>25</v>
      </c>
      <c r="P21" s="6">
        <v>40987</v>
      </c>
      <c r="Q21" s="5">
        <v>67.314462160000005</v>
      </c>
      <c r="T21" s="1"/>
      <c r="U21" s="1"/>
    </row>
    <row r="22" spans="1:24" x14ac:dyDescent="0.3">
      <c r="A22" s="3" t="s">
        <v>50</v>
      </c>
      <c r="B22" s="4" t="s">
        <v>53</v>
      </c>
      <c r="C22" s="10">
        <v>24629</v>
      </c>
      <c r="D22" s="10" t="s">
        <v>54</v>
      </c>
      <c r="E22" s="11">
        <v>18890</v>
      </c>
      <c r="F22" s="11">
        <v>10310</v>
      </c>
      <c r="G22" s="12">
        <f t="shared" si="0"/>
        <v>0.54579142403388037</v>
      </c>
      <c r="H22" s="5">
        <v>3.1</v>
      </c>
      <c r="I22" s="5">
        <v>175</v>
      </c>
      <c r="J22" s="5">
        <v>107.5</v>
      </c>
      <c r="K22" s="5">
        <v>72.5</v>
      </c>
      <c r="L22" s="5">
        <v>200.9</v>
      </c>
      <c r="M22" s="5">
        <v>3.33</v>
      </c>
      <c r="N22" s="5">
        <v>16.600000000000001</v>
      </c>
      <c r="O22" s="5">
        <v>25</v>
      </c>
      <c r="P22" s="6">
        <v>40687</v>
      </c>
      <c r="Q22" s="5">
        <v>69.991395600000004</v>
      </c>
      <c r="V22" s="14"/>
      <c r="W22" s="14"/>
      <c r="X22" s="14"/>
    </row>
    <row r="23" spans="1:24" x14ac:dyDescent="0.3">
      <c r="A23" s="3" t="s">
        <v>50</v>
      </c>
      <c r="B23" s="4" t="s">
        <v>55</v>
      </c>
      <c r="C23" s="10">
        <v>42593</v>
      </c>
      <c r="D23" s="10" t="s">
        <v>19</v>
      </c>
      <c r="E23" s="11">
        <v>19390</v>
      </c>
      <c r="F23" s="11">
        <v>11525</v>
      </c>
      <c r="G23" s="12">
        <f t="shared" si="0"/>
        <v>0.59437854564208359</v>
      </c>
      <c r="H23" s="5">
        <v>3.4</v>
      </c>
      <c r="I23" s="5">
        <v>180</v>
      </c>
      <c r="J23" s="5">
        <v>110.5</v>
      </c>
      <c r="K23" s="5">
        <v>72.7</v>
      </c>
      <c r="L23" s="5">
        <v>197.9</v>
      </c>
      <c r="M23" s="5">
        <v>3.34</v>
      </c>
      <c r="N23" s="5">
        <v>17</v>
      </c>
      <c r="O23" s="5">
        <v>27</v>
      </c>
      <c r="P23" s="6">
        <v>40899</v>
      </c>
      <c r="Q23" s="5">
        <v>72.030917189999997</v>
      </c>
    </row>
    <row r="24" spans="1:24" x14ac:dyDescent="0.3">
      <c r="A24" s="3" t="s">
        <v>50</v>
      </c>
      <c r="B24" s="4" t="s">
        <v>56</v>
      </c>
      <c r="C24" s="10">
        <v>26402</v>
      </c>
      <c r="D24" s="10" t="s">
        <v>19</v>
      </c>
      <c r="E24" s="11">
        <v>24340</v>
      </c>
      <c r="F24" s="11">
        <v>13025</v>
      </c>
      <c r="G24" s="12">
        <f t="shared" si="0"/>
        <v>0.53512736236647496</v>
      </c>
      <c r="H24" s="5">
        <v>3.8</v>
      </c>
      <c r="I24" s="5">
        <v>200</v>
      </c>
      <c r="J24" s="5">
        <v>101.1</v>
      </c>
      <c r="K24" s="5">
        <v>74.099999999999994</v>
      </c>
      <c r="L24" s="5">
        <v>193.2</v>
      </c>
      <c r="M24" s="5">
        <v>3.5</v>
      </c>
      <c r="N24" s="5">
        <v>16.8</v>
      </c>
      <c r="O24" s="5">
        <v>25</v>
      </c>
      <c r="P24" s="6">
        <v>40839</v>
      </c>
      <c r="Q24" s="5">
        <v>81.118543329999994</v>
      </c>
    </row>
    <row r="25" spans="1:24" x14ac:dyDescent="0.3">
      <c r="A25" s="3" t="s">
        <v>50</v>
      </c>
      <c r="B25" s="4" t="s">
        <v>57</v>
      </c>
      <c r="C25" s="10">
        <v>17947</v>
      </c>
      <c r="D25" s="10" t="s">
        <v>45</v>
      </c>
      <c r="E25" s="11">
        <v>55705</v>
      </c>
      <c r="F25" s="11">
        <v>36225</v>
      </c>
      <c r="G25" s="12">
        <f t="shared" si="0"/>
        <v>0.65030069114083111</v>
      </c>
      <c r="H25" s="5">
        <v>5.7</v>
      </c>
      <c r="I25" s="5">
        <v>345</v>
      </c>
      <c r="J25" s="5">
        <v>104.5</v>
      </c>
      <c r="K25" s="5">
        <v>73.599999999999994</v>
      </c>
      <c r="L25" s="5">
        <v>179.7</v>
      </c>
      <c r="M25" s="5">
        <v>3.21</v>
      </c>
      <c r="N25" s="5">
        <v>19.100000000000001</v>
      </c>
      <c r="O25" s="5">
        <v>22</v>
      </c>
      <c r="P25" s="6">
        <v>41041</v>
      </c>
      <c r="Q25" s="5">
        <v>141.14115000000001</v>
      </c>
    </row>
    <row r="26" spans="1:24" x14ac:dyDescent="0.3">
      <c r="A26" s="3" t="s">
        <v>50</v>
      </c>
      <c r="B26" s="4" t="s">
        <v>58</v>
      </c>
      <c r="C26" s="10">
        <v>32299</v>
      </c>
      <c r="D26" s="10" t="s">
        <v>47</v>
      </c>
      <c r="E26" s="11">
        <v>13960</v>
      </c>
      <c r="F26" s="11">
        <v>9125</v>
      </c>
      <c r="G26" s="12">
        <f t="shared" si="0"/>
        <v>0.65365329512893988</v>
      </c>
      <c r="H26" s="5">
        <v>1.8</v>
      </c>
      <c r="I26" s="5">
        <v>120</v>
      </c>
      <c r="J26" s="5">
        <v>97.1</v>
      </c>
      <c r="K26" s="5">
        <v>66.7</v>
      </c>
      <c r="L26" s="5">
        <v>174.3</v>
      </c>
      <c r="M26" s="5">
        <v>2.3980000000000001</v>
      </c>
      <c r="N26" s="5">
        <v>13.2</v>
      </c>
      <c r="O26" s="5">
        <v>33</v>
      </c>
      <c r="P26" s="6">
        <v>40797</v>
      </c>
      <c r="Q26" s="5">
        <v>48.297636099999998</v>
      </c>
    </row>
    <row r="27" spans="1:24" x14ac:dyDescent="0.3">
      <c r="A27" s="3" t="s">
        <v>50</v>
      </c>
      <c r="B27" s="4" t="s">
        <v>59</v>
      </c>
      <c r="C27" s="10">
        <v>21855</v>
      </c>
      <c r="D27" s="10" t="s">
        <v>47</v>
      </c>
      <c r="E27" s="11">
        <v>9235</v>
      </c>
      <c r="F27" s="11">
        <v>5160</v>
      </c>
      <c r="G27" s="12">
        <f t="shared" si="0"/>
        <v>0.55874390904168925</v>
      </c>
      <c r="H27" s="5">
        <v>1</v>
      </c>
      <c r="I27" s="5">
        <v>55</v>
      </c>
      <c r="J27" s="5">
        <v>93.1</v>
      </c>
      <c r="K27" s="5">
        <v>62.6</v>
      </c>
      <c r="L27" s="5">
        <v>149.4</v>
      </c>
      <c r="M27" s="5">
        <v>1.895</v>
      </c>
      <c r="N27" s="5">
        <v>10.3</v>
      </c>
      <c r="O27" s="5">
        <v>45</v>
      </c>
      <c r="P27" s="6">
        <v>41012</v>
      </c>
      <c r="Q27" s="5">
        <v>23.276272330000001</v>
      </c>
    </row>
    <row r="28" spans="1:24" x14ac:dyDescent="0.3">
      <c r="A28" s="3" t="s">
        <v>50</v>
      </c>
      <c r="B28" s="4" t="s">
        <v>60</v>
      </c>
      <c r="C28" s="10">
        <v>107995</v>
      </c>
      <c r="D28" s="10" t="s">
        <v>19</v>
      </c>
      <c r="E28" s="11">
        <v>18890</v>
      </c>
      <c r="F28" s="11">
        <v>11550</v>
      </c>
      <c r="G28" s="12">
        <f t="shared" si="0"/>
        <v>0.61143462149285333</v>
      </c>
      <c r="H28" s="5">
        <v>3.4</v>
      </c>
      <c r="I28" s="5">
        <v>180</v>
      </c>
      <c r="J28" s="5">
        <v>110.5</v>
      </c>
      <c r="K28" s="5">
        <v>73</v>
      </c>
      <c r="L28" s="5">
        <v>200</v>
      </c>
      <c r="M28" s="5">
        <v>3.3889999999999998</v>
      </c>
      <c r="N28" s="5">
        <v>17</v>
      </c>
      <c r="O28" s="5">
        <v>27</v>
      </c>
      <c r="P28" s="6">
        <v>40712</v>
      </c>
      <c r="Q28" s="5">
        <v>71.838039440000003</v>
      </c>
    </row>
    <row r="29" spans="1:24" x14ac:dyDescent="0.3">
      <c r="A29" s="3" t="s">
        <v>61</v>
      </c>
      <c r="B29" s="4" t="s">
        <v>62</v>
      </c>
      <c r="C29" s="10">
        <v>7854</v>
      </c>
      <c r="D29" s="10" t="s">
        <v>19</v>
      </c>
      <c r="E29" s="11">
        <v>19840</v>
      </c>
      <c r="F29" s="11">
        <v>12360</v>
      </c>
      <c r="G29" s="12">
        <f t="shared" si="0"/>
        <v>0.62298387096774188</v>
      </c>
      <c r="H29" s="5">
        <v>2.5</v>
      </c>
      <c r="I29" s="5">
        <v>163</v>
      </c>
      <c r="J29" s="5">
        <v>103.7</v>
      </c>
      <c r="K29" s="5">
        <v>69.7</v>
      </c>
      <c r="L29" s="5">
        <v>190.9</v>
      </c>
      <c r="M29" s="5">
        <v>2.9670000000000001</v>
      </c>
      <c r="N29" s="5">
        <v>15.9</v>
      </c>
      <c r="O29" s="5">
        <v>24</v>
      </c>
      <c r="P29" s="6">
        <v>40924</v>
      </c>
      <c r="Q29" s="5">
        <v>65.957183959999995</v>
      </c>
    </row>
    <row r="30" spans="1:24" x14ac:dyDescent="0.3">
      <c r="A30" s="3" t="s">
        <v>61</v>
      </c>
      <c r="B30" s="4" t="s">
        <v>63</v>
      </c>
      <c r="C30" s="10">
        <v>32775</v>
      </c>
      <c r="D30" s="10" t="s">
        <v>19</v>
      </c>
      <c r="E30" s="11">
        <v>24495</v>
      </c>
      <c r="F30" s="11">
        <v>14180</v>
      </c>
      <c r="G30" s="12">
        <f t="shared" si="0"/>
        <v>0.57889365176566643</v>
      </c>
      <c r="H30" s="5">
        <v>2.5</v>
      </c>
      <c r="I30" s="5">
        <v>168</v>
      </c>
      <c r="J30" s="5">
        <v>106</v>
      </c>
      <c r="K30" s="5">
        <v>69.2</v>
      </c>
      <c r="L30" s="5">
        <v>193</v>
      </c>
      <c r="M30" s="5">
        <v>3.3319999999999999</v>
      </c>
      <c r="N30" s="5">
        <v>16</v>
      </c>
      <c r="O30" s="5">
        <v>24</v>
      </c>
      <c r="P30" s="6">
        <v>40864</v>
      </c>
      <c r="Q30" s="5">
        <v>69.521355049999997</v>
      </c>
    </row>
    <row r="31" spans="1:24" x14ac:dyDescent="0.3">
      <c r="A31" s="3" t="s">
        <v>61</v>
      </c>
      <c r="B31" s="4" t="s">
        <v>64</v>
      </c>
      <c r="C31" s="10">
        <v>31148</v>
      </c>
      <c r="D31" s="10" t="s">
        <v>19</v>
      </c>
      <c r="E31" s="11">
        <v>22245</v>
      </c>
      <c r="F31" s="11">
        <v>13725</v>
      </c>
      <c r="G31" s="12">
        <f t="shared" si="0"/>
        <v>0.61699258260283207</v>
      </c>
      <c r="H31" s="5">
        <v>2.7</v>
      </c>
      <c r="I31" s="5">
        <v>200</v>
      </c>
      <c r="J31" s="5">
        <v>113</v>
      </c>
      <c r="K31" s="5">
        <v>74.400000000000006</v>
      </c>
      <c r="L31" s="5">
        <v>209.1</v>
      </c>
      <c r="M31" s="5">
        <v>3.452</v>
      </c>
      <c r="N31" s="5">
        <v>17</v>
      </c>
      <c r="O31" s="5">
        <v>26</v>
      </c>
      <c r="P31" s="6">
        <v>41066</v>
      </c>
      <c r="Q31" s="5">
        <v>80.02378204</v>
      </c>
    </row>
    <row r="32" spans="1:24" x14ac:dyDescent="0.3">
      <c r="A32" s="3" t="s">
        <v>61</v>
      </c>
      <c r="B32" s="4" t="s">
        <v>65</v>
      </c>
      <c r="C32" s="10">
        <v>32305.999999999996</v>
      </c>
      <c r="D32" s="10" t="s">
        <v>19</v>
      </c>
      <c r="E32" s="11">
        <v>16480</v>
      </c>
      <c r="F32" s="11">
        <v>12640</v>
      </c>
      <c r="G32" s="12">
        <f t="shared" si="0"/>
        <v>0.76699029126213591</v>
      </c>
      <c r="H32" s="5">
        <v>2</v>
      </c>
      <c r="I32" s="5">
        <v>132</v>
      </c>
      <c r="J32" s="5">
        <v>108</v>
      </c>
      <c r="K32" s="5">
        <v>71</v>
      </c>
      <c r="L32" s="5">
        <v>186</v>
      </c>
      <c r="M32" s="5">
        <v>2.911</v>
      </c>
      <c r="N32" s="5">
        <v>16</v>
      </c>
      <c r="O32" s="5">
        <v>27</v>
      </c>
      <c r="P32" s="6">
        <v>40822</v>
      </c>
      <c r="Q32" s="5">
        <v>53.566199869999998</v>
      </c>
    </row>
    <row r="33" spans="1:17" x14ac:dyDescent="0.3">
      <c r="A33" s="3" t="s">
        <v>61</v>
      </c>
      <c r="B33" s="4" t="s">
        <v>66</v>
      </c>
      <c r="C33" s="10">
        <v>13462</v>
      </c>
      <c r="D33" s="10" t="s">
        <v>19</v>
      </c>
      <c r="E33" s="11">
        <v>28340</v>
      </c>
      <c r="F33" s="11">
        <v>17325</v>
      </c>
      <c r="G33" s="12">
        <f t="shared" si="0"/>
        <v>0.61132674664784759</v>
      </c>
      <c r="H33" s="5">
        <v>3.5</v>
      </c>
      <c r="I33" s="5">
        <v>253</v>
      </c>
      <c r="J33" s="5">
        <v>113</v>
      </c>
      <c r="K33" s="5">
        <v>74.400000000000006</v>
      </c>
      <c r="L33" s="5">
        <v>207.7</v>
      </c>
      <c r="M33" s="5">
        <v>3.5640000000000001</v>
      </c>
      <c r="N33" s="5">
        <v>17</v>
      </c>
      <c r="O33" s="5">
        <v>23</v>
      </c>
      <c r="P33" s="6">
        <v>41037</v>
      </c>
      <c r="Q33" s="5">
        <v>101.3292807</v>
      </c>
    </row>
    <row r="34" spans="1:17" x14ac:dyDescent="0.3">
      <c r="A34" s="3" t="s">
        <v>61</v>
      </c>
      <c r="B34" s="4" t="s">
        <v>67</v>
      </c>
      <c r="C34" s="10">
        <v>30696</v>
      </c>
      <c r="D34" s="10" t="s">
        <v>19</v>
      </c>
      <c r="E34" s="11">
        <v>29185</v>
      </c>
      <c r="F34" s="11">
        <v>18425</v>
      </c>
      <c r="G34" s="12">
        <f t="shared" ref="G34:G65" si="1">SUM(F34/E34)</f>
        <v>0.63131745759808122</v>
      </c>
      <c r="H34" s="5">
        <v>3.5</v>
      </c>
      <c r="I34" s="5">
        <v>253</v>
      </c>
      <c r="J34" s="5">
        <v>113</v>
      </c>
      <c r="K34" s="5">
        <v>74.400000000000006</v>
      </c>
      <c r="L34" s="5">
        <v>197.8</v>
      </c>
      <c r="M34" s="5">
        <v>3.5670000000000002</v>
      </c>
      <c r="N34" s="5">
        <v>17</v>
      </c>
      <c r="O34" s="5">
        <v>23</v>
      </c>
      <c r="P34" s="6">
        <v>40949</v>
      </c>
      <c r="Q34" s="5">
        <v>101.6552441</v>
      </c>
    </row>
    <row r="35" spans="1:17" x14ac:dyDescent="0.3">
      <c r="A35" s="3" t="s">
        <v>68</v>
      </c>
      <c r="B35" s="4" t="s">
        <v>69</v>
      </c>
      <c r="C35" s="10">
        <v>76034</v>
      </c>
      <c r="D35" s="10" t="s">
        <v>38</v>
      </c>
      <c r="E35" s="11">
        <v>12640</v>
      </c>
      <c r="F35" s="11">
        <v>7750</v>
      </c>
      <c r="G35" s="12">
        <f t="shared" si="1"/>
        <v>0.61313291139240511</v>
      </c>
      <c r="H35" s="5">
        <v>2</v>
      </c>
      <c r="I35" s="5">
        <v>132</v>
      </c>
      <c r="J35" s="5">
        <v>105</v>
      </c>
      <c r="K35" s="5">
        <v>74.400000000000006</v>
      </c>
      <c r="L35" s="5">
        <v>174.4</v>
      </c>
      <c r="M35" s="5">
        <v>2.5670000000000002</v>
      </c>
      <c r="N35" s="5">
        <v>12.5</v>
      </c>
      <c r="O35" s="5">
        <v>29</v>
      </c>
      <c r="P35" s="6">
        <v>40889</v>
      </c>
      <c r="Q35" s="5">
        <v>52.084898750000001</v>
      </c>
    </row>
    <row r="36" spans="1:17" x14ac:dyDescent="0.3">
      <c r="A36" s="3" t="s">
        <v>68</v>
      </c>
      <c r="B36" s="4" t="s">
        <v>70</v>
      </c>
      <c r="C36" s="10">
        <v>4734</v>
      </c>
      <c r="D36" s="10" t="s">
        <v>49</v>
      </c>
      <c r="E36" s="11">
        <v>19045</v>
      </c>
      <c r="F36" s="11">
        <v>12545</v>
      </c>
      <c r="G36" s="12">
        <f t="shared" si="1"/>
        <v>0.65870307167235498</v>
      </c>
      <c r="H36" s="5">
        <v>2.5</v>
      </c>
      <c r="I36" s="5">
        <v>163</v>
      </c>
      <c r="J36" s="5">
        <v>103.7</v>
      </c>
      <c r="K36" s="5">
        <v>69.099999999999994</v>
      </c>
      <c r="L36" s="5">
        <v>190.2</v>
      </c>
      <c r="M36" s="5">
        <v>2.879</v>
      </c>
      <c r="N36" s="5">
        <v>15.9</v>
      </c>
      <c r="O36" s="5">
        <v>24</v>
      </c>
      <c r="P36" s="6">
        <v>41091</v>
      </c>
      <c r="Q36" s="5">
        <v>65.650508340000002</v>
      </c>
    </row>
    <row r="37" spans="1:17" x14ac:dyDescent="0.3">
      <c r="A37" s="3" t="s">
        <v>68</v>
      </c>
      <c r="B37" s="4" t="s">
        <v>71</v>
      </c>
      <c r="C37" s="10">
        <v>71186</v>
      </c>
      <c r="D37" s="10" t="s">
        <v>72</v>
      </c>
      <c r="E37" s="11">
        <v>20230</v>
      </c>
      <c r="F37" s="11">
        <v>10185</v>
      </c>
      <c r="G37" s="12">
        <f t="shared" si="1"/>
        <v>0.5034602076124568</v>
      </c>
      <c r="H37" s="5">
        <v>2.5</v>
      </c>
      <c r="I37" s="5">
        <v>168</v>
      </c>
      <c r="J37" s="5">
        <v>108</v>
      </c>
      <c r="K37" s="5">
        <v>71</v>
      </c>
      <c r="L37" s="5">
        <v>186</v>
      </c>
      <c r="M37" s="5">
        <v>3.0579999999999998</v>
      </c>
      <c r="N37" s="5">
        <v>16</v>
      </c>
      <c r="O37" s="5">
        <v>24</v>
      </c>
      <c r="P37" s="6">
        <v>40847</v>
      </c>
      <c r="Q37" s="5">
        <v>67.876107840000003</v>
      </c>
    </row>
    <row r="38" spans="1:17" x14ac:dyDescent="0.3">
      <c r="A38" s="3" t="s">
        <v>68</v>
      </c>
      <c r="B38" s="4" t="s">
        <v>73</v>
      </c>
      <c r="C38" s="10">
        <v>88028</v>
      </c>
      <c r="D38" s="10" t="s">
        <v>72</v>
      </c>
      <c r="E38" s="11">
        <v>22505</v>
      </c>
      <c r="F38" s="11">
        <v>12275</v>
      </c>
      <c r="G38" s="12">
        <f t="shared" si="1"/>
        <v>0.54543434792268386</v>
      </c>
      <c r="H38" s="5">
        <v>2.7</v>
      </c>
      <c r="I38" s="5">
        <v>202</v>
      </c>
      <c r="J38" s="5">
        <v>113</v>
      </c>
      <c r="K38" s="5">
        <v>74.7</v>
      </c>
      <c r="L38" s="5">
        <v>203.7</v>
      </c>
      <c r="M38" s="5">
        <v>3.4889999999999999</v>
      </c>
      <c r="N38" s="5">
        <v>17</v>
      </c>
      <c r="O38" s="5">
        <v>22</v>
      </c>
      <c r="P38" s="6">
        <v>41062</v>
      </c>
      <c r="Q38" s="5">
        <v>80.831470170000003</v>
      </c>
    </row>
    <row r="39" spans="1:17" x14ac:dyDescent="0.3">
      <c r="A39" s="3" t="s">
        <v>68</v>
      </c>
      <c r="B39" s="4" t="s">
        <v>74</v>
      </c>
      <c r="C39" s="10">
        <v>916</v>
      </c>
      <c r="D39" s="10" t="s">
        <v>72</v>
      </c>
      <c r="E39" s="11">
        <v>69725</v>
      </c>
      <c r="F39" s="11">
        <v>58470</v>
      </c>
      <c r="G39" s="12">
        <f t="shared" si="1"/>
        <v>0.83858013624955186</v>
      </c>
      <c r="H39" s="5">
        <v>8</v>
      </c>
      <c r="I39" s="5">
        <v>450</v>
      </c>
      <c r="J39" s="5">
        <v>96.2</v>
      </c>
      <c r="K39" s="5">
        <v>75.7</v>
      </c>
      <c r="L39" s="5">
        <v>176.7</v>
      </c>
      <c r="M39" s="5">
        <v>3.375</v>
      </c>
      <c r="N39" s="5">
        <v>19</v>
      </c>
      <c r="O39" s="5">
        <v>16</v>
      </c>
      <c r="P39" s="6">
        <v>40762</v>
      </c>
      <c r="Q39" s="5">
        <v>188.14432300000001</v>
      </c>
    </row>
    <row r="40" spans="1:17" x14ac:dyDescent="0.3">
      <c r="A40" s="3" t="s">
        <v>68</v>
      </c>
      <c r="B40" s="4" t="s">
        <v>75</v>
      </c>
      <c r="C40" s="10">
        <v>227061</v>
      </c>
      <c r="D40" s="10" t="s">
        <v>19</v>
      </c>
      <c r="E40" s="11">
        <v>19460</v>
      </c>
      <c r="F40" s="11">
        <v>15060</v>
      </c>
      <c r="G40" s="12">
        <f t="shared" si="1"/>
        <v>0.77389516957862281</v>
      </c>
      <c r="H40" s="5">
        <v>5.2</v>
      </c>
      <c r="I40" s="5">
        <v>230</v>
      </c>
      <c r="J40" s="5">
        <v>138.69999999999999</v>
      </c>
      <c r="K40" s="5">
        <v>79.3</v>
      </c>
      <c r="L40" s="5">
        <v>224.2</v>
      </c>
      <c r="M40" s="5">
        <v>4.47</v>
      </c>
      <c r="N40" s="5">
        <v>26</v>
      </c>
      <c r="O40" s="5">
        <v>17</v>
      </c>
      <c r="P40" s="6">
        <v>40974</v>
      </c>
      <c r="Q40" s="5">
        <v>90.211700050000005</v>
      </c>
    </row>
    <row r="41" spans="1:17" x14ac:dyDescent="0.3">
      <c r="A41" s="3" t="s">
        <v>68</v>
      </c>
      <c r="B41" s="4" t="s">
        <v>76</v>
      </c>
      <c r="C41" s="10">
        <v>16767</v>
      </c>
      <c r="D41" s="10" t="s">
        <v>40</v>
      </c>
      <c r="E41" s="11">
        <v>21315</v>
      </c>
      <c r="F41" s="11">
        <v>15510</v>
      </c>
      <c r="G41" s="12">
        <f t="shared" si="1"/>
        <v>0.72765657987332866</v>
      </c>
      <c r="H41" s="5">
        <v>3.9</v>
      </c>
      <c r="I41" s="5">
        <v>175</v>
      </c>
      <c r="J41" s="5">
        <v>109.6</v>
      </c>
      <c r="K41" s="5">
        <v>78.8</v>
      </c>
      <c r="L41" s="5">
        <v>192.6</v>
      </c>
      <c r="M41" s="5">
        <v>4.2450000000000001</v>
      </c>
      <c r="N41" s="5">
        <v>32</v>
      </c>
      <c r="O41" s="5">
        <v>15</v>
      </c>
      <c r="P41" s="6">
        <v>40914</v>
      </c>
      <c r="Q41" s="5">
        <v>71.135291609999996</v>
      </c>
    </row>
    <row r="42" spans="1:17" x14ac:dyDescent="0.3">
      <c r="A42" s="3" t="s">
        <v>68</v>
      </c>
      <c r="B42" s="4" t="s">
        <v>77</v>
      </c>
      <c r="C42" s="10">
        <v>31038</v>
      </c>
      <c r="D42" s="10" t="s">
        <v>35</v>
      </c>
      <c r="E42" s="11">
        <v>18575</v>
      </c>
      <c r="F42" s="11">
        <v>13425</v>
      </c>
      <c r="G42" s="12">
        <f t="shared" si="1"/>
        <v>0.7227456258411844</v>
      </c>
      <c r="H42" s="5">
        <v>3.9</v>
      </c>
      <c r="I42" s="5">
        <v>175</v>
      </c>
      <c r="J42" s="5">
        <v>127.2</v>
      </c>
      <c r="K42" s="5">
        <v>78.8</v>
      </c>
      <c r="L42" s="5">
        <v>208.5</v>
      </c>
      <c r="M42" s="5">
        <v>4.298</v>
      </c>
      <c r="N42" s="5">
        <v>32</v>
      </c>
      <c r="O42" s="5">
        <v>16</v>
      </c>
      <c r="P42" s="6">
        <v>41116</v>
      </c>
      <c r="Q42" s="5">
        <v>70.078321540000005</v>
      </c>
    </row>
    <row r="43" spans="1:17" x14ac:dyDescent="0.3">
      <c r="A43" s="3" t="s">
        <v>68</v>
      </c>
      <c r="B43" s="4" t="s">
        <v>78</v>
      </c>
      <c r="C43" s="10">
        <v>111313</v>
      </c>
      <c r="D43" s="10" t="s">
        <v>35</v>
      </c>
      <c r="E43" s="11">
        <v>16980</v>
      </c>
      <c r="F43" s="11">
        <v>11260</v>
      </c>
      <c r="G43" s="12">
        <f t="shared" si="1"/>
        <v>0.66313309776207308</v>
      </c>
      <c r="H43" s="5">
        <v>2.5</v>
      </c>
      <c r="I43" s="5">
        <v>120</v>
      </c>
      <c r="J43" s="5">
        <v>131</v>
      </c>
      <c r="K43" s="5">
        <v>71.5</v>
      </c>
      <c r="L43" s="5">
        <v>215</v>
      </c>
      <c r="M43" s="5">
        <v>3.5569999999999999</v>
      </c>
      <c r="N43" s="5">
        <v>22</v>
      </c>
      <c r="O43" s="5">
        <v>19</v>
      </c>
      <c r="P43" s="6">
        <v>40872</v>
      </c>
      <c r="Q43" s="5">
        <v>49.64500177</v>
      </c>
    </row>
    <row r="44" spans="1:17" x14ac:dyDescent="0.3">
      <c r="A44" s="3" t="s">
        <v>68</v>
      </c>
      <c r="B44" s="4" t="s">
        <v>79</v>
      </c>
      <c r="C44" s="10">
        <v>101323</v>
      </c>
      <c r="D44" s="10" t="s">
        <v>35</v>
      </c>
      <c r="E44" s="11">
        <v>26310</v>
      </c>
      <c r="F44" s="11">
        <v>21436</v>
      </c>
      <c r="G44" s="12">
        <f t="shared" si="1"/>
        <v>0.81474724439376667</v>
      </c>
      <c r="H44" s="5">
        <v>5.2</v>
      </c>
      <c r="I44" s="5">
        <v>230</v>
      </c>
      <c r="J44" s="5">
        <v>115.7</v>
      </c>
      <c r="K44" s="5">
        <v>71.7</v>
      </c>
      <c r="L44" s="5">
        <v>193.5</v>
      </c>
      <c r="M44" s="5">
        <v>4.3940000000000001</v>
      </c>
      <c r="N44" s="5">
        <v>25</v>
      </c>
      <c r="O44" s="5">
        <v>17</v>
      </c>
      <c r="P44" s="6">
        <v>41087</v>
      </c>
      <c r="Q44" s="5">
        <v>92.85412522</v>
      </c>
    </row>
    <row r="45" spans="1:17" x14ac:dyDescent="0.3">
      <c r="A45" s="3" t="s">
        <v>68</v>
      </c>
      <c r="B45" s="4" t="s">
        <v>80</v>
      </c>
      <c r="C45" s="10">
        <v>181749</v>
      </c>
      <c r="D45" s="10" t="s">
        <v>19</v>
      </c>
      <c r="E45" s="11">
        <v>19565</v>
      </c>
      <c r="F45" s="11">
        <v>12025</v>
      </c>
      <c r="G45" s="12">
        <f t="shared" si="1"/>
        <v>0.61461794019933558</v>
      </c>
      <c r="H45" s="5">
        <v>2.4</v>
      </c>
      <c r="I45" s="5">
        <v>150</v>
      </c>
      <c r="J45" s="5">
        <v>113.3</v>
      </c>
      <c r="K45" s="5">
        <v>76.8</v>
      </c>
      <c r="L45" s="5">
        <v>186.3</v>
      </c>
      <c r="M45" s="5">
        <v>3.5329999999999999</v>
      </c>
      <c r="N45" s="5">
        <v>20</v>
      </c>
      <c r="O45" s="5">
        <v>24</v>
      </c>
      <c r="P45" s="6">
        <v>40787</v>
      </c>
      <c r="Q45" s="5">
        <v>61.227000310000001</v>
      </c>
    </row>
    <row r="46" spans="1:17" x14ac:dyDescent="0.3">
      <c r="A46" s="3" t="s">
        <v>81</v>
      </c>
      <c r="B46" s="4" t="s">
        <v>82</v>
      </c>
      <c r="C46" s="10">
        <v>70227</v>
      </c>
      <c r="D46" s="10" t="s">
        <v>47</v>
      </c>
      <c r="E46" s="11">
        <v>12070</v>
      </c>
      <c r="F46" s="11">
        <v>7425</v>
      </c>
      <c r="G46" s="12">
        <f t="shared" si="1"/>
        <v>0.61516155758077884</v>
      </c>
      <c r="H46" s="5">
        <v>2</v>
      </c>
      <c r="I46" s="5">
        <v>110</v>
      </c>
      <c r="J46" s="5">
        <v>98.4</v>
      </c>
      <c r="K46" s="5">
        <v>67</v>
      </c>
      <c r="L46" s="5">
        <v>174.7</v>
      </c>
      <c r="M46" s="5">
        <v>2.468</v>
      </c>
      <c r="N46" s="5">
        <v>12.7</v>
      </c>
      <c r="O46" s="5">
        <v>30</v>
      </c>
      <c r="P46" s="6">
        <v>40999</v>
      </c>
      <c r="Q46" s="5">
        <v>44.083709460000001</v>
      </c>
    </row>
    <row r="47" spans="1:17" x14ac:dyDescent="0.3">
      <c r="A47" s="3" t="s">
        <v>81</v>
      </c>
      <c r="B47" s="4" t="s">
        <v>83</v>
      </c>
      <c r="C47" s="10">
        <v>113369</v>
      </c>
      <c r="D47" s="10" t="s">
        <v>45</v>
      </c>
      <c r="E47" s="11">
        <v>21560</v>
      </c>
      <c r="F47" s="11">
        <v>12760</v>
      </c>
      <c r="G47" s="12">
        <f t="shared" si="1"/>
        <v>0.59183673469387754</v>
      </c>
      <c r="H47" s="5">
        <v>3.8</v>
      </c>
      <c r="I47" s="5">
        <v>190</v>
      </c>
      <c r="J47" s="5">
        <v>101.3</v>
      </c>
      <c r="K47" s="5">
        <v>73.099999999999994</v>
      </c>
      <c r="L47" s="5">
        <v>183.2</v>
      </c>
      <c r="M47" s="5">
        <v>3.2029999999999998</v>
      </c>
      <c r="N47" s="5">
        <v>15.7</v>
      </c>
      <c r="O47" s="5">
        <v>24</v>
      </c>
      <c r="P47" s="6">
        <v>40939</v>
      </c>
      <c r="Q47" s="5">
        <v>76.509184559999994</v>
      </c>
    </row>
    <row r="48" spans="1:17" x14ac:dyDescent="0.3">
      <c r="A48" s="3" t="s">
        <v>81</v>
      </c>
      <c r="B48" s="4" t="s">
        <v>84</v>
      </c>
      <c r="C48" s="10">
        <v>35068</v>
      </c>
      <c r="D48" s="10" t="s">
        <v>45</v>
      </c>
      <c r="E48" s="11">
        <v>17035</v>
      </c>
      <c r="F48" s="11">
        <v>8835</v>
      </c>
      <c r="G48" s="12">
        <f t="shared" si="1"/>
        <v>0.5186380980334605</v>
      </c>
      <c r="H48" s="5">
        <v>2.5</v>
      </c>
      <c r="I48" s="5">
        <v>170</v>
      </c>
      <c r="J48" s="5">
        <v>106.5</v>
      </c>
      <c r="K48" s="5">
        <v>69.099999999999994</v>
      </c>
      <c r="L48" s="5">
        <v>184.6</v>
      </c>
      <c r="M48" s="5">
        <v>2.7690000000000001</v>
      </c>
      <c r="N48" s="5">
        <v>15</v>
      </c>
      <c r="O48" s="5">
        <v>25</v>
      </c>
      <c r="P48" s="6">
        <v>41141</v>
      </c>
      <c r="Q48" s="5">
        <v>67.351010720000005</v>
      </c>
    </row>
    <row r="49" spans="1:17" x14ac:dyDescent="0.3">
      <c r="A49" s="3" t="s">
        <v>81</v>
      </c>
      <c r="B49" s="4" t="s">
        <v>85</v>
      </c>
      <c r="C49" s="10">
        <v>245815</v>
      </c>
      <c r="D49" s="10" t="s">
        <v>45</v>
      </c>
      <c r="E49" s="11">
        <v>17885</v>
      </c>
      <c r="F49" s="11">
        <v>10055</v>
      </c>
      <c r="G49" s="12">
        <f t="shared" si="1"/>
        <v>0.56220296337713171</v>
      </c>
      <c r="H49" s="5">
        <v>3</v>
      </c>
      <c r="I49" s="5">
        <v>155</v>
      </c>
      <c r="J49" s="5">
        <v>108.5</v>
      </c>
      <c r="K49" s="5">
        <v>73</v>
      </c>
      <c r="L49" s="5">
        <v>197.6</v>
      </c>
      <c r="M49" s="5">
        <v>3.3679999999999999</v>
      </c>
      <c r="N49" s="5">
        <v>16</v>
      </c>
      <c r="O49" s="5">
        <v>24</v>
      </c>
      <c r="P49" s="6">
        <v>40897</v>
      </c>
      <c r="Q49" s="5">
        <v>62.503739500000002</v>
      </c>
    </row>
    <row r="50" spans="1:17" x14ac:dyDescent="0.3">
      <c r="A50" s="3" t="s">
        <v>81</v>
      </c>
      <c r="B50" s="4" t="s">
        <v>86</v>
      </c>
      <c r="C50" s="10">
        <v>175670</v>
      </c>
      <c r="D50" s="10" t="s">
        <v>45</v>
      </c>
      <c r="E50" s="11">
        <v>12315</v>
      </c>
      <c r="F50" s="11">
        <v>8670</v>
      </c>
      <c r="G50" s="12">
        <f t="shared" si="1"/>
        <v>0.7040194884287454</v>
      </c>
      <c r="H50" s="5">
        <v>2</v>
      </c>
      <c r="I50" s="5">
        <v>107</v>
      </c>
      <c r="J50" s="5">
        <v>103</v>
      </c>
      <c r="K50" s="5">
        <v>66.900000000000006</v>
      </c>
      <c r="L50" s="5">
        <v>174.8</v>
      </c>
      <c r="M50" s="5">
        <v>2.5640000000000001</v>
      </c>
      <c r="N50" s="5">
        <v>13.2</v>
      </c>
      <c r="O50" s="5">
        <v>30</v>
      </c>
      <c r="P50" s="6">
        <v>41112</v>
      </c>
      <c r="Q50" s="5">
        <v>43.117132009999999</v>
      </c>
    </row>
    <row r="51" spans="1:17" x14ac:dyDescent="0.3">
      <c r="A51" s="3" t="s">
        <v>81</v>
      </c>
      <c r="B51" s="4" t="s">
        <v>87</v>
      </c>
      <c r="C51" s="10">
        <v>63403</v>
      </c>
      <c r="D51" s="10" t="s">
        <v>19</v>
      </c>
      <c r="E51" s="11">
        <v>22195</v>
      </c>
      <c r="F51" s="11">
        <v>14210</v>
      </c>
      <c r="G51" s="12">
        <f t="shared" si="1"/>
        <v>0.64023428700157692</v>
      </c>
      <c r="H51" s="5">
        <v>4.5999999999999996</v>
      </c>
      <c r="I51" s="5">
        <v>200</v>
      </c>
      <c r="J51" s="5">
        <v>114.7</v>
      </c>
      <c r="K51" s="5">
        <v>78.2</v>
      </c>
      <c r="L51" s="5">
        <v>212</v>
      </c>
      <c r="M51" s="5">
        <v>3.9079999999999999</v>
      </c>
      <c r="N51" s="5">
        <v>19</v>
      </c>
      <c r="O51" s="5">
        <v>21</v>
      </c>
      <c r="P51" s="6">
        <v>40812</v>
      </c>
      <c r="Q51" s="5">
        <v>80.499536710000001</v>
      </c>
    </row>
    <row r="52" spans="1:17" x14ac:dyDescent="0.3">
      <c r="A52" s="3" t="s">
        <v>81</v>
      </c>
      <c r="B52" s="4" t="s">
        <v>88</v>
      </c>
      <c r="C52" s="10">
        <v>276747</v>
      </c>
      <c r="D52" s="10" t="s">
        <v>19</v>
      </c>
      <c r="E52" s="11">
        <v>31930</v>
      </c>
      <c r="F52" s="11">
        <v>16640</v>
      </c>
      <c r="G52" s="12">
        <f t="shared" si="1"/>
        <v>0.52113999373629816</v>
      </c>
      <c r="H52" s="5">
        <v>4</v>
      </c>
      <c r="I52" s="5">
        <v>210</v>
      </c>
      <c r="J52" s="5">
        <v>111.6</v>
      </c>
      <c r="K52" s="5">
        <v>70.2</v>
      </c>
      <c r="L52" s="5">
        <v>190.7</v>
      </c>
      <c r="M52" s="5">
        <v>3.8759999999999999</v>
      </c>
      <c r="N52" s="5">
        <v>21</v>
      </c>
      <c r="O52" s="5">
        <v>19</v>
      </c>
      <c r="P52" s="6">
        <v>41024</v>
      </c>
      <c r="Q52" s="5">
        <v>87.635495779999999</v>
      </c>
    </row>
    <row r="53" spans="1:17" x14ac:dyDescent="0.3">
      <c r="A53" s="3" t="s">
        <v>81</v>
      </c>
      <c r="B53" s="4" t="s">
        <v>89</v>
      </c>
      <c r="C53" s="10">
        <v>155787</v>
      </c>
      <c r="D53" s="10" t="s">
        <v>54</v>
      </c>
      <c r="E53" s="11">
        <v>21410</v>
      </c>
      <c r="F53" s="11">
        <v>13175</v>
      </c>
      <c r="G53" s="12">
        <f t="shared" si="1"/>
        <v>0.6153666510976179</v>
      </c>
      <c r="H53" s="5">
        <v>3</v>
      </c>
      <c r="I53" s="5">
        <v>150</v>
      </c>
      <c r="J53" s="5">
        <v>120.7</v>
      </c>
      <c r="K53" s="5">
        <v>76.599999999999994</v>
      </c>
      <c r="L53" s="5">
        <v>200.9</v>
      </c>
      <c r="M53" s="5">
        <v>3.7610000000000001</v>
      </c>
      <c r="N53" s="5">
        <v>26</v>
      </c>
      <c r="O53" s="5">
        <v>21</v>
      </c>
      <c r="P53" s="6">
        <v>40964</v>
      </c>
      <c r="Q53" s="5">
        <v>62.095048390000002</v>
      </c>
    </row>
    <row r="54" spans="1:17" x14ac:dyDescent="0.3">
      <c r="A54" s="3" t="s">
        <v>81</v>
      </c>
      <c r="B54" s="4" t="s">
        <v>90</v>
      </c>
      <c r="C54" s="10">
        <v>125338</v>
      </c>
      <c r="D54" s="10" t="s">
        <v>54</v>
      </c>
      <c r="E54" s="11">
        <v>36135</v>
      </c>
      <c r="F54" s="11">
        <v>23575</v>
      </c>
      <c r="G54" s="12">
        <f t="shared" si="1"/>
        <v>0.65241455652414559</v>
      </c>
      <c r="H54" s="5">
        <v>4.5999999999999996</v>
      </c>
      <c r="I54" s="5">
        <v>240</v>
      </c>
      <c r="J54" s="5">
        <v>119</v>
      </c>
      <c r="K54" s="5">
        <v>78.7</v>
      </c>
      <c r="L54" s="5">
        <v>204.6</v>
      </c>
      <c r="M54" s="5">
        <v>4.8079999999999998</v>
      </c>
      <c r="N54" s="5">
        <v>26</v>
      </c>
      <c r="O54" s="5">
        <v>16</v>
      </c>
      <c r="P54" s="6">
        <v>41166</v>
      </c>
      <c r="Q54" s="5">
        <v>100.0248023</v>
      </c>
    </row>
    <row r="55" spans="1:17" x14ac:dyDescent="0.3">
      <c r="A55" s="3" t="s">
        <v>81</v>
      </c>
      <c r="B55" s="4" t="s">
        <v>91</v>
      </c>
      <c r="C55" s="10">
        <v>220650</v>
      </c>
      <c r="D55" s="10" t="s">
        <v>54</v>
      </c>
      <c r="E55" s="11">
        <v>12050</v>
      </c>
      <c r="F55" s="11">
        <v>7850</v>
      </c>
      <c r="G55" s="12">
        <f t="shared" si="1"/>
        <v>0.65145228215767637</v>
      </c>
      <c r="H55" s="5">
        <v>2.5</v>
      </c>
      <c r="I55" s="5">
        <v>119</v>
      </c>
      <c r="J55" s="5">
        <v>117.5</v>
      </c>
      <c r="K55" s="5">
        <v>69.400000000000006</v>
      </c>
      <c r="L55" s="5">
        <v>200.7</v>
      </c>
      <c r="M55" s="5">
        <v>3.0859999999999999</v>
      </c>
      <c r="N55" s="5">
        <v>20</v>
      </c>
      <c r="O55" s="5">
        <v>23</v>
      </c>
      <c r="P55" s="6">
        <v>40922</v>
      </c>
      <c r="Q55" s="5">
        <v>47.389531310000002</v>
      </c>
    </row>
    <row r="56" spans="1:17" x14ac:dyDescent="0.3">
      <c r="A56" s="3" t="s">
        <v>81</v>
      </c>
      <c r="B56" s="4" t="s">
        <v>92</v>
      </c>
      <c r="C56" s="10">
        <v>540561</v>
      </c>
      <c r="D56" s="10" t="s">
        <v>22</v>
      </c>
      <c r="E56" s="11">
        <v>26935</v>
      </c>
      <c r="F56" s="11">
        <v>15075</v>
      </c>
      <c r="G56" s="12">
        <f t="shared" si="1"/>
        <v>0.55968071282717657</v>
      </c>
      <c r="H56" s="5">
        <v>4.5999999999999996</v>
      </c>
      <c r="I56" s="5">
        <v>220</v>
      </c>
      <c r="J56" s="5">
        <v>138.5</v>
      </c>
      <c r="K56" s="5">
        <v>79.099999999999994</v>
      </c>
      <c r="L56" s="5">
        <v>224.5</v>
      </c>
      <c r="M56" s="5">
        <v>4.2409999999999997</v>
      </c>
      <c r="N56" s="5">
        <v>25.1</v>
      </c>
      <c r="O56" s="5">
        <v>18</v>
      </c>
      <c r="P56" s="6">
        <v>41137</v>
      </c>
      <c r="Q56" s="5">
        <v>89.401934729999994</v>
      </c>
    </row>
    <row r="57" spans="1:17" x14ac:dyDescent="0.3">
      <c r="A57" s="3" t="s">
        <v>93</v>
      </c>
      <c r="B57" s="4" t="s">
        <v>94</v>
      </c>
      <c r="C57" s="10">
        <v>199685</v>
      </c>
      <c r="D57" s="10" t="s">
        <v>45</v>
      </c>
      <c r="E57" s="11">
        <v>12885</v>
      </c>
      <c r="F57" s="11">
        <v>9850</v>
      </c>
      <c r="G57" s="12">
        <f t="shared" si="1"/>
        <v>0.76445479239425684</v>
      </c>
      <c r="H57" s="5">
        <v>1.6</v>
      </c>
      <c r="I57" s="5">
        <v>106</v>
      </c>
      <c r="J57" s="5">
        <v>103.2</v>
      </c>
      <c r="K57" s="5">
        <v>67.099999999999994</v>
      </c>
      <c r="L57" s="5">
        <v>175.1</v>
      </c>
      <c r="M57" s="5">
        <v>2.339</v>
      </c>
      <c r="N57" s="5">
        <v>11.9</v>
      </c>
      <c r="O57" s="5">
        <v>32</v>
      </c>
      <c r="P57" s="6">
        <v>40837</v>
      </c>
      <c r="Q57" s="5">
        <v>42.879097340000001</v>
      </c>
    </row>
    <row r="58" spans="1:17" x14ac:dyDescent="0.3">
      <c r="A58" s="3" t="s">
        <v>93</v>
      </c>
      <c r="B58" s="4" t="s">
        <v>95</v>
      </c>
      <c r="C58" s="10">
        <v>230902</v>
      </c>
      <c r="D58" s="10" t="s">
        <v>45</v>
      </c>
      <c r="E58" s="11">
        <v>15350</v>
      </c>
      <c r="F58" s="11">
        <v>13210</v>
      </c>
      <c r="G58" s="12">
        <f t="shared" si="1"/>
        <v>0.86058631921824102</v>
      </c>
      <c r="H58" s="5">
        <v>2.2999999999999998</v>
      </c>
      <c r="I58" s="5">
        <v>135</v>
      </c>
      <c r="J58" s="5">
        <v>106.9</v>
      </c>
      <c r="K58" s="5">
        <v>70.3</v>
      </c>
      <c r="L58" s="5">
        <v>188.8</v>
      </c>
      <c r="M58" s="5">
        <v>2.9319999999999999</v>
      </c>
      <c r="N58" s="5">
        <v>17.100000000000001</v>
      </c>
      <c r="O58" s="5">
        <v>27</v>
      </c>
      <c r="P58" s="6">
        <v>41049</v>
      </c>
      <c r="Q58" s="5">
        <v>54.269548290000003</v>
      </c>
    </row>
    <row r="59" spans="1:17" x14ac:dyDescent="0.3">
      <c r="A59" s="3" t="s">
        <v>93</v>
      </c>
      <c r="B59" s="4" t="s">
        <v>96</v>
      </c>
      <c r="C59" s="10">
        <v>73203</v>
      </c>
      <c r="D59" s="10" t="s">
        <v>49</v>
      </c>
      <c r="E59" s="11">
        <v>20550</v>
      </c>
      <c r="F59" s="11">
        <v>17710</v>
      </c>
      <c r="G59" s="12">
        <f t="shared" si="1"/>
        <v>0.8618004866180049</v>
      </c>
      <c r="H59" s="5">
        <v>2</v>
      </c>
      <c r="I59" s="5">
        <v>146</v>
      </c>
      <c r="J59" s="5">
        <v>103.2</v>
      </c>
      <c r="K59" s="5">
        <v>68.900000000000006</v>
      </c>
      <c r="L59" s="5">
        <v>177.6</v>
      </c>
      <c r="M59" s="5">
        <v>3.2189999999999999</v>
      </c>
      <c r="N59" s="5">
        <v>15.3</v>
      </c>
      <c r="O59" s="5">
        <v>24</v>
      </c>
      <c r="P59" s="6">
        <v>40989</v>
      </c>
      <c r="Q59" s="5">
        <v>60.087966620000003</v>
      </c>
    </row>
    <row r="60" spans="1:17" x14ac:dyDescent="0.3">
      <c r="A60" s="3" t="s">
        <v>93</v>
      </c>
      <c r="B60" s="4" t="s">
        <v>97</v>
      </c>
      <c r="C60" s="10">
        <v>12855</v>
      </c>
      <c r="D60" s="10" t="s">
        <v>49</v>
      </c>
      <c r="E60" s="11">
        <v>26600</v>
      </c>
      <c r="F60" s="11">
        <v>17525</v>
      </c>
      <c r="G60" s="12">
        <f t="shared" si="1"/>
        <v>0.65883458646616544</v>
      </c>
      <c r="H60" s="5">
        <v>3.2</v>
      </c>
      <c r="I60" s="5">
        <v>205</v>
      </c>
      <c r="J60" s="5">
        <v>106.4</v>
      </c>
      <c r="K60" s="5">
        <v>70.400000000000006</v>
      </c>
      <c r="L60" s="5">
        <v>178.2</v>
      </c>
      <c r="M60" s="5">
        <v>3.8570000000000002</v>
      </c>
      <c r="N60" s="5">
        <v>21.1</v>
      </c>
      <c r="O60" s="5">
        <v>19</v>
      </c>
      <c r="P60" s="6">
        <v>41191</v>
      </c>
      <c r="Q60" s="5">
        <v>83.602500800000001</v>
      </c>
    </row>
    <row r="61" spans="1:17" x14ac:dyDescent="0.3">
      <c r="A61" s="3" t="s">
        <v>93</v>
      </c>
      <c r="B61" s="4" t="s">
        <v>98</v>
      </c>
      <c r="C61" s="10">
        <v>76029</v>
      </c>
      <c r="D61" s="10" t="s">
        <v>99</v>
      </c>
      <c r="E61" s="11">
        <v>26000</v>
      </c>
      <c r="F61" s="11">
        <v>19490</v>
      </c>
      <c r="G61" s="12">
        <f t="shared" si="1"/>
        <v>0.74961538461538457</v>
      </c>
      <c r="H61" s="5">
        <v>3.5</v>
      </c>
      <c r="I61" s="5">
        <v>210</v>
      </c>
      <c r="J61" s="5">
        <v>118.1</v>
      </c>
      <c r="K61" s="5">
        <v>75.599999999999994</v>
      </c>
      <c r="L61" s="5">
        <v>201.2</v>
      </c>
      <c r="M61" s="5">
        <v>4.2880000000000003</v>
      </c>
      <c r="N61" s="5">
        <v>20</v>
      </c>
      <c r="O61" s="5">
        <v>23</v>
      </c>
      <c r="P61" s="6">
        <v>40947</v>
      </c>
      <c r="Q61" s="5">
        <v>85.217691340000002</v>
      </c>
    </row>
    <row r="62" spans="1:17" x14ac:dyDescent="0.3">
      <c r="A62" s="3" t="s">
        <v>100</v>
      </c>
      <c r="B62" s="4" t="s">
        <v>101</v>
      </c>
      <c r="C62" s="10">
        <v>41184</v>
      </c>
      <c r="D62" s="10" t="s">
        <v>19</v>
      </c>
      <c r="E62" s="11">
        <v>9699</v>
      </c>
      <c r="F62" s="11">
        <v>5860</v>
      </c>
      <c r="G62" s="12">
        <f t="shared" si="1"/>
        <v>0.6041859985565522</v>
      </c>
      <c r="H62" s="5">
        <v>1.5</v>
      </c>
      <c r="I62" s="5">
        <v>92</v>
      </c>
      <c r="J62" s="5">
        <v>96.1</v>
      </c>
      <c r="K62" s="5">
        <v>65.7</v>
      </c>
      <c r="L62" s="5">
        <v>166.7</v>
      </c>
      <c r="M62" s="5">
        <v>2.2400000000000002</v>
      </c>
      <c r="N62" s="5">
        <v>11.9</v>
      </c>
      <c r="O62" s="5">
        <v>31</v>
      </c>
      <c r="P62" s="6">
        <v>41162</v>
      </c>
      <c r="Q62" s="5">
        <v>36.672283579999998</v>
      </c>
    </row>
    <row r="63" spans="1:17" x14ac:dyDescent="0.3">
      <c r="A63" s="3" t="s">
        <v>100</v>
      </c>
      <c r="B63" s="4" t="s">
        <v>102</v>
      </c>
      <c r="C63" s="10">
        <v>66692</v>
      </c>
      <c r="D63" s="10" t="s">
        <v>49</v>
      </c>
      <c r="E63" s="11">
        <v>11799</v>
      </c>
      <c r="F63" s="11">
        <v>7825</v>
      </c>
      <c r="G63" s="12">
        <f t="shared" si="1"/>
        <v>0.66319179591490807</v>
      </c>
      <c r="H63" s="5">
        <v>2</v>
      </c>
      <c r="I63" s="5">
        <v>140</v>
      </c>
      <c r="J63" s="5">
        <v>100.4</v>
      </c>
      <c r="K63" s="5">
        <v>66.900000000000006</v>
      </c>
      <c r="L63" s="5">
        <v>174</v>
      </c>
      <c r="M63" s="5">
        <v>2.6259999999999999</v>
      </c>
      <c r="N63" s="5">
        <v>14.5</v>
      </c>
      <c r="O63" s="5">
        <v>27</v>
      </c>
      <c r="P63" s="6">
        <v>40862</v>
      </c>
      <c r="Q63" s="5">
        <v>54.590045160000003</v>
      </c>
    </row>
    <row r="64" spans="1:17" x14ac:dyDescent="0.3">
      <c r="A64" s="3" t="s">
        <v>100</v>
      </c>
      <c r="B64" s="4" t="s">
        <v>103</v>
      </c>
      <c r="C64" s="10">
        <v>29450</v>
      </c>
      <c r="D64" s="10" t="s">
        <v>104</v>
      </c>
      <c r="E64" s="11">
        <v>14999</v>
      </c>
      <c r="F64" s="11">
        <v>8910</v>
      </c>
      <c r="G64" s="12">
        <f t="shared" si="1"/>
        <v>0.59403960264017597</v>
      </c>
      <c r="H64" s="5">
        <v>2.4</v>
      </c>
      <c r="I64" s="5">
        <v>148</v>
      </c>
      <c r="J64" s="5">
        <v>106.3</v>
      </c>
      <c r="K64" s="5">
        <v>71.599999999999994</v>
      </c>
      <c r="L64" s="5">
        <v>185.4</v>
      </c>
      <c r="M64" s="5">
        <v>3.0720000000000001</v>
      </c>
      <c r="N64" s="5">
        <v>17.2</v>
      </c>
      <c r="O64" s="5">
        <v>25</v>
      </c>
      <c r="P64" s="6">
        <v>41074</v>
      </c>
      <c r="Q64" s="5">
        <v>58.758248999999999</v>
      </c>
    </row>
    <row r="65" spans="1:17" x14ac:dyDescent="0.3">
      <c r="A65" s="3" t="s">
        <v>105</v>
      </c>
      <c r="B65" s="4" t="s">
        <v>106</v>
      </c>
      <c r="C65" s="10">
        <v>23713</v>
      </c>
      <c r="D65" s="10" t="s">
        <v>104</v>
      </c>
      <c r="E65" s="11">
        <v>29465</v>
      </c>
      <c r="F65" s="11">
        <v>19690</v>
      </c>
      <c r="G65" s="12">
        <f t="shared" si="1"/>
        <v>0.66825046665535381</v>
      </c>
      <c r="H65" s="5">
        <v>3</v>
      </c>
      <c r="I65" s="5">
        <v>227</v>
      </c>
      <c r="J65" s="5">
        <v>108.3</v>
      </c>
      <c r="K65" s="5">
        <v>70.2</v>
      </c>
      <c r="L65" s="5">
        <v>193.7</v>
      </c>
      <c r="M65" s="5">
        <v>3.3420000000000001</v>
      </c>
      <c r="N65" s="5">
        <v>18.5</v>
      </c>
      <c r="O65" s="5">
        <v>25</v>
      </c>
      <c r="P65" s="6">
        <v>41014</v>
      </c>
      <c r="Q65" s="5">
        <v>92.436889230000006</v>
      </c>
    </row>
    <row r="66" spans="1:17" x14ac:dyDescent="0.3">
      <c r="A66" s="3" t="s">
        <v>107</v>
      </c>
      <c r="B66" s="4" t="s">
        <v>108</v>
      </c>
      <c r="C66" s="10">
        <v>15467</v>
      </c>
      <c r="D66" s="10" t="s">
        <v>19</v>
      </c>
      <c r="E66" s="11">
        <v>42800</v>
      </c>
      <c r="F66" s="11">
        <v>33219</v>
      </c>
      <c r="G66" s="12">
        <f t="shared" ref="G66:G97" si="2">SUM(F66/E66)</f>
        <v>0.77614485981308412</v>
      </c>
      <c r="H66" s="5">
        <v>3</v>
      </c>
      <c r="I66" s="5">
        <v>240</v>
      </c>
      <c r="J66" s="5">
        <v>114.5</v>
      </c>
      <c r="K66" s="5">
        <v>71.599999999999994</v>
      </c>
      <c r="L66" s="5">
        <v>191.3</v>
      </c>
      <c r="M66" s="5">
        <v>3.65</v>
      </c>
      <c r="N66" s="5">
        <v>18.399999999999999</v>
      </c>
      <c r="O66" s="5">
        <v>21</v>
      </c>
      <c r="P66" s="6">
        <v>41216</v>
      </c>
      <c r="Q66" s="5">
        <v>102.17898479999999</v>
      </c>
    </row>
    <row r="67" spans="1:17" x14ac:dyDescent="0.3">
      <c r="A67" s="3" t="s">
        <v>109</v>
      </c>
      <c r="B67" s="4" t="s">
        <v>110</v>
      </c>
      <c r="C67" s="10">
        <v>55557</v>
      </c>
      <c r="D67" s="10" t="s">
        <v>111</v>
      </c>
      <c r="E67" s="11">
        <v>14460</v>
      </c>
      <c r="F67" s="11">
        <v>13475</v>
      </c>
      <c r="G67" s="12">
        <f t="shared" si="2"/>
        <v>0.931881051175657</v>
      </c>
      <c r="H67" s="5">
        <v>2.5</v>
      </c>
      <c r="I67" s="5">
        <v>120</v>
      </c>
      <c r="J67" s="5">
        <v>93.4</v>
      </c>
      <c r="K67" s="5">
        <v>66.7</v>
      </c>
      <c r="L67" s="5">
        <v>152</v>
      </c>
      <c r="M67" s="5">
        <v>3.0449999999999999</v>
      </c>
      <c r="N67" s="5">
        <v>19</v>
      </c>
      <c r="O67" s="5">
        <v>17</v>
      </c>
      <c r="P67" s="6">
        <v>40972</v>
      </c>
      <c r="Q67" s="5">
        <v>48.672897910000003</v>
      </c>
    </row>
    <row r="68" spans="1:17" x14ac:dyDescent="0.3">
      <c r="A68" s="3" t="s">
        <v>109</v>
      </c>
      <c r="B68" s="4" t="s">
        <v>112</v>
      </c>
      <c r="C68" s="10">
        <v>80556</v>
      </c>
      <c r="D68" s="10" t="s">
        <v>45</v>
      </c>
      <c r="E68" s="11">
        <v>21620</v>
      </c>
      <c r="F68" s="11">
        <v>13775</v>
      </c>
      <c r="G68" s="12">
        <f t="shared" si="2"/>
        <v>0.63714153561517117</v>
      </c>
      <c r="H68" s="5">
        <v>4</v>
      </c>
      <c r="I68" s="5">
        <v>190</v>
      </c>
      <c r="J68" s="5">
        <v>101.4</v>
      </c>
      <c r="K68" s="5">
        <v>69.400000000000006</v>
      </c>
      <c r="L68" s="5">
        <v>167.5</v>
      </c>
      <c r="M68" s="5">
        <v>3.194</v>
      </c>
      <c r="N68" s="5">
        <v>20</v>
      </c>
      <c r="O68" s="5">
        <v>20</v>
      </c>
      <c r="P68" s="6">
        <v>41187</v>
      </c>
      <c r="Q68" s="5">
        <v>76.584439619999998</v>
      </c>
    </row>
    <row r="69" spans="1:17" x14ac:dyDescent="0.3">
      <c r="A69" s="3" t="s">
        <v>109</v>
      </c>
      <c r="B69" s="4" t="s">
        <v>113</v>
      </c>
      <c r="C69" s="10">
        <v>157040</v>
      </c>
      <c r="D69" s="10" t="s">
        <v>19</v>
      </c>
      <c r="E69" s="11">
        <v>26895</v>
      </c>
      <c r="F69" s="11">
        <v>18810</v>
      </c>
      <c r="G69" s="12">
        <f t="shared" si="2"/>
        <v>0.69938650306748462</v>
      </c>
      <c r="H69" s="5">
        <v>4</v>
      </c>
      <c r="I69" s="5">
        <v>195</v>
      </c>
      <c r="J69" s="5">
        <v>105.9</v>
      </c>
      <c r="K69" s="5">
        <v>72.3</v>
      </c>
      <c r="L69" s="5">
        <v>181.5</v>
      </c>
      <c r="M69" s="5">
        <v>3.88</v>
      </c>
      <c r="N69" s="5">
        <v>20.5</v>
      </c>
      <c r="O69" s="5">
        <v>19</v>
      </c>
      <c r="P69" s="6">
        <v>40887</v>
      </c>
      <c r="Q69" s="5">
        <v>80.387779120000005</v>
      </c>
    </row>
    <row r="70" spans="1:17" x14ac:dyDescent="0.3">
      <c r="A70" s="3" t="s">
        <v>114</v>
      </c>
      <c r="B70" s="4" t="s">
        <v>115</v>
      </c>
      <c r="C70" s="10">
        <v>24072</v>
      </c>
      <c r="D70" s="10" t="s">
        <v>19</v>
      </c>
      <c r="E70" s="11">
        <v>31505</v>
      </c>
      <c r="F70" s="11">
        <v>26975</v>
      </c>
      <c r="G70" s="12">
        <f t="shared" si="2"/>
        <v>0.85621329947627356</v>
      </c>
      <c r="H70" s="5">
        <v>3</v>
      </c>
      <c r="I70" s="5">
        <v>210</v>
      </c>
      <c r="J70" s="5">
        <v>105.1</v>
      </c>
      <c r="K70" s="5">
        <v>70.5</v>
      </c>
      <c r="L70" s="5">
        <v>190.2</v>
      </c>
      <c r="M70" s="5">
        <v>3.3730000000000002</v>
      </c>
      <c r="N70" s="5">
        <v>18.5</v>
      </c>
      <c r="O70" s="5">
        <v>23</v>
      </c>
      <c r="P70" s="6">
        <v>41099</v>
      </c>
      <c r="Q70" s="5">
        <v>87.211001039999999</v>
      </c>
    </row>
    <row r="71" spans="1:17" x14ac:dyDescent="0.3">
      <c r="A71" s="3" t="s">
        <v>114</v>
      </c>
      <c r="B71" s="4" t="s">
        <v>116</v>
      </c>
      <c r="C71" s="10">
        <v>12698</v>
      </c>
      <c r="D71" s="10" t="s">
        <v>45</v>
      </c>
      <c r="E71" s="11">
        <v>37805</v>
      </c>
      <c r="F71" s="11">
        <v>32075.000000000004</v>
      </c>
      <c r="G71" s="12">
        <f t="shared" si="2"/>
        <v>0.8484327469911388</v>
      </c>
      <c r="H71" s="5">
        <v>3</v>
      </c>
      <c r="I71" s="5">
        <v>225</v>
      </c>
      <c r="J71" s="5">
        <v>110.2</v>
      </c>
      <c r="K71" s="5">
        <v>70.900000000000006</v>
      </c>
      <c r="L71" s="5">
        <v>189.2</v>
      </c>
      <c r="M71" s="5">
        <v>3.6379999999999999</v>
      </c>
      <c r="N71" s="5">
        <v>19.8</v>
      </c>
      <c r="O71" s="5">
        <v>23</v>
      </c>
      <c r="P71" s="6">
        <v>41039</v>
      </c>
      <c r="Q71" s="5">
        <v>94.946698400000002</v>
      </c>
    </row>
    <row r="72" spans="1:17" x14ac:dyDescent="0.3">
      <c r="A72" s="3" t="s">
        <v>114</v>
      </c>
      <c r="B72" s="4" t="s">
        <v>117</v>
      </c>
      <c r="C72" s="10">
        <v>3334</v>
      </c>
      <c r="D72" s="10" t="s">
        <v>19</v>
      </c>
      <c r="E72" s="11">
        <v>46305</v>
      </c>
      <c r="F72" s="11">
        <v>38955</v>
      </c>
      <c r="G72" s="12">
        <f t="shared" si="2"/>
        <v>0.84126984126984128</v>
      </c>
      <c r="H72" s="5">
        <v>4</v>
      </c>
      <c r="I72" s="5">
        <v>300</v>
      </c>
      <c r="J72" s="5">
        <v>110.2</v>
      </c>
      <c r="K72" s="5">
        <v>70.900000000000006</v>
      </c>
      <c r="L72" s="5">
        <v>189.2</v>
      </c>
      <c r="M72" s="5">
        <v>3.6930000000000001</v>
      </c>
      <c r="N72" s="5">
        <v>19.8</v>
      </c>
      <c r="O72" s="5">
        <v>21</v>
      </c>
      <c r="P72" s="6">
        <v>41241</v>
      </c>
      <c r="Q72" s="5">
        <v>125.0133574</v>
      </c>
    </row>
    <row r="73" spans="1:17" x14ac:dyDescent="0.3">
      <c r="A73" s="3" t="s">
        <v>114</v>
      </c>
      <c r="B73" s="4" t="s">
        <v>118</v>
      </c>
      <c r="C73" s="10">
        <v>6375</v>
      </c>
      <c r="D73" s="10" t="s">
        <v>19</v>
      </c>
      <c r="E73" s="11">
        <v>54005</v>
      </c>
      <c r="F73" s="11">
        <v>40375</v>
      </c>
      <c r="G73" s="12">
        <f t="shared" si="2"/>
        <v>0.74761596148504772</v>
      </c>
      <c r="H73" s="5">
        <v>4</v>
      </c>
      <c r="I73" s="5">
        <v>290</v>
      </c>
      <c r="J73" s="5">
        <v>112.2</v>
      </c>
      <c r="K73" s="5">
        <v>72</v>
      </c>
      <c r="L73" s="5">
        <v>196.7</v>
      </c>
      <c r="M73" s="5">
        <v>3.89</v>
      </c>
      <c r="N73" s="5">
        <v>22.5</v>
      </c>
      <c r="O73" s="5">
        <v>22</v>
      </c>
      <c r="P73" s="6">
        <v>40997</v>
      </c>
      <c r="Q73" s="5">
        <v>124.44671630000001</v>
      </c>
    </row>
    <row r="74" spans="1:17" x14ac:dyDescent="0.3">
      <c r="A74" s="3" t="s">
        <v>114</v>
      </c>
      <c r="B74" s="4" t="s">
        <v>119</v>
      </c>
      <c r="C74" s="10">
        <v>9126</v>
      </c>
      <c r="D74" s="10" t="s">
        <v>47</v>
      </c>
      <c r="E74" s="11">
        <v>60105</v>
      </c>
      <c r="F74" s="11">
        <v>43870</v>
      </c>
      <c r="G74" s="12">
        <f t="shared" si="2"/>
        <v>0.72988936028616591</v>
      </c>
      <c r="H74" s="5">
        <v>4.7</v>
      </c>
      <c r="I74" s="5">
        <v>230</v>
      </c>
      <c r="J74" s="5">
        <v>112.2</v>
      </c>
      <c r="K74" s="5">
        <v>76.400000000000006</v>
      </c>
      <c r="L74" s="5">
        <v>192.5</v>
      </c>
      <c r="M74" s="5">
        <v>5.4009999999999998</v>
      </c>
      <c r="N74" s="5">
        <v>25.4</v>
      </c>
      <c r="O74" s="5">
        <v>15</v>
      </c>
      <c r="P74" s="6">
        <v>41212</v>
      </c>
      <c r="Q74" s="5">
        <v>105.760458</v>
      </c>
    </row>
    <row r="75" spans="1:17" x14ac:dyDescent="0.3">
      <c r="A75" s="3" t="s">
        <v>114</v>
      </c>
      <c r="B75" s="4" t="s">
        <v>120</v>
      </c>
      <c r="C75" s="10">
        <v>51238</v>
      </c>
      <c r="D75" s="10" t="s">
        <v>45</v>
      </c>
      <c r="E75" s="11">
        <v>34605</v>
      </c>
      <c r="F75" s="11">
        <v>29140</v>
      </c>
      <c r="G75" s="12">
        <f t="shared" si="2"/>
        <v>0.84207484467562488</v>
      </c>
      <c r="H75" s="5">
        <v>3</v>
      </c>
      <c r="I75" s="5">
        <v>220</v>
      </c>
      <c r="J75" s="5">
        <v>103</v>
      </c>
      <c r="K75" s="5">
        <v>71.5</v>
      </c>
      <c r="L75" s="5">
        <v>180.1</v>
      </c>
      <c r="M75" s="5">
        <v>3.9</v>
      </c>
      <c r="N75" s="5">
        <v>17.2</v>
      </c>
      <c r="O75" s="5">
        <v>21</v>
      </c>
      <c r="P75" s="6">
        <v>40912</v>
      </c>
      <c r="Q75" s="5">
        <v>91.943801559999997</v>
      </c>
    </row>
    <row r="76" spans="1:17" x14ac:dyDescent="0.3">
      <c r="A76" s="3" t="s">
        <v>121</v>
      </c>
      <c r="B76" s="4" t="s">
        <v>122</v>
      </c>
      <c r="C76" s="10">
        <v>13798</v>
      </c>
      <c r="D76" s="10" t="s">
        <v>19</v>
      </c>
      <c r="E76" s="11">
        <v>39080</v>
      </c>
      <c r="F76" s="11">
        <v>20525</v>
      </c>
      <c r="G76" s="12">
        <f t="shared" si="2"/>
        <v>0.52520470829068577</v>
      </c>
      <c r="H76" s="5">
        <v>4.5999999999999996</v>
      </c>
      <c r="I76" s="5">
        <v>275</v>
      </c>
      <c r="J76" s="5">
        <v>109</v>
      </c>
      <c r="K76" s="5">
        <v>73.599999999999994</v>
      </c>
      <c r="L76" s="5">
        <v>208.5</v>
      </c>
      <c r="M76" s="5">
        <v>3.8679999999999999</v>
      </c>
      <c r="N76" s="5">
        <v>20</v>
      </c>
      <c r="O76" s="5">
        <v>22</v>
      </c>
      <c r="P76" s="6">
        <v>41124</v>
      </c>
      <c r="Q76" s="5">
        <v>113.5402069</v>
      </c>
    </row>
    <row r="77" spans="1:17" x14ac:dyDescent="0.3">
      <c r="A77" s="3" t="s">
        <v>121</v>
      </c>
      <c r="B77" s="4" t="s">
        <v>123</v>
      </c>
      <c r="C77" s="10">
        <v>48911</v>
      </c>
      <c r="D77" s="10" t="s">
        <v>19</v>
      </c>
      <c r="E77" s="11">
        <v>43330</v>
      </c>
      <c r="F77" s="11">
        <v>21725</v>
      </c>
      <c r="G77" s="12">
        <f t="shared" si="2"/>
        <v>0.5013847219016847</v>
      </c>
      <c r="H77" s="5">
        <v>4.5999999999999996</v>
      </c>
      <c r="I77" s="5">
        <v>215</v>
      </c>
      <c r="J77" s="5">
        <v>117.7</v>
      </c>
      <c r="K77" s="5">
        <v>78.2</v>
      </c>
      <c r="L77" s="5">
        <v>215.3</v>
      </c>
      <c r="M77" s="5">
        <v>4.1210000000000004</v>
      </c>
      <c r="N77" s="5">
        <v>19</v>
      </c>
      <c r="O77" s="5">
        <v>21</v>
      </c>
      <c r="P77" s="6">
        <v>41064</v>
      </c>
      <c r="Q77" s="5">
        <v>93.957916900000001</v>
      </c>
    </row>
    <row r="78" spans="1:17" x14ac:dyDescent="0.3">
      <c r="A78" s="3" t="s">
        <v>121</v>
      </c>
      <c r="B78" s="4" t="s">
        <v>124</v>
      </c>
      <c r="C78" s="10">
        <v>22925</v>
      </c>
      <c r="D78" s="10" t="s">
        <v>19</v>
      </c>
      <c r="E78" s="11">
        <v>42660</v>
      </c>
      <c r="F78" s="11">
        <v>20765</v>
      </c>
      <c r="G78" s="12">
        <f t="shared" si="2"/>
        <v>0.48675574308485703</v>
      </c>
      <c r="H78" s="5">
        <v>5.4</v>
      </c>
      <c r="I78" s="5">
        <v>300</v>
      </c>
      <c r="J78" s="5">
        <v>119</v>
      </c>
      <c r="K78" s="5">
        <v>79.900000000000006</v>
      </c>
      <c r="L78" s="5">
        <v>204.8</v>
      </c>
      <c r="M78" s="5">
        <v>5.3929999999999998</v>
      </c>
      <c r="N78" s="5">
        <v>30</v>
      </c>
      <c r="O78" s="5">
        <v>15</v>
      </c>
      <c r="P78" s="6">
        <v>41266</v>
      </c>
      <c r="Q78" s="5">
        <v>123.97204670000001</v>
      </c>
    </row>
    <row r="79" spans="1:17" x14ac:dyDescent="0.3">
      <c r="A79" s="3" t="s">
        <v>125</v>
      </c>
      <c r="B79" s="4" t="s">
        <v>126</v>
      </c>
      <c r="C79" s="10">
        <v>26232</v>
      </c>
      <c r="D79" s="10" t="s">
        <v>49</v>
      </c>
      <c r="E79" s="11">
        <v>13987</v>
      </c>
      <c r="F79" s="11">
        <v>8325</v>
      </c>
      <c r="G79" s="12">
        <f t="shared" si="2"/>
        <v>0.59519553871452058</v>
      </c>
      <c r="H79" s="5">
        <v>1.8</v>
      </c>
      <c r="I79" s="5">
        <v>113</v>
      </c>
      <c r="J79" s="5">
        <v>98.4</v>
      </c>
      <c r="K79" s="5">
        <v>66.5</v>
      </c>
      <c r="L79" s="5">
        <v>173.6</v>
      </c>
      <c r="M79" s="5">
        <v>2.25</v>
      </c>
      <c r="N79" s="5">
        <v>13.2</v>
      </c>
      <c r="O79" s="5">
        <v>30</v>
      </c>
      <c r="P79" s="6">
        <v>41022</v>
      </c>
      <c r="Q79" s="5">
        <v>45.832180559999998</v>
      </c>
    </row>
    <row r="80" spans="1:17" x14ac:dyDescent="0.3">
      <c r="A80" s="3" t="s">
        <v>125</v>
      </c>
      <c r="B80" s="4" t="s">
        <v>127</v>
      </c>
      <c r="C80" s="10">
        <v>42541</v>
      </c>
      <c r="D80" s="10" t="s">
        <v>19</v>
      </c>
      <c r="E80" s="11">
        <v>19047</v>
      </c>
      <c r="F80" s="11">
        <v>10395</v>
      </c>
      <c r="G80" s="12">
        <f t="shared" si="2"/>
        <v>0.54575523704520401</v>
      </c>
      <c r="H80" s="5">
        <v>2.4</v>
      </c>
      <c r="I80" s="5">
        <v>154</v>
      </c>
      <c r="J80" s="5">
        <v>100.8</v>
      </c>
      <c r="K80" s="5">
        <v>68.900000000000006</v>
      </c>
      <c r="L80" s="5">
        <v>175.4</v>
      </c>
      <c r="M80" s="5">
        <v>2.91</v>
      </c>
      <c r="N80" s="5">
        <v>15.9</v>
      </c>
      <c r="O80" s="5">
        <v>24</v>
      </c>
      <c r="P80" s="6">
        <v>41237</v>
      </c>
      <c r="Q80" s="5">
        <v>62.441962349999997</v>
      </c>
    </row>
    <row r="81" spans="1:17" x14ac:dyDescent="0.3">
      <c r="A81" s="3" t="s">
        <v>125</v>
      </c>
      <c r="B81" s="4" t="s">
        <v>128</v>
      </c>
      <c r="C81" s="10">
        <v>55616</v>
      </c>
      <c r="D81" s="10" t="s">
        <v>19</v>
      </c>
      <c r="E81" s="11">
        <v>17357</v>
      </c>
      <c r="F81" s="11">
        <v>10595</v>
      </c>
      <c r="G81" s="12">
        <f t="shared" si="2"/>
        <v>0.61041654663824396</v>
      </c>
      <c r="H81" s="5">
        <v>2.4</v>
      </c>
      <c r="I81" s="5">
        <v>145</v>
      </c>
      <c r="J81" s="5">
        <v>103.7</v>
      </c>
      <c r="K81" s="5">
        <v>68.5</v>
      </c>
      <c r="L81" s="5">
        <v>187.8</v>
      </c>
      <c r="M81" s="5">
        <v>2.9449999999999998</v>
      </c>
      <c r="N81" s="5">
        <v>16.3</v>
      </c>
      <c r="O81" s="5">
        <v>25</v>
      </c>
      <c r="P81" s="6">
        <v>40937</v>
      </c>
      <c r="Q81" s="5">
        <v>58.606772919999997</v>
      </c>
    </row>
    <row r="82" spans="1:17" x14ac:dyDescent="0.3">
      <c r="A82" s="3" t="s">
        <v>125</v>
      </c>
      <c r="B82" s="4" t="s">
        <v>129</v>
      </c>
      <c r="C82" s="10">
        <v>5711</v>
      </c>
      <c r="D82" s="10" t="s">
        <v>19</v>
      </c>
      <c r="E82" s="11">
        <v>24997</v>
      </c>
      <c r="F82" s="11">
        <v>16575</v>
      </c>
      <c r="G82" s="12">
        <f t="shared" si="2"/>
        <v>0.66307956954834579</v>
      </c>
      <c r="H82" s="5">
        <v>3.5</v>
      </c>
      <c r="I82" s="5">
        <v>210</v>
      </c>
      <c r="J82" s="5">
        <v>107.1</v>
      </c>
      <c r="K82" s="5">
        <v>70.3</v>
      </c>
      <c r="L82" s="5">
        <v>194.1</v>
      </c>
      <c r="M82" s="5">
        <v>3.4430000000000001</v>
      </c>
      <c r="N82" s="5">
        <v>19</v>
      </c>
      <c r="O82" s="5">
        <v>22</v>
      </c>
      <c r="P82" s="6">
        <v>41149</v>
      </c>
      <c r="Q82" s="5">
        <v>84.83077858</v>
      </c>
    </row>
    <row r="83" spans="1:17" x14ac:dyDescent="0.3">
      <c r="A83" s="3" t="s">
        <v>125</v>
      </c>
      <c r="B83" s="4" t="s">
        <v>130</v>
      </c>
      <c r="C83" s="10">
        <v>110</v>
      </c>
      <c r="D83" s="10" t="s">
        <v>19</v>
      </c>
      <c r="E83" s="11">
        <v>25450</v>
      </c>
      <c r="F83" s="11">
        <v>20940</v>
      </c>
      <c r="G83" s="12">
        <f t="shared" si="2"/>
        <v>0.82278978388998036</v>
      </c>
      <c r="H83" s="5">
        <v>3</v>
      </c>
      <c r="I83" s="5">
        <v>161</v>
      </c>
      <c r="J83" s="5">
        <v>97.2</v>
      </c>
      <c r="K83" s="5">
        <v>72.400000000000006</v>
      </c>
      <c r="L83" s="5">
        <v>180.3</v>
      </c>
      <c r="M83" s="5">
        <v>3.1309999999999998</v>
      </c>
      <c r="N83" s="5">
        <v>19.8</v>
      </c>
      <c r="O83" s="5">
        <v>21</v>
      </c>
      <c r="P83" s="6">
        <v>41089</v>
      </c>
      <c r="Q83" s="5">
        <v>67.544154939999999</v>
      </c>
    </row>
    <row r="84" spans="1:17" x14ac:dyDescent="0.3">
      <c r="A84" s="3" t="s">
        <v>125</v>
      </c>
      <c r="B84" s="4" t="s">
        <v>131</v>
      </c>
      <c r="C84" s="10">
        <v>11337</v>
      </c>
      <c r="D84" s="10" t="s">
        <v>19</v>
      </c>
      <c r="E84" s="11">
        <v>31807</v>
      </c>
      <c r="F84" s="11">
        <v>19125</v>
      </c>
      <c r="G84" s="12">
        <f t="shared" si="2"/>
        <v>0.601282736504543</v>
      </c>
      <c r="H84" s="5">
        <v>3.5</v>
      </c>
      <c r="I84" s="5">
        <v>200</v>
      </c>
      <c r="J84" s="5">
        <v>107.3</v>
      </c>
      <c r="K84" s="5">
        <v>69.900000000000006</v>
      </c>
      <c r="L84" s="5">
        <v>186.6</v>
      </c>
      <c r="M84" s="5">
        <v>4.5199999999999996</v>
      </c>
      <c r="N84" s="5">
        <v>24.3</v>
      </c>
      <c r="O84" s="5">
        <v>18</v>
      </c>
      <c r="P84" s="6">
        <v>40925</v>
      </c>
      <c r="Q84" s="5">
        <v>83.920815039999994</v>
      </c>
    </row>
    <row r="85" spans="1:17" x14ac:dyDescent="0.3">
      <c r="A85" s="3" t="s">
        <v>125</v>
      </c>
      <c r="B85" s="4" t="s">
        <v>132</v>
      </c>
      <c r="C85" s="10">
        <v>39348</v>
      </c>
      <c r="D85" s="10" t="s">
        <v>26</v>
      </c>
      <c r="E85" s="11">
        <v>22527</v>
      </c>
      <c r="F85" s="11">
        <v>13880</v>
      </c>
      <c r="G85" s="12">
        <f t="shared" si="2"/>
        <v>0.6161495094775159</v>
      </c>
      <c r="H85" s="5">
        <v>3</v>
      </c>
      <c r="I85" s="5">
        <v>173</v>
      </c>
      <c r="J85" s="5">
        <v>107.3</v>
      </c>
      <c r="K85" s="5">
        <v>66.7</v>
      </c>
      <c r="L85" s="5">
        <v>178.3</v>
      </c>
      <c r="M85" s="5">
        <v>3.51</v>
      </c>
      <c r="N85" s="5">
        <v>19.5</v>
      </c>
      <c r="O85" s="5">
        <v>20</v>
      </c>
      <c r="P85" s="6">
        <v>41047</v>
      </c>
      <c r="Q85" s="5">
        <v>70.660941789999995</v>
      </c>
    </row>
    <row r="86" spans="1:17" x14ac:dyDescent="0.3">
      <c r="A86" s="3" t="s">
        <v>133</v>
      </c>
      <c r="B86" s="4" t="s">
        <v>134</v>
      </c>
      <c r="C86" s="10">
        <v>14351</v>
      </c>
      <c r="D86" s="10" t="s">
        <v>111</v>
      </c>
      <c r="E86" s="11">
        <v>16239.999999999998</v>
      </c>
      <c r="F86" s="11">
        <v>8800</v>
      </c>
      <c r="G86" s="12">
        <f t="shared" si="2"/>
        <v>0.54187192118226613</v>
      </c>
      <c r="H86" s="5">
        <v>2</v>
      </c>
      <c r="I86" s="5">
        <v>125</v>
      </c>
      <c r="J86" s="5">
        <v>106.5</v>
      </c>
      <c r="K86" s="5">
        <v>69.099999999999994</v>
      </c>
      <c r="L86" s="5">
        <v>184.8</v>
      </c>
      <c r="M86" s="5">
        <v>2.7690000000000001</v>
      </c>
      <c r="N86" s="5">
        <v>15</v>
      </c>
      <c r="O86" s="5">
        <v>28</v>
      </c>
      <c r="P86" s="6">
        <v>41262</v>
      </c>
      <c r="Q86" s="5">
        <v>50.997747609999998</v>
      </c>
    </row>
    <row r="87" spans="1:17" x14ac:dyDescent="0.3">
      <c r="A87" s="3" t="s">
        <v>133</v>
      </c>
      <c r="B87" s="4" t="s">
        <v>135</v>
      </c>
      <c r="C87" s="10">
        <v>26529</v>
      </c>
      <c r="D87" s="10" t="s">
        <v>111</v>
      </c>
      <c r="E87" s="11">
        <v>16540</v>
      </c>
      <c r="F87" s="11">
        <v>13890</v>
      </c>
      <c r="G87" s="12">
        <f t="shared" si="2"/>
        <v>0.83978234582829503</v>
      </c>
      <c r="H87" s="5">
        <v>2</v>
      </c>
      <c r="I87" s="5">
        <v>125</v>
      </c>
      <c r="J87" s="5">
        <v>106.4</v>
      </c>
      <c r="K87" s="5">
        <v>69.599999999999994</v>
      </c>
      <c r="L87" s="5">
        <v>185</v>
      </c>
      <c r="M87" s="5">
        <v>2.8919999999999999</v>
      </c>
      <c r="N87" s="5">
        <v>16</v>
      </c>
      <c r="O87" s="5">
        <v>30</v>
      </c>
      <c r="P87" s="6">
        <v>40962</v>
      </c>
      <c r="Q87" s="5">
        <v>51.113474259999997</v>
      </c>
    </row>
    <row r="88" spans="1:17" x14ac:dyDescent="0.3">
      <c r="A88" s="3" t="s">
        <v>133</v>
      </c>
      <c r="B88" s="4" t="s">
        <v>136</v>
      </c>
      <c r="C88" s="10">
        <v>67956</v>
      </c>
      <c r="D88" s="10" t="s">
        <v>49</v>
      </c>
      <c r="E88" s="11">
        <v>19035</v>
      </c>
      <c r="F88" s="11">
        <v>11030</v>
      </c>
      <c r="G88" s="12">
        <f t="shared" si="2"/>
        <v>0.57945889151562913</v>
      </c>
      <c r="H88" s="5">
        <v>3</v>
      </c>
      <c r="I88" s="5">
        <v>153</v>
      </c>
      <c r="J88" s="5">
        <v>108.5</v>
      </c>
      <c r="K88" s="5">
        <v>73</v>
      </c>
      <c r="L88" s="5">
        <v>199.7</v>
      </c>
      <c r="M88" s="5">
        <v>3.379</v>
      </c>
      <c r="N88" s="5">
        <v>16</v>
      </c>
      <c r="O88" s="5">
        <v>24</v>
      </c>
      <c r="P88" s="6">
        <v>41174</v>
      </c>
      <c r="Q88" s="5">
        <v>62.239966629999998</v>
      </c>
    </row>
    <row r="89" spans="1:17" x14ac:dyDescent="0.3">
      <c r="A89" s="3" t="s">
        <v>133</v>
      </c>
      <c r="B89" s="4" t="s">
        <v>137</v>
      </c>
      <c r="C89" s="10">
        <v>81174</v>
      </c>
      <c r="D89" s="10" t="s">
        <v>19</v>
      </c>
      <c r="E89" s="11">
        <v>22605</v>
      </c>
      <c r="F89" s="11">
        <v>14875</v>
      </c>
      <c r="G89" s="12">
        <f t="shared" si="2"/>
        <v>0.65804025658040255</v>
      </c>
      <c r="H89" s="5">
        <v>4.5999999999999996</v>
      </c>
      <c r="I89" s="5">
        <v>200</v>
      </c>
      <c r="J89" s="5">
        <v>114.7</v>
      </c>
      <c r="K89" s="5">
        <v>78.2</v>
      </c>
      <c r="L89" s="5">
        <v>212</v>
      </c>
      <c r="M89" s="5">
        <v>3.9580000000000002</v>
      </c>
      <c r="N89" s="5">
        <v>19</v>
      </c>
      <c r="O89" s="5">
        <v>21</v>
      </c>
      <c r="P89" s="6">
        <v>41114</v>
      </c>
      <c r="Q89" s="5">
        <v>80.657696459999997</v>
      </c>
    </row>
    <row r="90" spans="1:17" x14ac:dyDescent="0.3">
      <c r="A90" s="3" t="s">
        <v>133</v>
      </c>
      <c r="B90" s="4" t="s">
        <v>138</v>
      </c>
      <c r="C90" s="10">
        <v>27609</v>
      </c>
      <c r="D90" s="10" t="s">
        <v>47</v>
      </c>
      <c r="E90" s="11">
        <v>27560</v>
      </c>
      <c r="F90" s="11">
        <v>20430</v>
      </c>
      <c r="G90" s="12">
        <f t="shared" si="2"/>
        <v>0.74129172714078373</v>
      </c>
      <c r="H90" s="5">
        <v>4</v>
      </c>
      <c r="I90" s="5">
        <v>210</v>
      </c>
      <c r="J90" s="5">
        <v>111.6</v>
      </c>
      <c r="K90" s="5">
        <v>70.2</v>
      </c>
      <c r="L90" s="5">
        <v>190.1</v>
      </c>
      <c r="M90" s="5">
        <v>3.8759999999999999</v>
      </c>
      <c r="N90" s="5">
        <v>21</v>
      </c>
      <c r="O90" s="5">
        <v>18</v>
      </c>
      <c r="P90" s="6">
        <v>39491</v>
      </c>
      <c r="Q90" s="5">
        <v>85.949744249999995</v>
      </c>
    </row>
    <row r="91" spans="1:17" x14ac:dyDescent="0.3">
      <c r="A91" s="3" t="s">
        <v>133</v>
      </c>
      <c r="B91" s="4" t="s">
        <v>139</v>
      </c>
      <c r="C91" s="10">
        <v>20380</v>
      </c>
      <c r="D91" s="10" t="s">
        <v>47</v>
      </c>
      <c r="E91" s="11">
        <v>22510</v>
      </c>
      <c r="F91" s="11">
        <v>14795</v>
      </c>
      <c r="G91" s="12">
        <f t="shared" si="2"/>
        <v>0.65726343847179036</v>
      </c>
      <c r="H91" s="5">
        <v>3.3</v>
      </c>
      <c r="I91" s="5">
        <v>170</v>
      </c>
      <c r="J91" s="5">
        <v>112.2</v>
      </c>
      <c r="K91" s="5">
        <v>74.900000000000006</v>
      </c>
      <c r="L91" s="5">
        <v>194.7</v>
      </c>
      <c r="M91" s="5">
        <v>3.944</v>
      </c>
      <c r="N91" s="5">
        <v>20</v>
      </c>
      <c r="O91" s="5">
        <v>21</v>
      </c>
      <c r="P91" s="6">
        <v>40106</v>
      </c>
      <c r="Q91" s="5">
        <v>69.671460999999994</v>
      </c>
    </row>
    <row r="92" spans="1:17" x14ac:dyDescent="0.3">
      <c r="A92" s="3" t="s">
        <v>140</v>
      </c>
      <c r="B92" s="4" t="s">
        <v>141</v>
      </c>
      <c r="C92" s="10">
        <v>18392</v>
      </c>
      <c r="D92" s="10" t="s">
        <v>19</v>
      </c>
      <c r="E92" s="11">
        <v>31750</v>
      </c>
      <c r="F92" s="11">
        <v>26050</v>
      </c>
      <c r="G92" s="12">
        <f t="shared" si="2"/>
        <v>0.82047244094488192</v>
      </c>
      <c r="H92" s="5">
        <v>2.2999999999999998</v>
      </c>
      <c r="I92" s="5">
        <v>185</v>
      </c>
      <c r="J92" s="5">
        <v>105.9</v>
      </c>
      <c r="K92" s="5">
        <v>67.7</v>
      </c>
      <c r="L92" s="5">
        <v>177.4</v>
      </c>
      <c r="M92" s="5">
        <v>3.25</v>
      </c>
      <c r="N92" s="5">
        <v>16.399999999999999</v>
      </c>
      <c r="O92" s="5">
        <v>26</v>
      </c>
      <c r="P92" s="6">
        <v>40657</v>
      </c>
      <c r="Q92" s="5">
        <v>78.280730879999993</v>
      </c>
    </row>
    <row r="93" spans="1:17" x14ac:dyDescent="0.3">
      <c r="A93" s="3" t="s">
        <v>140</v>
      </c>
      <c r="B93" s="4" t="s">
        <v>142</v>
      </c>
      <c r="C93" s="10">
        <v>27602</v>
      </c>
      <c r="D93" s="10" t="s">
        <v>45</v>
      </c>
      <c r="E93" s="11">
        <v>49900</v>
      </c>
      <c r="F93" s="11">
        <v>41450</v>
      </c>
      <c r="G93" s="12">
        <f t="shared" si="2"/>
        <v>0.83066132264529058</v>
      </c>
      <c r="H93" s="5">
        <v>3.2</v>
      </c>
      <c r="I93" s="5">
        <v>221</v>
      </c>
      <c r="J93" s="5">
        <v>111.5</v>
      </c>
      <c r="K93" s="5">
        <v>70.8</v>
      </c>
      <c r="L93" s="5">
        <v>189.4</v>
      </c>
      <c r="M93" s="5">
        <v>3.823</v>
      </c>
      <c r="N93" s="5">
        <v>21.1</v>
      </c>
      <c r="O93" s="5">
        <v>25</v>
      </c>
      <c r="P93" s="6">
        <v>40736</v>
      </c>
      <c r="Q93" s="5">
        <v>98.249737499999995</v>
      </c>
    </row>
    <row r="94" spans="1:17" x14ac:dyDescent="0.3">
      <c r="A94" s="3" t="s">
        <v>140</v>
      </c>
      <c r="B94" s="4" t="s">
        <v>143</v>
      </c>
      <c r="C94" s="10">
        <v>16774</v>
      </c>
      <c r="D94" s="10" t="s">
        <v>30</v>
      </c>
      <c r="E94" s="11">
        <v>69700</v>
      </c>
      <c r="F94" s="11">
        <v>50375</v>
      </c>
      <c r="G94" s="12">
        <f t="shared" si="2"/>
        <v>0.72274031563845054</v>
      </c>
      <c r="H94" s="5">
        <v>4.3</v>
      </c>
      <c r="I94" s="5">
        <v>275</v>
      </c>
      <c r="J94" s="5">
        <v>121.5</v>
      </c>
      <c r="K94" s="5">
        <v>73.099999999999994</v>
      </c>
      <c r="L94" s="5">
        <v>203.1</v>
      </c>
      <c r="M94" s="5">
        <v>4.133</v>
      </c>
      <c r="N94" s="5">
        <v>23.2</v>
      </c>
      <c r="O94" s="5">
        <v>21</v>
      </c>
      <c r="P94" s="6">
        <v>40707</v>
      </c>
      <c r="Q94" s="5">
        <v>125.2738757</v>
      </c>
    </row>
    <row r="95" spans="1:17" x14ac:dyDescent="0.3">
      <c r="A95" s="3" t="s">
        <v>140</v>
      </c>
      <c r="B95" s="4" t="s">
        <v>144</v>
      </c>
      <c r="C95" s="10">
        <v>3311</v>
      </c>
      <c r="D95" s="10" t="s">
        <v>30</v>
      </c>
      <c r="E95" s="11">
        <v>82600</v>
      </c>
      <c r="F95" s="11">
        <v>58600</v>
      </c>
      <c r="G95" s="12">
        <f t="shared" si="2"/>
        <v>0.70944309927360771</v>
      </c>
      <c r="H95" s="5">
        <v>5</v>
      </c>
      <c r="I95" s="5">
        <v>302</v>
      </c>
      <c r="J95" s="5">
        <v>99</v>
      </c>
      <c r="K95" s="5">
        <v>71.3</v>
      </c>
      <c r="L95" s="5">
        <v>177.1</v>
      </c>
      <c r="M95" s="5">
        <v>4.125</v>
      </c>
      <c r="N95" s="5">
        <v>21.1</v>
      </c>
      <c r="O95" s="5">
        <v>20</v>
      </c>
      <c r="P95" s="6">
        <v>40619</v>
      </c>
      <c r="Q95" s="5">
        <v>139.98229359999999</v>
      </c>
    </row>
    <row r="96" spans="1:17" x14ac:dyDescent="0.3">
      <c r="A96" s="3" t="s">
        <v>140</v>
      </c>
      <c r="B96" s="4" t="s">
        <v>145</v>
      </c>
      <c r="C96" s="10">
        <v>7998</v>
      </c>
      <c r="D96" s="10" t="s">
        <v>104</v>
      </c>
      <c r="E96" s="11">
        <v>38900</v>
      </c>
      <c r="F96" s="11">
        <v>32436</v>
      </c>
      <c r="G96" s="12">
        <f t="shared" si="2"/>
        <v>0.83383033419023134</v>
      </c>
      <c r="H96" s="5">
        <v>2.2999999999999998</v>
      </c>
      <c r="I96" s="5">
        <v>190</v>
      </c>
      <c r="J96" s="5">
        <v>94.5</v>
      </c>
      <c r="K96" s="5">
        <v>67.5</v>
      </c>
      <c r="L96" s="5">
        <v>157.9</v>
      </c>
      <c r="M96" s="5">
        <v>3.0550000000000002</v>
      </c>
      <c r="N96" s="5">
        <v>15.9</v>
      </c>
      <c r="O96" s="5">
        <v>26</v>
      </c>
      <c r="P96" s="6">
        <v>40559</v>
      </c>
      <c r="Q96" s="5">
        <v>82.807361929999999</v>
      </c>
    </row>
    <row r="97" spans="1:17" x14ac:dyDescent="0.3">
      <c r="A97" s="3" t="s">
        <v>140</v>
      </c>
      <c r="B97" s="4" t="s">
        <v>146</v>
      </c>
      <c r="C97" s="10">
        <v>1526</v>
      </c>
      <c r="D97" s="10" t="s">
        <v>22</v>
      </c>
      <c r="E97" s="11">
        <v>41000</v>
      </c>
      <c r="F97" s="11">
        <v>28635</v>
      </c>
      <c r="G97" s="12">
        <f t="shared" si="2"/>
        <v>0.69841463414634142</v>
      </c>
      <c r="H97" s="5">
        <v>2.2999999999999998</v>
      </c>
      <c r="I97" s="5">
        <v>185</v>
      </c>
      <c r="J97" s="5">
        <v>94.5</v>
      </c>
      <c r="K97" s="5">
        <v>67.5</v>
      </c>
      <c r="L97" s="5">
        <v>157.30000000000001</v>
      </c>
      <c r="M97" s="5">
        <v>2.9750000000000001</v>
      </c>
      <c r="N97" s="5">
        <v>14</v>
      </c>
      <c r="O97" s="5">
        <v>27</v>
      </c>
      <c r="P97" s="6">
        <v>40761</v>
      </c>
      <c r="Q97" s="5">
        <v>81.848969240000002</v>
      </c>
    </row>
    <row r="98" spans="1:17" x14ac:dyDescent="0.3">
      <c r="A98" s="3" t="s">
        <v>140</v>
      </c>
      <c r="B98" s="4" t="s">
        <v>147</v>
      </c>
      <c r="C98" s="10">
        <v>11592</v>
      </c>
      <c r="D98" s="10" t="s">
        <v>19</v>
      </c>
      <c r="E98" s="11">
        <v>41600</v>
      </c>
      <c r="F98" s="11">
        <v>29200</v>
      </c>
      <c r="G98" s="12">
        <f t="shared" ref="G98:G129" si="3">SUM(F98/E98)</f>
        <v>0.70192307692307687</v>
      </c>
      <c r="H98" s="5">
        <v>3.2</v>
      </c>
      <c r="I98" s="5">
        <v>215</v>
      </c>
      <c r="J98" s="5">
        <v>105.9</v>
      </c>
      <c r="K98" s="5">
        <v>67.8</v>
      </c>
      <c r="L98" s="5">
        <v>180.3</v>
      </c>
      <c r="M98" s="5">
        <v>3.2130000000000001</v>
      </c>
      <c r="N98" s="5">
        <v>16.399999999999999</v>
      </c>
      <c r="O98" s="5">
        <v>26</v>
      </c>
      <c r="P98" s="6">
        <v>40732</v>
      </c>
      <c r="Q98" s="5">
        <v>92.925791770000004</v>
      </c>
    </row>
    <row r="99" spans="1:17" x14ac:dyDescent="0.3">
      <c r="A99" s="3" t="s">
        <v>140</v>
      </c>
      <c r="B99" s="4" t="s">
        <v>148</v>
      </c>
      <c r="C99" s="10">
        <v>954</v>
      </c>
      <c r="D99" s="10" t="s">
        <v>35</v>
      </c>
      <c r="E99" s="11">
        <v>85500</v>
      </c>
      <c r="F99" s="11">
        <v>63423</v>
      </c>
      <c r="G99" s="12">
        <f t="shared" si="3"/>
        <v>0.74178947368421055</v>
      </c>
      <c r="H99" s="5">
        <v>5</v>
      </c>
      <c r="I99" s="5">
        <v>302</v>
      </c>
      <c r="J99" s="5">
        <v>113.6</v>
      </c>
      <c r="K99" s="5">
        <v>73.099999999999994</v>
      </c>
      <c r="L99" s="5">
        <v>196.6</v>
      </c>
      <c r="M99" s="5">
        <v>4.1150000000000002</v>
      </c>
      <c r="N99" s="5">
        <v>23.2</v>
      </c>
      <c r="O99" s="5">
        <v>20</v>
      </c>
      <c r="P99" s="6">
        <v>40644</v>
      </c>
      <c r="Q99" s="5">
        <v>141.10098450000001</v>
      </c>
    </row>
    <row r="100" spans="1:17" x14ac:dyDescent="0.3">
      <c r="A100" s="3" t="s">
        <v>140</v>
      </c>
      <c r="B100" s="4" t="s">
        <v>149</v>
      </c>
      <c r="C100" s="10">
        <v>28976</v>
      </c>
      <c r="D100" s="10" t="s">
        <v>19</v>
      </c>
      <c r="E100" s="11">
        <v>35300</v>
      </c>
      <c r="F100" s="11">
        <v>28720</v>
      </c>
      <c r="G100" s="12">
        <f t="shared" si="3"/>
        <v>0.81359773371104815</v>
      </c>
      <c r="H100" s="5">
        <v>3.2</v>
      </c>
      <c r="I100" s="5">
        <v>215</v>
      </c>
      <c r="J100" s="5">
        <v>111</v>
      </c>
      <c r="K100" s="5">
        <v>72.2</v>
      </c>
      <c r="L100" s="5">
        <v>180.6</v>
      </c>
      <c r="M100" s="5">
        <v>4.3869999999999996</v>
      </c>
      <c r="N100" s="5">
        <v>19</v>
      </c>
      <c r="O100" s="5">
        <v>20</v>
      </c>
      <c r="P100" s="6">
        <v>40584</v>
      </c>
      <c r="Q100" s="5">
        <v>90.495532130000001</v>
      </c>
    </row>
    <row r="101" spans="1:17" x14ac:dyDescent="0.3">
      <c r="A101" s="3" t="s">
        <v>150</v>
      </c>
      <c r="B101" s="4" t="s">
        <v>151</v>
      </c>
      <c r="C101" s="10">
        <v>42643</v>
      </c>
      <c r="D101" s="10" t="s">
        <v>152</v>
      </c>
      <c r="E101" s="11">
        <v>13499</v>
      </c>
      <c r="F101" s="11">
        <v>8450</v>
      </c>
      <c r="G101" s="12">
        <f t="shared" si="3"/>
        <v>0.62597229424401812</v>
      </c>
      <c r="H101" s="5">
        <v>1.8</v>
      </c>
      <c r="I101" s="5">
        <v>126</v>
      </c>
      <c r="J101" s="5">
        <v>99.8</v>
      </c>
      <c r="K101" s="5">
        <v>67.3</v>
      </c>
      <c r="L101" s="5">
        <v>177.5</v>
      </c>
      <c r="M101" s="5">
        <v>2.593</v>
      </c>
      <c r="N101" s="5">
        <v>13.2</v>
      </c>
      <c r="O101" s="5">
        <v>30</v>
      </c>
      <c r="P101" s="6">
        <v>40786</v>
      </c>
      <c r="Q101" s="5">
        <v>50.241977910000003</v>
      </c>
    </row>
    <row r="102" spans="1:17" x14ac:dyDescent="0.3">
      <c r="A102" s="3" t="s">
        <v>150</v>
      </c>
      <c r="B102" s="4" t="s">
        <v>153</v>
      </c>
      <c r="C102" s="10">
        <v>88094</v>
      </c>
      <c r="D102" s="10" t="s">
        <v>72</v>
      </c>
      <c r="E102" s="11">
        <v>20390</v>
      </c>
      <c r="F102" s="11">
        <v>11295</v>
      </c>
      <c r="G102" s="12">
        <f t="shared" si="3"/>
        <v>0.55394801373222169</v>
      </c>
      <c r="H102" s="5">
        <v>2.4</v>
      </c>
      <c r="I102" s="5">
        <v>155</v>
      </c>
      <c r="J102" s="5">
        <v>103.1</v>
      </c>
      <c r="K102" s="5">
        <v>69.099999999999994</v>
      </c>
      <c r="L102" s="5">
        <v>183.5</v>
      </c>
      <c r="M102" s="5">
        <v>3.012</v>
      </c>
      <c r="N102" s="5">
        <v>15.9</v>
      </c>
      <c r="O102" s="5">
        <v>25</v>
      </c>
      <c r="P102" s="6">
        <v>40757</v>
      </c>
      <c r="Q102" s="5">
        <v>63.313727829999998</v>
      </c>
    </row>
    <row r="103" spans="1:17" x14ac:dyDescent="0.3">
      <c r="A103" s="3" t="s">
        <v>150</v>
      </c>
      <c r="B103" s="4" t="s">
        <v>154</v>
      </c>
      <c r="C103" s="10">
        <v>79853</v>
      </c>
      <c r="D103" s="10" t="s">
        <v>45</v>
      </c>
      <c r="E103" s="11">
        <v>26249</v>
      </c>
      <c r="F103" s="11">
        <v>15125</v>
      </c>
      <c r="G103" s="12">
        <f t="shared" si="3"/>
        <v>0.57621242714008147</v>
      </c>
      <c r="H103" s="5">
        <v>3</v>
      </c>
      <c r="I103" s="5">
        <v>222</v>
      </c>
      <c r="J103" s="5">
        <v>108.3</v>
      </c>
      <c r="K103" s="5">
        <v>70.3</v>
      </c>
      <c r="L103" s="5">
        <v>190.5</v>
      </c>
      <c r="M103" s="5">
        <v>3.294</v>
      </c>
      <c r="N103" s="5">
        <v>18.5</v>
      </c>
      <c r="O103" s="5">
        <v>25</v>
      </c>
      <c r="P103" s="6">
        <v>40669</v>
      </c>
      <c r="Q103" s="5">
        <v>89.427820310000001</v>
      </c>
    </row>
    <row r="104" spans="1:17" x14ac:dyDescent="0.3">
      <c r="A104" s="3" t="s">
        <v>150</v>
      </c>
      <c r="B104" s="4" t="s">
        <v>155</v>
      </c>
      <c r="C104" s="10">
        <v>27308</v>
      </c>
      <c r="D104" s="10" t="s">
        <v>19</v>
      </c>
      <c r="E104" s="11">
        <v>26399</v>
      </c>
      <c r="F104" s="11">
        <v>15380</v>
      </c>
      <c r="G104" s="12">
        <f t="shared" si="3"/>
        <v>0.58259782567521501</v>
      </c>
      <c r="H104" s="5">
        <v>3.3</v>
      </c>
      <c r="I104" s="5">
        <v>170</v>
      </c>
      <c r="J104" s="5">
        <v>112.2</v>
      </c>
      <c r="K104" s="5">
        <v>74.900000000000006</v>
      </c>
      <c r="L104" s="5">
        <v>194.8</v>
      </c>
      <c r="M104" s="5">
        <v>3.9910000000000001</v>
      </c>
      <c r="N104" s="5">
        <v>20</v>
      </c>
      <c r="O104" s="5">
        <v>21</v>
      </c>
      <c r="P104" s="6">
        <v>40609</v>
      </c>
      <c r="Q104" s="5">
        <v>71.171664129999996</v>
      </c>
    </row>
    <row r="105" spans="1:17" x14ac:dyDescent="0.3">
      <c r="A105" s="3" t="s">
        <v>150</v>
      </c>
      <c r="B105" s="4" t="s">
        <v>156</v>
      </c>
      <c r="C105" s="10">
        <v>42574</v>
      </c>
      <c r="D105" s="10" t="s">
        <v>22</v>
      </c>
      <c r="E105" s="11">
        <v>29299</v>
      </c>
      <c r="F105" s="11">
        <v>17810</v>
      </c>
      <c r="G105" s="12">
        <f t="shared" si="3"/>
        <v>0.60787057578756953</v>
      </c>
      <c r="H105" s="5">
        <v>3.3</v>
      </c>
      <c r="I105" s="5">
        <v>170</v>
      </c>
      <c r="J105" s="5">
        <v>106.3</v>
      </c>
      <c r="K105" s="5">
        <v>71.7</v>
      </c>
      <c r="L105" s="5">
        <v>182.6</v>
      </c>
      <c r="M105" s="5">
        <v>3.9470000000000001</v>
      </c>
      <c r="N105" s="5">
        <v>21</v>
      </c>
      <c r="O105" s="5">
        <v>19</v>
      </c>
      <c r="P105" s="6">
        <v>40811</v>
      </c>
      <c r="Q105" s="5">
        <v>72.290355079999998</v>
      </c>
    </row>
    <row r="106" spans="1:17" x14ac:dyDescent="0.3">
      <c r="A106" s="3" t="s">
        <v>150</v>
      </c>
      <c r="B106" s="4" t="s">
        <v>157</v>
      </c>
      <c r="C106" s="10">
        <v>54158</v>
      </c>
      <c r="D106" s="10" t="s">
        <v>19</v>
      </c>
      <c r="E106" s="11">
        <v>22799</v>
      </c>
      <c r="F106" s="11">
        <v>13093</v>
      </c>
      <c r="G106" s="12">
        <f t="shared" si="3"/>
        <v>0.57427957366551163</v>
      </c>
      <c r="H106" s="5">
        <v>3.3</v>
      </c>
      <c r="I106" s="5">
        <v>170</v>
      </c>
      <c r="J106" s="5">
        <v>104.3</v>
      </c>
      <c r="K106" s="5">
        <v>70.400000000000006</v>
      </c>
      <c r="L106" s="5">
        <v>178</v>
      </c>
      <c r="M106" s="5">
        <v>3.8210000000000002</v>
      </c>
      <c r="N106" s="5">
        <v>19.399999999999999</v>
      </c>
      <c r="O106" s="5">
        <v>18</v>
      </c>
      <c r="P106" s="6">
        <v>40567</v>
      </c>
      <c r="Q106" s="5">
        <v>69.78294434</v>
      </c>
    </row>
    <row r="107" spans="1:17" x14ac:dyDescent="0.3">
      <c r="A107" s="3" t="s">
        <v>150</v>
      </c>
      <c r="B107" s="4" t="s">
        <v>158</v>
      </c>
      <c r="C107" s="10">
        <v>65004.999999999993</v>
      </c>
      <c r="D107" s="10" t="s">
        <v>54</v>
      </c>
      <c r="E107" s="11">
        <v>17890</v>
      </c>
      <c r="F107" s="11">
        <v>10670</v>
      </c>
      <c r="G107" s="12">
        <f t="shared" si="3"/>
        <v>0.59642258244829516</v>
      </c>
      <c r="H107" s="5">
        <v>3.3</v>
      </c>
      <c r="I107" s="5">
        <v>170</v>
      </c>
      <c r="J107" s="5">
        <v>116.1</v>
      </c>
      <c r="K107" s="5">
        <v>66.5</v>
      </c>
      <c r="L107" s="5">
        <v>196.1</v>
      </c>
      <c r="M107" s="5">
        <v>3.2170000000000001</v>
      </c>
      <c r="N107" s="5">
        <v>19.399999999999999</v>
      </c>
      <c r="O107" s="5">
        <v>18</v>
      </c>
      <c r="P107" s="6">
        <v>40782</v>
      </c>
      <c r="Q107" s="5">
        <v>67.889270589999995</v>
      </c>
    </row>
    <row r="108" spans="1:17" x14ac:dyDescent="0.3">
      <c r="A108" s="3" t="s">
        <v>159</v>
      </c>
      <c r="B108" s="4" t="s">
        <v>160</v>
      </c>
      <c r="C108" s="10">
        <v>1112</v>
      </c>
      <c r="D108" s="10" t="s">
        <v>19</v>
      </c>
      <c r="E108" s="11">
        <v>18145</v>
      </c>
      <c r="F108" s="11">
        <v>11240</v>
      </c>
      <c r="G108" s="12">
        <f t="shared" si="3"/>
        <v>0.61945439515017908</v>
      </c>
      <c r="H108" s="5">
        <v>3.1</v>
      </c>
      <c r="I108" s="5">
        <v>150</v>
      </c>
      <c r="J108" s="5">
        <v>107</v>
      </c>
      <c r="K108" s="5">
        <v>69.400000000000006</v>
      </c>
      <c r="L108" s="5">
        <v>192</v>
      </c>
      <c r="M108" s="5">
        <v>3.1019999999999999</v>
      </c>
      <c r="N108" s="5">
        <v>15.2</v>
      </c>
      <c r="O108" s="5">
        <v>25</v>
      </c>
      <c r="P108" s="6">
        <v>40694</v>
      </c>
      <c r="Q108" s="5">
        <v>60.861611549999999</v>
      </c>
    </row>
    <row r="109" spans="1:17" x14ac:dyDescent="0.3">
      <c r="A109" s="3" t="s">
        <v>159</v>
      </c>
      <c r="B109" s="4" t="s">
        <v>161</v>
      </c>
      <c r="C109" s="10">
        <v>38554</v>
      </c>
      <c r="D109" s="10" t="s">
        <v>22</v>
      </c>
      <c r="E109" s="11">
        <v>24150</v>
      </c>
      <c r="F109" s="11">
        <v>17100</v>
      </c>
      <c r="G109" s="12">
        <f t="shared" si="3"/>
        <v>0.70807453416149069</v>
      </c>
      <c r="H109" s="5">
        <v>3.5</v>
      </c>
      <c r="I109" s="5">
        <v>215</v>
      </c>
      <c r="J109" s="5">
        <v>109</v>
      </c>
      <c r="K109" s="5">
        <v>73.599999999999994</v>
      </c>
      <c r="L109" s="5">
        <v>195.9</v>
      </c>
      <c r="M109" s="5">
        <v>3.4550000000000001</v>
      </c>
      <c r="N109" s="5">
        <v>18</v>
      </c>
      <c r="O109" s="5">
        <v>23</v>
      </c>
      <c r="P109" s="6">
        <v>40634</v>
      </c>
      <c r="Q109" s="5">
        <v>86.272522910000006</v>
      </c>
    </row>
    <row r="110" spans="1:17" x14ac:dyDescent="0.3">
      <c r="A110" s="3" t="s">
        <v>159</v>
      </c>
      <c r="B110" s="4" t="s">
        <v>162</v>
      </c>
      <c r="C110" s="10">
        <v>80255</v>
      </c>
      <c r="D110" s="10" t="s">
        <v>54</v>
      </c>
      <c r="E110" s="11">
        <v>18270</v>
      </c>
      <c r="F110" s="11">
        <v>11459</v>
      </c>
      <c r="G110" s="12">
        <f t="shared" si="3"/>
        <v>0.62720306513409962</v>
      </c>
      <c r="H110" s="5">
        <v>2.4</v>
      </c>
      <c r="I110" s="5">
        <v>150</v>
      </c>
      <c r="J110" s="5">
        <v>107</v>
      </c>
      <c r="K110" s="5">
        <v>70.099999999999994</v>
      </c>
      <c r="L110" s="5">
        <v>186.7</v>
      </c>
      <c r="M110" s="5">
        <v>2.9580000000000002</v>
      </c>
      <c r="N110" s="5">
        <v>15</v>
      </c>
      <c r="O110" s="5">
        <v>27</v>
      </c>
      <c r="P110" s="6">
        <v>40106</v>
      </c>
      <c r="Q110" s="5">
        <v>60.727446929999999</v>
      </c>
    </row>
    <row r="111" spans="1:17" x14ac:dyDescent="0.3">
      <c r="A111" s="3" t="s">
        <v>159</v>
      </c>
      <c r="B111" s="4" t="s">
        <v>163</v>
      </c>
      <c r="C111" s="10">
        <v>14690</v>
      </c>
      <c r="D111" s="10" t="s">
        <v>19</v>
      </c>
      <c r="E111" s="11">
        <v>36229</v>
      </c>
      <c r="F111" s="11">
        <v>19890</v>
      </c>
      <c r="G111" s="12">
        <f t="shared" si="3"/>
        <v>0.54900770101300067</v>
      </c>
      <c r="H111" s="5">
        <v>4</v>
      </c>
      <c r="I111" s="5">
        <v>250</v>
      </c>
      <c r="J111" s="5">
        <v>113.8</v>
      </c>
      <c r="K111" s="5">
        <v>74.400000000000006</v>
      </c>
      <c r="L111" s="5">
        <v>205.4</v>
      </c>
      <c r="M111" s="5">
        <v>3.9670000000000001</v>
      </c>
      <c r="N111" s="5">
        <v>18.5</v>
      </c>
      <c r="O111" s="5">
        <v>22</v>
      </c>
      <c r="P111" s="6">
        <v>40592</v>
      </c>
      <c r="Q111" s="5">
        <v>103.4416926</v>
      </c>
    </row>
    <row r="112" spans="1:17" x14ac:dyDescent="0.3">
      <c r="A112" s="3" t="s">
        <v>159</v>
      </c>
      <c r="B112" s="4" t="s">
        <v>164</v>
      </c>
      <c r="C112" s="10">
        <v>20017</v>
      </c>
      <c r="D112" s="10" t="s">
        <v>47</v>
      </c>
      <c r="E112" s="11">
        <v>31598</v>
      </c>
      <c r="F112" s="11">
        <v>19925</v>
      </c>
      <c r="G112" s="12">
        <f t="shared" si="3"/>
        <v>0.63057788467624531</v>
      </c>
      <c r="H112" s="5">
        <v>4.3</v>
      </c>
      <c r="I112" s="5">
        <v>190</v>
      </c>
      <c r="J112" s="5">
        <v>107</v>
      </c>
      <c r="K112" s="5">
        <v>67.8</v>
      </c>
      <c r="L112" s="5">
        <v>181.2</v>
      </c>
      <c r="M112" s="5">
        <v>4.0679999999999996</v>
      </c>
      <c r="N112" s="5">
        <v>17.5</v>
      </c>
      <c r="O112" s="5">
        <v>19</v>
      </c>
      <c r="P112" s="6">
        <v>40807</v>
      </c>
      <c r="Q112" s="5">
        <v>80.511672590000003</v>
      </c>
    </row>
    <row r="113" spans="1:17" x14ac:dyDescent="0.3">
      <c r="A113" s="3" t="s">
        <v>159</v>
      </c>
      <c r="B113" s="4" t="s">
        <v>165</v>
      </c>
      <c r="C113" s="10">
        <v>24361</v>
      </c>
      <c r="D113" s="10" t="s">
        <v>19</v>
      </c>
      <c r="E113" s="11">
        <v>25345</v>
      </c>
      <c r="F113" s="11">
        <v>15240</v>
      </c>
      <c r="G113" s="12">
        <f t="shared" si="3"/>
        <v>0.60130203195896625</v>
      </c>
      <c r="H113" s="5">
        <v>3.4</v>
      </c>
      <c r="I113" s="5">
        <v>185</v>
      </c>
      <c r="J113" s="5">
        <v>120</v>
      </c>
      <c r="K113" s="5">
        <v>72.2</v>
      </c>
      <c r="L113" s="5">
        <v>201.4</v>
      </c>
      <c r="M113" s="5">
        <v>3.948</v>
      </c>
      <c r="N113" s="5">
        <v>25</v>
      </c>
      <c r="O113" s="5">
        <v>22</v>
      </c>
      <c r="P113" s="6">
        <v>40719</v>
      </c>
      <c r="Q113" s="5">
        <v>76.096570420000006</v>
      </c>
    </row>
    <row r="114" spans="1:17" x14ac:dyDescent="0.3">
      <c r="A114" s="3" t="s">
        <v>166</v>
      </c>
      <c r="B114" s="4" t="s">
        <v>69</v>
      </c>
      <c r="C114" s="10">
        <v>32734</v>
      </c>
      <c r="D114" s="10" t="s">
        <v>45</v>
      </c>
      <c r="E114" s="11">
        <v>12640</v>
      </c>
      <c r="F114" s="11">
        <v>7750</v>
      </c>
      <c r="G114" s="12">
        <f t="shared" si="3"/>
        <v>0.61313291139240511</v>
      </c>
      <c r="H114" s="5">
        <v>2</v>
      </c>
      <c r="I114" s="5">
        <v>132</v>
      </c>
      <c r="J114" s="5">
        <v>105</v>
      </c>
      <c r="K114" s="5">
        <v>74.400000000000006</v>
      </c>
      <c r="L114" s="5">
        <v>174.4</v>
      </c>
      <c r="M114" s="5">
        <v>2.5590000000000002</v>
      </c>
      <c r="N114" s="5">
        <v>12.5</v>
      </c>
      <c r="O114" s="5">
        <v>29</v>
      </c>
      <c r="P114" s="6">
        <v>40659</v>
      </c>
      <c r="Q114" s="5">
        <v>52.084898750000001</v>
      </c>
    </row>
    <row r="115" spans="1:17" x14ac:dyDescent="0.3">
      <c r="A115" s="3" t="s">
        <v>166</v>
      </c>
      <c r="B115" s="4" t="s">
        <v>167</v>
      </c>
      <c r="C115" s="10">
        <v>5240</v>
      </c>
      <c r="D115" s="10" t="s">
        <v>19</v>
      </c>
      <c r="E115" s="11">
        <v>16079.999999999998</v>
      </c>
      <c r="F115" s="11">
        <v>9800</v>
      </c>
      <c r="G115" s="12">
        <f t="shared" si="3"/>
        <v>0.60945273631840802</v>
      </c>
      <c r="H115" s="5">
        <v>2</v>
      </c>
      <c r="I115" s="5">
        <v>132</v>
      </c>
      <c r="J115" s="5">
        <v>108</v>
      </c>
      <c r="K115" s="5">
        <v>71</v>
      </c>
      <c r="L115" s="5">
        <v>186.3</v>
      </c>
      <c r="M115" s="5">
        <v>2.9420000000000002</v>
      </c>
      <c r="N115" s="5">
        <v>16</v>
      </c>
      <c r="O115" s="5">
        <v>27</v>
      </c>
      <c r="P115" s="6">
        <v>40861</v>
      </c>
      <c r="Q115" s="5">
        <v>53.411897670000002</v>
      </c>
    </row>
    <row r="116" spans="1:17" x14ac:dyDescent="0.3">
      <c r="A116" s="3" t="s">
        <v>166</v>
      </c>
      <c r="B116" s="4" t="s">
        <v>168</v>
      </c>
      <c r="C116" s="10">
        <v>24155</v>
      </c>
      <c r="D116" s="10" t="s">
        <v>45</v>
      </c>
      <c r="E116" s="11">
        <v>18850</v>
      </c>
      <c r="F116" s="11">
        <v>12025</v>
      </c>
      <c r="G116" s="12">
        <f t="shared" si="3"/>
        <v>0.63793103448275867</v>
      </c>
      <c r="H116" s="5">
        <v>2.4</v>
      </c>
      <c r="I116" s="5">
        <v>150</v>
      </c>
      <c r="J116" s="5">
        <v>113.3</v>
      </c>
      <c r="K116" s="5">
        <v>76.8</v>
      </c>
      <c r="L116" s="5">
        <v>186.3</v>
      </c>
      <c r="M116" s="5">
        <v>3.528</v>
      </c>
      <c r="N116" s="5">
        <v>20</v>
      </c>
      <c r="O116" s="5">
        <v>24</v>
      </c>
      <c r="P116" s="6">
        <v>40657</v>
      </c>
      <c r="Q116" s="5">
        <v>60.951185119999998</v>
      </c>
    </row>
    <row r="117" spans="1:17" x14ac:dyDescent="0.3">
      <c r="A117" s="3" t="s">
        <v>166</v>
      </c>
      <c r="B117" s="4" t="s">
        <v>169</v>
      </c>
      <c r="C117" s="10">
        <v>1872</v>
      </c>
      <c r="D117" s="10" t="s">
        <v>19</v>
      </c>
      <c r="E117" s="11">
        <v>43000</v>
      </c>
      <c r="F117" s="11">
        <v>30434</v>
      </c>
      <c r="G117" s="12">
        <f t="shared" si="3"/>
        <v>0.70776744186046514</v>
      </c>
      <c r="H117" s="5">
        <v>3.5</v>
      </c>
      <c r="I117" s="5">
        <v>253</v>
      </c>
      <c r="J117" s="5">
        <v>113.3</v>
      </c>
      <c r="K117" s="5">
        <v>76.3</v>
      </c>
      <c r="L117" s="5">
        <v>165.4</v>
      </c>
      <c r="M117" s="5">
        <v>2.85</v>
      </c>
      <c r="N117" s="5">
        <v>12</v>
      </c>
      <c r="O117" s="5">
        <v>21</v>
      </c>
      <c r="P117" s="6">
        <v>41087</v>
      </c>
      <c r="Q117" s="5">
        <v>106.98445630000001</v>
      </c>
    </row>
    <row r="118" spans="1:17" x14ac:dyDescent="0.3">
      <c r="A118" s="3" t="s">
        <v>170</v>
      </c>
      <c r="B118" s="4" t="s">
        <v>171</v>
      </c>
      <c r="C118" s="10">
        <v>51645</v>
      </c>
      <c r="D118" s="10" t="s">
        <v>19</v>
      </c>
      <c r="E118" s="11">
        <v>21610</v>
      </c>
      <c r="F118" s="11">
        <v>13790</v>
      </c>
      <c r="G118" s="12">
        <f t="shared" si="3"/>
        <v>0.6381304951411384</v>
      </c>
      <c r="H118" s="5">
        <v>2.4</v>
      </c>
      <c r="I118" s="5">
        <v>150</v>
      </c>
      <c r="J118" s="5">
        <v>104.1</v>
      </c>
      <c r="K118" s="5">
        <v>68.400000000000006</v>
      </c>
      <c r="L118" s="5">
        <v>181.9</v>
      </c>
      <c r="M118" s="5">
        <v>2.9060000000000001</v>
      </c>
      <c r="N118" s="5">
        <v>15</v>
      </c>
      <c r="O118" s="5">
        <v>27</v>
      </c>
      <c r="P118" s="6">
        <v>40933</v>
      </c>
      <c r="Q118" s="5">
        <v>62.015870300000003</v>
      </c>
    </row>
    <row r="119" spans="1:17" x14ac:dyDescent="0.3">
      <c r="A119" s="3" t="s">
        <v>170</v>
      </c>
      <c r="B119" s="4" t="s">
        <v>172</v>
      </c>
      <c r="C119" s="10">
        <v>131097</v>
      </c>
      <c r="D119" s="10" t="s">
        <v>19</v>
      </c>
      <c r="E119" s="11">
        <v>19720</v>
      </c>
      <c r="F119" s="11">
        <v>10290</v>
      </c>
      <c r="G119" s="12">
        <f t="shared" si="3"/>
        <v>0.52180527383367137</v>
      </c>
      <c r="H119" s="5">
        <v>3.4</v>
      </c>
      <c r="I119" s="5">
        <v>175</v>
      </c>
      <c r="J119" s="5">
        <v>107</v>
      </c>
      <c r="K119" s="5">
        <v>70.400000000000006</v>
      </c>
      <c r="L119" s="5">
        <v>186.3</v>
      </c>
      <c r="M119" s="5">
        <v>3.0910000000000002</v>
      </c>
      <c r="N119" s="5">
        <v>15.2</v>
      </c>
      <c r="O119" s="5">
        <v>25</v>
      </c>
      <c r="P119" s="6">
        <v>41239</v>
      </c>
      <c r="Q119" s="5">
        <v>70.389737260000004</v>
      </c>
    </row>
    <row r="120" spans="1:17" x14ac:dyDescent="0.3">
      <c r="A120" s="3" t="s">
        <v>170</v>
      </c>
      <c r="B120" s="4" t="s">
        <v>173</v>
      </c>
      <c r="C120" s="10">
        <v>19911</v>
      </c>
      <c r="D120" s="10" t="s">
        <v>49</v>
      </c>
      <c r="E120" s="11">
        <v>25310</v>
      </c>
      <c r="F120" s="11">
        <v>17805</v>
      </c>
      <c r="G120" s="12">
        <f t="shared" si="3"/>
        <v>0.70347688660608454</v>
      </c>
      <c r="H120" s="5">
        <v>3.8</v>
      </c>
      <c r="I120" s="5">
        <v>200</v>
      </c>
      <c r="J120" s="5">
        <v>101.1</v>
      </c>
      <c r="K120" s="5">
        <v>74.5</v>
      </c>
      <c r="L120" s="5">
        <v>193.4</v>
      </c>
      <c r="M120" s="5">
        <v>3.492</v>
      </c>
      <c r="N120" s="5">
        <v>16.8</v>
      </c>
      <c r="O120" s="5">
        <v>25</v>
      </c>
      <c r="P120" s="6">
        <v>41076</v>
      </c>
      <c r="Q120" s="5">
        <v>81.492726160000004</v>
      </c>
    </row>
    <row r="121" spans="1:17" x14ac:dyDescent="0.3">
      <c r="A121" s="3" t="s">
        <v>170</v>
      </c>
      <c r="B121" s="4" t="s">
        <v>174</v>
      </c>
      <c r="C121" s="10">
        <v>92364</v>
      </c>
      <c r="D121" s="10" t="s">
        <v>19</v>
      </c>
      <c r="E121" s="11">
        <v>21665</v>
      </c>
      <c r="F121" s="11">
        <v>14010</v>
      </c>
      <c r="G121" s="12">
        <f t="shared" si="3"/>
        <v>0.6466651280867759</v>
      </c>
      <c r="H121" s="5">
        <v>3.8</v>
      </c>
      <c r="I121" s="5">
        <v>195</v>
      </c>
      <c r="J121" s="5">
        <v>110.5</v>
      </c>
      <c r="K121" s="5">
        <v>72.7</v>
      </c>
      <c r="L121" s="5">
        <v>196.5</v>
      </c>
      <c r="M121" s="5">
        <v>3.3959999999999999</v>
      </c>
      <c r="N121" s="5">
        <v>18</v>
      </c>
      <c r="O121" s="5">
        <v>25</v>
      </c>
      <c r="P121" s="6">
        <v>41197</v>
      </c>
      <c r="Q121" s="5">
        <v>78.318168130000004</v>
      </c>
    </row>
    <row r="122" spans="1:17" x14ac:dyDescent="0.3">
      <c r="A122" s="3" t="s">
        <v>170</v>
      </c>
      <c r="B122" s="4" t="s">
        <v>175</v>
      </c>
      <c r="C122" s="10">
        <v>35945</v>
      </c>
      <c r="D122" s="10" t="s">
        <v>19</v>
      </c>
      <c r="E122" s="11">
        <v>23755</v>
      </c>
      <c r="F122" s="11">
        <v>13225</v>
      </c>
      <c r="G122" s="12">
        <f t="shared" si="3"/>
        <v>0.55672490002104824</v>
      </c>
      <c r="H122" s="5">
        <v>3.8</v>
      </c>
      <c r="I122" s="5">
        <v>205</v>
      </c>
      <c r="J122" s="5">
        <v>112.2</v>
      </c>
      <c r="K122" s="5">
        <v>72.599999999999994</v>
      </c>
      <c r="L122" s="5">
        <v>202.5</v>
      </c>
      <c r="M122" s="5">
        <v>3.59</v>
      </c>
      <c r="N122" s="5">
        <v>17.5</v>
      </c>
      <c r="O122" s="5">
        <v>24</v>
      </c>
      <c r="P122" s="6">
        <v>40681</v>
      </c>
      <c r="Q122" s="5">
        <v>82.661355599999993</v>
      </c>
    </row>
    <row r="123" spans="1:17" x14ac:dyDescent="0.3">
      <c r="A123" s="3" t="s">
        <v>170</v>
      </c>
      <c r="B123" s="4" t="s">
        <v>176</v>
      </c>
      <c r="C123" s="10">
        <v>39572</v>
      </c>
      <c r="D123" s="10" t="s">
        <v>19</v>
      </c>
      <c r="E123" s="11">
        <v>25635</v>
      </c>
      <c r="F123" s="11">
        <v>14215</v>
      </c>
      <c r="G123" s="12">
        <f t="shared" si="3"/>
        <v>0.55451531109810803</v>
      </c>
      <c r="H123" s="5">
        <v>3.4</v>
      </c>
      <c r="I123" s="5">
        <v>185</v>
      </c>
      <c r="J123" s="5">
        <v>120</v>
      </c>
      <c r="K123" s="5">
        <v>72.7</v>
      </c>
      <c r="L123" s="5">
        <v>201.3</v>
      </c>
      <c r="M123" s="5">
        <v>3.9420000000000002</v>
      </c>
      <c r="N123" s="5">
        <v>25</v>
      </c>
      <c r="O123" s="5">
        <v>23</v>
      </c>
      <c r="P123" s="6">
        <v>41112</v>
      </c>
      <c r="Q123" s="5">
        <v>76.208439519999999</v>
      </c>
    </row>
    <row r="124" spans="1:17" x14ac:dyDescent="0.3">
      <c r="A124" s="3" t="s">
        <v>177</v>
      </c>
      <c r="B124" s="4" t="s">
        <v>178</v>
      </c>
      <c r="C124" s="10">
        <v>8982</v>
      </c>
      <c r="D124" s="10" t="s">
        <v>19</v>
      </c>
      <c r="E124" s="11">
        <v>41430</v>
      </c>
      <c r="F124" s="11">
        <v>41250</v>
      </c>
      <c r="G124" s="12">
        <f t="shared" si="3"/>
        <v>0.99565532223026787</v>
      </c>
      <c r="H124" s="5">
        <v>2.7</v>
      </c>
      <c r="I124" s="5">
        <v>217</v>
      </c>
      <c r="J124" s="5">
        <v>95.2</v>
      </c>
      <c r="K124" s="5">
        <v>70.099999999999994</v>
      </c>
      <c r="L124" s="5">
        <v>171</v>
      </c>
      <c r="M124" s="5">
        <v>2.778</v>
      </c>
      <c r="N124" s="5">
        <v>17</v>
      </c>
      <c r="O124" s="5">
        <v>22</v>
      </c>
      <c r="P124" s="6">
        <v>40958</v>
      </c>
      <c r="Q124" s="5">
        <v>93.437330700000004</v>
      </c>
    </row>
    <row r="125" spans="1:17" x14ac:dyDescent="0.3">
      <c r="A125" s="3" t="s">
        <v>177</v>
      </c>
      <c r="B125" s="4" t="s">
        <v>179</v>
      </c>
      <c r="C125" s="10">
        <v>1280</v>
      </c>
      <c r="D125" s="10" t="s">
        <v>19</v>
      </c>
      <c r="E125" s="11">
        <v>71020</v>
      </c>
      <c r="F125" s="11">
        <v>60625</v>
      </c>
      <c r="G125" s="12">
        <f t="shared" si="3"/>
        <v>0.85363277949873273</v>
      </c>
      <c r="H125" s="5">
        <v>3.4</v>
      </c>
      <c r="I125" s="5">
        <v>300</v>
      </c>
      <c r="J125" s="5">
        <v>92.6</v>
      </c>
      <c r="K125" s="5">
        <v>69.5</v>
      </c>
      <c r="L125" s="5">
        <v>174.5</v>
      </c>
      <c r="M125" s="5">
        <v>3.032</v>
      </c>
      <c r="N125" s="5">
        <v>17</v>
      </c>
      <c r="O125" s="5">
        <v>21</v>
      </c>
      <c r="P125" s="6">
        <v>41264</v>
      </c>
      <c r="Q125" s="5">
        <v>134.3909754</v>
      </c>
    </row>
    <row r="126" spans="1:17" x14ac:dyDescent="0.3">
      <c r="A126" s="3" t="s">
        <v>177</v>
      </c>
      <c r="B126" s="4" t="s">
        <v>180</v>
      </c>
      <c r="C126" s="10">
        <v>1866</v>
      </c>
      <c r="D126" s="10" t="s">
        <v>26</v>
      </c>
      <c r="E126" s="11">
        <v>74970</v>
      </c>
      <c r="F126" s="11">
        <v>67550</v>
      </c>
      <c r="G126" s="12">
        <f t="shared" si="3"/>
        <v>0.90102707749766575</v>
      </c>
      <c r="H126" s="5">
        <v>3.4</v>
      </c>
      <c r="I126" s="5">
        <v>300</v>
      </c>
      <c r="J126" s="5">
        <v>92.6</v>
      </c>
      <c r="K126" s="5">
        <v>69.5</v>
      </c>
      <c r="L126" s="5">
        <v>174.5</v>
      </c>
      <c r="M126" s="5">
        <v>3.0750000000000002</v>
      </c>
      <c r="N126" s="5">
        <v>17</v>
      </c>
      <c r="O126" s="5">
        <v>23</v>
      </c>
      <c r="P126" s="6">
        <v>40735</v>
      </c>
      <c r="Q126" s="5">
        <v>135.91470960000001</v>
      </c>
    </row>
    <row r="127" spans="1:17" x14ac:dyDescent="0.3">
      <c r="A127" s="3" t="s">
        <v>181</v>
      </c>
      <c r="B127" s="7" t="s">
        <v>182</v>
      </c>
      <c r="C127" s="10">
        <v>9191</v>
      </c>
      <c r="D127" s="10" t="s">
        <v>111</v>
      </c>
      <c r="E127" s="11">
        <v>33120</v>
      </c>
      <c r="F127" s="11">
        <v>22789</v>
      </c>
      <c r="G127" s="12">
        <f t="shared" si="3"/>
        <v>0.68807367149758458</v>
      </c>
      <c r="H127" s="5">
        <v>2.2999999999999998</v>
      </c>
      <c r="I127" s="5">
        <v>170</v>
      </c>
      <c r="J127" s="5">
        <v>106.4</v>
      </c>
      <c r="K127" s="5">
        <v>70.599999999999994</v>
      </c>
      <c r="L127" s="5">
        <v>189.2</v>
      </c>
      <c r="M127" s="5">
        <v>3.28</v>
      </c>
      <c r="N127" s="5">
        <v>18.5</v>
      </c>
      <c r="O127" s="5">
        <v>23</v>
      </c>
      <c r="P127" s="6">
        <v>41222</v>
      </c>
      <c r="Q127" s="5">
        <v>73.503778190000006</v>
      </c>
    </row>
    <row r="128" spans="1:17" x14ac:dyDescent="0.3">
      <c r="A128" s="3" t="s">
        <v>181</v>
      </c>
      <c r="B128" s="7" t="s">
        <v>183</v>
      </c>
      <c r="C128" s="10">
        <v>12115</v>
      </c>
      <c r="D128" s="10" t="s">
        <v>111</v>
      </c>
      <c r="E128" s="11">
        <v>26100</v>
      </c>
      <c r="F128" s="11">
        <v>18255</v>
      </c>
      <c r="G128" s="12">
        <f t="shared" si="3"/>
        <v>0.69942528735632181</v>
      </c>
      <c r="H128" s="5">
        <v>2</v>
      </c>
      <c r="I128" s="5">
        <v>185</v>
      </c>
      <c r="J128" s="5">
        <v>102.6</v>
      </c>
      <c r="K128" s="5">
        <v>67.400000000000006</v>
      </c>
      <c r="L128" s="5">
        <v>182.2</v>
      </c>
      <c r="M128" s="5">
        <v>2.99</v>
      </c>
      <c r="N128" s="5">
        <v>16.899999999999999</v>
      </c>
      <c r="O128" s="5">
        <v>23</v>
      </c>
      <c r="P128" s="6">
        <v>40706</v>
      </c>
      <c r="Q128" s="5">
        <v>76.02304771</v>
      </c>
    </row>
    <row r="129" spans="1:17" x14ac:dyDescent="0.3">
      <c r="A129" s="3" t="s">
        <v>184</v>
      </c>
      <c r="B129" s="4" t="s">
        <v>185</v>
      </c>
      <c r="C129" s="10">
        <v>80620</v>
      </c>
      <c r="D129" s="10" t="s">
        <v>49</v>
      </c>
      <c r="E129" s="11">
        <v>10685</v>
      </c>
      <c r="F129" s="11">
        <v>9200</v>
      </c>
      <c r="G129" s="12">
        <f t="shared" si="3"/>
        <v>0.86102012166588671</v>
      </c>
      <c r="H129" s="5">
        <v>1.9</v>
      </c>
      <c r="I129" s="5">
        <v>100</v>
      </c>
      <c r="J129" s="5">
        <v>102.4</v>
      </c>
      <c r="K129" s="5">
        <v>66.400000000000006</v>
      </c>
      <c r="L129" s="5">
        <v>176.9</v>
      </c>
      <c r="M129" s="5">
        <v>2.3319999999999999</v>
      </c>
      <c r="N129" s="5">
        <v>12.1</v>
      </c>
      <c r="O129" s="5">
        <v>33</v>
      </c>
      <c r="P129" s="6">
        <v>41137</v>
      </c>
      <c r="Q129" s="5">
        <v>39.986424749999998</v>
      </c>
    </row>
    <row r="130" spans="1:17" x14ac:dyDescent="0.3">
      <c r="A130" s="3" t="s">
        <v>184</v>
      </c>
      <c r="B130" s="4" t="s">
        <v>186</v>
      </c>
      <c r="C130" s="10">
        <v>24546</v>
      </c>
      <c r="D130" s="10" t="s">
        <v>19</v>
      </c>
      <c r="E130" s="11">
        <v>12535</v>
      </c>
      <c r="F130" s="11">
        <v>10590</v>
      </c>
      <c r="G130" s="12">
        <f t="shared" ref="G130:G156" si="4">SUM(F130/E130)</f>
        <v>0.84483446350219382</v>
      </c>
      <c r="H130" s="5">
        <v>1.9</v>
      </c>
      <c r="I130" s="5">
        <v>100</v>
      </c>
      <c r="J130" s="5">
        <v>102.4</v>
      </c>
      <c r="K130" s="5">
        <v>66.400000000000006</v>
      </c>
      <c r="L130" s="5">
        <v>180</v>
      </c>
      <c r="M130" s="5">
        <v>2.367</v>
      </c>
      <c r="N130" s="5">
        <v>12.1</v>
      </c>
      <c r="O130" s="5">
        <v>33</v>
      </c>
      <c r="P130" s="6">
        <v>40618</v>
      </c>
      <c r="Q130" s="5">
        <v>40.700072419999998</v>
      </c>
    </row>
    <row r="131" spans="1:17" x14ac:dyDescent="0.3">
      <c r="A131" s="3" t="s">
        <v>184</v>
      </c>
      <c r="B131" s="4" t="s">
        <v>187</v>
      </c>
      <c r="C131" s="10">
        <v>5223</v>
      </c>
      <c r="D131" s="10" t="s">
        <v>47</v>
      </c>
      <c r="E131" s="11">
        <v>14290</v>
      </c>
      <c r="F131" s="11">
        <v>10790</v>
      </c>
      <c r="G131" s="12">
        <f t="shared" si="4"/>
        <v>0.75507347795661306</v>
      </c>
      <c r="H131" s="5">
        <v>1.9</v>
      </c>
      <c r="I131" s="5">
        <v>124</v>
      </c>
      <c r="J131" s="5">
        <v>102.4</v>
      </c>
      <c r="K131" s="5">
        <v>66.400000000000006</v>
      </c>
      <c r="L131" s="5">
        <v>176.9</v>
      </c>
      <c r="M131" s="5">
        <v>2.452</v>
      </c>
      <c r="N131" s="5">
        <v>12.1</v>
      </c>
      <c r="O131" s="5">
        <v>31</v>
      </c>
      <c r="P131" s="6">
        <v>40558</v>
      </c>
      <c r="Q131" s="5">
        <v>49.865773670000003</v>
      </c>
    </row>
    <row r="132" spans="1:17" x14ac:dyDescent="0.3">
      <c r="A132" s="3" t="s">
        <v>184</v>
      </c>
      <c r="B132" s="4" t="s">
        <v>188</v>
      </c>
      <c r="C132" s="10">
        <v>8472</v>
      </c>
      <c r="D132" s="10" t="s">
        <v>47</v>
      </c>
      <c r="E132" s="11">
        <v>18835</v>
      </c>
      <c r="F132" s="11">
        <v>13700</v>
      </c>
      <c r="G132" s="12">
        <f t="shared" si="4"/>
        <v>0.72736925935757901</v>
      </c>
      <c r="H132" s="5">
        <v>2.2000000000000002</v>
      </c>
      <c r="I132" s="5">
        <v>137</v>
      </c>
      <c r="J132" s="5">
        <v>106.5</v>
      </c>
      <c r="K132" s="5">
        <v>69</v>
      </c>
      <c r="L132" s="5">
        <v>190.4</v>
      </c>
      <c r="M132" s="5">
        <v>3.0750000000000002</v>
      </c>
      <c r="N132" s="5">
        <v>13.1</v>
      </c>
      <c r="O132" s="5">
        <v>27</v>
      </c>
      <c r="P132" s="6">
        <v>40760</v>
      </c>
      <c r="Q132" s="5">
        <v>56.295243040000003</v>
      </c>
    </row>
    <row r="133" spans="1:17" x14ac:dyDescent="0.3">
      <c r="A133" s="3" t="s">
        <v>184</v>
      </c>
      <c r="B133" s="4" t="s">
        <v>189</v>
      </c>
      <c r="C133" s="10">
        <v>49989</v>
      </c>
      <c r="D133" s="10" t="s">
        <v>19</v>
      </c>
      <c r="E133" s="11">
        <v>15010</v>
      </c>
      <c r="F133" s="11">
        <v>9900</v>
      </c>
      <c r="G133" s="12">
        <f t="shared" si="4"/>
        <v>0.65956029313790809</v>
      </c>
      <c r="H133" s="5">
        <v>2.2000000000000002</v>
      </c>
      <c r="I133" s="5">
        <v>137</v>
      </c>
      <c r="J133" s="5">
        <v>106.5</v>
      </c>
      <c r="K133" s="5">
        <v>69</v>
      </c>
      <c r="L133" s="5">
        <v>190.4</v>
      </c>
      <c r="M133" s="5">
        <v>2.91</v>
      </c>
      <c r="N133" s="5">
        <v>13.1</v>
      </c>
      <c r="O133" s="5">
        <v>28</v>
      </c>
      <c r="P133" s="6">
        <v>41247</v>
      </c>
      <c r="Q133" s="5">
        <v>54.819728249999997</v>
      </c>
    </row>
    <row r="134" spans="1:17" x14ac:dyDescent="0.3">
      <c r="A134" s="3" t="s">
        <v>190</v>
      </c>
      <c r="B134" s="4" t="s">
        <v>191</v>
      </c>
      <c r="C134" s="10">
        <v>47107</v>
      </c>
      <c r="D134" s="10" t="s">
        <v>45</v>
      </c>
      <c r="E134" s="11">
        <v>22695</v>
      </c>
      <c r="F134" s="11">
        <v>16770</v>
      </c>
      <c r="G134" s="12">
        <f t="shared" si="4"/>
        <v>0.73892927957699939</v>
      </c>
      <c r="H134" s="5">
        <v>2.5</v>
      </c>
      <c r="I134" s="5">
        <v>165</v>
      </c>
      <c r="J134" s="5">
        <v>103.5</v>
      </c>
      <c r="K134" s="5">
        <v>67.5</v>
      </c>
      <c r="L134" s="5">
        <v>185.8</v>
      </c>
      <c r="M134" s="5">
        <v>3.415</v>
      </c>
      <c r="N134" s="5">
        <v>16.899999999999999</v>
      </c>
      <c r="O134" s="5">
        <v>25</v>
      </c>
      <c r="P134" s="6">
        <v>40731</v>
      </c>
      <c r="Q134" s="5">
        <v>67.765907600000006</v>
      </c>
    </row>
    <row r="135" spans="1:17" x14ac:dyDescent="0.3">
      <c r="A135" s="3" t="s">
        <v>190</v>
      </c>
      <c r="B135" s="4" t="s">
        <v>192</v>
      </c>
      <c r="C135" s="10">
        <v>33028</v>
      </c>
      <c r="D135" s="10" t="s">
        <v>30</v>
      </c>
      <c r="E135" s="11">
        <v>20095</v>
      </c>
      <c r="F135" s="11">
        <v>14832</v>
      </c>
      <c r="G135" s="12">
        <f t="shared" si="4"/>
        <v>0.73809405324707644</v>
      </c>
      <c r="H135" s="5">
        <v>2.5</v>
      </c>
      <c r="I135" s="5">
        <v>165</v>
      </c>
      <c r="J135" s="5">
        <v>99.4</v>
      </c>
      <c r="K135" s="5">
        <v>68.3</v>
      </c>
      <c r="L135" s="5">
        <v>175.2</v>
      </c>
      <c r="M135" s="5">
        <v>3.125</v>
      </c>
      <c r="N135" s="5">
        <v>15.9</v>
      </c>
      <c r="O135" s="5">
        <v>24</v>
      </c>
      <c r="P135" s="6">
        <v>41162</v>
      </c>
      <c r="Q135" s="5">
        <v>66.762943309999997</v>
      </c>
    </row>
    <row r="136" spans="1:17" x14ac:dyDescent="0.3">
      <c r="A136" s="3" t="s">
        <v>193</v>
      </c>
      <c r="B136" s="4" t="s">
        <v>194</v>
      </c>
      <c r="C136" s="10">
        <v>142535</v>
      </c>
      <c r="D136" s="10" t="s">
        <v>30</v>
      </c>
      <c r="E136" s="11">
        <v>13108</v>
      </c>
      <c r="F136" s="11">
        <v>10025</v>
      </c>
      <c r="G136" s="12">
        <f t="shared" si="4"/>
        <v>0.76480012206286241</v>
      </c>
      <c r="H136" s="5">
        <v>1.8</v>
      </c>
      <c r="I136" s="5">
        <v>120</v>
      </c>
      <c r="J136" s="5">
        <v>97</v>
      </c>
      <c r="K136" s="5">
        <v>66.7</v>
      </c>
      <c r="L136" s="5">
        <v>174</v>
      </c>
      <c r="M136" s="5">
        <v>2.42</v>
      </c>
      <c r="N136" s="5">
        <v>13.2</v>
      </c>
      <c r="O136" s="5">
        <v>33</v>
      </c>
      <c r="P136" s="6">
        <v>40644</v>
      </c>
      <c r="Q136" s="5">
        <v>47.96897242</v>
      </c>
    </row>
    <row r="137" spans="1:17" x14ac:dyDescent="0.3">
      <c r="A137" s="3" t="s">
        <v>193</v>
      </c>
      <c r="B137" s="4" t="s">
        <v>195</v>
      </c>
      <c r="C137" s="10">
        <v>247994</v>
      </c>
      <c r="D137" s="10" t="s">
        <v>104</v>
      </c>
      <c r="E137" s="11">
        <v>17518</v>
      </c>
      <c r="F137" s="11">
        <v>13245</v>
      </c>
      <c r="G137" s="12">
        <f t="shared" si="4"/>
        <v>0.75607946112569924</v>
      </c>
      <c r="H137" s="5">
        <v>2.2000000000000002</v>
      </c>
      <c r="I137" s="5">
        <v>133</v>
      </c>
      <c r="J137" s="5">
        <v>105.2</v>
      </c>
      <c r="K137" s="5">
        <v>70.099999999999994</v>
      </c>
      <c r="L137" s="5">
        <v>188.5</v>
      </c>
      <c r="M137" s="5">
        <v>2.9980000000000002</v>
      </c>
      <c r="N137" s="5">
        <v>18.5</v>
      </c>
      <c r="O137" s="5">
        <v>27</v>
      </c>
      <c r="P137" s="6">
        <v>40584</v>
      </c>
      <c r="Q137" s="5">
        <v>54.372419649999998</v>
      </c>
    </row>
    <row r="138" spans="1:17" x14ac:dyDescent="0.3">
      <c r="A138" s="3" t="s">
        <v>193</v>
      </c>
      <c r="B138" s="4" t="s">
        <v>196</v>
      </c>
      <c r="C138" s="10">
        <v>63849</v>
      </c>
      <c r="D138" s="10" t="s">
        <v>22</v>
      </c>
      <c r="E138" s="11">
        <v>25545</v>
      </c>
      <c r="F138" s="11">
        <v>18140</v>
      </c>
      <c r="G138" s="12">
        <f t="shared" si="4"/>
        <v>0.71011939714229788</v>
      </c>
      <c r="H138" s="5">
        <v>3</v>
      </c>
      <c r="I138" s="5">
        <v>210</v>
      </c>
      <c r="J138" s="5">
        <v>107.1</v>
      </c>
      <c r="K138" s="5">
        <v>71.7</v>
      </c>
      <c r="L138" s="5">
        <v>191.9</v>
      </c>
      <c r="M138" s="5">
        <v>3.4169999999999998</v>
      </c>
      <c r="N138" s="5">
        <v>18.5</v>
      </c>
      <c r="O138" s="5">
        <v>26</v>
      </c>
      <c r="P138" s="6">
        <v>40786</v>
      </c>
      <c r="Q138" s="5">
        <v>84.911898260000001</v>
      </c>
    </row>
    <row r="139" spans="1:17" x14ac:dyDescent="0.3">
      <c r="A139" s="3" t="s">
        <v>193</v>
      </c>
      <c r="B139" s="4" t="s">
        <v>197</v>
      </c>
      <c r="C139" s="10">
        <v>33269</v>
      </c>
      <c r="D139" s="10" t="s">
        <v>19</v>
      </c>
      <c r="E139" s="11">
        <v>16875</v>
      </c>
      <c r="F139" s="11">
        <v>15445</v>
      </c>
      <c r="G139" s="12">
        <f t="shared" si="4"/>
        <v>0.91525925925925922</v>
      </c>
      <c r="H139" s="5">
        <v>1.8</v>
      </c>
      <c r="I139" s="5">
        <v>140</v>
      </c>
      <c r="J139" s="5">
        <v>102.4</v>
      </c>
      <c r="K139" s="5">
        <v>68.3</v>
      </c>
      <c r="L139" s="5">
        <v>170.5</v>
      </c>
      <c r="M139" s="5">
        <v>2.4249999999999998</v>
      </c>
      <c r="N139" s="5">
        <v>14.5</v>
      </c>
      <c r="O139" s="5">
        <v>31</v>
      </c>
      <c r="P139" s="6">
        <v>41272</v>
      </c>
      <c r="Q139" s="5">
        <v>56.496030339999997</v>
      </c>
    </row>
    <row r="140" spans="1:17" x14ac:dyDescent="0.3">
      <c r="A140" s="3" t="s">
        <v>193</v>
      </c>
      <c r="B140" s="4" t="s">
        <v>198</v>
      </c>
      <c r="C140" s="10">
        <v>84087</v>
      </c>
      <c r="D140" s="10" t="s">
        <v>35</v>
      </c>
      <c r="E140" s="11">
        <v>11528</v>
      </c>
      <c r="F140" s="11">
        <v>9575</v>
      </c>
      <c r="G140" s="12">
        <f t="shared" si="4"/>
        <v>0.83058639833448988</v>
      </c>
      <c r="H140" s="5">
        <v>2.4</v>
      </c>
      <c r="I140" s="5">
        <v>142</v>
      </c>
      <c r="J140" s="5">
        <v>103.3</v>
      </c>
      <c r="K140" s="5">
        <v>66.5</v>
      </c>
      <c r="L140" s="5">
        <v>178.7</v>
      </c>
      <c r="M140" s="5">
        <v>2.58</v>
      </c>
      <c r="N140" s="5">
        <v>15.1</v>
      </c>
      <c r="O140" s="5">
        <v>23</v>
      </c>
      <c r="P140" s="6">
        <v>40756</v>
      </c>
      <c r="Q140" s="5">
        <v>55.297116580000001</v>
      </c>
    </row>
    <row r="141" spans="1:17" x14ac:dyDescent="0.3">
      <c r="A141" s="3" t="s">
        <v>193</v>
      </c>
      <c r="B141" s="4" t="s">
        <v>199</v>
      </c>
      <c r="C141" s="10">
        <v>65119</v>
      </c>
      <c r="D141" s="10" t="s">
        <v>19</v>
      </c>
      <c r="E141" s="11">
        <v>22368</v>
      </c>
      <c r="F141" s="11">
        <v>18689</v>
      </c>
      <c r="G141" s="12">
        <f t="shared" si="4"/>
        <v>0.83552396280400576</v>
      </c>
      <c r="H141" s="5">
        <v>3</v>
      </c>
      <c r="I141" s="5">
        <v>194</v>
      </c>
      <c r="J141" s="5">
        <v>114.2</v>
      </c>
      <c r="K141" s="5">
        <v>73.400000000000006</v>
      </c>
      <c r="L141" s="5">
        <v>193.5</v>
      </c>
      <c r="M141" s="5">
        <v>3.7589999999999999</v>
      </c>
      <c r="N141" s="5">
        <v>20.9</v>
      </c>
      <c r="O141" s="5">
        <v>22</v>
      </c>
      <c r="P141" s="6">
        <v>41187</v>
      </c>
      <c r="Q141" s="5">
        <v>78.027219470000006</v>
      </c>
    </row>
    <row r="142" spans="1:17" x14ac:dyDescent="0.3">
      <c r="A142" s="3" t="s">
        <v>193</v>
      </c>
      <c r="B142" s="4" t="s">
        <v>200</v>
      </c>
      <c r="C142" s="10">
        <v>25106</v>
      </c>
      <c r="D142" s="10" t="s">
        <v>152</v>
      </c>
      <c r="E142" s="11">
        <v>16888</v>
      </c>
      <c r="F142" s="11">
        <v>13325</v>
      </c>
      <c r="G142" s="12">
        <f t="shared" si="4"/>
        <v>0.78902179062055899</v>
      </c>
      <c r="H142" s="5">
        <v>2</v>
      </c>
      <c r="I142" s="5">
        <v>127</v>
      </c>
      <c r="J142" s="5">
        <v>94.9</v>
      </c>
      <c r="K142" s="5">
        <v>66.7</v>
      </c>
      <c r="L142" s="5">
        <v>163.80000000000001</v>
      </c>
      <c r="M142" s="5">
        <v>2.6680000000000001</v>
      </c>
      <c r="N142" s="5">
        <v>15.3</v>
      </c>
      <c r="O142" s="5">
        <v>27</v>
      </c>
      <c r="P142" s="6">
        <v>40669</v>
      </c>
      <c r="Q142" s="5">
        <v>51.955108869999997</v>
      </c>
    </row>
    <row r="143" spans="1:17" x14ac:dyDescent="0.3">
      <c r="A143" s="3" t="s">
        <v>193</v>
      </c>
      <c r="B143" s="4" t="s">
        <v>201</v>
      </c>
      <c r="C143" s="10">
        <v>68411</v>
      </c>
      <c r="D143" s="10" t="s">
        <v>72</v>
      </c>
      <c r="E143" s="11">
        <v>22288</v>
      </c>
      <c r="F143" s="11">
        <v>19425</v>
      </c>
      <c r="G143" s="12">
        <f t="shared" si="4"/>
        <v>0.87154522613065322</v>
      </c>
      <c r="H143" s="5">
        <v>2.7</v>
      </c>
      <c r="I143" s="5">
        <v>150</v>
      </c>
      <c r="J143" s="5">
        <v>105.3</v>
      </c>
      <c r="K143" s="5">
        <v>66.5</v>
      </c>
      <c r="L143" s="5">
        <v>183.3</v>
      </c>
      <c r="M143" s="5">
        <v>3.44</v>
      </c>
      <c r="N143" s="5">
        <v>18.5</v>
      </c>
      <c r="O143" s="5">
        <v>23</v>
      </c>
      <c r="P143" s="6">
        <v>40609</v>
      </c>
      <c r="Q143" s="5">
        <v>62.35557713</v>
      </c>
    </row>
    <row r="144" spans="1:17" x14ac:dyDescent="0.3">
      <c r="A144" s="3" t="s">
        <v>193</v>
      </c>
      <c r="B144" s="4" t="s">
        <v>202</v>
      </c>
      <c r="C144" s="10">
        <v>9835</v>
      </c>
      <c r="D144" s="10" t="s">
        <v>45</v>
      </c>
      <c r="E144" s="11">
        <v>51728</v>
      </c>
      <c r="F144" s="11">
        <v>34080</v>
      </c>
      <c r="G144" s="12">
        <f t="shared" si="4"/>
        <v>0.65883080729972165</v>
      </c>
      <c r="H144" s="5">
        <v>4.7</v>
      </c>
      <c r="I144" s="5">
        <v>230</v>
      </c>
      <c r="J144" s="5">
        <v>112.2</v>
      </c>
      <c r="K144" s="5">
        <v>76.400000000000006</v>
      </c>
      <c r="L144" s="5">
        <v>192.5</v>
      </c>
      <c r="M144" s="5">
        <v>5.1150000000000002</v>
      </c>
      <c r="N144" s="5">
        <v>25.4</v>
      </c>
      <c r="O144" s="5">
        <v>15</v>
      </c>
      <c r="P144" s="6">
        <v>40811</v>
      </c>
      <c r="Q144" s="5">
        <v>102.5289842</v>
      </c>
    </row>
    <row r="145" spans="1:17" x14ac:dyDescent="0.3">
      <c r="A145" s="3" t="s">
        <v>203</v>
      </c>
      <c r="B145" s="4" t="s">
        <v>204</v>
      </c>
      <c r="C145" s="10">
        <v>9761</v>
      </c>
      <c r="D145" s="10" t="s">
        <v>19</v>
      </c>
      <c r="E145" s="11">
        <v>14900</v>
      </c>
      <c r="F145" s="11">
        <v>11425</v>
      </c>
      <c r="G145" s="12">
        <f t="shared" si="4"/>
        <v>0.76677852348993292</v>
      </c>
      <c r="H145" s="5">
        <v>2</v>
      </c>
      <c r="I145" s="5">
        <v>115</v>
      </c>
      <c r="J145" s="5">
        <v>98.9</v>
      </c>
      <c r="K145" s="5">
        <v>68.3</v>
      </c>
      <c r="L145" s="5">
        <v>163.30000000000001</v>
      </c>
      <c r="M145" s="5">
        <v>2.7669999999999999</v>
      </c>
      <c r="N145" s="5">
        <v>14.5</v>
      </c>
      <c r="O145" s="5">
        <v>26</v>
      </c>
      <c r="P145" s="6">
        <v>40567</v>
      </c>
      <c r="Q145" s="5">
        <v>46.943876760000002</v>
      </c>
    </row>
    <row r="146" spans="1:17" x14ac:dyDescent="0.3">
      <c r="A146" s="3" t="s">
        <v>203</v>
      </c>
      <c r="B146" s="4" t="s">
        <v>205</v>
      </c>
      <c r="C146" s="10">
        <v>83721</v>
      </c>
      <c r="D146" s="10" t="s">
        <v>22</v>
      </c>
      <c r="E146" s="11">
        <v>16700</v>
      </c>
      <c r="F146" s="11">
        <v>13240</v>
      </c>
      <c r="G146" s="12">
        <f t="shared" si="4"/>
        <v>0.792814371257485</v>
      </c>
      <c r="H146" s="5">
        <v>2</v>
      </c>
      <c r="I146" s="5">
        <v>115</v>
      </c>
      <c r="J146" s="5">
        <v>98.9</v>
      </c>
      <c r="K146" s="5">
        <v>68.3</v>
      </c>
      <c r="L146" s="5">
        <v>172.3</v>
      </c>
      <c r="M146" s="5">
        <v>2.8530000000000002</v>
      </c>
      <c r="N146" s="5">
        <v>14.5</v>
      </c>
      <c r="O146" s="5">
        <v>26</v>
      </c>
      <c r="P146" s="6">
        <v>40782</v>
      </c>
      <c r="Q146" s="5">
        <v>47.638236659999997</v>
      </c>
    </row>
    <row r="147" spans="1:17" x14ac:dyDescent="0.3">
      <c r="A147" s="3" t="s">
        <v>203</v>
      </c>
      <c r="B147" s="4" t="s">
        <v>206</v>
      </c>
      <c r="C147" s="10">
        <v>51102</v>
      </c>
      <c r="D147" s="10" t="s">
        <v>19</v>
      </c>
      <c r="E147" s="11">
        <v>21200</v>
      </c>
      <c r="F147" s="11">
        <v>16725</v>
      </c>
      <c r="G147" s="12">
        <f t="shared" si="4"/>
        <v>0.78891509433962259</v>
      </c>
      <c r="H147" s="5">
        <v>1.8</v>
      </c>
      <c r="I147" s="5">
        <v>150</v>
      </c>
      <c r="J147" s="5">
        <v>106.4</v>
      </c>
      <c r="K147" s="5">
        <v>68.5</v>
      </c>
      <c r="L147" s="5">
        <v>184.1</v>
      </c>
      <c r="M147" s="5">
        <v>3.0430000000000001</v>
      </c>
      <c r="N147" s="5">
        <v>16.399999999999999</v>
      </c>
      <c r="O147" s="5">
        <v>27</v>
      </c>
      <c r="P147" s="6">
        <v>41212</v>
      </c>
      <c r="Q147" s="5">
        <v>61.701381359999999</v>
      </c>
    </row>
    <row r="148" spans="1:17" x14ac:dyDescent="0.3">
      <c r="A148" s="3" t="s">
        <v>203</v>
      </c>
      <c r="B148" s="4" t="s">
        <v>207</v>
      </c>
      <c r="C148" s="10">
        <v>9569</v>
      </c>
      <c r="D148" s="10" t="s">
        <v>54</v>
      </c>
      <c r="E148" s="11">
        <v>19990</v>
      </c>
      <c r="F148" s="11">
        <v>16575</v>
      </c>
      <c r="G148" s="12">
        <f t="shared" si="4"/>
        <v>0.82916458229114554</v>
      </c>
      <c r="H148" s="5">
        <v>2</v>
      </c>
      <c r="I148" s="5">
        <v>115</v>
      </c>
      <c r="J148" s="5">
        <v>97.4</v>
      </c>
      <c r="K148" s="5">
        <v>66.7</v>
      </c>
      <c r="L148" s="5">
        <v>160.4</v>
      </c>
      <c r="M148" s="5">
        <v>3.0790000000000002</v>
      </c>
      <c r="N148" s="5">
        <v>13.7</v>
      </c>
      <c r="O148" s="5">
        <v>26</v>
      </c>
      <c r="P148" s="6">
        <v>40694</v>
      </c>
      <c r="Q148" s="5">
        <v>48.907372250000002</v>
      </c>
    </row>
    <row r="149" spans="1:17" x14ac:dyDescent="0.3">
      <c r="A149" s="3" t="s">
        <v>203</v>
      </c>
      <c r="B149" s="4" t="s">
        <v>208</v>
      </c>
      <c r="C149" s="10">
        <v>5596</v>
      </c>
      <c r="D149" s="10" t="s">
        <v>19</v>
      </c>
      <c r="E149" s="11">
        <v>17500</v>
      </c>
      <c r="F149" s="11">
        <v>13760</v>
      </c>
      <c r="G149" s="12">
        <f t="shared" si="4"/>
        <v>0.78628571428571425</v>
      </c>
      <c r="H149" s="5">
        <v>2</v>
      </c>
      <c r="I149" s="5">
        <v>115</v>
      </c>
      <c r="J149" s="5">
        <v>98.9</v>
      </c>
      <c r="K149" s="5">
        <v>68.3</v>
      </c>
      <c r="L149" s="5">
        <v>163.30000000000001</v>
      </c>
      <c r="M149" s="5">
        <v>2.762</v>
      </c>
      <c r="N149" s="5">
        <v>14.6</v>
      </c>
      <c r="O149" s="5">
        <v>26</v>
      </c>
      <c r="P149" s="6">
        <v>40634</v>
      </c>
      <c r="Q149" s="5">
        <v>47.946841059999997</v>
      </c>
    </row>
    <row r="150" spans="1:17" x14ac:dyDescent="0.3">
      <c r="A150" s="3" t="s">
        <v>203</v>
      </c>
      <c r="B150" s="4" t="s">
        <v>209</v>
      </c>
      <c r="C150" s="10">
        <v>49463</v>
      </c>
      <c r="D150" s="10" t="s">
        <v>22</v>
      </c>
      <c r="E150" s="11">
        <v>15900</v>
      </c>
      <c r="F150" s="11">
        <v>11986</v>
      </c>
      <c r="G150" s="12">
        <f t="shared" si="4"/>
        <v>0.75383647798742137</v>
      </c>
      <c r="H150" s="5">
        <v>2</v>
      </c>
      <c r="I150" s="5">
        <v>115</v>
      </c>
      <c r="J150" s="5">
        <v>98.9</v>
      </c>
      <c r="K150" s="5">
        <v>67.900000000000006</v>
      </c>
      <c r="L150" s="5">
        <v>161.1</v>
      </c>
      <c r="M150" s="5">
        <v>2.7690000000000001</v>
      </c>
      <c r="N150" s="5">
        <v>14.5</v>
      </c>
      <c r="O150" s="5">
        <v>26</v>
      </c>
      <c r="P150" s="6">
        <v>40836</v>
      </c>
      <c r="Q150" s="5">
        <v>47.329632259999997</v>
      </c>
    </row>
    <row r="151" spans="1:17" x14ac:dyDescent="0.3">
      <c r="A151" s="3" t="s">
        <v>210</v>
      </c>
      <c r="B151" s="4" t="s">
        <v>211</v>
      </c>
      <c r="C151" s="10">
        <v>16957</v>
      </c>
      <c r="D151" s="10" t="s">
        <v>54</v>
      </c>
      <c r="E151" s="11">
        <v>23400</v>
      </c>
      <c r="F151" s="11">
        <v>14334</v>
      </c>
      <c r="G151" s="12">
        <f t="shared" si="4"/>
        <v>0.61256410256410254</v>
      </c>
      <c r="H151" s="5">
        <v>1.9</v>
      </c>
      <c r="I151" s="5">
        <v>160</v>
      </c>
      <c r="J151" s="5">
        <v>100.5</v>
      </c>
      <c r="K151" s="5">
        <v>67.599999999999994</v>
      </c>
      <c r="L151" s="5">
        <v>176.6</v>
      </c>
      <c r="M151" s="5">
        <v>2.9980000000000002</v>
      </c>
      <c r="N151" s="5">
        <v>15.8</v>
      </c>
      <c r="O151" s="5">
        <v>25</v>
      </c>
      <c r="P151" s="6">
        <v>40592</v>
      </c>
      <c r="Q151" s="5">
        <v>66.113056799999995</v>
      </c>
    </row>
    <row r="152" spans="1:17" x14ac:dyDescent="0.3">
      <c r="A152" s="3" t="s">
        <v>210</v>
      </c>
      <c r="B152" s="4" t="s">
        <v>212</v>
      </c>
      <c r="C152" s="10">
        <v>3545</v>
      </c>
      <c r="D152" s="10" t="s">
        <v>19</v>
      </c>
      <c r="E152" s="11">
        <v>24400</v>
      </c>
      <c r="F152" s="11">
        <v>15252</v>
      </c>
      <c r="G152" s="12">
        <f t="shared" si="4"/>
        <v>0.62508196721311471</v>
      </c>
      <c r="H152" s="5">
        <v>1.9</v>
      </c>
      <c r="I152" s="5">
        <v>160</v>
      </c>
      <c r="J152" s="5">
        <v>100.5</v>
      </c>
      <c r="K152" s="5">
        <v>67.599999999999994</v>
      </c>
      <c r="L152" s="5">
        <v>176.6</v>
      </c>
      <c r="M152" s="5">
        <v>3.0419999999999998</v>
      </c>
      <c r="N152" s="5">
        <v>15.8</v>
      </c>
      <c r="O152" s="5">
        <v>25</v>
      </c>
      <c r="P152" s="6">
        <v>40807</v>
      </c>
      <c r="Q152" s="5">
        <v>66.498812299999997</v>
      </c>
    </row>
    <row r="153" spans="1:17" x14ac:dyDescent="0.3">
      <c r="A153" s="3" t="s">
        <v>210</v>
      </c>
      <c r="B153" s="4" t="s">
        <v>213</v>
      </c>
      <c r="C153" s="10">
        <v>15245</v>
      </c>
      <c r="D153" s="10" t="s">
        <v>47</v>
      </c>
      <c r="E153" s="11">
        <v>27500</v>
      </c>
      <c r="F153" s="11">
        <v>18900</v>
      </c>
      <c r="G153" s="12">
        <f t="shared" si="4"/>
        <v>0.68727272727272726</v>
      </c>
      <c r="H153" s="5">
        <v>2.4</v>
      </c>
      <c r="I153" s="5">
        <v>168</v>
      </c>
      <c r="J153" s="5">
        <v>104.9</v>
      </c>
      <c r="K153" s="5">
        <v>69.3</v>
      </c>
      <c r="L153" s="5">
        <v>185.9</v>
      </c>
      <c r="M153" s="5">
        <v>3.2080000000000002</v>
      </c>
      <c r="N153" s="5">
        <v>17.899999999999999</v>
      </c>
      <c r="O153" s="5">
        <v>25</v>
      </c>
      <c r="P153" s="6">
        <v>41237</v>
      </c>
      <c r="Q153" s="5">
        <v>70.654495449999999</v>
      </c>
    </row>
    <row r="154" spans="1:17" x14ac:dyDescent="0.3">
      <c r="A154" s="3" t="s">
        <v>210</v>
      </c>
      <c r="B154" s="4" t="s">
        <v>214</v>
      </c>
      <c r="C154" s="10">
        <v>17531</v>
      </c>
      <c r="D154" s="10" t="s">
        <v>19</v>
      </c>
      <c r="E154" s="11">
        <v>28800</v>
      </c>
      <c r="F154" s="11">
        <v>20223</v>
      </c>
      <c r="G154" s="12">
        <f t="shared" si="4"/>
        <v>0.70218749999999996</v>
      </c>
      <c r="H154" s="5">
        <v>2.4</v>
      </c>
      <c r="I154" s="5">
        <v>168</v>
      </c>
      <c r="J154" s="5">
        <v>104.9</v>
      </c>
      <c r="K154" s="5">
        <v>69.3</v>
      </c>
      <c r="L154" s="5">
        <v>186.2</v>
      </c>
      <c r="M154" s="5">
        <v>3.2589999999999999</v>
      </c>
      <c r="N154" s="5">
        <v>17.899999999999999</v>
      </c>
      <c r="O154" s="5">
        <v>25</v>
      </c>
      <c r="P154" s="6">
        <v>40719</v>
      </c>
      <c r="Q154" s="5">
        <v>71.1559776</v>
      </c>
    </row>
    <row r="155" spans="1:17" x14ac:dyDescent="0.3">
      <c r="A155" s="3" t="s">
        <v>210</v>
      </c>
      <c r="B155" s="4" t="s">
        <v>215</v>
      </c>
      <c r="C155" s="10">
        <v>3493</v>
      </c>
      <c r="D155" s="10" t="s">
        <v>45</v>
      </c>
      <c r="E155" s="11">
        <v>45500</v>
      </c>
      <c r="F155" s="11">
        <v>34175</v>
      </c>
      <c r="G155" s="12">
        <f t="shared" si="4"/>
        <v>0.75109890109890109</v>
      </c>
      <c r="H155" s="5">
        <v>2.2999999999999998</v>
      </c>
      <c r="I155" s="5">
        <v>236</v>
      </c>
      <c r="J155" s="5">
        <v>104.9</v>
      </c>
      <c r="K155" s="5">
        <v>71.5</v>
      </c>
      <c r="L155" s="5">
        <v>185.7</v>
      </c>
      <c r="M155" s="5">
        <v>3.601</v>
      </c>
      <c r="N155" s="5">
        <v>18.5</v>
      </c>
      <c r="O155" s="5">
        <v>23</v>
      </c>
      <c r="P155" s="6">
        <v>40659</v>
      </c>
      <c r="Q155" s="5">
        <v>101.6233572</v>
      </c>
    </row>
    <row r="156" spans="1:17" x14ac:dyDescent="0.3">
      <c r="A156" s="3" t="s">
        <v>210</v>
      </c>
      <c r="B156" s="4" t="s">
        <v>216</v>
      </c>
      <c r="C156" s="10">
        <v>18969</v>
      </c>
      <c r="D156" s="10" t="s">
        <v>19</v>
      </c>
      <c r="E156" s="11">
        <v>36000</v>
      </c>
      <c r="F156" s="11">
        <v>26403</v>
      </c>
      <c r="G156" s="12">
        <f t="shared" si="4"/>
        <v>0.73341666666666672</v>
      </c>
      <c r="H156" s="5">
        <v>2.9</v>
      </c>
      <c r="I156" s="5">
        <v>201</v>
      </c>
      <c r="J156" s="5">
        <v>109.9</v>
      </c>
      <c r="K156" s="5">
        <v>72.099999999999994</v>
      </c>
      <c r="L156" s="5">
        <v>189.8</v>
      </c>
      <c r="M156" s="5">
        <v>3.6</v>
      </c>
      <c r="N156" s="5">
        <v>21.1</v>
      </c>
      <c r="O156" s="5">
        <v>24</v>
      </c>
      <c r="P156" s="6">
        <v>40861</v>
      </c>
      <c r="Q156" s="5">
        <v>85.735654510000003</v>
      </c>
    </row>
  </sheetData>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56"/>
  <sheetViews>
    <sheetView zoomScaleNormal="100" workbookViewId="0">
      <selection activeCell="W64" sqref="W64"/>
    </sheetView>
  </sheetViews>
  <sheetFormatPr defaultColWidth="8.77734375" defaultRowHeight="14.4" x14ac:dyDescent="0.3"/>
  <cols>
    <col min="1" max="1" width="15.44140625" customWidth="1"/>
    <col min="2" max="2" width="15.44140625" bestFit="1" customWidth="1"/>
    <col min="3" max="3" width="20.44140625" bestFit="1" customWidth="1"/>
    <col min="4" max="4" width="18.77734375"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1" hidden="1" customWidth="1"/>
    <col min="13" max="13" width="6.44140625" hidden="1" customWidth="1"/>
    <col min="14" max="14" width="7" hidden="1" customWidth="1"/>
    <col min="15" max="15" width="12.33203125" hidden="1" customWidth="1"/>
    <col min="16" max="16" width="13.109375" hidden="1" customWidth="1"/>
    <col min="17" max="17" width="14.6640625" hidden="1" customWidth="1"/>
    <col min="18" max="18" width="13.44140625" hidden="1" customWidth="1"/>
    <col min="19" max="19" width="17.77734375" hidden="1" customWidth="1"/>
    <col min="20" max="20" width="14.77734375" customWidth="1"/>
    <col min="22" max="22" width="11.44140625" bestFit="1" customWidth="1"/>
    <col min="24" max="24" width="11.33203125" bestFit="1" customWidth="1"/>
    <col min="25" max="25" width="7.44140625" bestFit="1" customWidth="1"/>
    <col min="26" max="26" width="11.44140625" bestFit="1" customWidth="1"/>
    <col min="27" max="27" width="7.77734375" bestFit="1" customWidth="1"/>
    <col min="28" max="28" width="16.44140625" bestFit="1" customWidth="1"/>
  </cols>
  <sheetData>
    <row r="1" spans="1:24" s="1" customFormat="1" x14ac:dyDescent="0.3">
      <c r="A1" s="2" t="s">
        <v>0</v>
      </c>
      <c r="B1" s="2" t="s">
        <v>1</v>
      </c>
      <c r="C1" s="2" t="s">
        <v>3</v>
      </c>
      <c r="D1" s="2" t="s">
        <v>4</v>
      </c>
      <c r="E1" s="8" t="s">
        <v>2</v>
      </c>
      <c r="F1" s="2" t="s">
        <v>5</v>
      </c>
      <c r="G1" s="2" t="s">
        <v>6</v>
      </c>
      <c r="H1" s="2" t="s">
        <v>217</v>
      </c>
      <c r="I1" s="2" t="s">
        <v>7</v>
      </c>
      <c r="J1" s="2" t="s">
        <v>8</v>
      </c>
      <c r="K1" s="2" t="s">
        <v>218</v>
      </c>
      <c r="L1" s="2" t="s">
        <v>9</v>
      </c>
      <c r="M1" s="2" t="s">
        <v>10</v>
      </c>
      <c r="N1" s="2" t="s">
        <v>11</v>
      </c>
      <c r="O1" s="2" t="s">
        <v>12</v>
      </c>
      <c r="P1" s="2" t="s">
        <v>13</v>
      </c>
      <c r="Q1" s="2" t="s">
        <v>14</v>
      </c>
      <c r="R1" s="2" t="s">
        <v>15</v>
      </c>
      <c r="S1" s="2" t="s">
        <v>16</v>
      </c>
      <c r="T1" s="2" t="s">
        <v>219</v>
      </c>
    </row>
    <row r="2" spans="1:24" x14ac:dyDescent="0.3">
      <c r="A2" s="3" t="s">
        <v>17</v>
      </c>
      <c r="B2" s="4" t="s">
        <v>18</v>
      </c>
      <c r="C2" s="10">
        <v>16919</v>
      </c>
      <c r="D2" s="10" t="s">
        <v>19</v>
      </c>
      <c r="E2" s="11">
        <v>21500</v>
      </c>
      <c r="F2" s="11">
        <v>16360</v>
      </c>
      <c r="G2" s="12">
        <f t="shared" ref="G2:G33" si="0">SUM(F2/E2)</f>
        <v>0.76093023255813952</v>
      </c>
      <c r="H2" s="12" t="str">
        <f>IF(G2&gt;69%, "GOOD", "POOR")</f>
        <v>GOOD</v>
      </c>
      <c r="I2" s="5">
        <v>1.8</v>
      </c>
      <c r="J2" s="5">
        <v>140</v>
      </c>
      <c r="K2" s="5" t="str" cm="1">
        <f t="array" ref="K2">_xlfn.IFS(J2&gt;299,"High HP",J2&gt;99,"Medium HP",J2&lt;100,"Low HP")</f>
        <v>Medium HP</v>
      </c>
      <c r="L2" s="5">
        <v>101.2</v>
      </c>
      <c r="M2" s="5">
        <v>67.3</v>
      </c>
      <c r="N2" s="5">
        <v>172.4</v>
      </c>
      <c r="O2" s="5">
        <v>2.6389999999999998</v>
      </c>
      <c r="P2" s="5">
        <v>13.2</v>
      </c>
      <c r="Q2" s="5">
        <v>28</v>
      </c>
      <c r="R2" s="6">
        <v>40941</v>
      </c>
      <c r="S2" s="5">
        <v>58.280149520000002</v>
      </c>
      <c r="T2" s="5" t="s">
        <v>220</v>
      </c>
    </row>
    <row r="3" spans="1:24" x14ac:dyDescent="0.3">
      <c r="A3" s="3" t="s">
        <v>17</v>
      </c>
      <c r="B3" s="4" t="s">
        <v>20</v>
      </c>
      <c r="C3" s="10">
        <v>39384</v>
      </c>
      <c r="D3" s="10" t="s">
        <v>19</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v>108.1</v>
      </c>
      <c r="M3" s="5">
        <v>70.3</v>
      </c>
      <c r="N3" s="5">
        <v>192.9</v>
      </c>
      <c r="O3" s="5">
        <v>3.5169999999999999</v>
      </c>
      <c r="P3" s="5">
        <v>17.2</v>
      </c>
      <c r="Q3" s="5">
        <v>25</v>
      </c>
      <c r="R3" s="6">
        <v>40697</v>
      </c>
      <c r="S3" s="5">
        <v>91.370777660000002</v>
      </c>
      <c r="T3" s="5" t="s">
        <v>220</v>
      </c>
    </row>
    <row r="4" spans="1:24" x14ac:dyDescent="0.3">
      <c r="A4" s="3" t="s">
        <v>17</v>
      </c>
      <c r="B4" s="4" t="s">
        <v>21</v>
      </c>
      <c r="C4" s="10">
        <v>8588</v>
      </c>
      <c r="D4" s="10" t="s">
        <v>22</v>
      </c>
      <c r="E4" s="11">
        <v>42000</v>
      </c>
      <c r="F4" s="11">
        <v>29725</v>
      </c>
      <c r="G4" s="12">
        <f t="shared" si="0"/>
        <v>0.70773809523809528</v>
      </c>
      <c r="H4" s="12" t="str">
        <f t="shared" si="1"/>
        <v>GOOD</v>
      </c>
      <c r="I4" s="5">
        <v>3.5</v>
      </c>
      <c r="J4" s="5">
        <v>210</v>
      </c>
      <c r="K4" s="5" t="str" cm="1">
        <f t="array" ref="K4">_xlfn.IFS(J4&gt;299,"High HP",J4&gt;99,"Medium HP",J4&lt;100,"Low HP")</f>
        <v>Medium HP</v>
      </c>
      <c r="L4" s="5">
        <v>114.6</v>
      </c>
      <c r="M4" s="5">
        <v>71.400000000000006</v>
      </c>
      <c r="N4" s="5">
        <v>196.6</v>
      </c>
      <c r="O4" s="5">
        <v>3.85</v>
      </c>
      <c r="P4" s="5">
        <v>18</v>
      </c>
      <c r="Q4" s="5">
        <v>22</v>
      </c>
      <c r="R4" s="6">
        <v>40612</v>
      </c>
      <c r="S4" s="5">
        <v>91.389779329999996</v>
      </c>
      <c r="T4" s="5" t="s">
        <v>220</v>
      </c>
    </row>
    <row r="5" spans="1:24" x14ac:dyDescent="0.3">
      <c r="A5" s="3" t="s">
        <v>23</v>
      </c>
      <c r="B5" s="4" t="s">
        <v>24</v>
      </c>
      <c r="C5" s="10">
        <v>20397</v>
      </c>
      <c r="D5" s="10" t="s">
        <v>22</v>
      </c>
      <c r="E5" s="11">
        <v>23990</v>
      </c>
      <c r="F5" s="11">
        <v>22255</v>
      </c>
      <c r="G5" s="12">
        <f t="shared" si="0"/>
        <v>0.92767819924968742</v>
      </c>
      <c r="H5" s="12" t="str">
        <f t="shared" si="1"/>
        <v>GOOD</v>
      </c>
      <c r="I5" s="5">
        <v>1.8</v>
      </c>
      <c r="J5" s="5">
        <v>150</v>
      </c>
      <c r="K5" s="5" t="str" cm="1">
        <f t="array" ref="K5">_xlfn.IFS(J5&gt;299,"High HP",J5&gt;99,"Medium HP",J5&lt;100,"Low HP")</f>
        <v>Medium HP</v>
      </c>
      <c r="L5" s="5">
        <v>102.6</v>
      </c>
      <c r="M5" s="5">
        <v>68.2</v>
      </c>
      <c r="N5" s="5">
        <v>178</v>
      </c>
      <c r="O5" s="5">
        <v>2.9980000000000002</v>
      </c>
      <c r="P5" s="5">
        <v>16.399999999999999</v>
      </c>
      <c r="Q5" s="5">
        <v>27</v>
      </c>
      <c r="R5" s="6">
        <v>40824</v>
      </c>
      <c r="S5" s="5">
        <v>62.777639200000003</v>
      </c>
      <c r="T5" s="5" t="s">
        <v>220</v>
      </c>
      <c r="X5" s="13"/>
    </row>
    <row r="6" spans="1:24" x14ac:dyDescent="0.3">
      <c r="A6" s="3" t="s">
        <v>23</v>
      </c>
      <c r="B6" s="4" t="s">
        <v>25</v>
      </c>
      <c r="C6" s="10">
        <v>18780</v>
      </c>
      <c r="D6" s="10" t="s">
        <v>26</v>
      </c>
      <c r="E6" s="11">
        <v>33950</v>
      </c>
      <c r="F6" s="11">
        <v>23555</v>
      </c>
      <c r="G6" s="12">
        <f t="shared" si="0"/>
        <v>0.6938144329896907</v>
      </c>
      <c r="H6" s="12" t="str">
        <f t="shared" si="1"/>
        <v>GOOD</v>
      </c>
      <c r="I6" s="5">
        <v>2.8</v>
      </c>
      <c r="J6" s="5">
        <v>200</v>
      </c>
      <c r="K6" s="5" t="str" cm="1">
        <f t="array" ref="K6">_xlfn.IFS(J6&gt;299,"High HP",J6&gt;99,"Medium HP",J6&lt;100,"Low HP")</f>
        <v>Medium HP</v>
      </c>
      <c r="L6" s="5">
        <v>108.7</v>
      </c>
      <c r="M6" s="5">
        <v>76.099999999999994</v>
      </c>
      <c r="N6" s="5">
        <v>192</v>
      </c>
      <c r="O6" s="5">
        <v>3.5609999999999999</v>
      </c>
      <c r="P6" s="5">
        <v>18.5</v>
      </c>
      <c r="Q6" s="5">
        <v>22</v>
      </c>
      <c r="R6" s="6">
        <v>40764</v>
      </c>
      <c r="S6" s="5">
        <v>84.565105020000004</v>
      </c>
      <c r="T6" s="5" t="s">
        <v>220</v>
      </c>
      <c r="X6" s="13"/>
    </row>
    <row r="7" spans="1:24" x14ac:dyDescent="0.3">
      <c r="A7" s="3" t="s">
        <v>23</v>
      </c>
      <c r="B7" s="4" t="s">
        <v>27</v>
      </c>
      <c r="C7" s="10">
        <v>1380</v>
      </c>
      <c r="D7" s="10" t="s">
        <v>26</v>
      </c>
      <c r="E7" s="11">
        <v>62000</v>
      </c>
      <c r="F7" s="11">
        <v>39000</v>
      </c>
      <c r="G7" s="12">
        <f t="shared" si="0"/>
        <v>0.62903225806451613</v>
      </c>
      <c r="H7" s="12" t="str">
        <f t="shared" si="1"/>
        <v>POOR</v>
      </c>
      <c r="I7" s="5">
        <v>4.2</v>
      </c>
      <c r="J7" s="5">
        <v>310</v>
      </c>
      <c r="K7" s="5" t="str" cm="1">
        <f t="array" ref="K7">_xlfn.IFS(J7&gt;299,"High HP",J7&gt;99,"Medium HP",J7&lt;100,"Low HP")</f>
        <v>High HP</v>
      </c>
      <c r="L7" s="5">
        <v>113</v>
      </c>
      <c r="M7" s="5">
        <v>74</v>
      </c>
      <c r="N7" s="5">
        <v>198.2</v>
      </c>
      <c r="O7" s="5">
        <v>3.9020000000000001</v>
      </c>
      <c r="P7" s="5">
        <v>23.7</v>
      </c>
      <c r="Q7" s="5">
        <v>21</v>
      </c>
      <c r="R7" s="6">
        <v>40966</v>
      </c>
      <c r="S7" s="5">
        <v>134.65685819999999</v>
      </c>
      <c r="T7" s="5" t="s">
        <v>220</v>
      </c>
      <c r="X7" s="13"/>
    </row>
    <row r="8" spans="1:24" x14ac:dyDescent="0.3">
      <c r="A8" s="3" t="s">
        <v>28</v>
      </c>
      <c r="B8" s="4" t="s">
        <v>29</v>
      </c>
      <c r="C8" s="10">
        <v>19747</v>
      </c>
      <c r="D8" s="10" t="s">
        <v>30</v>
      </c>
      <c r="E8" s="11">
        <v>26990</v>
      </c>
      <c r="F8" s="11">
        <v>24500</v>
      </c>
      <c r="G8" s="12">
        <f t="shared" si="0"/>
        <v>0.9077436087439793</v>
      </c>
      <c r="H8" s="12" t="str">
        <f t="shared" si="1"/>
        <v>GOOD</v>
      </c>
      <c r="I8" s="5">
        <v>2.5</v>
      </c>
      <c r="J8" s="5">
        <v>170</v>
      </c>
      <c r="K8" s="5" t="str" cm="1">
        <f t="array" ref="K8">_xlfn.IFS(J8&gt;299,"High HP",J8&gt;99,"Medium HP",J8&lt;100,"Low HP")</f>
        <v>Medium HP</v>
      </c>
      <c r="L8" s="5">
        <v>107.3</v>
      </c>
      <c r="M8" s="5">
        <v>68.400000000000006</v>
      </c>
      <c r="N8" s="5">
        <v>176</v>
      </c>
      <c r="O8" s="5">
        <v>3.1789999999999998</v>
      </c>
      <c r="P8" s="5">
        <v>16.600000000000001</v>
      </c>
      <c r="Q8" s="5">
        <v>26</v>
      </c>
      <c r="R8" s="6">
        <v>40722</v>
      </c>
      <c r="S8" s="5">
        <v>71.191206710000003</v>
      </c>
      <c r="T8" s="5" t="s">
        <v>220</v>
      </c>
      <c r="X8" s="13"/>
    </row>
    <row r="9" spans="1:24" x14ac:dyDescent="0.3">
      <c r="A9" s="3" t="s">
        <v>28</v>
      </c>
      <c r="B9" s="4" t="s">
        <v>31</v>
      </c>
      <c r="C9" s="10">
        <v>9231</v>
      </c>
      <c r="D9" s="10" t="s">
        <v>30</v>
      </c>
      <c r="E9" s="11">
        <v>33400</v>
      </c>
      <c r="F9" s="11">
        <v>28675</v>
      </c>
      <c r="G9" s="12">
        <f t="shared" si="0"/>
        <v>0.85853293413173648</v>
      </c>
      <c r="H9" s="12" t="str">
        <f t="shared" si="1"/>
        <v>GOOD</v>
      </c>
      <c r="I9" s="5">
        <v>2.8</v>
      </c>
      <c r="J9" s="5">
        <v>193</v>
      </c>
      <c r="K9" s="5" t="str" cm="1">
        <f t="array" ref="K9">_xlfn.IFS(J9&gt;299,"High HP",J9&gt;99,"Medium HP",J9&lt;100,"Low HP")</f>
        <v>Medium HP</v>
      </c>
      <c r="L9" s="5">
        <v>107.3</v>
      </c>
      <c r="M9" s="5">
        <v>68.5</v>
      </c>
      <c r="N9" s="5">
        <v>176</v>
      </c>
      <c r="O9" s="5">
        <v>3.1970000000000001</v>
      </c>
      <c r="P9" s="5">
        <v>16.600000000000001</v>
      </c>
      <c r="Q9" s="5">
        <v>24</v>
      </c>
      <c r="R9" s="6">
        <v>40937</v>
      </c>
      <c r="S9" s="5">
        <v>81.877068559999998</v>
      </c>
      <c r="T9" s="5" t="s">
        <v>220</v>
      </c>
      <c r="X9" s="13"/>
    </row>
    <row r="10" spans="1:24" x14ac:dyDescent="0.3">
      <c r="A10" s="3" t="s">
        <v>28</v>
      </c>
      <c r="B10" s="4" t="s">
        <v>32</v>
      </c>
      <c r="C10" s="10">
        <v>17527</v>
      </c>
      <c r="D10" s="10" t="s">
        <v>19</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v>111.4</v>
      </c>
      <c r="M10" s="5">
        <v>70.900000000000006</v>
      </c>
      <c r="N10" s="5">
        <v>188</v>
      </c>
      <c r="O10" s="5">
        <v>3.472</v>
      </c>
      <c r="P10" s="5">
        <v>18.5</v>
      </c>
      <c r="Q10" s="5">
        <v>25</v>
      </c>
      <c r="R10" s="6">
        <v>40637</v>
      </c>
      <c r="S10" s="5">
        <v>83.998723799999993</v>
      </c>
      <c r="T10" s="5" t="s">
        <v>220</v>
      </c>
      <c r="X10" s="13"/>
    </row>
    <row r="11" spans="1:24" x14ac:dyDescent="0.3">
      <c r="A11" s="3" t="s">
        <v>33</v>
      </c>
      <c r="B11" s="4" t="s">
        <v>34</v>
      </c>
      <c r="C11" s="10">
        <v>91561</v>
      </c>
      <c r="D11" s="10" t="s">
        <v>35</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v>109</v>
      </c>
      <c r="M11" s="5">
        <v>72.7</v>
      </c>
      <c r="N11" s="5">
        <v>194.6</v>
      </c>
      <c r="O11" s="5">
        <v>3.3679999999999999</v>
      </c>
      <c r="P11" s="5">
        <v>17.5</v>
      </c>
      <c r="Q11" s="5">
        <v>25</v>
      </c>
      <c r="R11" s="6">
        <v>40849</v>
      </c>
      <c r="S11" s="5">
        <v>71.181451319999994</v>
      </c>
      <c r="T11" s="5" t="s">
        <v>220</v>
      </c>
      <c r="X11" s="13"/>
    </row>
    <row r="12" spans="1:24" x14ac:dyDescent="0.3">
      <c r="A12" s="3" t="s">
        <v>33</v>
      </c>
      <c r="B12" s="4" t="s">
        <v>36</v>
      </c>
      <c r="C12" s="10">
        <v>39350</v>
      </c>
      <c r="D12" s="10" t="s">
        <v>19</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v>109</v>
      </c>
      <c r="M12" s="5">
        <v>72.7</v>
      </c>
      <c r="N12" s="5">
        <v>196.2</v>
      </c>
      <c r="O12" s="5">
        <v>3.5430000000000001</v>
      </c>
      <c r="P12" s="5">
        <v>17.5</v>
      </c>
      <c r="Q12" s="5">
        <v>23</v>
      </c>
      <c r="R12" s="6">
        <v>40789</v>
      </c>
      <c r="S12" s="5">
        <v>95.636702529999994</v>
      </c>
      <c r="T12" s="5" t="s">
        <v>220</v>
      </c>
      <c r="X12" s="13"/>
    </row>
    <row r="13" spans="1:24" x14ac:dyDescent="0.3">
      <c r="A13" s="3" t="s">
        <v>33</v>
      </c>
      <c r="B13" s="4" t="s">
        <v>37</v>
      </c>
      <c r="C13" s="10">
        <v>27851</v>
      </c>
      <c r="D13" s="10" t="s">
        <v>38</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v>113.8</v>
      </c>
      <c r="M13" s="5">
        <v>74.7</v>
      </c>
      <c r="N13" s="5">
        <v>206.8</v>
      </c>
      <c r="O13" s="5">
        <v>3.778</v>
      </c>
      <c r="P13" s="5">
        <v>18.5</v>
      </c>
      <c r="Q13" s="5">
        <v>24</v>
      </c>
      <c r="R13" s="6">
        <v>40991</v>
      </c>
      <c r="S13" s="5">
        <v>85.828408249999995</v>
      </c>
      <c r="T13" s="5" t="s">
        <v>220</v>
      </c>
      <c r="X13" s="13"/>
    </row>
    <row r="14" spans="1:24" x14ac:dyDescent="0.3">
      <c r="A14" s="3" t="s">
        <v>33</v>
      </c>
      <c r="B14" s="4" t="s">
        <v>39</v>
      </c>
      <c r="C14" s="10">
        <v>83257</v>
      </c>
      <c r="D14" s="10" t="s">
        <v>40</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v>112.2</v>
      </c>
      <c r="M14" s="5">
        <v>73.5</v>
      </c>
      <c r="N14" s="5">
        <v>200</v>
      </c>
      <c r="O14" s="5">
        <v>3.5910000000000002</v>
      </c>
      <c r="P14" s="5">
        <v>17.5</v>
      </c>
      <c r="Q14" s="5">
        <v>25</v>
      </c>
      <c r="R14" s="6">
        <v>40747</v>
      </c>
      <c r="S14" s="5">
        <v>84.254525810000004</v>
      </c>
      <c r="T14" s="5" t="s">
        <v>220</v>
      </c>
    </row>
    <row r="15" spans="1:24" x14ac:dyDescent="0.3">
      <c r="A15" s="3" t="s">
        <v>41</v>
      </c>
      <c r="B15" s="4" t="s">
        <v>42</v>
      </c>
      <c r="C15" s="10">
        <v>63729</v>
      </c>
      <c r="D15" s="10" t="s">
        <v>40</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v>115.3</v>
      </c>
      <c r="M15" s="5">
        <v>74.5</v>
      </c>
      <c r="N15" s="5">
        <v>207.2</v>
      </c>
      <c r="O15" s="5">
        <v>3.9780000000000002</v>
      </c>
      <c r="P15" s="5">
        <v>18.5</v>
      </c>
      <c r="Q15" s="5">
        <v>22</v>
      </c>
      <c r="R15" s="6">
        <v>40962</v>
      </c>
      <c r="S15" s="5">
        <v>113.85459760000001</v>
      </c>
      <c r="T15" s="5" t="s">
        <v>220</v>
      </c>
    </row>
    <row r="16" spans="1:24" x14ac:dyDescent="0.3">
      <c r="A16" s="3" t="s">
        <v>41</v>
      </c>
      <c r="B16" s="4" t="s">
        <v>43</v>
      </c>
      <c r="C16" s="10">
        <v>15943</v>
      </c>
      <c r="D16" s="10" t="s">
        <v>40</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v>112.2</v>
      </c>
      <c r="M16" s="5">
        <v>75</v>
      </c>
      <c r="N16" s="5">
        <v>201</v>
      </c>
      <c r="O16" s="5">
        <v>3.875</v>
      </c>
      <c r="P16" s="5">
        <v>18.5</v>
      </c>
      <c r="Q16" s="5">
        <v>22</v>
      </c>
      <c r="R16" s="6">
        <v>40662</v>
      </c>
      <c r="S16" s="5">
        <v>115.6213578</v>
      </c>
      <c r="T16" s="5" t="s">
        <v>220</v>
      </c>
      <c r="W16" s="13"/>
    </row>
    <row r="17" spans="1:27" x14ac:dyDescent="0.3">
      <c r="A17" s="3" t="s">
        <v>41</v>
      </c>
      <c r="B17" s="4" t="s">
        <v>44</v>
      </c>
      <c r="C17" s="10">
        <v>6536</v>
      </c>
      <c r="D17" s="10" t="s">
        <v>45</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v>108</v>
      </c>
      <c r="M17" s="5">
        <v>75.5</v>
      </c>
      <c r="N17" s="5">
        <v>200.6</v>
      </c>
      <c r="O17" s="5">
        <v>3.843</v>
      </c>
      <c r="P17" s="5">
        <v>19</v>
      </c>
      <c r="Q17" s="5">
        <v>22</v>
      </c>
      <c r="R17" s="6">
        <v>40874</v>
      </c>
      <c r="S17" s="5">
        <v>113.7658739</v>
      </c>
      <c r="T17" s="5" t="s">
        <v>220</v>
      </c>
    </row>
    <row r="18" spans="1:27" x14ac:dyDescent="0.3">
      <c r="A18" s="3" t="s">
        <v>41</v>
      </c>
      <c r="B18" s="4" t="s">
        <v>46</v>
      </c>
      <c r="C18" s="10">
        <v>11185</v>
      </c>
      <c r="D18" s="10" t="s">
        <v>47</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v>107.4</v>
      </c>
      <c r="M18" s="5">
        <v>70.3</v>
      </c>
      <c r="N18" s="5">
        <v>194.8</v>
      </c>
      <c r="O18" s="5">
        <v>3.77</v>
      </c>
      <c r="P18" s="5">
        <v>18</v>
      </c>
      <c r="Q18" s="5">
        <v>22</v>
      </c>
      <c r="R18" s="6">
        <v>40814</v>
      </c>
      <c r="S18" s="5">
        <v>83.483093580000002</v>
      </c>
      <c r="T18" s="5" t="s">
        <v>220</v>
      </c>
    </row>
    <row r="19" spans="1:27" x14ac:dyDescent="0.3">
      <c r="A19" s="3" t="s">
        <v>41</v>
      </c>
      <c r="B19" s="4" t="s">
        <v>48</v>
      </c>
      <c r="C19" s="10">
        <v>14785</v>
      </c>
      <c r="D19" s="10" t="s">
        <v>49</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v>117.5</v>
      </c>
      <c r="M19" s="5">
        <v>77</v>
      </c>
      <c r="N19" s="5">
        <v>201.2</v>
      </c>
      <c r="O19" s="5">
        <v>5.5720000000000001</v>
      </c>
      <c r="P19" s="5">
        <v>30</v>
      </c>
      <c r="Q19" s="5">
        <v>15</v>
      </c>
      <c r="R19" s="6">
        <v>41016</v>
      </c>
      <c r="S19" s="5">
        <v>109.5091165</v>
      </c>
      <c r="T19" s="5" t="s">
        <v>221</v>
      </c>
    </row>
    <row r="20" spans="1:27" x14ac:dyDescent="0.3">
      <c r="A20" s="3" t="s">
        <v>50</v>
      </c>
      <c r="B20" s="4" t="s">
        <v>51</v>
      </c>
      <c r="C20" s="10">
        <v>145519</v>
      </c>
      <c r="D20" s="10" t="s">
        <v>49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v>104.1</v>
      </c>
      <c r="M20" s="5">
        <v>67.900000000000006</v>
      </c>
      <c r="N20" s="5">
        <v>180.9</v>
      </c>
      <c r="O20" s="5">
        <v>2.6760000000000002</v>
      </c>
      <c r="P20" s="5">
        <v>14.3</v>
      </c>
      <c r="Q20" s="5">
        <v>27</v>
      </c>
      <c r="R20" s="6">
        <v>40772</v>
      </c>
      <c r="S20" s="5">
        <v>46.363347470000001</v>
      </c>
      <c r="T20" s="5" t="s">
        <v>220</v>
      </c>
    </row>
    <row r="21" spans="1:27" x14ac:dyDescent="0.3">
      <c r="A21" s="3" t="s">
        <v>50</v>
      </c>
      <c r="B21" s="4" t="s">
        <v>52</v>
      </c>
      <c r="C21" s="10">
        <v>135126</v>
      </c>
      <c r="D21" s="10" t="s">
        <v>49</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v>107</v>
      </c>
      <c r="M21" s="5">
        <v>69.400000000000006</v>
      </c>
      <c r="N21" s="5">
        <v>190.4</v>
      </c>
      <c r="O21" s="5">
        <v>3.0510000000000002</v>
      </c>
      <c r="P21" s="5">
        <v>15</v>
      </c>
      <c r="Q21" s="5">
        <v>25</v>
      </c>
      <c r="R21" s="6">
        <v>40987</v>
      </c>
      <c r="S21" s="5">
        <v>67.314462160000005</v>
      </c>
      <c r="T21" s="5" t="s">
        <v>220</v>
      </c>
      <c r="W21" s="1"/>
      <c r="X21" s="1"/>
    </row>
    <row r="22" spans="1:27" x14ac:dyDescent="0.3">
      <c r="A22" s="3" t="s">
        <v>50</v>
      </c>
      <c r="B22" s="4" t="s">
        <v>53</v>
      </c>
      <c r="C22" s="10">
        <v>24629</v>
      </c>
      <c r="D22" s="10" t="s">
        <v>54</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v>107.5</v>
      </c>
      <c r="M22" s="5">
        <v>72.5</v>
      </c>
      <c r="N22" s="5">
        <v>200.9</v>
      </c>
      <c r="O22" s="5">
        <v>3.33</v>
      </c>
      <c r="P22" s="5">
        <v>16.600000000000001</v>
      </c>
      <c r="Q22" s="5">
        <v>25</v>
      </c>
      <c r="R22" s="6">
        <v>40687</v>
      </c>
      <c r="S22" s="5">
        <v>69.991395600000004</v>
      </c>
      <c r="T22" s="5" t="s">
        <v>220</v>
      </c>
      <c r="Y22" s="14"/>
      <c r="Z22" s="14"/>
      <c r="AA22" s="14"/>
    </row>
    <row r="23" spans="1:27" x14ac:dyDescent="0.3">
      <c r="A23" s="3" t="s">
        <v>50</v>
      </c>
      <c r="B23" s="4" t="s">
        <v>55</v>
      </c>
      <c r="C23" s="10">
        <v>42593</v>
      </c>
      <c r="D23" s="10" t="s">
        <v>19</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v>110.5</v>
      </c>
      <c r="M23" s="5">
        <v>72.7</v>
      </c>
      <c r="N23" s="5">
        <v>197.9</v>
      </c>
      <c r="O23" s="5">
        <v>3.34</v>
      </c>
      <c r="P23" s="5">
        <v>17</v>
      </c>
      <c r="Q23" s="5">
        <v>27</v>
      </c>
      <c r="R23" s="6">
        <v>40899</v>
      </c>
      <c r="S23" s="5">
        <v>72.030917189999997</v>
      </c>
      <c r="T23" s="5" t="s">
        <v>220</v>
      </c>
    </row>
    <row r="24" spans="1:27" x14ac:dyDescent="0.3">
      <c r="A24" s="3" t="s">
        <v>50</v>
      </c>
      <c r="B24" s="4" t="s">
        <v>56</v>
      </c>
      <c r="C24" s="10">
        <v>26402</v>
      </c>
      <c r="D24" s="10" t="s">
        <v>19</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v>101.1</v>
      </c>
      <c r="M24" s="5">
        <v>74.099999999999994</v>
      </c>
      <c r="N24" s="5">
        <v>193.2</v>
      </c>
      <c r="O24" s="5">
        <v>3.5</v>
      </c>
      <c r="P24" s="5">
        <v>16.8</v>
      </c>
      <c r="Q24" s="5">
        <v>25</v>
      </c>
      <c r="R24" s="6">
        <v>40839</v>
      </c>
      <c r="S24" s="5">
        <v>81.118543329999994</v>
      </c>
      <c r="T24" s="5" t="s">
        <v>220</v>
      </c>
    </row>
    <row r="25" spans="1:27" x14ac:dyDescent="0.3">
      <c r="A25" s="3" t="s">
        <v>50</v>
      </c>
      <c r="B25" s="4" t="s">
        <v>57</v>
      </c>
      <c r="C25" s="10">
        <v>17947</v>
      </c>
      <c r="D25" s="10" t="s">
        <v>45</v>
      </c>
      <c r="E25" s="11">
        <v>55705</v>
      </c>
      <c r="F25" s="11">
        <v>36225</v>
      </c>
      <c r="G25" s="12">
        <f t="shared" si="0"/>
        <v>0.65030069114083111</v>
      </c>
      <c r="H25" s="12" t="str">
        <f t="shared" si="1"/>
        <v>POOR</v>
      </c>
      <c r="I25" s="5">
        <v>5.7</v>
      </c>
      <c r="J25" s="5">
        <v>345</v>
      </c>
      <c r="K25" s="5" t="str" cm="1">
        <f t="array" ref="K25">_xlfn.IFS(J25&gt;299,"High HP",J25&gt;99,"Medium HP",J25&lt;100,"Low HP")</f>
        <v>High HP</v>
      </c>
      <c r="L25" s="5">
        <v>104.5</v>
      </c>
      <c r="M25" s="5">
        <v>73.599999999999994</v>
      </c>
      <c r="N25" s="5">
        <v>179.7</v>
      </c>
      <c r="O25" s="5">
        <v>3.21</v>
      </c>
      <c r="P25" s="5">
        <v>19.100000000000001</v>
      </c>
      <c r="Q25" s="5">
        <v>22</v>
      </c>
      <c r="R25" s="6">
        <v>41041</v>
      </c>
      <c r="S25" s="5">
        <v>141.14115000000001</v>
      </c>
      <c r="T25" s="5" t="s">
        <v>220</v>
      </c>
    </row>
    <row r="26" spans="1:27" x14ac:dyDescent="0.3">
      <c r="A26" s="3" t="s">
        <v>50</v>
      </c>
      <c r="B26" s="4" t="s">
        <v>58</v>
      </c>
      <c r="C26" s="10">
        <v>32299</v>
      </c>
      <c r="D26" s="10" t="s">
        <v>47</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v>97.1</v>
      </c>
      <c r="M26" s="5">
        <v>66.7</v>
      </c>
      <c r="N26" s="5">
        <v>174.3</v>
      </c>
      <c r="O26" s="5">
        <v>2.3980000000000001</v>
      </c>
      <c r="P26" s="5">
        <v>13.2</v>
      </c>
      <c r="Q26" s="5">
        <v>33</v>
      </c>
      <c r="R26" s="6">
        <v>40797</v>
      </c>
      <c r="S26" s="5">
        <v>48.297636099999998</v>
      </c>
      <c r="T26" s="5" t="s">
        <v>220</v>
      </c>
    </row>
    <row r="27" spans="1:27" x14ac:dyDescent="0.3">
      <c r="A27" s="3" t="s">
        <v>50</v>
      </c>
      <c r="B27" s="4" t="s">
        <v>59</v>
      </c>
      <c r="C27" s="10">
        <v>21855</v>
      </c>
      <c r="D27" s="10" t="s">
        <v>47</v>
      </c>
      <c r="E27" s="11">
        <v>9235</v>
      </c>
      <c r="F27" s="11">
        <v>5160</v>
      </c>
      <c r="G27" s="12">
        <f t="shared" si="0"/>
        <v>0.55874390904168925</v>
      </c>
      <c r="H27" s="12" t="str">
        <f t="shared" si="1"/>
        <v>POOR</v>
      </c>
      <c r="I27" s="5">
        <v>1</v>
      </c>
      <c r="J27" s="5">
        <v>55</v>
      </c>
      <c r="K27" s="5" t="str" cm="1">
        <f t="array" ref="K27">_xlfn.IFS(J27&gt;299,"High HP",J27&gt;99,"Medium HP",J27&lt;100,"Low HP")</f>
        <v>Low HP</v>
      </c>
      <c r="L27" s="5">
        <v>93.1</v>
      </c>
      <c r="M27" s="5">
        <v>62.6</v>
      </c>
      <c r="N27" s="5">
        <v>149.4</v>
      </c>
      <c r="O27" s="5">
        <v>1.895</v>
      </c>
      <c r="P27" s="5">
        <v>10.3</v>
      </c>
      <c r="Q27" s="5">
        <v>45</v>
      </c>
      <c r="R27" s="6">
        <v>41012</v>
      </c>
      <c r="S27" s="5">
        <v>23.276272330000001</v>
      </c>
      <c r="T27" s="5" t="s">
        <v>220</v>
      </c>
    </row>
    <row r="28" spans="1:27" x14ac:dyDescent="0.3">
      <c r="A28" s="3" t="s">
        <v>50</v>
      </c>
      <c r="B28" s="4" t="s">
        <v>60</v>
      </c>
      <c r="C28" s="10">
        <v>107995</v>
      </c>
      <c r="D28" s="10" t="s">
        <v>19</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v>110.5</v>
      </c>
      <c r="M28" s="5">
        <v>73</v>
      </c>
      <c r="N28" s="5">
        <v>200</v>
      </c>
      <c r="O28" s="5">
        <v>3.3889999999999998</v>
      </c>
      <c r="P28" s="5">
        <v>17</v>
      </c>
      <c r="Q28" s="5">
        <v>27</v>
      </c>
      <c r="R28" s="6">
        <v>40712</v>
      </c>
      <c r="S28" s="5">
        <v>71.838039440000003</v>
      </c>
      <c r="T28" s="5" t="s">
        <v>220</v>
      </c>
    </row>
    <row r="29" spans="1:27" x14ac:dyDescent="0.3">
      <c r="A29" s="3" t="s">
        <v>61</v>
      </c>
      <c r="B29" s="4" t="s">
        <v>62</v>
      </c>
      <c r="C29" s="10">
        <v>7854</v>
      </c>
      <c r="D29" s="10" t="s">
        <v>19</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v>103.7</v>
      </c>
      <c r="M29" s="5">
        <v>69.7</v>
      </c>
      <c r="N29" s="5">
        <v>190.9</v>
      </c>
      <c r="O29" s="5">
        <v>2.9670000000000001</v>
      </c>
      <c r="P29" s="5">
        <v>15.9</v>
      </c>
      <c r="Q29" s="5">
        <v>24</v>
      </c>
      <c r="R29" s="6">
        <v>40924</v>
      </c>
      <c r="S29" s="5">
        <v>65.957183959999995</v>
      </c>
      <c r="T29" s="5" t="s">
        <v>220</v>
      </c>
    </row>
    <row r="30" spans="1:27" x14ac:dyDescent="0.3">
      <c r="A30" s="3" t="s">
        <v>61</v>
      </c>
      <c r="B30" s="4" t="s">
        <v>63</v>
      </c>
      <c r="C30" s="10">
        <v>32775</v>
      </c>
      <c r="D30" s="10" t="s">
        <v>19</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v>106</v>
      </c>
      <c r="M30" s="5">
        <v>69.2</v>
      </c>
      <c r="N30" s="5">
        <v>193</v>
      </c>
      <c r="O30" s="5">
        <v>3.3319999999999999</v>
      </c>
      <c r="P30" s="5">
        <v>16</v>
      </c>
      <c r="Q30" s="5">
        <v>24</v>
      </c>
      <c r="R30" s="6">
        <v>40864</v>
      </c>
      <c r="S30" s="5">
        <v>69.521355049999997</v>
      </c>
      <c r="T30" s="5" t="s">
        <v>220</v>
      </c>
    </row>
    <row r="31" spans="1:27" x14ac:dyDescent="0.3">
      <c r="A31" s="3" t="s">
        <v>61</v>
      </c>
      <c r="B31" s="4" t="s">
        <v>64</v>
      </c>
      <c r="C31" s="10">
        <v>31148</v>
      </c>
      <c r="D31" s="10" t="s">
        <v>19</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v>113</v>
      </c>
      <c r="M31" s="5">
        <v>74.400000000000006</v>
      </c>
      <c r="N31" s="5">
        <v>209.1</v>
      </c>
      <c r="O31" s="5">
        <v>3.452</v>
      </c>
      <c r="P31" s="5">
        <v>17</v>
      </c>
      <c r="Q31" s="5">
        <v>26</v>
      </c>
      <c r="R31" s="6">
        <v>41066</v>
      </c>
      <c r="S31" s="5">
        <v>80.02378204</v>
      </c>
      <c r="T31" s="5" t="s">
        <v>220</v>
      </c>
    </row>
    <row r="32" spans="1:27" x14ac:dyDescent="0.3">
      <c r="A32" s="3" t="s">
        <v>61</v>
      </c>
      <c r="B32" s="4" t="s">
        <v>65</v>
      </c>
      <c r="C32" s="10">
        <v>32305.999999999996</v>
      </c>
      <c r="D32" s="10" t="s">
        <v>19</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v>108</v>
      </c>
      <c r="M32" s="5">
        <v>71</v>
      </c>
      <c r="N32" s="5">
        <v>186</v>
      </c>
      <c r="O32" s="5">
        <v>2.911</v>
      </c>
      <c r="P32" s="5">
        <v>16</v>
      </c>
      <c r="Q32" s="5">
        <v>27</v>
      </c>
      <c r="R32" s="6">
        <v>40822</v>
      </c>
      <c r="S32" s="5">
        <v>53.566199869999998</v>
      </c>
      <c r="T32" s="5" t="s">
        <v>220</v>
      </c>
    </row>
    <row r="33" spans="1:20" x14ac:dyDescent="0.3">
      <c r="A33" s="3" t="s">
        <v>61</v>
      </c>
      <c r="B33" s="4" t="s">
        <v>66</v>
      </c>
      <c r="C33" s="10">
        <v>13462</v>
      </c>
      <c r="D33" s="10" t="s">
        <v>19</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v>113</v>
      </c>
      <c r="M33" s="5">
        <v>74.400000000000006</v>
      </c>
      <c r="N33" s="5">
        <v>207.7</v>
      </c>
      <c r="O33" s="5">
        <v>3.5640000000000001</v>
      </c>
      <c r="P33" s="5">
        <v>17</v>
      </c>
      <c r="Q33" s="5">
        <v>23</v>
      </c>
      <c r="R33" s="6">
        <v>41037</v>
      </c>
      <c r="S33" s="5">
        <v>101.3292807</v>
      </c>
      <c r="T33" s="5" t="s">
        <v>220</v>
      </c>
    </row>
    <row r="34" spans="1:20" x14ac:dyDescent="0.3">
      <c r="A34" s="3" t="s">
        <v>61</v>
      </c>
      <c r="B34" s="4" t="s">
        <v>67</v>
      </c>
      <c r="C34" s="10">
        <v>30696</v>
      </c>
      <c r="D34" s="10" t="s">
        <v>19</v>
      </c>
      <c r="E34" s="11">
        <v>29185</v>
      </c>
      <c r="F34" s="11">
        <v>18425</v>
      </c>
      <c r="G34" s="12">
        <f t="shared" ref="G34:G97" si="2">SUM(F34/E34)</f>
        <v>0.63131745759808122</v>
      </c>
      <c r="H34" s="12" t="str">
        <f t="shared" si="1"/>
        <v>POOR</v>
      </c>
      <c r="I34" s="5">
        <v>3.5</v>
      </c>
      <c r="J34" s="5">
        <v>253</v>
      </c>
      <c r="K34" s="5" t="str" cm="1">
        <f t="array" ref="K34">_xlfn.IFS(J34&gt;299,"High HP",J34&gt;99,"Medium HP",J34&lt;100,"Low HP")</f>
        <v>Medium HP</v>
      </c>
      <c r="L34" s="5">
        <v>113</v>
      </c>
      <c r="M34" s="5">
        <v>74.400000000000006</v>
      </c>
      <c r="N34" s="5">
        <v>197.8</v>
      </c>
      <c r="O34" s="5">
        <v>3.5670000000000002</v>
      </c>
      <c r="P34" s="5">
        <v>17</v>
      </c>
      <c r="Q34" s="5">
        <v>23</v>
      </c>
      <c r="R34" s="6">
        <v>40949</v>
      </c>
      <c r="S34" s="5">
        <v>101.6552441</v>
      </c>
      <c r="T34" s="5" t="s">
        <v>220</v>
      </c>
    </row>
    <row r="35" spans="1:20" x14ac:dyDescent="0.3">
      <c r="A35" s="3" t="s">
        <v>68</v>
      </c>
      <c r="B35" s="4" t="s">
        <v>69</v>
      </c>
      <c r="C35" s="10">
        <v>76034</v>
      </c>
      <c r="D35" s="10" t="s">
        <v>38</v>
      </c>
      <c r="E35" s="11">
        <v>12640</v>
      </c>
      <c r="F35" s="11">
        <v>7750</v>
      </c>
      <c r="G35" s="12">
        <f t="shared" si="2"/>
        <v>0.61313291139240511</v>
      </c>
      <c r="H35" s="12" t="str">
        <f t="shared" si="1"/>
        <v>POOR</v>
      </c>
      <c r="I35" s="5">
        <v>2</v>
      </c>
      <c r="J35" s="5">
        <v>132</v>
      </c>
      <c r="K35" s="5" t="str" cm="1">
        <f t="array" ref="K35">_xlfn.IFS(J35&gt;299,"High HP",J35&gt;99,"Medium HP",J35&lt;100,"Low HP")</f>
        <v>Medium HP</v>
      </c>
      <c r="L35" s="5">
        <v>105</v>
      </c>
      <c r="M35" s="5">
        <v>74.400000000000006</v>
      </c>
      <c r="N35" s="5">
        <v>174.4</v>
      </c>
      <c r="O35" s="5">
        <v>2.5670000000000002</v>
      </c>
      <c r="P35" s="5">
        <v>12.5</v>
      </c>
      <c r="Q35" s="5">
        <v>29</v>
      </c>
      <c r="R35" s="6">
        <v>40889</v>
      </c>
      <c r="S35" s="5">
        <v>52.084898750000001</v>
      </c>
      <c r="T35" s="5" t="s">
        <v>220</v>
      </c>
    </row>
    <row r="36" spans="1:20" x14ac:dyDescent="0.3">
      <c r="A36" s="3" t="s">
        <v>68</v>
      </c>
      <c r="B36" s="4" t="s">
        <v>70</v>
      </c>
      <c r="C36" s="10">
        <v>4734</v>
      </c>
      <c r="D36" s="10" t="s">
        <v>49</v>
      </c>
      <c r="E36" s="11">
        <v>19045</v>
      </c>
      <c r="F36" s="11">
        <v>12545</v>
      </c>
      <c r="G36" s="12">
        <f t="shared" si="2"/>
        <v>0.65870307167235498</v>
      </c>
      <c r="H36" s="12" t="str">
        <f t="shared" si="1"/>
        <v>POOR</v>
      </c>
      <c r="I36" s="5">
        <v>2.5</v>
      </c>
      <c r="J36" s="5">
        <v>163</v>
      </c>
      <c r="K36" s="5" t="str" cm="1">
        <f t="array" ref="K36">_xlfn.IFS(J36&gt;299,"High HP",J36&gt;99,"Medium HP",J36&lt;100,"Low HP")</f>
        <v>Medium HP</v>
      </c>
      <c r="L36" s="5">
        <v>103.7</v>
      </c>
      <c r="M36" s="5">
        <v>69.099999999999994</v>
      </c>
      <c r="N36" s="5">
        <v>190.2</v>
      </c>
      <c r="O36" s="5">
        <v>2.879</v>
      </c>
      <c r="P36" s="5">
        <v>15.9</v>
      </c>
      <c r="Q36" s="5">
        <v>24</v>
      </c>
      <c r="R36" s="6">
        <v>41091</v>
      </c>
      <c r="S36" s="5">
        <v>65.650508340000002</v>
      </c>
      <c r="T36" s="5" t="s">
        <v>220</v>
      </c>
    </row>
    <row r="37" spans="1:20" x14ac:dyDescent="0.3">
      <c r="A37" s="3" t="s">
        <v>68</v>
      </c>
      <c r="B37" s="4" t="s">
        <v>71</v>
      </c>
      <c r="C37" s="10">
        <v>71186</v>
      </c>
      <c r="D37" s="10" t="s">
        <v>72</v>
      </c>
      <c r="E37" s="11">
        <v>20230</v>
      </c>
      <c r="F37" s="11">
        <v>10185</v>
      </c>
      <c r="G37" s="12">
        <f t="shared" si="2"/>
        <v>0.5034602076124568</v>
      </c>
      <c r="H37" s="12" t="str">
        <f t="shared" si="1"/>
        <v>POOR</v>
      </c>
      <c r="I37" s="5">
        <v>2.5</v>
      </c>
      <c r="J37" s="5">
        <v>168</v>
      </c>
      <c r="K37" s="5" t="str" cm="1">
        <f t="array" ref="K37">_xlfn.IFS(J37&gt;299,"High HP",J37&gt;99,"Medium HP",J37&lt;100,"Low HP")</f>
        <v>Medium HP</v>
      </c>
      <c r="L37" s="5">
        <v>108</v>
      </c>
      <c r="M37" s="5">
        <v>71</v>
      </c>
      <c r="N37" s="5">
        <v>186</v>
      </c>
      <c r="O37" s="5">
        <v>3.0579999999999998</v>
      </c>
      <c r="P37" s="5">
        <v>16</v>
      </c>
      <c r="Q37" s="5">
        <v>24</v>
      </c>
      <c r="R37" s="6">
        <v>40847</v>
      </c>
      <c r="S37" s="5">
        <v>67.876107840000003</v>
      </c>
      <c r="T37" s="5" t="s">
        <v>220</v>
      </c>
    </row>
    <row r="38" spans="1:20" x14ac:dyDescent="0.3">
      <c r="A38" s="3" t="s">
        <v>68</v>
      </c>
      <c r="B38" s="4" t="s">
        <v>73</v>
      </c>
      <c r="C38" s="10">
        <v>88028</v>
      </c>
      <c r="D38" s="10" t="s">
        <v>72</v>
      </c>
      <c r="E38" s="11">
        <v>22505</v>
      </c>
      <c r="F38" s="11">
        <v>12275</v>
      </c>
      <c r="G38" s="12">
        <f t="shared" si="2"/>
        <v>0.54543434792268386</v>
      </c>
      <c r="H38" s="12" t="str">
        <f t="shared" si="1"/>
        <v>POOR</v>
      </c>
      <c r="I38" s="5">
        <v>2.7</v>
      </c>
      <c r="J38" s="5">
        <v>202</v>
      </c>
      <c r="K38" s="5" t="str" cm="1">
        <f t="array" ref="K38">_xlfn.IFS(J38&gt;299,"High HP",J38&gt;99,"Medium HP",J38&lt;100,"Low HP")</f>
        <v>Medium HP</v>
      </c>
      <c r="L38" s="5">
        <v>113</v>
      </c>
      <c r="M38" s="5">
        <v>74.7</v>
      </c>
      <c r="N38" s="5">
        <v>203.7</v>
      </c>
      <c r="O38" s="5">
        <v>3.4889999999999999</v>
      </c>
      <c r="P38" s="5">
        <v>17</v>
      </c>
      <c r="Q38" s="5">
        <v>22</v>
      </c>
      <c r="R38" s="6">
        <v>41062</v>
      </c>
      <c r="S38" s="5">
        <v>80.831470170000003</v>
      </c>
      <c r="T38" s="5" t="s">
        <v>220</v>
      </c>
    </row>
    <row r="39" spans="1:20" x14ac:dyDescent="0.3">
      <c r="A39" s="3" t="s">
        <v>68</v>
      </c>
      <c r="B39" s="4" t="s">
        <v>74</v>
      </c>
      <c r="C39" s="10">
        <v>916</v>
      </c>
      <c r="D39" s="10" t="s">
        <v>72</v>
      </c>
      <c r="E39" s="11">
        <v>69725</v>
      </c>
      <c r="F39" s="11">
        <v>58470</v>
      </c>
      <c r="G39" s="12">
        <f t="shared" si="2"/>
        <v>0.83858013624955186</v>
      </c>
      <c r="H39" s="12" t="str">
        <f t="shared" si="1"/>
        <v>GOOD</v>
      </c>
      <c r="I39" s="5">
        <v>8</v>
      </c>
      <c r="J39" s="5">
        <v>450</v>
      </c>
      <c r="K39" s="5" t="str" cm="1">
        <f t="array" ref="K39">_xlfn.IFS(J39&gt;299,"High HP",J39&gt;99,"Medium HP",J39&lt;100,"Low HP")</f>
        <v>High HP</v>
      </c>
      <c r="L39" s="5">
        <v>96.2</v>
      </c>
      <c r="M39" s="5">
        <v>75.7</v>
      </c>
      <c r="N39" s="5">
        <v>176.7</v>
      </c>
      <c r="O39" s="5">
        <v>3.375</v>
      </c>
      <c r="P39" s="5">
        <v>19</v>
      </c>
      <c r="Q39" s="5">
        <v>16</v>
      </c>
      <c r="R39" s="6">
        <v>40762</v>
      </c>
      <c r="S39" s="5">
        <v>188.14432300000001</v>
      </c>
      <c r="T39" s="5" t="s">
        <v>220</v>
      </c>
    </row>
    <row r="40" spans="1:20" x14ac:dyDescent="0.3">
      <c r="A40" s="3" t="s">
        <v>68</v>
      </c>
      <c r="B40" s="4" t="s">
        <v>75</v>
      </c>
      <c r="C40" s="10">
        <v>227061</v>
      </c>
      <c r="D40" s="10" t="s">
        <v>19</v>
      </c>
      <c r="E40" s="11">
        <v>19460</v>
      </c>
      <c r="F40" s="11">
        <v>15060</v>
      </c>
      <c r="G40" s="12">
        <f t="shared" si="2"/>
        <v>0.77389516957862281</v>
      </c>
      <c r="H40" s="12" t="str">
        <f t="shared" si="1"/>
        <v>GOOD</v>
      </c>
      <c r="I40" s="5">
        <v>5.2</v>
      </c>
      <c r="J40" s="5">
        <v>230</v>
      </c>
      <c r="K40" s="5" t="str" cm="1">
        <f t="array" ref="K40">_xlfn.IFS(J40&gt;299,"High HP",J40&gt;99,"Medium HP",J40&lt;100,"Low HP")</f>
        <v>Medium HP</v>
      </c>
      <c r="L40" s="5">
        <v>138.69999999999999</v>
      </c>
      <c r="M40" s="5">
        <v>79.3</v>
      </c>
      <c r="N40" s="5">
        <v>224.2</v>
      </c>
      <c r="O40" s="5">
        <v>4.47</v>
      </c>
      <c r="P40" s="5">
        <v>26</v>
      </c>
      <c r="Q40" s="5">
        <v>17</v>
      </c>
      <c r="R40" s="6">
        <v>40974</v>
      </c>
      <c r="S40" s="5">
        <v>90.211700050000005</v>
      </c>
      <c r="T40" s="5" t="s">
        <v>221</v>
      </c>
    </row>
    <row r="41" spans="1:20" x14ac:dyDescent="0.3">
      <c r="A41" s="3" t="s">
        <v>68</v>
      </c>
      <c r="B41" s="4" t="s">
        <v>76</v>
      </c>
      <c r="C41" s="10">
        <v>16767</v>
      </c>
      <c r="D41" s="10" t="s">
        <v>40</v>
      </c>
      <c r="E41" s="11">
        <v>21315</v>
      </c>
      <c r="F41" s="11">
        <v>15510</v>
      </c>
      <c r="G41" s="12">
        <f t="shared" si="2"/>
        <v>0.72765657987332866</v>
      </c>
      <c r="H41" s="12" t="str">
        <f t="shared" si="1"/>
        <v>GOOD</v>
      </c>
      <c r="I41" s="5">
        <v>3.9</v>
      </c>
      <c r="J41" s="5">
        <v>175</v>
      </c>
      <c r="K41" s="5" t="str" cm="1">
        <f t="array" ref="K41">_xlfn.IFS(J41&gt;299,"High HP",J41&gt;99,"Medium HP",J41&lt;100,"Low HP")</f>
        <v>Medium HP</v>
      </c>
      <c r="L41" s="5">
        <v>109.6</v>
      </c>
      <c r="M41" s="5">
        <v>78.8</v>
      </c>
      <c r="N41" s="5">
        <v>192.6</v>
      </c>
      <c r="O41" s="5">
        <v>4.2450000000000001</v>
      </c>
      <c r="P41" s="5">
        <v>32</v>
      </c>
      <c r="Q41" s="5">
        <v>15</v>
      </c>
      <c r="R41" s="6">
        <v>40914</v>
      </c>
      <c r="S41" s="5">
        <v>71.135291609999996</v>
      </c>
      <c r="T41" s="5" t="s">
        <v>221</v>
      </c>
    </row>
    <row r="42" spans="1:20" x14ac:dyDescent="0.3">
      <c r="A42" s="3" t="s">
        <v>68</v>
      </c>
      <c r="B42" s="4" t="s">
        <v>77</v>
      </c>
      <c r="C42" s="10">
        <v>31038</v>
      </c>
      <c r="D42" s="10" t="s">
        <v>35</v>
      </c>
      <c r="E42" s="11">
        <v>18575</v>
      </c>
      <c r="F42" s="11">
        <v>13425</v>
      </c>
      <c r="G42" s="12">
        <f t="shared" si="2"/>
        <v>0.7227456258411844</v>
      </c>
      <c r="H42" s="12" t="str">
        <f t="shared" si="1"/>
        <v>GOOD</v>
      </c>
      <c r="I42" s="5">
        <v>3.9</v>
      </c>
      <c r="J42" s="5">
        <v>175</v>
      </c>
      <c r="K42" s="5" t="str" cm="1">
        <f t="array" ref="K42">_xlfn.IFS(J42&gt;299,"High HP",J42&gt;99,"Medium HP",J42&lt;100,"Low HP")</f>
        <v>Medium HP</v>
      </c>
      <c r="L42" s="5">
        <v>127.2</v>
      </c>
      <c r="M42" s="5">
        <v>78.8</v>
      </c>
      <c r="N42" s="5">
        <v>208.5</v>
      </c>
      <c r="O42" s="5">
        <v>4.298</v>
      </c>
      <c r="P42" s="5">
        <v>32</v>
      </c>
      <c r="Q42" s="5">
        <v>16</v>
      </c>
      <c r="R42" s="6">
        <v>41116</v>
      </c>
      <c r="S42" s="5">
        <v>70.078321540000005</v>
      </c>
      <c r="T42" s="5" t="s">
        <v>221</v>
      </c>
    </row>
    <row r="43" spans="1:20" x14ac:dyDescent="0.3">
      <c r="A43" s="3" t="s">
        <v>68</v>
      </c>
      <c r="B43" s="4" t="s">
        <v>78</v>
      </c>
      <c r="C43" s="10">
        <v>111313</v>
      </c>
      <c r="D43" s="10" t="s">
        <v>35</v>
      </c>
      <c r="E43" s="11">
        <v>16980</v>
      </c>
      <c r="F43" s="11">
        <v>11260</v>
      </c>
      <c r="G43" s="12">
        <f t="shared" si="2"/>
        <v>0.66313309776207308</v>
      </c>
      <c r="H43" s="12" t="str">
        <f t="shared" si="1"/>
        <v>POOR</v>
      </c>
      <c r="I43" s="5">
        <v>2.5</v>
      </c>
      <c r="J43" s="5">
        <v>120</v>
      </c>
      <c r="K43" s="5" t="str" cm="1">
        <f t="array" ref="K43">_xlfn.IFS(J43&gt;299,"High HP",J43&gt;99,"Medium HP",J43&lt;100,"Low HP")</f>
        <v>Medium HP</v>
      </c>
      <c r="L43" s="5">
        <v>131</v>
      </c>
      <c r="M43" s="5">
        <v>71.5</v>
      </c>
      <c r="N43" s="5">
        <v>215</v>
      </c>
      <c r="O43" s="5">
        <v>3.5569999999999999</v>
      </c>
      <c r="P43" s="5">
        <v>22</v>
      </c>
      <c r="Q43" s="5">
        <v>19</v>
      </c>
      <c r="R43" s="6">
        <v>40872</v>
      </c>
      <c r="S43" s="5">
        <v>49.64500177</v>
      </c>
      <c r="T43" s="5" t="s">
        <v>221</v>
      </c>
    </row>
    <row r="44" spans="1:20" x14ac:dyDescent="0.3">
      <c r="A44" s="3" t="s">
        <v>68</v>
      </c>
      <c r="B44" s="4" t="s">
        <v>79</v>
      </c>
      <c r="C44" s="10">
        <v>101323</v>
      </c>
      <c r="D44" s="10" t="s">
        <v>35</v>
      </c>
      <c r="E44" s="11">
        <v>26310</v>
      </c>
      <c r="F44" s="11">
        <v>21436</v>
      </c>
      <c r="G44" s="12">
        <f t="shared" si="2"/>
        <v>0.81474724439376667</v>
      </c>
      <c r="H44" s="12" t="str">
        <f t="shared" si="1"/>
        <v>GOOD</v>
      </c>
      <c r="I44" s="5">
        <v>5.2</v>
      </c>
      <c r="J44" s="5">
        <v>230</v>
      </c>
      <c r="K44" s="5" t="str" cm="1">
        <f t="array" ref="K44">_xlfn.IFS(J44&gt;299,"High HP",J44&gt;99,"Medium HP",J44&lt;100,"Low HP")</f>
        <v>Medium HP</v>
      </c>
      <c r="L44" s="5">
        <v>115.7</v>
      </c>
      <c r="M44" s="5">
        <v>71.7</v>
      </c>
      <c r="N44" s="5">
        <v>193.5</v>
      </c>
      <c r="O44" s="5">
        <v>4.3940000000000001</v>
      </c>
      <c r="P44" s="5">
        <v>25</v>
      </c>
      <c r="Q44" s="5">
        <v>17</v>
      </c>
      <c r="R44" s="6">
        <v>41087</v>
      </c>
      <c r="S44" s="5">
        <v>92.85412522</v>
      </c>
      <c r="T44" s="5" t="s">
        <v>221</v>
      </c>
    </row>
    <row r="45" spans="1:20" x14ac:dyDescent="0.3">
      <c r="A45" s="3" t="s">
        <v>68</v>
      </c>
      <c r="B45" s="4" t="s">
        <v>80</v>
      </c>
      <c r="C45" s="10">
        <v>181749</v>
      </c>
      <c r="D45" s="10" t="s">
        <v>19</v>
      </c>
      <c r="E45" s="11">
        <v>19565</v>
      </c>
      <c r="F45" s="11">
        <v>12025</v>
      </c>
      <c r="G45" s="12">
        <f t="shared" si="2"/>
        <v>0.61461794019933558</v>
      </c>
      <c r="H45" s="12" t="str">
        <f t="shared" si="1"/>
        <v>POOR</v>
      </c>
      <c r="I45" s="5">
        <v>2.4</v>
      </c>
      <c r="J45" s="5">
        <v>150</v>
      </c>
      <c r="K45" s="5" t="str" cm="1">
        <f t="array" ref="K45">_xlfn.IFS(J45&gt;299,"High HP",J45&gt;99,"Medium HP",J45&lt;100,"Low HP")</f>
        <v>Medium HP</v>
      </c>
      <c r="L45" s="5">
        <v>113.3</v>
      </c>
      <c r="M45" s="5">
        <v>76.8</v>
      </c>
      <c r="N45" s="5">
        <v>186.3</v>
      </c>
      <c r="O45" s="5">
        <v>3.5329999999999999</v>
      </c>
      <c r="P45" s="5">
        <v>20</v>
      </c>
      <c r="Q45" s="5">
        <v>24</v>
      </c>
      <c r="R45" s="6">
        <v>40787</v>
      </c>
      <c r="S45" s="5">
        <v>61.227000310000001</v>
      </c>
      <c r="T45" s="5" t="s">
        <v>221</v>
      </c>
    </row>
    <row r="46" spans="1:20" x14ac:dyDescent="0.3">
      <c r="A46" s="3" t="s">
        <v>81</v>
      </c>
      <c r="B46" s="4" t="s">
        <v>82</v>
      </c>
      <c r="C46" s="10">
        <v>70227</v>
      </c>
      <c r="D46" s="10" t="s">
        <v>47</v>
      </c>
      <c r="E46" s="11">
        <v>12070</v>
      </c>
      <c r="F46" s="11">
        <v>7425</v>
      </c>
      <c r="G46" s="12">
        <f t="shared" si="2"/>
        <v>0.61516155758077884</v>
      </c>
      <c r="H46" s="12" t="str">
        <f t="shared" si="1"/>
        <v>POOR</v>
      </c>
      <c r="I46" s="5">
        <v>2</v>
      </c>
      <c r="J46" s="5">
        <v>110</v>
      </c>
      <c r="K46" s="5" t="str" cm="1">
        <f t="array" ref="K46">_xlfn.IFS(J46&gt;299,"High HP",J46&gt;99,"Medium HP",J46&lt;100,"Low HP")</f>
        <v>Medium HP</v>
      </c>
      <c r="L46" s="5">
        <v>98.4</v>
      </c>
      <c r="M46" s="5">
        <v>67</v>
      </c>
      <c r="N46" s="5">
        <v>174.7</v>
      </c>
      <c r="O46" s="5">
        <v>2.468</v>
      </c>
      <c r="P46" s="5">
        <v>12.7</v>
      </c>
      <c r="Q46" s="5">
        <v>30</v>
      </c>
      <c r="R46" s="6">
        <v>40999</v>
      </c>
      <c r="S46" s="5">
        <v>44.083709460000001</v>
      </c>
      <c r="T46" s="5" t="s">
        <v>220</v>
      </c>
    </row>
    <row r="47" spans="1:20" x14ac:dyDescent="0.3">
      <c r="A47" s="3" t="s">
        <v>81</v>
      </c>
      <c r="B47" s="4" t="s">
        <v>83</v>
      </c>
      <c r="C47" s="10">
        <v>113369</v>
      </c>
      <c r="D47" s="10" t="s">
        <v>45</v>
      </c>
      <c r="E47" s="11">
        <v>21560</v>
      </c>
      <c r="F47" s="11">
        <v>12760</v>
      </c>
      <c r="G47" s="12">
        <f t="shared" si="2"/>
        <v>0.59183673469387754</v>
      </c>
      <c r="H47" s="12" t="str">
        <f t="shared" si="1"/>
        <v>POOR</v>
      </c>
      <c r="I47" s="5">
        <v>3.8</v>
      </c>
      <c r="J47" s="5">
        <v>190</v>
      </c>
      <c r="K47" s="5" t="str" cm="1">
        <f t="array" ref="K47">_xlfn.IFS(J47&gt;299,"High HP",J47&gt;99,"Medium HP",J47&lt;100,"Low HP")</f>
        <v>Medium HP</v>
      </c>
      <c r="L47" s="5">
        <v>101.3</v>
      </c>
      <c r="M47" s="5">
        <v>73.099999999999994</v>
      </c>
      <c r="N47" s="5">
        <v>183.2</v>
      </c>
      <c r="O47" s="5">
        <v>3.2029999999999998</v>
      </c>
      <c r="P47" s="5">
        <v>15.7</v>
      </c>
      <c r="Q47" s="5">
        <v>24</v>
      </c>
      <c r="R47" s="6">
        <v>40939</v>
      </c>
      <c r="S47" s="5">
        <v>76.509184559999994</v>
      </c>
      <c r="T47" s="5" t="s">
        <v>220</v>
      </c>
    </row>
    <row r="48" spans="1:20" x14ac:dyDescent="0.3">
      <c r="A48" s="3" t="s">
        <v>81</v>
      </c>
      <c r="B48" s="4" t="s">
        <v>84</v>
      </c>
      <c r="C48" s="10">
        <v>35068</v>
      </c>
      <c r="D48" s="10" t="s">
        <v>45</v>
      </c>
      <c r="E48" s="11">
        <v>17035</v>
      </c>
      <c r="F48" s="11">
        <v>8835</v>
      </c>
      <c r="G48" s="12">
        <f t="shared" si="2"/>
        <v>0.5186380980334605</v>
      </c>
      <c r="H48" s="12" t="str">
        <f t="shared" si="1"/>
        <v>POOR</v>
      </c>
      <c r="I48" s="5">
        <v>2.5</v>
      </c>
      <c r="J48" s="5">
        <v>170</v>
      </c>
      <c r="K48" s="5" t="str" cm="1">
        <f t="array" ref="K48">_xlfn.IFS(J48&gt;299,"High HP",J48&gt;99,"Medium HP",J48&lt;100,"Low HP")</f>
        <v>Medium HP</v>
      </c>
      <c r="L48" s="5">
        <v>106.5</v>
      </c>
      <c r="M48" s="5">
        <v>69.099999999999994</v>
      </c>
      <c r="N48" s="5">
        <v>184.6</v>
      </c>
      <c r="O48" s="5">
        <v>2.7690000000000001</v>
      </c>
      <c r="P48" s="5">
        <v>15</v>
      </c>
      <c r="Q48" s="5">
        <v>25</v>
      </c>
      <c r="R48" s="6">
        <v>41141</v>
      </c>
      <c r="S48" s="5">
        <v>67.351010720000005</v>
      </c>
      <c r="T48" s="5" t="s">
        <v>220</v>
      </c>
    </row>
    <row r="49" spans="1:20" x14ac:dyDescent="0.3">
      <c r="A49" s="3" t="s">
        <v>81</v>
      </c>
      <c r="B49" s="4" t="s">
        <v>85</v>
      </c>
      <c r="C49" s="10">
        <v>245815</v>
      </c>
      <c r="D49" s="10" t="s">
        <v>45</v>
      </c>
      <c r="E49" s="11">
        <v>17885</v>
      </c>
      <c r="F49" s="11">
        <v>10055</v>
      </c>
      <c r="G49" s="12">
        <f t="shared" si="2"/>
        <v>0.56220296337713171</v>
      </c>
      <c r="H49" s="12" t="str">
        <f t="shared" si="1"/>
        <v>POOR</v>
      </c>
      <c r="I49" s="5">
        <v>3</v>
      </c>
      <c r="J49" s="5">
        <v>155</v>
      </c>
      <c r="K49" s="5" t="str" cm="1">
        <f t="array" ref="K49">_xlfn.IFS(J49&gt;299,"High HP",J49&gt;99,"Medium HP",J49&lt;100,"Low HP")</f>
        <v>Medium HP</v>
      </c>
      <c r="L49" s="5">
        <v>108.5</v>
      </c>
      <c r="M49" s="5">
        <v>73</v>
      </c>
      <c r="N49" s="5">
        <v>197.6</v>
      </c>
      <c r="O49" s="5">
        <v>3.3679999999999999</v>
      </c>
      <c r="P49" s="5">
        <v>16</v>
      </c>
      <c r="Q49" s="5">
        <v>24</v>
      </c>
      <c r="R49" s="6">
        <v>40897</v>
      </c>
      <c r="S49" s="5">
        <v>62.503739500000002</v>
      </c>
      <c r="T49" s="5" t="s">
        <v>220</v>
      </c>
    </row>
    <row r="50" spans="1:20" x14ac:dyDescent="0.3">
      <c r="A50" s="3" t="s">
        <v>81</v>
      </c>
      <c r="B50" s="4" t="s">
        <v>86</v>
      </c>
      <c r="C50" s="10">
        <v>175670</v>
      </c>
      <c r="D50" s="10" t="s">
        <v>45</v>
      </c>
      <c r="E50" s="11">
        <v>12315</v>
      </c>
      <c r="F50" s="11">
        <v>8670</v>
      </c>
      <c r="G50" s="12">
        <f t="shared" si="2"/>
        <v>0.7040194884287454</v>
      </c>
      <c r="H50" s="12" t="str">
        <f t="shared" si="1"/>
        <v>GOOD</v>
      </c>
      <c r="I50" s="5">
        <v>2</v>
      </c>
      <c r="J50" s="5">
        <v>107</v>
      </c>
      <c r="K50" s="5" t="str" cm="1">
        <f t="array" ref="K50">_xlfn.IFS(J50&gt;299,"High HP",J50&gt;99,"Medium HP",J50&lt;100,"Low HP")</f>
        <v>Medium HP</v>
      </c>
      <c r="L50" s="5">
        <v>103</v>
      </c>
      <c r="M50" s="5">
        <v>66.900000000000006</v>
      </c>
      <c r="N50" s="5">
        <v>174.8</v>
      </c>
      <c r="O50" s="5">
        <v>2.5640000000000001</v>
      </c>
      <c r="P50" s="5">
        <v>13.2</v>
      </c>
      <c r="Q50" s="5">
        <v>30</v>
      </c>
      <c r="R50" s="6">
        <v>41112</v>
      </c>
      <c r="S50" s="5">
        <v>43.117132009999999</v>
      </c>
      <c r="T50" s="5" t="s">
        <v>220</v>
      </c>
    </row>
    <row r="51" spans="1:20" x14ac:dyDescent="0.3">
      <c r="A51" s="3" t="s">
        <v>81</v>
      </c>
      <c r="B51" s="4" t="s">
        <v>87</v>
      </c>
      <c r="C51" s="10">
        <v>63403</v>
      </c>
      <c r="D51" s="10" t="s">
        <v>19</v>
      </c>
      <c r="E51" s="11">
        <v>22195</v>
      </c>
      <c r="F51" s="11">
        <v>14210</v>
      </c>
      <c r="G51" s="12">
        <f t="shared" si="2"/>
        <v>0.64023428700157692</v>
      </c>
      <c r="H51" s="12" t="str">
        <f t="shared" si="1"/>
        <v>POOR</v>
      </c>
      <c r="I51" s="5">
        <v>4.5999999999999996</v>
      </c>
      <c r="J51" s="5">
        <v>200</v>
      </c>
      <c r="K51" s="5" t="str" cm="1">
        <f t="array" ref="K51">_xlfn.IFS(J51&gt;299,"High HP",J51&gt;99,"Medium HP",J51&lt;100,"Low HP")</f>
        <v>Medium HP</v>
      </c>
      <c r="L51" s="5">
        <v>114.7</v>
      </c>
      <c r="M51" s="5">
        <v>78.2</v>
      </c>
      <c r="N51" s="5">
        <v>212</v>
      </c>
      <c r="O51" s="5">
        <v>3.9079999999999999</v>
      </c>
      <c r="P51" s="5">
        <v>19</v>
      </c>
      <c r="Q51" s="5">
        <v>21</v>
      </c>
      <c r="R51" s="6">
        <v>40812</v>
      </c>
      <c r="S51" s="5">
        <v>80.499536710000001</v>
      </c>
      <c r="T51" s="5" t="s">
        <v>220</v>
      </c>
    </row>
    <row r="52" spans="1:20" x14ac:dyDescent="0.3">
      <c r="A52" s="3" t="s">
        <v>81</v>
      </c>
      <c r="B52" s="4" t="s">
        <v>88</v>
      </c>
      <c r="C52" s="10">
        <v>276747</v>
      </c>
      <c r="D52" s="10" t="s">
        <v>19</v>
      </c>
      <c r="E52" s="11">
        <v>31930</v>
      </c>
      <c r="F52" s="11">
        <v>16640</v>
      </c>
      <c r="G52" s="12">
        <f t="shared" si="2"/>
        <v>0.52113999373629816</v>
      </c>
      <c r="H52" s="12" t="str">
        <f t="shared" si="1"/>
        <v>POOR</v>
      </c>
      <c r="I52" s="5">
        <v>4</v>
      </c>
      <c r="J52" s="5">
        <v>210</v>
      </c>
      <c r="K52" s="5" t="str" cm="1">
        <f t="array" ref="K52">_xlfn.IFS(J52&gt;299,"High HP",J52&gt;99,"Medium HP",J52&lt;100,"Low HP")</f>
        <v>Medium HP</v>
      </c>
      <c r="L52" s="5">
        <v>111.6</v>
      </c>
      <c r="M52" s="5">
        <v>70.2</v>
      </c>
      <c r="N52" s="5">
        <v>190.7</v>
      </c>
      <c r="O52" s="5">
        <v>3.8759999999999999</v>
      </c>
      <c r="P52" s="5">
        <v>21</v>
      </c>
      <c r="Q52" s="5">
        <v>19</v>
      </c>
      <c r="R52" s="6">
        <v>41024</v>
      </c>
      <c r="S52" s="5">
        <v>87.635495779999999</v>
      </c>
      <c r="T52" s="5" t="s">
        <v>221</v>
      </c>
    </row>
    <row r="53" spans="1:20" x14ac:dyDescent="0.3">
      <c r="A53" s="3" t="s">
        <v>81</v>
      </c>
      <c r="B53" s="4" t="s">
        <v>89</v>
      </c>
      <c r="C53" s="10">
        <v>155787</v>
      </c>
      <c r="D53" s="10" t="s">
        <v>54</v>
      </c>
      <c r="E53" s="11">
        <v>21410</v>
      </c>
      <c r="F53" s="11">
        <v>13175</v>
      </c>
      <c r="G53" s="12">
        <f t="shared" si="2"/>
        <v>0.6153666510976179</v>
      </c>
      <c r="H53" s="12" t="str">
        <f t="shared" si="1"/>
        <v>POOR</v>
      </c>
      <c r="I53" s="5">
        <v>3</v>
      </c>
      <c r="J53" s="5">
        <v>150</v>
      </c>
      <c r="K53" s="5" t="str" cm="1">
        <f t="array" ref="K53">_xlfn.IFS(J53&gt;299,"High HP",J53&gt;99,"Medium HP",J53&lt;100,"Low HP")</f>
        <v>Medium HP</v>
      </c>
      <c r="L53" s="5">
        <v>120.7</v>
      </c>
      <c r="M53" s="5">
        <v>76.599999999999994</v>
      </c>
      <c r="N53" s="5">
        <v>200.9</v>
      </c>
      <c r="O53" s="5">
        <v>3.7610000000000001</v>
      </c>
      <c r="P53" s="5">
        <v>26</v>
      </c>
      <c r="Q53" s="5">
        <v>21</v>
      </c>
      <c r="R53" s="6">
        <v>40964</v>
      </c>
      <c r="S53" s="5">
        <v>62.095048390000002</v>
      </c>
      <c r="T53" s="5" t="s">
        <v>221</v>
      </c>
    </row>
    <row r="54" spans="1:20" x14ac:dyDescent="0.3">
      <c r="A54" s="3" t="s">
        <v>81</v>
      </c>
      <c r="B54" s="4" t="s">
        <v>90</v>
      </c>
      <c r="C54" s="10">
        <v>125338</v>
      </c>
      <c r="D54" s="10" t="s">
        <v>54</v>
      </c>
      <c r="E54" s="11">
        <v>36135</v>
      </c>
      <c r="F54" s="11">
        <v>23575</v>
      </c>
      <c r="G54" s="12">
        <f t="shared" si="2"/>
        <v>0.65241455652414559</v>
      </c>
      <c r="H54" s="12" t="str">
        <f t="shared" si="1"/>
        <v>POOR</v>
      </c>
      <c r="I54" s="5">
        <v>4.5999999999999996</v>
      </c>
      <c r="J54" s="5">
        <v>240</v>
      </c>
      <c r="K54" s="5" t="str" cm="1">
        <f t="array" ref="K54">_xlfn.IFS(J54&gt;299,"High HP",J54&gt;99,"Medium HP",J54&lt;100,"Low HP")</f>
        <v>Medium HP</v>
      </c>
      <c r="L54" s="5">
        <v>119</v>
      </c>
      <c r="M54" s="5">
        <v>78.7</v>
      </c>
      <c r="N54" s="5">
        <v>204.6</v>
      </c>
      <c r="O54" s="5">
        <v>4.8079999999999998</v>
      </c>
      <c r="P54" s="5">
        <v>26</v>
      </c>
      <c r="Q54" s="5">
        <v>16</v>
      </c>
      <c r="R54" s="6">
        <v>41166</v>
      </c>
      <c r="S54" s="5">
        <v>100.0248023</v>
      </c>
      <c r="T54" s="5" t="s">
        <v>221</v>
      </c>
    </row>
    <row r="55" spans="1:20" x14ac:dyDescent="0.3">
      <c r="A55" s="3" t="s">
        <v>81</v>
      </c>
      <c r="B55" s="4" t="s">
        <v>91</v>
      </c>
      <c r="C55" s="10">
        <v>220650</v>
      </c>
      <c r="D55" s="10" t="s">
        <v>54</v>
      </c>
      <c r="E55" s="11">
        <v>12050</v>
      </c>
      <c r="F55" s="11">
        <v>7850</v>
      </c>
      <c r="G55" s="12">
        <f t="shared" si="2"/>
        <v>0.65145228215767637</v>
      </c>
      <c r="H55" s="12" t="str">
        <f t="shared" si="1"/>
        <v>POOR</v>
      </c>
      <c r="I55" s="5">
        <v>2.5</v>
      </c>
      <c r="J55" s="5">
        <v>119</v>
      </c>
      <c r="K55" s="5" t="str" cm="1">
        <f t="array" ref="K55">_xlfn.IFS(J55&gt;299,"High HP",J55&gt;99,"Medium HP",J55&lt;100,"Low HP")</f>
        <v>Medium HP</v>
      </c>
      <c r="L55" s="5">
        <v>117.5</v>
      </c>
      <c r="M55" s="5">
        <v>69.400000000000006</v>
      </c>
      <c r="N55" s="5">
        <v>200.7</v>
      </c>
      <c r="O55" s="5">
        <v>3.0859999999999999</v>
      </c>
      <c r="P55" s="5">
        <v>20</v>
      </c>
      <c r="Q55" s="5">
        <v>23</v>
      </c>
      <c r="R55" s="6">
        <v>40922</v>
      </c>
      <c r="S55" s="5">
        <v>47.389531310000002</v>
      </c>
      <c r="T55" s="5" t="s">
        <v>221</v>
      </c>
    </row>
    <row r="56" spans="1:20" x14ac:dyDescent="0.3">
      <c r="A56" s="3" t="s">
        <v>81</v>
      </c>
      <c r="B56" s="4" t="s">
        <v>92</v>
      </c>
      <c r="C56" s="10">
        <v>540561</v>
      </c>
      <c r="D56" s="10" t="s">
        <v>22</v>
      </c>
      <c r="E56" s="11">
        <v>26935</v>
      </c>
      <c r="F56" s="11">
        <v>15075</v>
      </c>
      <c r="G56" s="12">
        <f t="shared" si="2"/>
        <v>0.55968071282717657</v>
      </c>
      <c r="H56" s="12" t="str">
        <f t="shared" si="1"/>
        <v>POOR</v>
      </c>
      <c r="I56" s="5">
        <v>4.5999999999999996</v>
      </c>
      <c r="J56" s="5">
        <v>220</v>
      </c>
      <c r="K56" s="5" t="str" cm="1">
        <f t="array" ref="K56">_xlfn.IFS(J56&gt;299,"High HP",J56&gt;99,"Medium HP",J56&lt;100,"Low HP")</f>
        <v>Medium HP</v>
      </c>
      <c r="L56" s="5">
        <v>138.5</v>
      </c>
      <c r="M56" s="5">
        <v>79.099999999999994</v>
      </c>
      <c r="N56" s="5">
        <v>224.5</v>
      </c>
      <c r="O56" s="5">
        <v>4.2409999999999997</v>
      </c>
      <c r="P56" s="5">
        <v>25.1</v>
      </c>
      <c r="Q56" s="5">
        <v>18</v>
      </c>
      <c r="R56" s="6">
        <v>41137</v>
      </c>
      <c r="S56" s="5">
        <v>89.401934729999994</v>
      </c>
      <c r="T56" s="5" t="s">
        <v>221</v>
      </c>
    </row>
    <row r="57" spans="1:20" x14ac:dyDescent="0.3">
      <c r="A57" s="3" t="s">
        <v>93</v>
      </c>
      <c r="B57" s="4" t="s">
        <v>94</v>
      </c>
      <c r="C57" s="10">
        <v>199685</v>
      </c>
      <c r="D57" s="10" t="s">
        <v>45</v>
      </c>
      <c r="E57" s="11">
        <v>12885</v>
      </c>
      <c r="F57" s="11">
        <v>9850</v>
      </c>
      <c r="G57" s="12">
        <f t="shared" si="2"/>
        <v>0.76445479239425684</v>
      </c>
      <c r="H57" s="12" t="str">
        <f t="shared" si="1"/>
        <v>GOOD</v>
      </c>
      <c r="I57" s="5">
        <v>1.6</v>
      </c>
      <c r="J57" s="5">
        <v>106</v>
      </c>
      <c r="K57" s="5" t="str" cm="1">
        <f t="array" ref="K57">_xlfn.IFS(J57&gt;299,"High HP",J57&gt;99,"Medium HP",J57&lt;100,"Low HP")</f>
        <v>Medium HP</v>
      </c>
      <c r="L57" s="5">
        <v>103.2</v>
      </c>
      <c r="M57" s="5">
        <v>67.099999999999994</v>
      </c>
      <c r="N57" s="5">
        <v>175.1</v>
      </c>
      <c r="O57" s="5">
        <v>2.339</v>
      </c>
      <c r="P57" s="5">
        <v>11.9</v>
      </c>
      <c r="Q57" s="5">
        <v>32</v>
      </c>
      <c r="R57" s="6">
        <v>40837</v>
      </c>
      <c r="S57" s="5">
        <v>42.879097340000001</v>
      </c>
      <c r="T57" s="5" t="s">
        <v>220</v>
      </c>
    </row>
    <row r="58" spans="1:20" x14ac:dyDescent="0.3">
      <c r="A58" s="3" t="s">
        <v>93</v>
      </c>
      <c r="B58" s="4" t="s">
        <v>95</v>
      </c>
      <c r="C58" s="10">
        <v>230902</v>
      </c>
      <c r="D58" s="10" t="s">
        <v>45</v>
      </c>
      <c r="E58" s="11">
        <v>15350</v>
      </c>
      <c r="F58" s="11">
        <v>13210</v>
      </c>
      <c r="G58" s="12">
        <f t="shared" si="2"/>
        <v>0.86058631921824102</v>
      </c>
      <c r="H58" s="12" t="str">
        <f t="shared" si="1"/>
        <v>GOOD</v>
      </c>
      <c r="I58" s="5">
        <v>2.2999999999999998</v>
      </c>
      <c r="J58" s="5">
        <v>135</v>
      </c>
      <c r="K58" s="5" t="str" cm="1">
        <f t="array" ref="K58">_xlfn.IFS(J58&gt;299,"High HP",J58&gt;99,"Medium HP",J58&lt;100,"Low HP")</f>
        <v>Medium HP</v>
      </c>
      <c r="L58" s="5">
        <v>106.9</v>
      </c>
      <c r="M58" s="5">
        <v>70.3</v>
      </c>
      <c r="N58" s="5">
        <v>188.8</v>
      </c>
      <c r="O58" s="5">
        <v>2.9319999999999999</v>
      </c>
      <c r="P58" s="5">
        <v>17.100000000000001</v>
      </c>
      <c r="Q58" s="5">
        <v>27</v>
      </c>
      <c r="R58" s="6">
        <v>41049</v>
      </c>
      <c r="S58" s="5">
        <v>54.269548290000003</v>
      </c>
      <c r="T58" s="5" t="s">
        <v>220</v>
      </c>
    </row>
    <row r="59" spans="1:20" x14ac:dyDescent="0.3">
      <c r="A59" s="3" t="s">
        <v>93</v>
      </c>
      <c r="B59" s="4" t="s">
        <v>96</v>
      </c>
      <c r="C59" s="10">
        <v>73203</v>
      </c>
      <c r="D59" s="10" t="s">
        <v>49</v>
      </c>
      <c r="E59" s="11">
        <v>20550</v>
      </c>
      <c r="F59" s="11">
        <v>17710</v>
      </c>
      <c r="G59" s="12">
        <f t="shared" si="2"/>
        <v>0.8618004866180049</v>
      </c>
      <c r="H59" s="12" t="str">
        <f t="shared" si="1"/>
        <v>GOOD</v>
      </c>
      <c r="I59" s="5">
        <v>2</v>
      </c>
      <c r="J59" s="5">
        <v>146</v>
      </c>
      <c r="K59" s="5" t="str" cm="1">
        <f t="array" ref="K59">_xlfn.IFS(J59&gt;299,"High HP",J59&gt;99,"Medium HP",J59&lt;100,"Low HP")</f>
        <v>Medium HP</v>
      </c>
      <c r="L59" s="5">
        <v>103.2</v>
      </c>
      <c r="M59" s="5">
        <v>68.900000000000006</v>
      </c>
      <c r="N59" s="5">
        <v>177.6</v>
      </c>
      <c r="O59" s="5">
        <v>3.2189999999999999</v>
      </c>
      <c r="P59" s="5">
        <v>15.3</v>
      </c>
      <c r="Q59" s="5">
        <v>24</v>
      </c>
      <c r="R59" s="6">
        <v>40989</v>
      </c>
      <c r="S59" s="5">
        <v>60.087966620000003</v>
      </c>
      <c r="T59" s="5" t="s">
        <v>221</v>
      </c>
    </row>
    <row r="60" spans="1:20" x14ac:dyDescent="0.3">
      <c r="A60" s="3" t="s">
        <v>93</v>
      </c>
      <c r="B60" s="4" t="s">
        <v>97</v>
      </c>
      <c r="C60" s="10">
        <v>12855</v>
      </c>
      <c r="D60" s="10" t="s">
        <v>49</v>
      </c>
      <c r="E60" s="11">
        <v>26600</v>
      </c>
      <c r="F60" s="11">
        <v>17525</v>
      </c>
      <c r="G60" s="12">
        <f t="shared" si="2"/>
        <v>0.65883458646616544</v>
      </c>
      <c r="H60" s="12" t="str">
        <f t="shared" si="1"/>
        <v>POOR</v>
      </c>
      <c r="I60" s="5">
        <v>3.2</v>
      </c>
      <c r="J60" s="5">
        <v>205</v>
      </c>
      <c r="K60" s="5" t="str" cm="1">
        <f t="array" ref="K60">_xlfn.IFS(J60&gt;299,"High HP",J60&gt;99,"Medium HP",J60&lt;100,"Low HP")</f>
        <v>Medium HP</v>
      </c>
      <c r="L60" s="5">
        <v>106.4</v>
      </c>
      <c r="M60" s="5">
        <v>70.400000000000006</v>
      </c>
      <c r="N60" s="5">
        <v>178.2</v>
      </c>
      <c r="O60" s="5">
        <v>3.8570000000000002</v>
      </c>
      <c r="P60" s="5">
        <v>21.1</v>
      </c>
      <c r="Q60" s="5">
        <v>19</v>
      </c>
      <c r="R60" s="6">
        <v>41191</v>
      </c>
      <c r="S60" s="5">
        <v>83.602500800000001</v>
      </c>
      <c r="T60" s="5" t="s">
        <v>221</v>
      </c>
    </row>
    <row r="61" spans="1:20" x14ac:dyDescent="0.3">
      <c r="A61" s="3" t="s">
        <v>93</v>
      </c>
      <c r="B61" s="4" t="s">
        <v>98</v>
      </c>
      <c r="C61" s="10">
        <v>76029</v>
      </c>
      <c r="D61" s="10" t="s">
        <v>99</v>
      </c>
      <c r="E61" s="11">
        <v>26000</v>
      </c>
      <c r="F61" s="11">
        <v>19490</v>
      </c>
      <c r="G61" s="12">
        <f t="shared" si="2"/>
        <v>0.74961538461538457</v>
      </c>
      <c r="H61" s="12" t="str">
        <f t="shared" si="1"/>
        <v>GOOD</v>
      </c>
      <c r="I61" s="5">
        <v>3.5</v>
      </c>
      <c r="J61" s="5">
        <v>210</v>
      </c>
      <c r="K61" s="5" t="str" cm="1">
        <f t="array" ref="K61">_xlfn.IFS(J61&gt;299,"High HP",J61&gt;99,"Medium HP",J61&lt;100,"Low HP")</f>
        <v>Medium HP</v>
      </c>
      <c r="L61" s="5">
        <v>118.1</v>
      </c>
      <c r="M61" s="5">
        <v>75.599999999999994</v>
      </c>
      <c r="N61" s="5">
        <v>201.2</v>
      </c>
      <c r="O61" s="5">
        <v>4.2880000000000003</v>
      </c>
      <c r="P61" s="5">
        <v>20</v>
      </c>
      <c r="Q61" s="5">
        <v>23</v>
      </c>
      <c r="R61" s="6">
        <v>40947</v>
      </c>
      <c r="S61" s="5">
        <v>85.217691340000002</v>
      </c>
      <c r="T61" s="5" t="s">
        <v>221</v>
      </c>
    </row>
    <row r="62" spans="1:20" x14ac:dyDescent="0.3">
      <c r="A62" s="3" t="s">
        <v>100</v>
      </c>
      <c r="B62" s="4" t="s">
        <v>101</v>
      </c>
      <c r="C62" s="10">
        <v>41184</v>
      </c>
      <c r="D62" s="10" t="s">
        <v>19</v>
      </c>
      <c r="E62" s="11">
        <v>9699</v>
      </c>
      <c r="F62" s="11">
        <v>5860</v>
      </c>
      <c r="G62" s="12">
        <f t="shared" si="2"/>
        <v>0.6041859985565522</v>
      </c>
      <c r="H62" s="12" t="str">
        <f t="shared" si="1"/>
        <v>POOR</v>
      </c>
      <c r="I62" s="5">
        <v>1.5</v>
      </c>
      <c r="J62" s="5">
        <v>92</v>
      </c>
      <c r="K62" s="5" t="str" cm="1">
        <f t="array" ref="K62">_xlfn.IFS(J62&gt;299,"High HP",J62&gt;99,"Medium HP",J62&lt;100,"Low HP")</f>
        <v>Low HP</v>
      </c>
      <c r="L62" s="5">
        <v>96.1</v>
      </c>
      <c r="M62" s="5">
        <v>65.7</v>
      </c>
      <c r="N62" s="5">
        <v>166.7</v>
      </c>
      <c r="O62" s="5">
        <v>2.2400000000000002</v>
      </c>
      <c r="P62" s="5">
        <v>11.9</v>
      </c>
      <c r="Q62" s="5">
        <v>31</v>
      </c>
      <c r="R62" s="6">
        <v>41162</v>
      </c>
      <c r="S62" s="5">
        <v>36.672283579999998</v>
      </c>
      <c r="T62" s="5" t="s">
        <v>220</v>
      </c>
    </row>
    <row r="63" spans="1:20" x14ac:dyDescent="0.3">
      <c r="A63" s="3" t="s">
        <v>100</v>
      </c>
      <c r="B63" s="4" t="s">
        <v>102</v>
      </c>
      <c r="C63" s="10">
        <v>66692</v>
      </c>
      <c r="D63" s="10" t="s">
        <v>49</v>
      </c>
      <c r="E63" s="11">
        <v>11799</v>
      </c>
      <c r="F63" s="11">
        <v>7825</v>
      </c>
      <c r="G63" s="12">
        <f t="shared" si="2"/>
        <v>0.66319179591490807</v>
      </c>
      <c r="H63" s="12" t="str">
        <f t="shared" si="1"/>
        <v>POOR</v>
      </c>
      <c r="I63" s="5">
        <v>2</v>
      </c>
      <c r="J63" s="5">
        <v>140</v>
      </c>
      <c r="K63" s="5" t="str" cm="1">
        <f t="array" ref="K63">_xlfn.IFS(J63&gt;299,"High HP",J63&gt;99,"Medium HP",J63&lt;100,"Low HP")</f>
        <v>Medium HP</v>
      </c>
      <c r="L63" s="5">
        <v>100.4</v>
      </c>
      <c r="M63" s="5">
        <v>66.900000000000006</v>
      </c>
      <c r="N63" s="5">
        <v>174</v>
      </c>
      <c r="O63" s="5">
        <v>2.6259999999999999</v>
      </c>
      <c r="P63" s="5">
        <v>14.5</v>
      </c>
      <c r="Q63" s="5">
        <v>27</v>
      </c>
      <c r="R63" s="6">
        <v>40862</v>
      </c>
      <c r="S63" s="5">
        <v>54.590045160000003</v>
      </c>
      <c r="T63" s="5" t="s">
        <v>220</v>
      </c>
    </row>
    <row r="64" spans="1:20" x14ac:dyDescent="0.3">
      <c r="A64" s="3" t="s">
        <v>100</v>
      </c>
      <c r="B64" s="4" t="s">
        <v>103</v>
      </c>
      <c r="C64" s="10">
        <v>29450</v>
      </c>
      <c r="D64" s="10" t="s">
        <v>104</v>
      </c>
      <c r="E64" s="11">
        <v>14999</v>
      </c>
      <c r="F64" s="11">
        <v>8910</v>
      </c>
      <c r="G64" s="12">
        <f t="shared" si="2"/>
        <v>0.59403960264017597</v>
      </c>
      <c r="H64" s="12" t="str">
        <f t="shared" si="1"/>
        <v>POOR</v>
      </c>
      <c r="I64" s="5">
        <v>2.4</v>
      </c>
      <c r="J64" s="5">
        <v>148</v>
      </c>
      <c r="K64" s="5" t="str" cm="1">
        <f t="array" ref="K64">_xlfn.IFS(J64&gt;299,"High HP",J64&gt;99,"Medium HP",J64&lt;100,"Low HP")</f>
        <v>Medium HP</v>
      </c>
      <c r="L64" s="5">
        <v>106.3</v>
      </c>
      <c r="M64" s="5">
        <v>71.599999999999994</v>
      </c>
      <c r="N64" s="5">
        <v>185.4</v>
      </c>
      <c r="O64" s="5">
        <v>3.0720000000000001</v>
      </c>
      <c r="P64" s="5">
        <v>17.2</v>
      </c>
      <c r="Q64" s="5">
        <v>25</v>
      </c>
      <c r="R64" s="6">
        <v>41074</v>
      </c>
      <c r="S64" s="5">
        <v>58.758248999999999</v>
      </c>
      <c r="T64" s="5" t="s">
        <v>220</v>
      </c>
    </row>
    <row r="65" spans="1:20" x14ac:dyDescent="0.3">
      <c r="A65" s="3" t="s">
        <v>105</v>
      </c>
      <c r="B65" s="4" t="s">
        <v>106</v>
      </c>
      <c r="C65" s="10">
        <v>23713</v>
      </c>
      <c r="D65" s="10" t="s">
        <v>104</v>
      </c>
      <c r="E65" s="11">
        <v>29465</v>
      </c>
      <c r="F65" s="11">
        <v>19690</v>
      </c>
      <c r="G65" s="12">
        <f t="shared" si="2"/>
        <v>0.66825046665535381</v>
      </c>
      <c r="H65" s="12" t="str">
        <f t="shared" si="1"/>
        <v>POOR</v>
      </c>
      <c r="I65" s="5">
        <v>3</v>
      </c>
      <c r="J65" s="5">
        <v>227</v>
      </c>
      <c r="K65" s="5" t="str" cm="1">
        <f t="array" ref="K65">_xlfn.IFS(J65&gt;299,"High HP",J65&gt;99,"Medium HP",J65&lt;100,"Low HP")</f>
        <v>Medium HP</v>
      </c>
      <c r="L65" s="5">
        <v>108.3</v>
      </c>
      <c r="M65" s="5">
        <v>70.2</v>
      </c>
      <c r="N65" s="5">
        <v>193.7</v>
      </c>
      <c r="O65" s="5">
        <v>3.3420000000000001</v>
      </c>
      <c r="P65" s="5">
        <v>18.5</v>
      </c>
      <c r="Q65" s="5">
        <v>25</v>
      </c>
      <c r="R65" s="6">
        <v>41014</v>
      </c>
      <c r="S65" s="5">
        <v>92.436889230000006</v>
      </c>
      <c r="T65" s="5" t="s">
        <v>220</v>
      </c>
    </row>
    <row r="66" spans="1:20" x14ac:dyDescent="0.3">
      <c r="A66" s="3" t="s">
        <v>107</v>
      </c>
      <c r="B66" s="4" t="s">
        <v>108</v>
      </c>
      <c r="C66" s="10">
        <v>15467</v>
      </c>
      <c r="D66" s="10" t="s">
        <v>19</v>
      </c>
      <c r="E66" s="11">
        <v>42800</v>
      </c>
      <c r="F66" s="11">
        <v>33219</v>
      </c>
      <c r="G66" s="12">
        <f t="shared" si="2"/>
        <v>0.77614485981308412</v>
      </c>
      <c r="H66" s="12" t="str">
        <f t="shared" si="1"/>
        <v>GOOD</v>
      </c>
      <c r="I66" s="5">
        <v>3</v>
      </c>
      <c r="J66" s="5">
        <v>240</v>
      </c>
      <c r="K66" s="5" t="str" cm="1">
        <f t="array" ref="K66">_xlfn.IFS(J66&gt;299,"High HP",J66&gt;99,"Medium HP",J66&lt;100,"Low HP")</f>
        <v>Medium HP</v>
      </c>
      <c r="L66" s="5">
        <v>114.5</v>
      </c>
      <c r="M66" s="5">
        <v>71.599999999999994</v>
      </c>
      <c r="N66" s="5">
        <v>191.3</v>
      </c>
      <c r="O66" s="5">
        <v>3.65</v>
      </c>
      <c r="P66" s="5">
        <v>18.399999999999999</v>
      </c>
      <c r="Q66" s="5">
        <v>21</v>
      </c>
      <c r="R66" s="6">
        <v>41216</v>
      </c>
      <c r="S66" s="5">
        <v>102.17898479999999</v>
      </c>
      <c r="T66" s="5" t="s">
        <v>220</v>
      </c>
    </row>
    <row r="67" spans="1:20" x14ac:dyDescent="0.3">
      <c r="A67" s="3" t="s">
        <v>109</v>
      </c>
      <c r="B67" s="4" t="s">
        <v>110</v>
      </c>
      <c r="C67" s="10">
        <v>55557</v>
      </c>
      <c r="D67" s="10" t="s">
        <v>111</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v>93.4</v>
      </c>
      <c r="M67" s="5">
        <v>66.7</v>
      </c>
      <c r="N67" s="5">
        <v>152</v>
      </c>
      <c r="O67" s="5">
        <v>3.0449999999999999</v>
      </c>
      <c r="P67" s="5">
        <v>19</v>
      </c>
      <c r="Q67" s="5">
        <v>17</v>
      </c>
      <c r="R67" s="6">
        <v>40972</v>
      </c>
      <c r="S67" s="5">
        <v>48.672897910000003</v>
      </c>
      <c r="T67" s="5" t="s">
        <v>221</v>
      </c>
    </row>
    <row r="68" spans="1:20" x14ac:dyDescent="0.3">
      <c r="A68" s="3" t="s">
        <v>109</v>
      </c>
      <c r="B68" s="4" t="s">
        <v>112</v>
      </c>
      <c r="C68" s="10">
        <v>80556</v>
      </c>
      <c r="D68" s="10" t="s">
        <v>45</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v>101.4</v>
      </c>
      <c r="M68" s="5">
        <v>69.400000000000006</v>
      </c>
      <c r="N68" s="5">
        <v>167.5</v>
      </c>
      <c r="O68" s="5">
        <v>3.194</v>
      </c>
      <c r="P68" s="5">
        <v>20</v>
      </c>
      <c r="Q68" s="5">
        <v>20</v>
      </c>
      <c r="R68" s="6">
        <v>41187</v>
      </c>
      <c r="S68" s="5">
        <v>76.584439619999998</v>
      </c>
      <c r="T68" s="5" t="s">
        <v>221</v>
      </c>
    </row>
    <row r="69" spans="1:20" x14ac:dyDescent="0.3">
      <c r="A69" s="3" t="s">
        <v>109</v>
      </c>
      <c r="B69" s="4" t="s">
        <v>113</v>
      </c>
      <c r="C69" s="10">
        <v>157040</v>
      </c>
      <c r="D69" s="10" t="s">
        <v>19</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v>105.9</v>
      </c>
      <c r="M69" s="5">
        <v>72.3</v>
      </c>
      <c r="N69" s="5">
        <v>181.5</v>
      </c>
      <c r="O69" s="5">
        <v>3.88</v>
      </c>
      <c r="P69" s="5">
        <v>20.5</v>
      </c>
      <c r="Q69" s="5">
        <v>19</v>
      </c>
      <c r="R69" s="6">
        <v>40887</v>
      </c>
      <c r="S69" s="5">
        <v>80.387779120000005</v>
      </c>
      <c r="T69" s="5" t="s">
        <v>221</v>
      </c>
    </row>
    <row r="70" spans="1:20" x14ac:dyDescent="0.3">
      <c r="A70" s="3" t="s">
        <v>114</v>
      </c>
      <c r="B70" s="4" t="s">
        <v>115</v>
      </c>
      <c r="C70" s="10">
        <v>24072</v>
      </c>
      <c r="D70" s="10" t="s">
        <v>19</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v>105.1</v>
      </c>
      <c r="M70" s="5">
        <v>70.5</v>
      </c>
      <c r="N70" s="5">
        <v>190.2</v>
      </c>
      <c r="O70" s="5">
        <v>3.3730000000000002</v>
      </c>
      <c r="P70" s="5">
        <v>18.5</v>
      </c>
      <c r="Q70" s="5">
        <v>23</v>
      </c>
      <c r="R70" s="6">
        <v>41099</v>
      </c>
      <c r="S70" s="5">
        <v>87.211001039999999</v>
      </c>
      <c r="T70" s="5" t="s">
        <v>220</v>
      </c>
    </row>
    <row r="71" spans="1:20" x14ac:dyDescent="0.3">
      <c r="A71" s="3" t="s">
        <v>114</v>
      </c>
      <c r="B71" s="4" t="s">
        <v>116</v>
      </c>
      <c r="C71" s="10">
        <v>12698</v>
      </c>
      <c r="D71" s="10" t="s">
        <v>45</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v>110.2</v>
      </c>
      <c r="M71" s="5">
        <v>70.900000000000006</v>
      </c>
      <c r="N71" s="5">
        <v>189.2</v>
      </c>
      <c r="O71" s="5">
        <v>3.6379999999999999</v>
      </c>
      <c r="P71" s="5">
        <v>19.8</v>
      </c>
      <c r="Q71" s="5">
        <v>23</v>
      </c>
      <c r="R71" s="6">
        <v>41039</v>
      </c>
      <c r="S71" s="5">
        <v>94.946698400000002</v>
      </c>
      <c r="T71" s="5" t="s">
        <v>220</v>
      </c>
    </row>
    <row r="72" spans="1:20" x14ac:dyDescent="0.3">
      <c r="A72" s="3" t="s">
        <v>114</v>
      </c>
      <c r="B72" s="4" t="s">
        <v>117</v>
      </c>
      <c r="C72" s="10">
        <v>3334</v>
      </c>
      <c r="D72" s="10" t="s">
        <v>19</v>
      </c>
      <c r="E72" s="11">
        <v>46305</v>
      </c>
      <c r="F72" s="11">
        <v>38955</v>
      </c>
      <c r="G72" s="12">
        <f t="shared" si="2"/>
        <v>0.84126984126984128</v>
      </c>
      <c r="H72" s="12" t="str">
        <f t="shared" si="3"/>
        <v>GOOD</v>
      </c>
      <c r="I72" s="5">
        <v>4</v>
      </c>
      <c r="J72" s="5">
        <v>300</v>
      </c>
      <c r="K72" s="5" t="str" cm="1">
        <f t="array" ref="K72">_xlfn.IFS(J72&gt;299,"High HP",J72&gt;99,"Medium HP",J72&lt;100,"Low HP")</f>
        <v>High HP</v>
      </c>
      <c r="L72" s="5">
        <v>110.2</v>
      </c>
      <c r="M72" s="5">
        <v>70.900000000000006</v>
      </c>
      <c r="N72" s="5">
        <v>189.2</v>
      </c>
      <c r="O72" s="5">
        <v>3.6930000000000001</v>
      </c>
      <c r="P72" s="5">
        <v>19.8</v>
      </c>
      <c r="Q72" s="5">
        <v>21</v>
      </c>
      <c r="R72" s="6">
        <v>41241</v>
      </c>
      <c r="S72" s="5">
        <v>125.0133574</v>
      </c>
      <c r="T72" s="5" t="s">
        <v>220</v>
      </c>
    </row>
    <row r="73" spans="1:20" x14ac:dyDescent="0.3">
      <c r="A73" s="3" t="s">
        <v>114</v>
      </c>
      <c r="B73" s="4" t="s">
        <v>118</v>
      </c>
      <c r="C73" s="10">
        <v>6375</v>
      </c>
      <c r="D73" s="10" t="s">
        <v>19</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v>112.2</v>
      </c>
      <c r="M73" s="5">
        <v>72</v>
      </c>
      <c r="N73" s="5">
        <v>196.7</v>
      </c>
      <c r="O73" s="5">
        <v>3.89</v>
      </c>
      <c r="P73" s="5">
        <v>22.5</v>
      </c>
      <c r="Q73" s="5">
        <v>22</v>
      </c>
      <c r="R73" s="6">
        <v>40997</v>
      </c>
      <c r="S73" s="5">
        <v>124.44671630000001</v>
      </c>
      <c r="T73" s="5" t="s">
        <v>220</v>
      </c>
    </row>
    <row r="74" spans="1:20" x14ac:dyDescent="0.3">
      <c r="A74" s="3" t="s">
        <v>114</v>
      </c>
      <c r="B74" s="4" t="s">
        <v>119</v>
      </c>
      <c r="C74" s="10">
        <v>9126</v>
      </c>
      <c r="D74" s="10" t="s">
        <v>47</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v>112.2</v>
      </c>
      <c r="M74" s="5">
        <v>76.400000000000006</v>
      </c>
      <c r="N74" s="5">
        <v>192.5</v>
      </c>
      <c r="O74" s="5">
        <v>5.4009999999999998</v>
      </c>
      <c r="P74" s="5">
        <v>25.4</v>
      </c>
      <c r="Q74" s="5">
        <v>15</v>
      </c>
      <c r="R74" s="6">
        <v>41212</v>
      </c>
      <c r="S74" s="5">
        <v>105.760458</v>
      </c>
      <c r="T74" s="5" t="s">
        <v>221</v>
      </c>
    </row>
    <row r="75" spans="1:20" x14ac:dyDescent="0.3">
      <c r="A75" s="3" t="s">
        <v>114</v>
      </c>
      <c r="B75" s="4" t="s">
        <v>120</v>
      </c>
      <c r="C75" s="10">
        <v>51238</v>
      </c>
      <c r="D75" s="10" t="s">
        <v>45</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v>103</v>
      </c>
      <c r="M75" s="5">
        <v>71.5</v>
      </c>
      <c r="N75" s="5">
        <v>180.1</v>
      </c>
      <c r="O75" s="5">
        <v>3.9</v>
      </c>
      <c r="P75" s="5">
        <v>17.2</v>
      </c>
      <c r="Q75" s="5">
        <v>21</v>
      </c>
      <c r="R75" s="6">
        <v>40912</v>
      </c>
      <c r="S75" s="5">
        <v>91.943801559999997</v>
      </c>
      <c r="T75" s="5" t="s">
        <v>221</v>
      </c>
    </row>
    <row r="76" spans="1:20" x14ac:dyDescent="0.3">
      <c r="A76" s="3" t="s">
        <v>121</v>
      </c>
      <c r="B76" s="4" t="s">
        <v>122</v>
      </c>
      <c r="C76" s="10">
        <v>13798</v>
      </c>
      <c r="D76" s="10" t="s">
        <v>19</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v>109</v>
      </c>
      <c r="M76" s="5">
        <v>73.599999999999994</v>
      </c>
      <c r="N76" s="5">
        <v>208.5</v>
      </c>
      <c r="O76" s="5">
        <v>3.8679999999999999</v>
      </c>
      <c r="P76" s="5">
        <v>20</v>
      </c>
      <c r="Q76" s="5">
        <v>22</v>
      </c>
      <c r="R76" s="6">
        <v>41124</v>
      </c>
      <c r="S76" s="5">
        <v>113.5402069</v>
      </c>
      <c r="T76" s="5" t="s">
        <v>220</v>
      </c>
    </row>
    <row r="77" spans="1:20" x14ac:dyDescent="0.3">
      <c r="A77" s="3" t="s">
        <v>121</v>
      </c>
      <c r="B77" s="4" t="s">
        <v>123</v>
      </c>
      <c r="C77" s="10">
        <v>48911</v>
      </c>
      <c r="D77" s="10" t="s">
        <v>19</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v>117.7</v>
      </c>
      <c r="M77" s="5">
        <v>78.2</v>
      </c>
      <c r="N77" s="5">
        <v>215.3</v>
      </c>
      <c r="O77" s="5">
        <v>4.1210000000000004</v>
      </c>
      <c r="P77" s="5">
        <v>19</v>
      </c>
      <c r="Q77" s="5">
        <v>21</v>
      </c>
      <c r="R77" s="6">
        <v>41064</v>
      </c>
      <c r="S77" s="5">
        <v>93.957916900000001</v>
      </c>
      <c r="T77" s="5" t="s">
        <v>220</v>
      </c>
    </row>
    <row r="78" spans="1:20" x14ac:dyDescent="0.3">
      <c r="A78" s="3" t="s">
        <v>121</v>
      </c>
      <c r="B78" s="4" t="s">
        <v>124</v>
      </c>
      <c r="C78" s="10">
        <v>22925</v>
      </c>
      <c r="D78" s="10" t="s">
        <v>19</v>
      </c>
      <c r="E78" s="11">
        <v>42660</v>
      </c>
      <c r="F78" s="11">
        <v>20765</v>
      </c>
      <c r="G78" s="12">
        <f t="shared" si="2"/>
        <v>0.48675574308485703</v>
      </c>
      <c r="H78" s="12" t="str">
        <f t="shared" si="3"/>
        <v>POOR</v>
      </c>
      <c r="I78" s="5">
        <v>5.4</v>
      </c>
      <c r="J78" s="5">
        <v>300</v>
      </c>
      <c r="K78" s="5" t="str" cm="1">
        <f t="array" ref="K78">_xlfn.IFS(J78&gt;299,"High HP",J78&gt;99,"Medium HP",J78&lt;100,"Low HP")</f>
        <v>High HP</v>
      </c>
      <c r="L78" s="5">
        <v>119</v>
      </c>
      <c r="M78" s="5">
        <v>79.900000000000006</v>
      </c>
      <c r="N78" s="5">
        <v>204.8</v>
      </c>
      <c r="O78" s="5">
        <v>5.3929999999999998</v>
      </c>
      <c r="P78" s="5">
        <v>30</v>
      </c>
      <c r="Q78" s="5">
        <v>15</v>
      </c>
      <c r="R78" s="6">
        <v>41266</v>
      </c>
      <c r="S78" s="5">
        <v>123.97204670000001</v>
      </c>
      <c r="T78" s="5" t="s">
        <v>221</v>
      </c>
    </row>
    <row r="79" spans="1:20" x14ac:dyDescent="0.3">
      <c r="A79" s="3" t="s">
        <v>125</v>
      </c>
      <c r="B79" s="4" t="s">
        <v>126</v>
      </c>
      <c r="C79" s="10">
        <v>26232</v>
      </c>
      <c r="D79" s="10" t="s">
        <v>49</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v>98.4</v>
      </c>
      <c r="M79" s="5">
        <v>66.5</v>
      </c>
      <c r="N79" s="5">
        <v>173.6</v>
      </c>
      <c r="O79" s="5">
        <v>2.25</v>
      </c>
      <c r="P79" s="5">
        <v>13.2</v>
      </c>
      <c r="Q79" s="5">
        <v>30</v>
      </c>
      <c r="R79" s="6">
        <v>41022</v>
      </c>
      <c r="S79" s="5">
        <v>45.832180559999998</v>
      </c>
      <c r="T79" s="5" t="s">
        <v>220</v>
      </c>
    </row>
    <row r="80" spans="1:20" x14ac:dyDescent="0.3">
      <c r="A80" s="3" t="s">
        <v>125</v>
      </c>
      <c r="B80" s="4" t="s">
        <v>127</v>
      </c>
      <c r="C80" s="10">
        <v>42541</v>
      </c>
      <c r="D80" s="10" t="s">
        <v>19</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v>100.8</v>
      </c>
      <c r="M80" s="5">
        <v>68.900000000000006</v>
      </c>
      <c r="N80" s="5">
        <v>175.4</v>
      </c>
      <c r="O80" s="5">
        <v>2.91</v>
      </c>
      <c r="P80" s="5">
        <v>15.9</v>
      </c>
      <c r="Q80" s="5">
        <v>24</v>
      </c>
      <c r="R80" s="6">
        <v>41237</v>
      </c>
      <c r="S80" s="5">
        <v>62.441962349999997</v>
      </c>
      <c r="T80" s="5" t="s">
        <v>220</v>
      </c>
    </row>
    <row r="81" spans="1:20" x14ac:dyDescent="0.3">
      <c r="A81" s="3" t="s">
        <v>125</v>
      </c>
      <c r="B81" s="4" t="s">
        <v>128</v>
      </c>
      <c r="C81" s="10">
        <v>55616</v>
      </c>
      <c r="D81" s="10" t="s">
        <v>19</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v>103.7</v>
      </c>
      <c r="M81" s="5">
        <v>68.5</v>
      </c>
      <c r="N81" s="5">
        <v>187.8</v>
      </c>
      <c r="O81" s="5">
        <v>2.9449999999999998</v>
      </c>
      <c r="P81" s="5">
        <v>16.3</v>
      </c>
      <c r="Q81" s="5">
        <v>25</v>
      </c>
      <c r="R81" s="6">
        <v>40937</v>
      </c>
      <c r="S81" s="5">
        <v>58.606772919999997</v>
      </c>
      <c r="T81" s="5" t="s">
        <v>220</v>
      </c>
    </row>
    <row r="82" spans="1:20" x14ac:dyDescent="0.3">
      <c r="A82" s="3" t="s">
        <v>125</v>
      </c>
      <c r="B82" s="4" t="s">
        <v>129</v>
      </c>
      <c r="C82" s="10">
        <v>5711</v>
      </c>
      <c r="D82" s="10" t="s">
        <v>19</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v>107.1</v>
      </c>
      <c r="M82" s="5">
        <v>70.3</v>
      </c>
      <c r="N82" s="5">
        <v>194.1</v>
      </c>
      <c r="O82" s="5">
        <v>3.4430000000000001</v>
      </c>
      <c r="P82" s="5">
        <v>19</v>
      </c>
      <c r="Q82" s="5">
        <v>22</v>
      </c>
      <c r="R82" s="6">
        <v>41149</v>
      </c>
      <c r="S82" s="5">
        <v>84.83077858</v>
      </c>
      <c r="T82" s="5" t="s">
        <v>220</v>
      </c>
    </row>
    <row r="83" spans="1:20" x14ac:dyDescent="0.3">
      <c r="A83" s="3" t="s">
        <v>125</v>
      </c>
      <c r="B83" s="4" t="s">
        <v>130</v>
      </c>
      <c r="C83" s="10">
        <v>110</v>
      </c>
      <c r="D83" s="10" t="s">
        <v>19</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v>97.2</v>
      </c>
      <c r="M83" s="5">
        <v>72.400000000000006</v>
      </c>
      <c r="N83" s="5">
        <v>180.3</v>
      </c>
      <c r="O83" s="5">
        <v>3.1309999999999998</v>
      </c>
      <c r="P83" s="5">
        <v>19.8</v>
      </c>
      <c r="Q83" s="5">
        <v>21</v>
      </c>
      <c r="R83" s="6">
        <v>41089</v>
      </c>
      <c r="S83" s="5">
        <v>67.544154939999999</v>
      </c>
      <c r="T83" s="5" t="s">
        <v>220</v>
      </c>
    </row>
    <row r="84" spans="1:20" x14ac:dyDescent="0.3">
      <c r="A84" s="3" t="s">
        <v>125</v>
      </c>
      <c r="B84" s="4" t="s">
        <v>131</v>
      </c>
      <c r="C84" s="10">
        <v>11337</v>
      </c>
      <c r="D84" s="10" t="s">
        <v>19</v>
      </c>
      <c r="E84" s="11">
        <v>31807</v>
      </c>
      <c r="F84" s="11">
        <v>19125</v>
      </c>
      <c r="G84" s="12">
        <f t="shared" si="2"/>
        <v>0.601282736504543</v>
      </c>
      <c r="H84" s="12" t="str">
        <f t="shared" si="3"/>
        <v>POOR</v>
      </c>
      <c r="I84" s="5">
        <v>3.5</v>
      </c>
      <c r="J84" s="5">
        <v>200</v>
      </c>
      <c r="K84" s="5" t="str" cm="1">
        <f t="array" ref="K84">_xlfn.IFS(J84&gt;299,"High HP",J84&gt;99,"Medium HP",J84&lt;100,"Low HP")</f>
        <v>Medium HP</v>
      </c>
      <c r="L84" s="5">
        <v>107.3</v>
      </c>
      <c r="M84" s="5">
        <v>69.900000000000006</v>
      </c>
      <c r="N84" s="5">
        <v>186.6</v>
      </c>
      <c r="O84" s="5">
        <v>4.5199999999999996</v>
      </c>
      <c r="P84" s="5">
        <v>24.3</v>
      </c>
      <c r="Q84" s="5">
        <v>18</v>
      </c>
      <c r="R84" s="6">
        <v>40925</v>
      </c>
      <c r="S84" s="5">
        <v>83.920815039999994</v>
      </c>
      <c r="T84" s="5" t="s">
        <v>221</v>
      </c>
    </row>
    <row r="85" spans="1:20" x14ac:dyDescent="0.3">
      <c r="A85" s="3" t="s">
        <v>125</v>
      </c>
      <c r="B85" s="4" t="s">
        <v>132</v>
      </c>
      <c r="C85" s="10">
        <v>39348</v>
      </c>
      <c r="D85" s="10" t="s">
        <v>26</v>
      </c>
      <c r="E85" s="11">
        <v>22527</v>
      </c>
      <c r="F85" s="11">
        <v>13880</v>
      </c>
      <c r="G85" s="12">
        <f t="shared" si="2"/>
        <v>0.6161495094775159</v>
      </c>
      <c r="H85" s="12" t="str">
        <f t="shared" si="3"/>
        <v>POOR</v>
      </c>
      <c r="I85" s="5">
        <v>3</v>
      </c>
      <c r="J85" s="5">
        <v>173</v>
      </c>
      <c r="K85" s="5" t="str" cm="1">
        <f t="array" ref="K85">_xlfn.IFS(J85&gt;299,"High HP",J85&gt;99,"Medium HP",J85&lt;100,"Low HP")</f>
        <v>Medium HP</v>
      </c>
      <c r="L85" s="5">
        <v>107.3</v>
      </c>
      <c r="M85" s="5">
        <v>66.7</v>
      </c>
      <c r="N85" s="5">
        <v>178.3</v>
      </c>
      <c r="O85" s="5">
        <v>3.51</v>
      </c>
      <c r="P85" s="5">
        <v>19.5</v>
      </c>
      <c r="Q85" s="5">
        <v>20</v>
      </c>
      <c r="R85" s="6">
        <v>41047</v>
      </c>
      <c r="S85" s="5">
        <v>70.660941789999995</v>
      </c>
      <c r="T85" s="5" t="s">
        <v>221</v>
      </c>
    </row>
    <row r="86" spans="1:20" x14ac:dyDescent="0.3">
      <c r="A86" s="3" t="s">
        <v>133</v>
      </c>
      <c r="B86" s="4" t="s">
        <v>134</v>
      </c>
      <c r="C86" s="10">
        <v>14351</v>
      </c>
      <c r="D86" s="10" t="s">
        <v>111</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v>106.5</v>
      </c>
      <c r="M86" s="5">
        <v>69.099999999999994</v>
      </c>
      <c r="N86" s="5">
        <v>184.8</v>
      </c>
      <c r="O86" s="5">
        <v>2.7690000000000001</v>
      </c>
      <c r="P86" s="5">
        <v>15</v>
      </c>
      <c r="Q86" s="5">
        <v>28</v>
      </c>
      <c r="R86" s="6">
        <v>41262</v>
      </c>
      <c r="S86" s="5">
        <v>50.997747609999998</v>
      </c>
      <c r="T86" s="5" t="s">
        <v>220</v>
      </c>
    </row>
    <row r="87" spans="1:20" x14ac:dyDescent="0.3">
      <c r="A87" s="3" t="s">
        <v>133</v>
      </c>
      <c r="B87" s="4" t="s">
        <v>135</v>
      </c>
      <c r="C87" s="10">
        <v>26529</v>
      </c>
      <c r="D87" s="10" t="s">
        <v>111</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v>106.4</v>
      </c>
      <c r="M87" s="5">
        <v>69.599999999999994</v>
      </c>
      <c r="N87" s="5">
        <v>185</v>
      </c>
      <c r="O87" s="5">
        <v>2.8919999999999999</v>
      </c>
      <c r="P87" s="5">
        <v>16</v>
      </c>
      <c r="Q87" s="5">
        <v>30</v>
      </c>
      <c r="R87" s="6">
        <v>40962</v>
      </c>
      <c r="S87" s="5">
        <v>51.113474259999997</v>
      </c>
      <c r="T87" s="5" t="s">
        <v>220</v>
      </c>
    </row>
    <row r="88" spans="1:20" x14ac:dyDescent="0.3">
      <c r="A88" s="3" t="s">
        <v>133</v>
      </c>
      <c r="B88" s="4" t="s">
        <v>136</v>
      </c>
      <c r="C88" s="10">
        <v>67956</v>
      </c>
      <c r="D88" s="10" t="s">
        <v>49</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v>108.5</v>
      </c>
      <c r="M88" s="5">
        <v>73</v>
      </c>
      <c r="N88" s="5">
        <v>199.7</v>
      </c>
      <c r="O88" s="5">
        <v>3.379</v>
      </c>
      <c r="P88" s="5">
        <v>16</v>
      </c>
      <c r="Q88" s="5">
        <v>24</v>
      </c>
      <c r="R88" s="6">
        <v>41174</v>
      </c>
      <c r="S88" s="5">
        <v>62.239966629999998</v>
      </c>
      <c r="T88" s="5" t="s">
        <v>220</v>
      </c>
    </row>
    <row r="89" spans="1:20" x14ac:dyDescent="0.3">
      <c r="A89" s="3" t="s">
        <v>133</v>
      </c>
      <c r="B89" s="4" t="s">
        <v>137</v>
      </c>
      <c r="C89" s="10">
        <v>81174</v>
      </c>
      <c r="D89" s="10" t="s">
        <v>19</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v>114.7</v>
      </c>
      <c r="M89" s="5">
        <v>78.2</v>
      </c>
      <c r="N89" s="5">
        <v>212</v>
      </c>
      <c r="O89" s="5">
        <v>3.9580000000000002</v>
      </c>
      <c r="P89" s="5">
        <v>19</v>
      </c>
      <c r="Q89" s="5">
        <v>21</v>
      </c>
      <c r="R89" s="6">
        <v>41114</v>
      </c>
      <c r="S89" s="5">
        <v>80.657696459999997</v>
      </c>
      <c r="T89" s="5" t="s">
        <v>220</v>
      </c>
    </row>
    <row r="90" spans="1:20" x14ac:dyDescent="0.3">
      <c r="A90" s="3" t="s">
        <v>133</v>
      </c>
      <c r="B90" s="4" t="s">
        <v>138</v>
      </c>
      <c r="C90" s="10">
        <v>27609</v>
      </c>
      <c r="D90" s="10" t="s">
        <v>47</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v>111.6</v>
      </c>
      <c r="M90" s="5">
        <v>70.2</v>
      </c>
      <c r="N90" s="5">
        <v>190.1</v>
      </c>
      <c r="O90" s="5">
        <v>3.8759999999999999</v>
      </c>
      <c r="P90" s="5">
        <v>21</v>
      </c>
      <c r="Q90" s="5">
        <v>18</v>
      </c>
      <c r="R90" s="6">
        <v>39491</v>
      </c>
      <c r="S90" s="5">
        <v>85.949744249999995</v>
      </c>
      <c r="T90" s="5" t="s">
        <v>221</v>
      </c>
    </row>
    <row r="91" spans="1:20" x14ac:dyDescent="0.3">
      <c r="A91" s="3" t="s">
        <v>133</v>
      </c>
      <c r="B91" s="4" t="s">
        <v>139</v>
      </c>
      <c r="C91" s="10">
        <v>20380</v>
      </c>
      <c r="D91" s="10" t="s">
        <v>47</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v>112.2</v>
      </c>
      <c r="M91" s="5">
        <v>74.900000000000006</v>
      </c>
      <c r="N91" s="5">
        <v>194.7</v>
      </c>
      <c r="O91" s="5">
        <v>3.944</v>
      </c>
      <c r="P91" s="5">
        <v>20</v>
      </c>
      <c r="Q91" s="5">
        <v>21</v>
      </c>
      <c r="R91" s="6">
        <v>40106</v>
      </c>
      <c r="S91" s="5">
        <v>69.671460999999994</v>
      </c>
      <c r="T91" s="5" t="s">
        <v>221</v>
      </c>
    </row>
    <row r="92" spans="1:20" x14ac:dyDescent="0.3">
      <c r="A92" s="3" t="s">
        <v>140</v>
      </c>
      <c r="B92" s="4" t="s">
        <v>141</v>
      </c>
      <c r="C92" s="10">
        <v>18392</v>
      </c>
      <c r="D92" s="10" t="s">
        <v>19</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v>105.9</v>
      </c>
      <c r="M92" s="5">
        <v>67.7</v>
      </c>
      <c r="N92" s="5">
        <v>177.4</v>
      </c>
      <c r="O92" s="5">
        <v>3.25</v>
      </c>
      <c r="P92" s="5">
        <v>16.399999999999999</v>
      </c>
      <c r="Q92" s="5">
        <v>26</v>
      </c>
      <c r="R92" s="6">
        <v>40657</v>
      </c>
      <c r="S92" s="5">
        <v>78.280730879999993</v>
      </c>
      <c r="T92" s="5" t="s">
        <v>220</v>
      </c>
    </row>
    <row r="93" spans="1:20" x14ac:dyDescent="0.3">
      <c r="A93" s="3" t="s">
        <v>140</v>
      </c>
      <c r="B93" s="4" t="s">
        <v>142</v>
      </c>
      <c r="C93" s="10">
        <v>27602</v>
      </c>
      <c r="D93" s="10" t="s">
        <v>45</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v>111.5</v>
      </c>
      <c r="M93" s="5">
        <v>70.8</v>
      </c>
      <c r="N93" s="5">
        <v>189.4</v>
      </c>
      <c r="O93" s="5">
        <v>3.823</v>
      </c>
      <c r="P93" s="5">
        <v>21.1</v>
      </c>
      <c r="Q93" s="5">
        <v>25</v>
      </c>
      <c r="R93" s="6">
        <v>40736</v>
      </c>
      <c r="S93" s="5">
        <v>98.249737499999995</v>
      </c>
      <c r="T93" s="5" t="s">
        <v>220</v>
      </c>
    </row>
    <row r="94" spans="1:20" x14ac:dyDescent="0.3">
      <c r="A94" s="3" t="s">
        <v>140</v>
      </c>
      <c r="B94" s="4" t="s">
        <v>143</v>
      </c>
      <c r="C94" s="10">
        <v>16774</v>
      </c>
      <c r="D94" s="10" t="s">
        <v>30</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v>121.5</v>
      </c>
      <c r="M94" s="5">
        <v>73.099999999999994</v>
      </c>
      <c r="N94" s="5">
        <v>203.1</v>
      </c>
      <c r="O94" s="5">
        <v>4.133</v>
      </c>
      <c r="P94" s="5">
        <v>23.2</v>
      </c>
      <c r="Q94" s="5">
        <v>21</v>
      </c>
      <c r="R94" s="6">
        <v>40707</v>
      </c>
      <c r="S94" s="5">
        <v>125.2738757</v>
      </c>
      <c r="T94" s="5" t="s">
        <v>220</v>
      </c>
    </row>
    <row r="95" spans="1:20" x14ac:dyDescent="0.3">
      <c r="A95" s="3" t="s">
        <v>140</v>
      </c>
      <c r="B95" s="4" t="s">
        <v>144</v>
      </c>
      <c r="C95" s="10">
        <v>3311</v>
      </c>
      <c r="D95" s="10" t="s">
        <v>30</v>
      </c>
      <c r="E95" s="11">
        <v>82600</v>
      </c>
      <c r="F95" s="11">
        <v>58600</v>
      </c>
      <c r="G95" s="12">
        <f t="shared" si="2"/>
        <v>0.70944309927360771</v>
      </c>
      <c r="H95" s="12" t="str">
        <f t="shared" si="3"/>
        <v>GOOD</v>
      </c>
      <c r="I95" s="5">
        <v>5</v>
      </c>
      <c r="J95" s="5">
        <v>302</v>
      </c>
      <c r="K95" s="5" t="str" cm="1">
        <f t="array" ref="K95">_xlfn.IFS(J95&gt;299,"High HP",J95&gt;99,"Medium HP",J95&lt;100,"Low HP")</f>
        <v>High HP</v>
      </c>
      <c r="L95" s="5">
        <v>99</v>
      </c>
      <c r="M95" s="5">
        <v>71.3</v>
      </c>
      <c r="N95" s="5">
        <v>177.1</v>
      </c>
      <c r="O95" s="5">
        <v>4.125</v>
      </c>
      <c r="P95" s="5">
        <v>21.1</v>
      </c>
      <c r="Q95" s="5">
        <v>20</v>
      </c>
      <c r="R95" s="6">
        <v>40619</v>
      </c>
      <c r="S95" s="5">
        <v>139.98229359999999</v>
      </c>
      <c r="T95" s="5" t="s">
        <v>220</v>
      </c>
    </row>
    <row r="96" spans="1:20" x14ac:dyDescent="0.3">
      <c r="A96" s="3" t="s">
        <v>140</v>
      </c>
      <c r="B96" s="4" t="s">
        <v>145</v>
      </c>
      <c r="C96" s="10">
        <v>7998</v>
      </c>
      <c r="D96" s="10" t="s">
        <v>104</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v>94.5</v>
      </c>
      <c r="M96" s="5">
        <v>67.5</v>
      </c>
      <c r="N96" s="5">
        <v>157.9</v>
      </c>
      <c r="O96" s="5">
        <v>3.0550000000000002</v>
      </c>
      <c r="P96" s="5">
        <v>15.9</v>
      </c>
      <c r="Q96" s="5">
        <v>26</v>
      </c>
      <c r="R96" s="6">
        <v>40559</v>
      </c>
      <c r="S96" s="5">
        <v>82.807361929999999</v>
      </c>
      <c r="T96" s="5" t="s">
        <v>220</v>
      </c>
    </row>
    <row r="97" spans="1:20" x14ac:dyDescent="0.3">
      <c r="A97" s="3" t="s">
        <v>140</v>
      </c>
      <c r="B97" s="4" t="s">
        <v>146</v>
      </c>
      <c r="C97" s="10">
        <v>1526</v>
      </c>
      <c r="D97" s="10" t="s">
        <v>22</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v>94.5</v>
      </c>
      <c r="M97" s="5">
        <v>67.5</v>
      </c>
      <c r="N97" s="5">
        <v>157.30000000000001</v>
      </c>
      <c r="O97" s="5">
        <v>2.9750000000000001</v>
      </c>
      <c r="P97" s="5">
        <v>14</v>
      </c>
      <c r="Q97" s="5">
        <v>27</v>
      </c>
      <c r="R97" s="6">
        <v>40761</v>
      </c>
      <c r="S97" s="5">
        <v>81.848969240000002</v>
      </c>
      <c r="T97" s="5" t="s">
        <v>220</v>
      </c>
    </row>
    <row r="98" spans="1:20" x14ac:dyDescent="0.3">
      <c r="A98" s="3" t="s">
        <v>140</v>
      </c>
      <c r="B98" s="4" t="s">
        <v>147</v>
      </c>
      <c r="C98" s="10">
        <v>11592</v>
      </c>
      <c r="D98" s="10" t="s">
        <v>19</v>
      </c>
      <c r="E98" s="11">
        <v>41600</v>
      </c>
      <c r="F98" s="11">
        <v>29200</v>
      </c>
      <c r="G98" s="12">
        <f t="shared" ref="G98:G156" si="4">SUM(F98/E98)</f>
        <v>0.70192307692307687</v>
      </c>
      <c r="H98" s="12" t="str">
        <f t="shared" si="3"/>
        <v>GOOD</v>
      </c>
      <c r="I98" s="5">
        <v>3.2</v>
      </c>
      <c r="J98" s="5">
        <v>215</v>
      </c>
      <c r="K98" s="5" t="str" cm="1">
        <f t="array" ref="K98">_xlfn.IFS(J98&gt;299,"High HP",J98&gt;99,"Medium HP",J98&lt;100,"Low HP")</f>
        <v>Medium HP</v>
      </c>
      <c r="L98" s="5">
        <v>105.9</v>
      </c>
      <c r="M98" s="5">
        <v>67.8</v>
      </c>
      <c r="N98" s="5">
        <v>180.3</v>
      </c>
      <c r="O98" s="5">
        <v>3.2130000000000001</v>
      </c>
      <c r="P98" s="5">
        <v>16.399999999999999</v>
      </c>
      <c r="Q98" s="5">
        <v>26</v>
      </c>
      <c r="R98" s="6">
        <v>40732</v>
      </c>
      <c r="S98" s="5">
        <v>92.925791770000004</v>
      </c>
      <c r="T98" s="5" t="s">
        <v>220</v>
      </c>
    </row>
    <row r="99" spans="1:20" x14ac:dyDescent="0.3">
      <c r="A99" s="3" t="s">
        <v>140</v>
      </c>
      <c r="B99" s="4" t="s">
        <v>148</v>
      </c>
      <c r="C99" s="10">
        <v>954</v>
      </c>
      <c r="D99" s="10" t="s">
        <v>35</v>
      </c>
      <c r="E99" s="11">
        <v>85500</v>
      </c>
      <c r="F99" s="11">
        <v>63423</v>
      </c>
      <c r="G99" s="12">
        <f t="shared" si="4"/>
        <v>0.74178947368421055</v>
      </c>
      <c r="H99" s="12" t="str">
        <f t="shared" si="3"/>
        <v>GOOD</v>
      </c>
      <c r="I99" s="5">
        <v>5</v>
      </c>
      <c r="J99" s="5">
        <v>302</v>
      </c>
      <c r="K99" s="5" t="str" cm="1">
        <f t="array" ref="K99">_xlfn.IFS(J99&gt;299,"High HP",J99&gt;99,"Medium HP",J99&lt;100,"Low HP")</f>
        <v>High HP</v>
      </c>
      <c r="L99" s="5">
        <v>113.6</v>
      </c>
      <c r="M99" s="5">
        <v>73.099999999999994</v>
      </c>
      <c r="N99" s="5">
        <v>196.6</v>
      </c>
      <c r="O99" s="5">
        <v>4.1150000000000002</v>
      </c>
      <c r="P99" s="5">
        <v>23.2</v>
      </c>
      <c r="Q99" s="5">
        <v>20</v>
      </c>
      <c r="R99" s="6">
        <v>40644</v>
      </c>
      <c r="S99" s="5">
        <v>141.10098450000001</v>
      </c>
      <c r="T99" s="5" t="s">
        <v>220</v>
      </c>
    </row>
    <row r="100" spans="1:20" x14ac:dyDescent="0.3">
      <c r="A100" s="3" t="s">
        <v>140</v>
      </c>
      <c r="B100" s="4" t="s">
        <v>149</v>
      </c>
      <c r="C100" s="10">
        <v>28976</v>
      </c>
      <c r="D100" s="10" t="s">
        <v>19</v>
      </c>
      <c r="E100" s="11">
        <v>35300</v>
      </c>
      <c r="F100" s="11">
        <v>28720</v>
      </c>
      <c r="G100" s="12">
        <f t="shared" si="4"/>
        <v>0.81359773371104815</v>
      </c>
      <c r="H100" s="12" t="str">
        <f t="shared" si="3"/>
        <v>GOOD</v>
      </c>
      <c r="I100" s="5">
        <v>3.2</v>
      </c>
      <c r="J100" s="5">
        <v>215</v>
      </c>
      <c r="K100" s="5" t="str" cm="1">
        <f t="array" ref="K100">_xlfn.IFS(J100&gt;299,"High HP",J100&gt;99,"Medium HP",J100&lt;100,"Low HP")</f>
        <v>Medium HP</v>
      </c>
      <c r="L100" s="5">
        <v>111</v>
      </c>
      <c r="M100" s="5">
        <v>72.2</v>
      </c>
      <c r="N100" s="5">
        <v>180.6</v>
      </c>
      <c r="O100" s="5">
        <v>4.3869999999999996</v>
      </c>
      <c r="P100" s="5">
        <v>19</v>
      </c>
      <c r="Q100" s="5">
        <v>20</v>
      </c>
      <c r="R100" s="6">
        <v>40584</v>
      </c>
      <c r="S100" s="5">
        <v>90.495532130000001</v>
      </c>
      <c r="T100" s="5" t="s">
        <v>221</v>
      </c>
    </row>
    <row r="101" spans="1:20" x14ac:dyDescent="0.3">
      <c r="A101" s="3" t="s">
        <v>150</v>
      </c>
      <c r="B101" s="4" t="s">
        <v>151</v>
      </c>
      <c r="C101" s="10">
        <v>42643</v>
      </c>
      <c r="D101" s="10" t="s">
        <v>152</v>
      </c>
      <c r="E101" s="11">
        <v>13499</v>
      </c>
      <c r="F101" s="11">
        <v>8450</v>
      </c>
      <c r="G101" s="12">
        <f t="shared" si="4"/>
        <v>0.62597229424401812</v>
      </c>
      <c r="H101" s="12" t="str">
        <f t="shared" si="3"/>
        <v>POOR</v>
      </c>
      <c r="I101" s="5">
        <v>1.8</v>
      </c>
      <c r="J101" s="5">
        <v>126</v>
      </c>
      <c r="K101" s="5" t="str" cm="1">
        <f t="array" ref="K101">_xlfn.IFS(J101&gt;299,"High HP",J101&gt;99,"Medium HP",J101&lt;100,"Low HP")</f>
        <v>Medium HP</v>
      </c>
      <c r="L101" s="5">
        <v>99.8</v>
      </c>
      <c r="M101" s="5">
        <v>67.3</v>
      </c>
      <c r="N101" s="5">
        <v>177.5</v>
      </c>
      <c r="O101" s="5">
        <v>2.593</v>
      </c>
      <c r="P101" s="5">
        <v>13.2</v>
      </c>
      <c r="Q101" s="5">
        <v>30</v>
      </c>
      <c r="R101" s="6">
        <v>40786</v>
      </c>
      <c r="S101" s="5">
        <v>50.241977910000003</v>
      </c>
      <c r="T101" s="5" t="s">
        <v>220</v>
      </c>
    </row>
    <row r="102" spans="1:20" x14ac:dyDescent="0.3">
      <c r="A102" s="3" t="s">
        <v>150</v>
      </c>
      <c r="B102" s="4" t="s">
        <v>153</v>
      </c>
      <c r="C102" s="10">
        <v>88094</v>
      </c>
      <c r="D102" s="10" t="s">
        <v>72</v>
      </c>
      <c r="E102" s="11">
        <v>20390</v>
      </c>
      <c r="F102" s="11">
        <v>11295</v>
      </c>
      <c r="G102" s="12">
        <f t="shared" si="4"/>
        <v>0.55394801373222169</v>
      </c>
      <c r="H102" s="12" t="str">
        <f t="shared" si="3"/>
        <v>POOR</v>
      </c>
      <c r="I102" s="5">
        <v>2.4</v>
      </c>
      <c r="J102" s="5">
        <v>155</v>
      </c>
      <c r="K102" s="5" t="str" cm="1">
        <f t="array" ref="K102">_xlfn.IFS(J102&gt;299,"High HP",J102&gt;99,"Medium HP",J102&lt;100,"Low HP")</f>
        <v>Medium HP</v>
      </c>
      <c r="L102" s="5">
        <v>103.1</v>
      </c>
      <c r="M102" s="5">
        <v>69.099999999999994</v>
      </c>
      <c r="N102" s="5">
        <v>183.5</v>
      </c>
      <c r="O102" s="5">
        <v>3.012</v>
      </c>
      <c r="P102" s="5">
        <v>15.9</v>
      </c>
      <c r="Q102" s="5">
        <v>25</v>
      </c>
      <c r="R102" s="6">
        <v>40757</v>
      </c>
      <c r="S102" s="5">
        <v>63.313727829999998</v>
      </c>
      <c r="T102" s="5" t="s">
        <v>220</v>
      </c>
    </row>
    <row r="103" spans="1:20" x14ac:dyDescent="0.3">
      <c r="A103" s="3" t="s">
        <v>150</v>
      </c>
      <c r="B103" s="4" t="s">
        <v>154</v>
      </c>
      <c r="C103" s="10">
        <v>79853</v>
      </c>
      <c r="D103" s="10" t="s">
        <v>45</v>
      </c>
      <c r="E103" s="11">
        <v>26249</v>
      </c>
      <c r="F103" s="11">
        <v>15125</v>
      </c>
      <c r="G103" s="12">
        <f t="shared" si="4"/>
        <v>0.57621242714008147</v>
      </c>
      <c r="H103" s="12" t="str">
        <f t="shared" si="3"/>
        <v>POOR</v>
      </c>
      <c r="I103" s="5">
        <v>3</v>
      </c>
      <c r="J103" s="5">
        <v>222</v>
      </c>
      <c r="K103" s="5" t="str" cm="1">
        <f t="array" ref="K103">_xlfn.IFS(J103&gt;299,"High HP",J103&gt;99,"Medium HP",J103&lt;100,"Low HP")</f>
        <v>Medium HP</v>
      </c>
      <c r="L103" s="5">
        <v>108.3</v>
      </c>
      <c r="M103" s="5">
        <v>70.3</v>
      </c>
      <c r="N103" s="5">
        <v>190.5</v>
      </c>
      <c r="O103" s="5">
        <v>3.294</v>
      </c>
      <c r="P103" s="5">
        <v>18.5</v>
      </c>
      <c r="Q103" s="5">
        <v>25</v>
      </c>
      <c r="R103" s="6">
        <v>40669</v>
      </c>
      <c r="S103" s="5">
        <v>89.427820310000001</v>
      </c>
      <c r="T103" s="5" t="s">
        <v>220</v>
      </c>
    </row>
    <row r="104" spans="1:20" x14ac:dyDescent="0.3">
      <c r="A104" s="3" t="s">
        <v>150</v>
      </c>
      <c r="B104" s="4" t="s">
        <v>155</v>
      </c>
      <c r="C104" s="10">
        <v>27308</v>
      </c>
      <c r="D104" s="10" t="s">
        <v>19</v>
      </c>
      <c r="E104" s="11">
        <v>26399</v>
      </c>
      <c r="F104" s="11">
        <v>15380</v>
      </c>
      <c r="G104" s="12">
        <f t="shared" si="4"/>
        <v>0.58259782567521501</v>
      </c>
      <c r="H104" s="12" t="str">
        <f t="shared" si="3"/>
        <v>POOR</v>
      </c>
      <c r="I104" s="5">
        <v>3.3</v>
      </c>
      <c r="J104" s="5">
        <v>170</v>
      </c>
      <c r="K104" s="5" t="str" cm="1">
        <f t="array" ref="K104">_xlfn.IFS(J104&gt;299,"High HP",J104&gt;99,"Medium HP",J104&lt;100,"Low HP")</f>
        <v>Medium HP</v>
      </c>
      <c r="L104" s="5">
        <v>112.2</v>
      </c>
      <c r="M104" s="5">
        <v>74.900000000000006</v>
      </c>
      <c r="N104" s="5">
        <v>194.8</v>
      </c>
      <c r="O104" s="5">
        <v>3.9910000000000001</v>
      </c>
      <c r="P104" s="5">
        <v>20</v>
      </c>
      <c r="Q104" s="5">
        <v>21</v>
      </c>
      <c r="R104" s="6">
        <v>40609</v>
      </c>
      <c r="S104" s="5">
        <v>71.171664129999996</v>
      </c>
      <c r="T104" s="5" t="s">
        <v>221</v>
      </c>
    </row>
    <row r="105" spans="1:20" x14ac:dyDescent="0.3">
      <c r="A105" s="3" t="s">
        <v>150</v>
      </c>
      <c r="B105" s="4" t="s">
        <v>156</v>
      </c>
      <c r="C105" s="10">
        <v>42574</v>
      </c>
      <c r="D105" s="10" t="s">
        <v>22</v>
      </c>
      <c r="E105" s="11">
        <v>29299</v>
      </c>
      <c r="F105" s="11">
        <v>17810</v>
      </c>
      <c r="G105" s="12">
        <f t="shared" si="4"/>
        <v>0.60787057578756953</v>
      </c>
      <c r="H105" s="12" t="str">
        <f t="shared" si="3"/>
        <v>POOR</v>
      </c>
      <c r="I105" s="5">
        <v>3.3</v>
      </c>
      <c r="J105" s="5">
        <v>170</v>
      </c>
      <c r="K105" s="5" t="str" cm="1">
        <f t="array" ref="K105">_xlfn.IFS(J105&gt;299,"High HP",J105&gt;99,"Medium HP",J105&lt;100,"Low HP")</f>
        <v>Medium HP</v>
      </c>
      <c r="L105" s="5">
        <v>106.3</v>
      </c>
      <c r="M105" s="5">
        <v>71.7</v>
      </c>
      <c r="N105" s="5">
        <v>182.6</v>
      </c>
      <c r="O105" s="5">
        <v>3.9470000000000001</v>
      </c>
      <c r="P105" s="5">
        <v>21</v>
      </c>
      <c r="Q105" s="5">
        <v>19</v>
      </c>
      <c r="R105" s="6">
        <v>40811</v>
      </c>
      <c r="S105" s="5">
        <v>72.290355079999998</v>
      </c>
      <c r="T105" s="5" t="s">
        <v>221</v>
      </c>
    </row>
    <row r="106" spans="1:20" x14ac:dyDescent="0.3">
      <c r="A106" s="3" t="s">
        <v>150</v>
      </c>
      <c r="B106" s="4" t="s">
        <v>157</v>
      </c>
      <c r="C106" s="10">
        <v>54158</v>
      </c>
      <c r="D106" s="10" t="s">
        <v>19</v>
      </c>
      <c r="E106" s="11">
        <v>22799</v>
      </c>
      <c r="F106" s="11">
        <v>13093</v>
      </c>
      <c r="G106" s="12">
        <f t="shared" si="4"/>
        <v>0.57427957366551163</v>
      </c>
      <c r="H106" s="12" t="str">
        <f t="shared" si="3"/>
        <v>POOR</v>
      </c>
      <c r="I106" s="5">
        <v>3.3</v>
      </c>
      <c r="J106" s="5">
        <v>170</v>
      </c>
      <c r="K106" s="5" t="str" cm="1">
        <f t="array" ref="K106">_xlfn.IFS(J106&gt;299,"High HP",J106&gt;99,"Medium HP",J106&lt;100,"Low HP")</f>
        <v>Medium HP</v>
      </c>
      <c r="L106" s="5">
        <v>104.3</v>
      </c>
      <c r="M106" s="5">
        <v>70.400000000000006</v>
      </c>
      <c r="N106" s="5">
        <v>178</v>
      </c>
      <c r="O106" s="5">
        <v>3.8210000000000002</v>
      </c>
      <c r="P106" s="5">
        <v>19.399999999999999</v>
      </c>
      <c r="Q106" s="5">
        <v>18</v>
      </c>
      <c r="R106" s="6">
        <v>40567</v>
      </c>
      <c r="S106" s="5">
        <v>69.78294434</v>
      </c>
      <c r="T106" s="5" t="s">
        <v>221</v>
      </c>
    </row>
    <row r="107" spans="1:20" x14ac:dyDescent="0.3">
      <c r="A107" s="3" t="s">
        <v>150</v>
      </c>
      <c r="B107" s="4" t="s">
        <v>158</v>
      </c>
      <c r="C107" s="10">
        <v>65004.999999999993</v>
      </c>
      <c r="D107" s="10" t="s">
        <v>54</v>
      </c>
      <c r="E107" s="11">
        <v>17890</v>
      </c>
      <c r="F107" s="11">
        <v>10670</v>
      </c>
      <c r="G107" s="12">
        <f t="shared" si="4"/>
        <v>0.59642258244829516</v>
      </c>
      <c r="H107" s="12" t="str">
        <f t="shared" si="3"/>
        <v>POOR</v>
      </c>
      <c r="I107" s="5">
        <v>3.3</v>
      </c>
      <c r="J107" s="5">
        <v>170</v>
      </c>
      <c r="K107" s="5" t="str" cm="1">
        <f t="array" ref="K107">_xlfn.IFS(J107&gt;299,"High HP",J107&gt;99,"Medium HP",J107&lt;100,"Low HP")</f>
        <v>Medium HP</v>
      </c>
      <c r="L107" s="5">
        <v>116.1</v>
      </c>
      <c r="M107" s="5">
        <v>66.5</v>
      </c>
      <c r="N107" s="5">
        <v>196.1</v>
      </c>
      <c r="O107" s="5">
        <v>3.2170000000000001</v>
      </c>
      <c r="P107" s="5">
        <v>19.399999999999999</v>
      </c>
      <c r="Q107" s="5">
        <v>18</v>
      </c>
      <c r="R107" s="6">
        <v>40782</v>
      </c>
      <c r="S107" s="5">
        <v>67.889270589999995</v>
      </c>
      <c r="T107" s="5" t="s">
        <v>221</v>
      </c>
    </row>
    <row r="108" spans="1:20" x14ac:dyDescent="0.3">
      <c r="A108" s="3" t="s">
        <v>159</v>
      </c>
      <c r="B108" s="4" t="s">
        <v>160</v>
      </c>
      <c r="C108" s="10">
        <v>1112</v>
      </c>
      <c r="D108" s="10" t="s">
        <v>19</v>
      </c>
      <c r="E108" s="11">
        <v>18145</v>
      </c>
      <c r="F108" s="11">
        <v>11240</v>
      </c>
      <c r="G108" s="12">
        <f t="shared" si="4"/>
        <v>0.61945439515017908</v>
      </c>
      <c r="H108" s="12" t="str">
        <f t="shared" si="3"/>
        <v>POOR</v>
      </c>
      <c r="I108" s="5">
        <v>3.1</v>
      </c>
      <c r="J108" s="5">
        <v>150</v>
      </c>
      <c r="K108" s="5" t="str" cm="1">
        <f t="array" ref="K108">_xlfn.IFS(J108&gt;299,"High HP",J108&gt;99,"Medium HP",J108&lt;100,"Low HP")</f>
        <v>Medium HP</v>
      </c>
      <c r="L108" s="5">
        <v>107</v>
      </c>
      <c r="M108" s="5">
        <v>69.400000000000006</v>
      </c>
      <c r="N108" s="5">
        <v>192</v>
      </c>
      <c r="O108" s="5">
        <v>3.1019999999999999</v>
      </c>
      <c r="P108" s="5">
        <v>15.2</v>
      </c>
      <c r="Q108" s="5">
        <v>25</v>
      </c>
      <c r="R108" s="6">
        <v>40694</v>
      </c>
      <c r="S108" s="5">
        <v>60.861611549999999</v>
      </c>
      <c r="T108" s="5" t="s">
        <v>220</v>
      </c>
    </row>
    <row r="109" spans="1:20" x14ac:dyDescent="0.3">
      <c r="A109" s="3" t="s">
        <v>159</v>
      </c>
      <c r="B109" s="4" t="s">
        <v>161</v>
      </c>
      <c r="C109" s="10">
        <v>38554</v>
      </c>
      <c r="D109" s="10" t="s">
        <v>22</v>
      </c>
      <c r="E109" s="11">
        <v>24150</v>
      </c>
      <c r="F109" s="11">
        <v>17100</v>
      </c>
      <c r="G109" s="12">
        <f t="shared" si="4"/>
        <v>0.70807453416149069</v>
      </c>
      <c r="H109" s="12" t="str">
        <f t="shared" si="3"/>
        <v>GOOD</v>
      </c>
      <c r="I109" s="5">
        <v>3.5</v>
      </c>
      <c r="J109" s="5">
        <v>215</v>
      </c>
      <c r="K109" s="5" t="str" cm="1">
        <f t="array" ref="K109">_xlfn.IFS(J109&gt;299,"High HP",J109&gt;99,"Medium HP",J109&lt;100,"Low HP")</f>
        <v>Medium HP</v>
      </c>
      <c r="L109" s="5">
        <v>109</v>
      </c>
      <c r="M109" s="5">
        <v>73.599999999999994</v>
      </c>
      <c r="N109" s="5">
        <v>195.9</v>
      </c>
      <c r="O109" s="5">
        <v>3.4550000000000001</v>
      </c>
      <c r="P109" s="5">
        <v>18</v>
      </c>
      <c r="Q109" s="5">
        <v>23</v>
      </c>
      <c r="R109" s="6">
        <v>40634</v>
      </c>
      <c r="S109" s="5">
        <v>86.272522910000006</v>
      </c>
      <c r="T109" s="5" t="s">
        <v>220</v>
      </c>
    </row>
    <row r="110" spans="1:20" x14ac:dyDescent="0.3">
      <c r="A110" s="3" t="s">
        <v>159</v>
      </c>
      <c r="B110" s="4" t="s">
        <v>162</v>
      </c>
      <c r="C110" s="10">
        <v>80255</v>
      </c>
      <c r="D110" s="10" t="s">
        <v>54</v>
      </c>
      <c r="E110" s="11">
        <v>18270</v>
      </c>
      <c r="F110" s="11">
        <v>11459</v>
      </c>
      <c r="G110" s="12">
        <f t="shared" si="4"/>
        <v>0.62720306513409962</v>
      </c>
      <c r="H110" s="12" t="str">
        <f t="shared" si="3"/>
        <v>POOR</v>
      </c>
      <c r="I110" s="5">
        <v>2.4</v>
      </c>
      <c r="J110" s="5">
        <v>150</v>
      </c>
      <c r="K110" s="5" t="str" cm="1">
        <f t="array" ref="K110">_xlfn.IFS(J110&gt;299,"High HP",J110&gt;99,"Medium HP",J110&lt;100,"Low HP")</f>
        <v>Medium HP</v>
      </c>
      <c r="L110" s="5">
        <v>107</v>
      </c>
      <c r="M110" s="5">
        <v>70.099999999999994</v>
      </c>
      <c r="N110" s="5">
        <v>186.7</v>
      </c>
      <c r="O110" s="5">
        <v>2.9580000000000002</v>
      </c>
      <c r="P110" s="5">
        <v>15</v>
      </c>
      <c r="Q110" s="5">
        <v>27</v>
      </c>
      <c r="R110" s="6">
        <v>40106</v>
      </c>
      <c r="S110" s="5">
        <v>60.727446929999999</v>
      </c>
      <c r="T110" s="5" t="s">
        <v>220</v>
      </c>
    </row>
    <row r="111" spans="1:20" x14ac:dyDescent="0.3">
      <c r="A111" s="3" t="s">
        <v>159</v>
      </c>
      <c r="B111" s="4" t="s">
        <v>163</v>
      </c>
      <c r="C111" s="10">
        <v>14690</v>
      </c>
      <c r="D111" s="10" t="s">
        <v>19</v>
      </c>
      <c r="E111" s="11">
        <v>36229</v>
      </c>
      <c r="F111" s="11">
        <v>19890</v>
      </c>
      <c r="G111" s="12">
        <f t="shared" si="4"/>
        <v>0.54900770101300067</v>
      </c>
      <c r="H111" s="12" t="str">
        <f t="shared" si="3"/>
        <v>POOR</v>
      </c>
      <c r="I111" s="5">
        <v>4</v>
      </c>
      <c r="J111" s="5">
        <v>250</v>
      </c>
      <c r="K111" s="5" t="str" cm="1">
        <f t="array" ref="K111">_xlfn.IFS(J111&gt;299,"High HP",J111&gt;99,"Medium HP",J111&lt;100,"Low HP")</f>
        <v>Medium HP</v>
      </c>
      <c r="L111" s="5">
        <v>113.8</v>
      </c>
      <c r="M111" s="5">
        <v>74.400000000000006</v>
      </c>
      <c r="N111" s="5">
        <v>205.4</v>
      </c>
      <c r="O111" s="5">
        <v>3.9670000000000001</v>
      </c>
      <c r="P111" s="5">
        <v>18.5</v>
      </c>
      <c r="Q111" s="5">
        <v>22</v>
      </c>
      <c r="R111" s="6">
        <v>40592</v>
      </c>
      <c r="S111" s="5">
        <v>103.4416926</v>
      </c>
      <c r="T111" s="5" t="s">
        <v>220</v>
      </c>
    </row>
    <row r="112" spans="1:20" x14ac:dyDescent="0.3">
      <c r="A112" s="3" t="s">
        <v>159</v>
      </c>
      <c r="B112" s="4" t="s">
        <v>164</v>
      </c>
      <c r="C112" s="10">
        <v>20017</v>
      </c>
      <c r="D112" s="10" t="s">
        <v>47</v>
      </c>
      <c r="E112" s="11">
        <v>31598</v>
      </c>
      <c r="F112" s="11">
        <v>19925</v>
      </c>
      <c r="G112" s="12">
        <f t="shared" si="4"/>
        <v>0.63057788467624531</v>
      </c>
      <c r="H112" s="12" t="str">
        <f t="shared" si="3"/>
        <v>POOR</v>
      </c>
      <c r="I112" s="5">
        <v>4.3</v>
      </c>
      <c r="J112" s="5">
        <v>190</v>
      </c>
      <c r="K112" s="5" t="str" cm="1">
        <f t="array" ref="K112">_xlfn.IFS(J112&gt;299,"High HP",J112&gt;99,"Medium HP",J112&lt;100,"Low HP")</f>
        <v>Medium HP</v>
      </c>
      <c r="L112" s="5">
        <v>107</v>
      </c>
      <c r="M112" s="5">
        <v>67.8</v>
      </c>
      <c r="N112" s="5">
        <v>181.2</v>
      </c>
      <c r="O112" s="5">
        <v>4.0679999999999996</v>
      </c>
      <c r="P112" s="5">
        <v>17.5</v>
      </c>
      <c r="Q112" s="5">
        <v>19</v>
      </c>
      <c r="R112" s="6">
        <v>40807</v>
      </c>
      <c r="S112" s="5">
        <v>80.511672590000003</v>
      </c>
      <c r="T112" s="5" t="s">
        <v>221</v>
      </c>
    </row>
    <row r="113" spans="1:20" x14ac:dyDescent="0.3">
      <c r="A113" s="3" t="s">
        <v>159</v>
      </c>
      <c r="B113" s="4" t="s">
        <v>165</v>
      </c>
      <c r="C113" s="10">
        <v>24361</v>
      </c>
      <c r="D113" s="10" t="s">
        <v>19</v>
      </c>
      <c r="E113" s="11">
        <v>25345</v>
      </c>
      <c r="F113" s="11">
        <v>15240</v>
      </c>
      <c r="G113" s="12">
        <f t="shared" si="4"/>
        <v>0.60130203195896625</v>
      </c>
      <c r="H113" s="12" t="str">
        <f t="shared" si="3"/>
        <v>POOR</v>
      </c>
      <c r="I113" s="5">
        <v>3.4</v>
      </c>
      <c r="J113" s="5">
        <v>185</v>
      </c>
      <c r="K113" s="5" t="str" cm="1">
        <f t="array" ref="K113">_xlfn.IFS(J113&gt;299,"High HP",J113&gt;99,"Medium HP",J113&lt;100,"Low HP")</f>
        <v>Medium HP</v>
      </c>
      <c r="L113" s="5">
        <v>120</v>
      </c>
      <c r="M113" s="5">
        <v>72.2</v>
      </c>
      <c r="N113" s="5">
        <v>201.4</v>
      </c>
      <c r="O113" s="5">
        <v>3.948</v>
      </c>
      <c r="P113" s="5">
        <v>25</v>
      </c>
      <c r="Q113" s="5">
        <v>22</v>
      </c>
      <c r="R113" s="6">
        <v>40719</v>
      </c>
      <c r="S113" s="5">
        <v>76.096570420000006</v>
      </c>
      <c r="T113" s="5" t="s">
        <v>221</v>
      </c>
    </row>
    <row r="114" spans="1:20" x14ac:dyDescent="0.3">
      <c r="A114" s="3" t="s">
        <v>166</v>
      </c>
      <c r="B114" s="4" t="s">
        <v>69</v>
      </c>
      <c r="C114" s="10">
        <v>32734</v>
      </c>
      <c r="D114" s="10" t="s">
        <v>45</v>
      </c>
      <c r="E114" s="11">
        <v>12640</v>
      </c>
      <c r="F114" s="11">
        <v>7750</v>
      </c>
      <c r="G114" s="12">
        <f t="shared" si="4"/>
        <v>0.61313291139240511</v>
      </c>
      <c r="H114" s="12" t="str">
        <f t="shared" si="3"/>
        <v>POOR</v>
      </c>
      <c r="I114" s="5">
        <v>2</v>
      </c>
      <c r="J114" s="5">
        <v>132</v>
      </c>
      <c r="K114" s="5" t="str" cm="1">
        <f t="array" ref="K114">_xlfn.IFS(J114&gt;299,"High HP",J114&gt;99,"Medium HP",J114&lt;100,"Low HP")</f>
        <v>Medium HP</v>
      </c>
      <c r="L114" s="5">
        <v>105</v>
      </c>
      <c r="M114" s="5">
        <v>74.400000000000006</v>
      </c>
      <c r="N114" s="5">
        <v>174.4</v>
      </c>
      <c r="O114" s="5">
        <v>2.5590000000000002</v>
      </c>
      <c r="P114" s="5">
        <v>12.5</v>
      </c>
      <c r="Q114" s="5">
        <v>29</v>
      </c>
      <c r="R114" s="6">
        <v>40659</v>
      </c>
      <c r="S114" s="5">
        <v>52.084898750000001</v>
      </c>
      <c r="T114" s="5" t="s">
        <v>220</v>
      </c>
    </row>
    <row r="115" spans="1:20" x14ac:dyDescent="0.3">
      <c r="A115" s="3" t="s">
        <v>166</v>
      </c>
      <c r="B115" s="4" t="s">
        <v>167</v>
      </c>
      <c r="C115" s="10">
        <v>5240</v>
      </c>
      <c r="D115" s="10" t="s">
        <v>19</v>
      </c>
      <c r="E115" s="11">
        <v>16079.999999999998</v>
      </c>
      <c r="F115" s="11">
        <v>9800</v>
      </c>
      <c r="G115" s="12">
        <f t="shared" si="4"/>
        <v>0.60945273631840802</v>
      </c>
      <c r="H115" s="12" t="str">
        <f t="shared" si="3"/>
        <v>POOR</v>
      </c>
      <c r="I115" s="5">
        <v>2</v>
      </c>
      <c r="J115" s="5">
        <v>132</v>
      </c>
      <c r="K115" s="5" t="str" cm="1">
        <f t="array" ref="K115">_xlfn.IFS(J115&gt;299,"High HP",J115&gt;99,"Medium HP",J115&lt;100,"Low HP")</f>
        <v>Medium HP</v>
      </c>
      <c r="L115" s="5">
        <v>108</v>
      </c>
      <c r="M115" s="5">
        <v>71</v>
      </c>
      <c r="N115" s="5">
        <v>186.3</v>
      </c>
      <c r="O115" s="5">
        <v>2.9420000000000002</v>
      </c>
      <c r="P115" s="5">
        <v>16</v>
      </c>
      <c r="Q115" s="5">
        <v>27</v>
      </c>
      <c r="R115" s="6">
        <v>40861</v>
      </c>
      <c r="S115" s="5">
        <v>53.411897670000002</v>
      </c>
      <c r="T115" s="5" t="s">
        <v>220</v>
      </c>
    </row>
    <row r="116" spans="1:20" x14ac:dyDescent="0.3">
      <c r="A116" s="3" t="s">
        <v>166</v>
      </c>
      <c r="B116" s="4" t="s">
        <v>168</v>
      </c>
      <c r="C116" s="10">
        <v>24155</v>
      </c>
      <c r="D116" s="10" t="s">
        <v>45</v>
      </c>
      <c r="E116" s="11">
        <v>18850</v>
      </c>
      <c r="F116" s="11">
        <v>12025</v>
      </c>
      <c r="G116" s="12">
        <f t="shared" si="4"/>
        <v>0.63793103448275867</v>
      </c>
      <c r="H116" s="12" t="str">
        <f t="shared" si="3"/>
        <v>POOR</v>
      </c>
      <c r="I116" s="5">
        <v>2.4</v>
      </c>
      <c r="J116" s="5">
        <v>150</v>
      </c>
      <c r="K116" s="5" t="str" cm="1">
        <f t="array" ref="K116">_xlfn.IFS(J116&gt;299,"High HP",J116&gt;99,"Medium HP",J116&lt;100,"Low HP")</f>
        <v>Medium HP</v>
      </c>
      <c r="L116" s="5">
        <v>113.3</v>
      </c>
      <c r="M116" s="5">
        <v>76.8</v>
      </c>
      <c r="N116" s="5">
        <v>186.3</v>
      </c>
      <c r="O116" s="5">
        <v>3.528</v>
      </c>
      <c r="P116" s="5">
        <v>20</v>
      </c>
      <c r="Q116" s="5">
        <v>24</v>
      </c>
      <c r="R116" s="6">
        <v>40657</v>
      </c>
      <c r="S116" s="5">
        <v>60.951185119999998</v>
      </c>
      <c r="T116" s="5" t="s">
        <v>221</v>
      </c>
    </row>
    <row r="117" spans="1:20" x14ac:dyDescent="0.3">
      <c r="A117" s="3" t="s">
        <v>166</v>
      </c>
      <c r="B117" s="4" t="s">
        <v>169</v>
      </c>
      <c r="C117" s="10">
        <v>1872</v>
      </c>
      <c r="D117" s="10" t="s">
        <v>19</v>
      </c>
      <c r="E117" s="11">
        <v>43000</v>
      </c>
      <c r="F117" s="11">
        <v>30434</v>
      </c>
      <c r="G117" s="12">
        <f t="shared" si="4"/>
        <v>0.70776744186046514</v>
      </c>
      <c r="H117" s="12" t="str">
        <f t="shared" si="3"/>
        <v>GOOD</v>
      </c>
      <c r="I117" s="5">
        <v>3.5</v>
      </c>
      <c r="J117" s="5">
        <v>253</v>
      </c>
      <c r="K117" s="5" t="str" cm="1">
        <f t="array" ref="K117">_xlfn.IFS(J117&gt;299,"High HP",J117&gt;99,"Medium HP",J117&lt;100,"Low HP")</f>
        <v>Medium HP</v>
      </c>
      <c r="L117" s="5">
        <v>113.3</v>
      </c>
      <c r="M117" s="5">
        <v>76.3</v>
      </c>
      <c r="N117" s="5">
        <v>165.4</v>
      </c>
      <c r="O117" s="5">
        <v>2.85</v>
      </c>
      <c r="P117" s="5">
        <v>12</v>
      </c>
      <c r="Q117" s="5">
        <v>21</v>
      </c>
      <c r="R117" s="6">
        <v>41087</v>
      </c>
      <c r="S117" s="5">
        <v>106.98445630000001</v>
      </c>
      <c r="T117" s="5" t="s">
        <v>220</v>
      </c>
    </row>
    <row r="118" spans="1:20" x14ac:dyDescent="0.3">
      <c r="A118" s="3" t="s">
        <v>170</v>
      </c>
      <c r="B118" s="4" t="s">
        <v>171</v>
      </c>
      <c r="C118" s="10">
        <v>51645</v>
      </c>
      <c r="D118" s="10" t="s">
        <v>19</v>
      </c>
      <c r="E118" s="11">
        <v>21610</v>
      </c>
      <c r="F118" s="11">
        <v>13790</v>
      </c>
      <c r="G118" s="12">
        <f t="shared" si="4"/>
        <v>0.6381304951411384</v>
      </c>
      <c r="H118" s="12" t="str">
        <f t="shared" si="3"/>
        <v>POOR</v>
      </c>
      <c r="I118" s="5">
        <v>2.4</v>
      </c>
      <c r="J118" s="5">
        <v>150</v>
      </c>
      <c r="K118" s="5" t="str" cm="1">
        <f t="array" ref="K118">_xlfn.IFS(J118&gt;299,"High HP",J118&gt;99,"Medium HP",J118&lt;100,"Low HP")</f>
        <v>Medium HP</v>
      </c>
      <c r="L118" s="5">
        <v>104.1</v>
      </c>
      <c r="M118" s="5">
        <v>68.400000000000006</v>
      </c>
      <c r="N118" s="5">
        <v>181.9</v>
      </c>
      <c r="O118" s="5">
        <v>2.9060000000000001</v>
      </c>
      <c r="P118" s="5">
        <v>15</v>
      </c>
      <c r="Q118" s="5">
        <v>27</v>
      </c>
      <c r="R118" s="6">
        <v>40933</v>
      </c>
      <c r="S118" s="5">
        <v>62.015870300000003</v>
      </c>
      <c r="T118" s="5" t="s">
        <v>220</v>
      </c>
    </row>
    <row r="119" spans="1:20" x14ac:dyDescent="0.3">
      <c r="A119" s="3" t="s">
        <v>170</v>
      </c>
      <c r="B119" s="4" t="s">
        <v>172</v>
      </c>
      <c r="C119" s="10">
        <v>131097</v>
      </c>
      <c r="D119" s="10" t="s">
        <v>19</v>
      </c>
      <c r="E119" s="11">
        <v>19720</v>
      </c>
      <c r="F119" s="11">
        <v>10290</v>
      </c>
      <c r="G119" s="12">
        <f t="shared" si="4"/>
        <v>0.52180527383367137</v>
      </c>
      <c r="H119" s="12" t="str">
        <f t="shared" si="3"/>
        <v>POOR</v>
      </c>
      <c r="I119" s="5">
        <v>3.4</v>
      </c>
      <c r="J119" s="5">
        <v>175</v>
      </c>
      <c r="K119" s="5" t="str" cm="1">
        <f t="array" ref="K119">_xlfn.IFS(J119&gt;299,"High HP",J119&gt;99,"Medium HP",J119&lt;100,"Low HP")</f>
        <v>Medium HP</v>
      </c>
      <c r="L119" s="5">
        <v>107</v>
      </c>
      <c r="M119" s="5">
        <v>70.400000000000006</v>
      </c>
      <c r="N119" s="5">
        <v>186.3</v>
      </c>
      <c r="O119" s="5">
        <v>3.0910000000000002</v>
      </c>
      <c r="P119" s="5">
        <v>15.2</v>
      </c>
      <c r="Q119" s="5">
        <v>25</v>
      </c>
      <c r="R119" s="6">
        <v>41239</v>
      </c>
      <c r="S119" s="5">
        <v>70.389737260000004</v>
      </c>
      <c r="T119" s="5" t="s">
        <v>220</v>
      </c>
    </row>
    <row r="120" spans="1:20" x14ac:dyDescent="0.3">
      <c r="A120" s="3" t="s">
        <v>170</v>
      </c>
      <c r="B120" s="4" t="s">
        <v>173</v>
      </c>
      <c r="C120" s="10">
        <v>19911</v>
      </c>
      <c r="D120" s="10" t="s">
        <v>49</v>
      </c>
      <c r="E120" s="11">
        <v>25310</v>
      </c>
      <c r="F120" s="11">
        <v>17805</v>
      </c>
      <c r="G120" s="12">
        <f t="shared" si="4"/>
        <v>0.70347688660608454</v>
      </c>
      <c r="H120" s="12" t="str">
        <f t="shared" si="3"/>
        <v>GOOD</v>
      </c>
      <c r="I120" s="5">
        <v>3.8</v>
      </c>
      <c r="J120" s="5">
        <v>200</v>
      </c>
      <c r="K120" s="5" t="str" cm="1">
        <f t="array" ref="K120">_xlfn.IFS(J120&gt;299,"High HP",J120&gt;99,"Medium HP",J120&lt;100,"Low HP")</f>
        <v>Medium HP</v>
      </c>
      <c r="L120" s="5">
        <v>101.1</v>
      </c>
      <c r="M120" s="5">
        <v>74.5</v>
      </c>
      <c r="N120" s="5">
        <v>193.4</v>
      </c>
      <c r="O120" s="5">
        <v>3.492</v>
      </c>
      <c r="P120" s="5">
        <v>16.8</v>
      </c>
      <c r="Q120" s="5">
        <v>25</v>
      </c>
      <c r="R120" s="6">
        <v>41076</v>
      </c>
      <c r="S120" s="5">
        <v>81.492726160000004</v>
      </c>
      <c r="T120" s="5" t="s">
        <v>220</v>
      </c>
    </row>
    <row r="121" spans="1:20" x14ac:dyDescent="0.3">
      <c r="A121" s="3" t="s">
        <v>170</v>
      </c>
      <c r="B121" s="4" t="s">
        <v>174</v>
      </c>
      <c r="C121" s="10">
        <v>92364</v>
      </c>
      <c r="D121" s="10" t="s">
        <v>19</v>
      </c>
      <c r="E121" s="11">
        <v>21665</v>
      </c>
      <c r="F121" s="11">
        <v>14010</v>
      </c>
      <c r="G121" s="12">
        <f t="shared" si="4"/>
        <v>0.6466651280867759</v>
      </c>
      <c r="H121" s="12" t="str">
        <f t="shared" si="3"/>
        <v>POOR</v>
      </c>
      <c r="I121" s="5">
        <v>3.8</v>
      </c>
      <c r="J121" s="5">
        <v>195</v>
      </c>
      <c r="K121" s="5" t="str" cm="1">
        <f t="array" ref="K121">_xlfn.IFS(J121&gt;299,"High HP",J121&gt;99,"Medium HP",J121&lt;100,"Low HP")</f>
        <v>Medium HP</v>
      </c>
      <c r="L121" s="5">
        <v>110.5</v>
      </c>
      <c r="M121" s="5">
        <v>72.7</v>
      </c>
      <c r="N121" s="5">
        <v>196.5</v>
      </c>
      <c r="O121" s="5">
        <v>3.3959999999999999</v>
      </c>
      <c r="P121" s="5">
        <v>18</v>
      </c>
      <c r="Q121" s="5">
        <v>25</v>
      </c>
      <c r="R121" s="6">
        <v>41197</v>
      </c>
      <c r="S121" s="5">
        <v>78.318168130000004</v>
      </c>
      <c r="T121" s="5" t="s">
        <v>220</v>
      </c>
    </row>
    <row r="122" spans="1:20" x14ac:dyDescent="0.3">
      <c r="A122" s="3" t="s">
        <v>170</v>
      </c>
      <c r="B122" s="4" t="s">
        <v>175</v>
      </c>
      <c r="C122" s="10">
        <v>35945</v>
      </c>
      <c r="D122" s="10" t="s">
        <v>19</v>
      </c>
      <c r="E122" s="11">
        <v>23755</v>
      </c>
      <c r="F122" s="11">
        <v>13225</v>
      </c>
      <c r="G122" s="12">
        <f t="shared" si="4"/>
        <v>0.55672490002104824</v>
      </c>
      <c r="H122" s="12" t="str">
        <f t="shared" si="3"/>
        <v>POOR</v>
      </c>
      <c r="I122" s="5">
        <v>3.8</v>
      </c>
      <c r="J122" s="5">
        <v>205</v>
      </c>
      <c r="K122" s="5" t="str" cm="1">
        <f t="array" ref="K122">_xlfn.IFS(J122&gt;299,"High HP",J122&gt;99,"Medium HP",J122&lt;100,"Low HP")</f>
        <v>Medium HP</v>
      </c>
      <c r="L122" s="5">
        <v>112.2</v>
      </c>
      <c r="M122" s="5">
        <v>72.599999999999994</v>
      </c>
      <c r="N122" s="5">
        <v>202.5</v>
      </c>
      <c r="O122" s="5">
        <v>3.59</v>
      </c>
      <c r="P122" s="5">
        <v>17.5</v>
      </c>
      <c r="Q122" s="5">
        <v>24</v>
      </c>
      <c r="R122" s="6">
        <v>40681</v>
      </c>
      <c r="S122" s="5">
        <v>82.661355599999993</v>
      </c>
      <c r="T122" s="5" t="s">
        <v>220</v>
      </c>
    </row>
    <row r="123" spans="1:20" x14ac:dyDescent="0.3">
      <c r="A123" s="3" t="s">
        <v>170</v>
      </c>
      <c r="B123" s="4" t="s">
        <v>176</v>
      </c>
      <c r="C123" s="10">
        <v>39572</v>
      </c>
      <c r="D123" s="10" t="s">
        <v>19</v>
      </c>
      <c r="E123" s="11">
        <v>25635</v>
      </c>
      <c r="F123" s="11">
        <v>14215</v>
      </c>
      <c r="G123" s="12">
        <f t="shared" si="4"/>
        <v>0.55451531109810803</v>
      </c>
      <c r="H123" s="12" t="str">
        <f t="shared" si="3"/>
        <v>POOR</v>
      </c>
      <c r="I123" s="5">
        <v>3.4</v>
      </c>
      <c r="J123" s="5">
        <v>185</v>
      </c>
      <c r="K123" s="5" t="str" cm="1">
        <f t="array" ref="K123">_xlfn.IFS(J123&gt;299,"High HP",J123&gt;99,"Medium HP",J123&lt;100,"Low HP")</f>
        <v>Medium HP</v>
      </c>
      <c r="L123" s="5">
        <v>120</v>
      </c>
      <c r="M123" s="5">
        <v>72.7</v>
      </c>
      <c r="N123" s="5">
        <v>201.3</v>
      </c>
      <c r="O123" s="5">
        <v>3.9420000000000002</v>
      </c>
      <c r="P123" s="5">
        <v>25</v>
      </c>
      <c r="Q123" s="5">
        <v>23</v>
      </c>
      <c r="R123" s="6">
        <v>41112</v>
      </c>
      <c r="S123" s="5">
        <v>76.208439519999999</v>
      </c>
      <c r="T123" s="5" t="s">
        <v>221</v>
      </c>
    </row>
    <row r="124" spans="1:20" x14ac:dyDescent="0.3">
      <c r="A124" s="3" t="s">
        <v>177</v>
      </c>
      <c r="B124" s="4" t="s">
        <v>178</v>
      </c>
      <c r="C124" s="10">
        <v>8982</v>
      </c>
      <c r="D124" s="10" t="s">
        <v>19</v>
      </c>
      <c r="E124" s="11">
        <v>41430</v>
      </c>
      <c r="F124" s="11">
        <v>41250</v>
      </c>
      <c r="G124" s="12">
        <f t="shared" si="4"/>
        <v>0.99565532223026787</v>
      </c>
      <c r="H124" s="12" t="str">
        <f t="shared" si="3"/>
        <v>GOOD</v>
      </c>
      <c r="I124" s="5">
        <v>2.7</v>
      </c>
      <c r="J124" s="5">
        <v>217</v>
      </c>
      <c r="K124" s="5" t="str" cm="1">
        <f t="array" ref="K124">_xlfn.IFS(J124&gt;299,"High HP",J124&gt;99,"Medium HP",J124&lt;100,"Low HP")</f>
        <v>Medium HP</v>
      </c>
      <c r="L124" s="5">
        <v>95.2</v>
      </c>
      <c r="M124" s="5">
        <v>70.099999999999994</v>
      </c>
      <c r="N124" s="5">
        <v>171</v>
      </c>
      <c r="O124" s="5">
        <v>2.778</v>
      </c>
      <c r="P124" s="5">
        <v>17</v>
      </c>
      <c r="Q124" s="5">
        <v>22</v>
      </c>
      <c r="R124" s="6">
        <v>40958</v>
      </c>
      <c r="S124" s="5">
        <v>93.437330700000004</v>
      </c>
      <c r="T124" s="5" t="s">
        <v>220</v>
      </c>
    </row>
    <row r="125" spans="1:20" x14ac:dyDescent="0.3">
      <c r="A125" s="3" t="s">
        <v>177</v>
      </c>
      <c r="B125" s="4" t="s">
        <v>179</v>
      </c>
      <c r="C125" s="10">
        <v>1280</v>
      </c>
      <c r="D125" s="10" t="s">
        <v>19</v>
      </c>
      <c r="E125" s="11">
        <v>71020</v>
      </c>
      <c r="F125" s="11">
        <v>60625</v>
      </c>
      <c r="G125" s="12">
        <f t="shared" si="4"/>
        <v>0.85363277949873273</v>
      </c>
      <c r="H125" s="12" t="str">
        <f t="shared" si="3"/>
        <v>GOOD</v>
      </c>
      <c r="I125" s="5">
        <v>3.4</v>
      </c>
      <c r="J125" s="5">
        <v>300</v>
      </c>
      <c r="K125" s="5" t="str" cm="1">
        <f t="array" ref="K125">_xlfn.IFS(J125&gt;299,"High HP",J125&gt;99,"Medium HP",J125&lt;100,"Low HP")</f>
        <v>High HP</v>
      </c>
      <c r="L125" s="5">
        <v>92.6</v>
      </c>
      <c r="M125" s="5">
        <v>69.5</v>
      </c>
      <c r="N125" s="5">
        <v>174.5</v>
      </c>
      <c r="O125" s="5">
        <v>3.032</v>
      </c>
      <c r="P125" s="5">
        <v>17</v>
      </c>
      <c r="Q125" s="5">
        <v>21</v>
      </c>
      <c r="R125" s="6">
        <v>41264</v>
      </c>
      <c r="S125" s="5">
        <v>134.3909754</v>
      </c>
      <c r="T125" s="5" t="s">
        <v>220</v>
      </c>
    </row>
    <row r="126" spans="1:20" x14ac:dyDescent="0.3">
      <c r="A126" s="3" t="s">
        <v>177</v>
      </c>
      <c r="B126" s="4" t="s">
        <v>180</v>
      </c>
      <c r="C126" s="10">
        <v>1866</v>
      </c>
      <c r="D126" s="10" t="s">
        <v>26</v>
      </c>
      <c r="E126" s="11">
        <v>74970</v>
      </c>
      <c r="F126" s="11">
        <v>67550</v>
      </c>
      <c r="G126" s="12">
        <f t="shared" si="4"/>
        <v>0.90102707749766575</v>
      </c>
      <c r="H126" s="12" t="str">
        <f t="shared" si="3"/>
        <v>GOOD</v>
      </c>
      <c r="I126" s="5">
        <v>3.4</v>
      </c>
      <c r="J126" s="5">
        <v>300</v>
      </c>
      <c r="K126" s="5" t="str" cm="1">
        <f t="array" ref="K126">_xlfn.IFS(J126&gt;299,"High HP",J126&gt;99,"Medium HP",J126&lt;100,"Low HP")</f>
        <v>High HP</v>
      </c>
      <c r="L126" s="5">
        <v>92.6</v>
      </c>
      <c r="M126" s="5">
        <v>69.5</v>
      </c>
      <c r="N126" s="5">
        <v>174.5</v>
      </c>
      <c r="O126" s="5">
        <v>3.0750000000000002</v>
      </c>
      <c r="P126" s="5">
        <v>17</v>
      </c>
      <c r="Q126" s="5">
        <v>23</v>
      </c>
      <c r="R126" s="6">
        <v>40735</v>
      </c>
      <c r="S126" s="5">
        <v>135.91470960000001</v>
      </c>
      <c r="T126" s="5" t="s">
        <v>220</v>
      </c>
    </row>
    <row r="127" spans="1:20" x14ac:dyDescent="0.3">
      <c r="A127" s="3" t="s">
        <v>181</v>
      </c>
      <c r="B127" s="7" t="s">
        <v>182</v>
      </c>
      <c r="C127" s="10">
        <v>9191</v>
      </c>
      <c r="D127" s="10" t="s">
        <v>111</v>
      </c>
      <c r="E127" s="11">
        <v>33120</v>
      </c>
      <c r="F127" s="11">
        <v>22789</v>
      </c>
      <c r="G127" s="12">
        <f t="shared" si="4"/>
        <v>0.68807367149758458</v>
      </c>
      <c r="H127" s="12" t="str">
        <f t="shared" si="3"/>
        <v>POOR</v>
      </c>
      <c r="I127" s="5">
        <v>2.2999999999999998</v>
      </c>
      <c r="J127" s="5">
        <v>170</v>
      </c>
      <c r="K127" s="5" t="str" cm="1">
        <f t="array" ref="K127">_xlfn.IFS(J127&gt;299,"High HP",J127&gt;99,"Medium HP",J127&lt;100,"Low HP")</f>
        <v>Medium HP</v>
      </c>
      <c r="L127" s="5">
        <v>106.4</v>
      </c>
      <c r="M127" s="5">
        <v>70.599999999999994</v>
      </c>
      <c r="N127" s="5">
        <v>189.2</v>
      </c>
      <c r="O127" s="5">
        <v>3.28</v>
      </c>
      <c r="P127" s="5">
        <v>18.5</v>
      </c>
      <c r="Q127" s="5">
        <v>23</v>
      </c>
      <c r="R127" s="6">
        <v>41222</v>
      </c>
      <c r="S127" s="5">
        <v>73.503778190000006</v>
      </c>
      <c r="T127" s="5" t="s">
        <v>220</v>
      </c>
    </row>
    <row r="128" spans="1:20" x14ac:dyDescent="0.3">
      <c r="A128" s="3" t="s">
        <v>181</v>
      </c>
      <c r="B128" s="7" t="s">
        <v>183</v>
      </c>
      <c r="C128" s="10">
        <v>12115</v>
      </c>
      <c r="D128" s="10" t="s">
        <v>111</v>
      </c>
      <c r="E128" s="11">
        <v>26100</v>
      </c>
      <c r="F128" s="11">
        <v>18255</v>
      </c>
      <c r="G128" s="12">
        <f t="shared" si="4"/>
        <v>0.69942528735632181</v>
      </c>
      <c r="H128" s="12" t="str">
        <f t="shared" si="3"/>
        <v>GOOD</v>
      </c>
      <c r="I128" s="5">
        <v>2</v>
      </c>
      <c r="J128" s="5">
        <v>185</v>
      </c>
      <c r="K128" s="5" t="str" cm="1">
        <f t="array" ref="K128">_xlfn.IFS(J128&gt;299,"High HP",J128&gt;99,"Medium HP",J128&lt;100,"Low HP")</f>
        <v>Medium HP</v>
      </c>
      <c r="L128" s="5">
        <v>102.6</v>
      </c>
      <c r="M128" s="5">
        <v>67.400000000000006</v>
      </c>
      <c r="N128" s="5">
        <v>182.2</v>
      </c>
      <c r="O128" s="5">
        <v>2.99</v>
      </c>
      <c r="P128" s="5">
        <v>16.899999999999999</v>
      </c>
      <c r="Q128" s="5">
        <v>23</v>
      </c>
      <c r="R128" s="6">
        <v>40706</v>
      </c>
      <c r="S128" s="5">
        <v>76.02304771</v>
      </c>
      <c r="T128" s="5" t="s">
        <v>220</v>
      </c>
    </row>
    <row r="129" spans="1:20" x14ac:dyDescent="0.3">
      <c r="A129" s="3" t="s">
        <v>184</v>
      </c>
      <c r="B129" s="4" t="s">
        <v>185</v>
      </c>
      <c r="C129" s="10">
        <v>80620</v>
      </c>
      <c r="D129" s="10" t="s">
        <v>49</v>
      </c>
      <c r="E129" s="11">
        <v>10685</v>
      </c>
      <c r="F129" s="11">
        <v>9200</v>
      </c>
      <c r="G129" s="12">
        <f t="shared" si="4"/>
        <v>0.86102012166588671</v>
      </c>
      <c r="H129" s="12" t="str">
        <f t="shared" si="3"/>
        <v>GOOD</v>
      </c>
      <c r="I129" s="5">
        <v>1.9</v>
      </c>
      <c r="J129" s="5">
        <v>100</v>
      </c>
      <c r="K129" s="5" t="str" cm="1">
        <f t="array" ref="K129">_xlfn.IFS(J129&gt;299,"High HP",J129&gt;99,"Medium HP",J129&lt;100,"Low HP")</f>
        <v>Medium HP</v>
      </c>
      <c r="L129" s="5">
        <v>102.4</v>
      </c>
      <c r="M129" s="5">
        <v>66.400000000000006</v>
      </c>
      <c r="N129" s="5">
        <v>176.9</v>
      </c>
      <c r="O129" s="5">
        <v>2.3319999999999999</v>
      </c>
      <c r="P129" s="5">
        <v>12.1</v>
      </c>
      <c r="Q129" s="5">
        <v>33</v>
      </c>
      <c r="R129" s="6">
        <v>41137</v>
      </c>
      <c r="S129" s="5">
        <v>39.986424749999998</v>
      </c>
      <c r="T129" s="5" t="s">
        <v>220</v>
      </c>
    </row>
    <row r="130" spans="1:20" x14ac:dyDescent="0.3">
      <c r="A130" s="3" t="s">
        <v>184</v>
      </c>
      <c r="B130" s="4" t="s">
        <v>186</v>
      </c>
      <c r="C130" s="10">
        <v>24546</v>
      </c>
      <c r="D130" s="10" t="s">
        <v>19</v>
      </c>
      <c r="E130" s="11">
        <v>12535</v>
      </c>
      <c r="F130" s="11">
        <v>10590</v>
      </c>
      <c r="G130" s="12">
        <f t="shared" si="4"/>
        <v>0.84483446350219382</v>
      </c>
      <c r="H130" s="12" t="str">
        <f t="shared" si="3"/>
        <v>GOOD</v>
      </c>
      <c r="I130" s="5">
        <v>1.9</v>
      </c>
      <c r="J130" s="5">
        <v>100</v>
      </c>
      <c r="K130" s="5" t="str" cm="1">
        <f t="array" ref="K130">_xlfn.IFS(J130&gt;299,"High HP",J130&gt;99,"Medium HP",J130&lt;100,"Low HP")</f>
        <v>Medium HP</v>
      </c>
      <c r="L130" s="5">
        <v>102.4</v>
      </c>
      <c r="M130" s="5">
        <v>66.400000000000006</v>
      </c>
      <c r="N130" s="5">
        <v>180</v>
      </c>
      <c r="O130" s="5">
        <v>2.367</v>
      </c>
      <c r="P130" s="5">
        <v>12.1</v>
      </c>
      <c r="Q130" s="5">
        <v>33</v>
      </c>
      <c r="R130" s="6">
        <v>40618</v>
      </c>
      <c r="S130" s="5">
        <v>40.700072419999998</v>
      </c>
      <c r="T130" s="5" t="s">
        <v>220</v>
      </c>
    </row>
    <row r="131" spans="1:20" x14ac:dyDescent="0.3">
      <c r="A131" s="3" t="s">
        <v>184</v>
      </c>
      <c r="B131" s="4" t="s">
        <v>187</v>
      </c>
      <c r="C131" s="10">
        <v>5223</v>
      </c>
      <c r="D131" s="10" t="s">
        <v>47</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v>102.4</v>
      </c>
      <c r="M131" s="5">
        <v>66.400000000000006</v>
      </c>
      <c r="N131" s="5">
        <v>176.9</v>
      </c>
      <c r="O131" s="5">
        <v>2.452</v>
      </c>
      <c r="P131" s="5">
        <v>12.1</v>
      </c>
      <c r="Q131" s="5">
        <v>31</v>
      </c>
      <c r="R131" s="6">
        <v>40558</v>
      </c>
      <c r="S131" s="5">
        <v>49.865773670000003</v>
      </c>
      <c r="T131" s="5" t="s">
        <v>220</v>
      </c>
    </row>
    <row r="132" spans="1:20" x14ac:dyDescent="0.3">
      <c r="A132" s="3" t="s">
        <v>184</v>
      </c>
      <c r="B132" s="4" t="s">
        <v>188</v>
      </c>
      <c r="C132" s="10">
        <v>8472</v>
      </c>
      <c r="D132" s="10" t="s">
        <v>47</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v>106.5</v>
      </c>
      <c r="M132" s="5">
        <v>69</v>
      </c>
      <c r="N132" s="5">
        <v>190.4</v>
      </c>
      <c r="O132" s="5">
        <v>3.0750000000000002</v>
      </c>
      <c r="P132" s="5">
        <v>13.1</v>
      </c>
      <c r="Q132" s="5">
        <v>27</v>
      </c>
      <c r="R132" s="6">
        <v>40760</v>
      </c>
      <c r="S132" s="5">
        <v>56.295243040000003</v>
      </c>
      <c r="T132" s="5" t="s">
        <v>220</v>
      </c>
    </row>
    <row r="133" spans="1:20" x14ac:dyDescent="0.3">
      <c r="A133" s="3" t="s">
        <v>184</v>
      </c>
      <c r="B133" s="4" t="s">
        <v>189</v>
      </c>
      <c r="C133" s="10">
        <v>49989</v>
      </c>
      <c r="D133" s="10" t="s">
        <v>19</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v>106.5</v>
      </c>
      <c r="M133" s="5">
        <v>69</v>
      </c>
      <c r="N133" s="5">
        <v>190.4</v>
      </c>
      <c r="O133" s="5">
        <v>2.91</v>
      </c>
      <c r="P133" s="5">
        <v>13.1</v>
      </c>
      <c r="Q133" s="5">
        <v>28</v>
      </c>
      <c r="R133" s="6">
        <v>41247</v>
      </c>
      <c r="S133" s="5">
        <v>54.819728249999997</v>
      </c>
      <c r="T133" s="5" t="s">
        <v>220</v>
      </c>
    </row>
    <row r="134" spans="1:20" x14ac:dyDescent="0.3">
      <c r="A134" s="3" t="s">
        <v>190</v>
      </c>
      <c r="B134" s="4" t="s">
        <v>191</v>
      </c>
      <c r="C134" s="10">
        <v>47107</v>
      </c>
      <c r="D134" s="10" t="s">
        <v>45</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v>103.5</v>
      </c>
      <c r="M134" s="5">
        <v>67.5</v>
      </c>
      <c r="N134" s="5">
        <v>185.8</v>
      </c>
      <c r="O134" s="5">
        <v>3.415</v>
      </c>
      <c r="P134" s="5">
        <v>16.899999999999999</v>
      </c>
      <c r="Q134" s="5">
        <v>25</v>
      </c>
      <c r="R134" s="6">
        <v>40731</v>
      </c>
      <c r="S134" s="5">
        <v>67.765907600000006</v>
      </c>
      <c r="T134" s="5" t="s">
        <v>220</v>
      </c>
    </row>
    <row r="135" spans="1:20" x14ac:dyDescent="0.3">
      <c r="A135" s="3" t="s">
        <v>190</v>
      </c>
      <c r="B135" s="4" t="s">
        <v>192</v>
      </c>
      <c r="C135" s="10">
        <v>33028</v>
      </c>
      <c r="D135" s="10" t="s">
        <v>30</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v>99.4</v>
      </c>
      <c r="M135" s="5">
        <v>68.3</v>
      </c>
      <c r="N135" s="5">
        <v>175.2</v>
      </c>
      <c r="O135" s="5">
        <v>3.125</v>
      </c>
      <c r="P135" s="5">
        <v>15.9</v>
      </c>
      <c r="Q135" s="5">
        <v>24</v>
      </c>
      <c r="R135" s="6">
        <v>41162</v>
      </c>
      <c r="S135" s="5">
        <v>66.762943309999997</v>
      </c>
      <c r="T135" s="5" t="s">
        <v>221</v>
      </c>
    </row>
    <row r="136" spans="1:20" x14ac:dyDescent="0.3">
      <c r="A136" s="3" t="s">
        <v>193</v>
      </c>
      <c r="B136" s="4" t="s">
        <v>194</v>
      </c>
      <c r="C136" s="10">
        <v>142535</v>
      </c>
      <c r="D136" s="10" t="s">
        <v>30</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v>97</v>
      </c>
      <c r="M136" s="5">
        <v>66.7</v>
      </c>
      <c r="N136" s="5">
        <v>174</v>
      </c>
      <c r="O136" s="5">
        <v>2.42</v>
      </c>
      <c r="P136" s="5">
        <v>13.2</v>
      </c>
      <c r="Q136" s="5">
        <v>33</v>
      </c>
      <c r="R136" s="6">
        <v>40644</v>
      </c>
      <c r="S136" s="5">
        <v>47.96897242</v>
      </c>
      <c r="T136" s="5" t="s">
        <v>220</v>
      </c>
    </row>
    <row r="137" spans="1:20" x14ac:dyDescent="0.3">
      <c r="A137" s="3" t="s">
        <v>193</v>
      </c>
      <c r="B137" s="4" t="s">
        <v>195</v>
      </c>
      <c r="C137" s="10">
        <v>247994</v>
      </c>
      <c r="D137" s="10" t="s">
        <v>104</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v>105.2</v>
      </c>
      <c r="M137" s="5">
        <v>70.099999999999994</v>
      </c>
      <c r="N137" s="5">
        <v>188.5</v>
      </c>
      <c r="O137" s="5">
        <v>2.9980000000000002</v>
      </c>
      <c r="P137" s="5">
        <v>18.5</v>
      </c>
      <c r="Q137" s="5">
        <v>27</v>
      </c>
      <c r="R137" s="6">
        <v>40584</v>
      </c>
      <c r="S137" s="5">
        <v>54.372419649999998</v>
      </c>
      <c r="T137" s="5" t="s">
        <v>220</v>
      </c>
    </row>
    <row r="138" spans="1:20" x14ac:dyDescent="0.3">
      <c r="A138" s="3" t="s">
        <v>193</v>
      </c>
      <c r="B138" s="4" t="s">
        <v>196</v>
      </c>
      <c r="C138" s="10">
        <v>63849</v>
      </c>
      <c r="D138" s="10" t="s">
        <v>22</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v>107.1</v>
      </c>
      <c r="M138" s="5">
        <v>71.7</v>
      </c>
      <c r="N138" s="5">
        <v>191.9</v>
      </c>
      <c r="O138" s="5">
        <v>3.4169999999999998</v>
      </c>
      <c r="P138" s="5">
        <v>18.5</v>
      </c>
      <c r="Q138" s="5">
        <v>26</v>
      </c>
      <c r="R138" s="6">
        <v>40786</v>
      </c>
      <c r="S138" s="5">
        <v>84.911898260000001</v>
      </c>
      <c r="T138" s="5" t="s">
        <v>220</v>
      </c>
    </row>
    <row r="139" spans="1:20" x14ac:dyDescent="0.3">
      <c r="A139" s="3" t="s">
        <v>193</v>
      </c>
      <c r="B139" s="4" t="s">
        <v>197</v>
      </c>
      <c r="C139" s="10">
        <v>33269</v>
      </c>
      <c r="D139" s="10" t="s">
        <v>19</v>
      </c>
      <c r="E139" s="11">
        <v>16875</v>
      </c>
      <c r="F139" s="11">
        <v>15445</v>
      </c>
      <c r="G139" s="12">
        <f t="shared" si="4"/>
        <v>0.91525925925925922</v>
      </c>
      <c r="H139" s="12" t="str">
        <f t="shared" si="5"/>
        <v>GOOD</v>
      </c>
      <c r="I139" s="5">
        <v>1.8</v>
      </c>
      <c r="J139" s="5">
        <v>140</v>
      </c>
      <c r="K139" s="5" t="str" cm="1">
        <f t="array" ref="K139">_xlfn.IFS(J139&gt;299,"High HP",J139&gt;99,"Medium HP",J139&lt;100,"Low HP")</f>
        <v>Medium HP</v>
      </c>
      <c r="L139" s="5">
        <v>102.4</v>
      </c>
      <c r="M139" s="5">
        <v>68.3</v>
      </c>
      <c r="N139" s="5">
        <v>170.5</v>
      </c>
      <c r="O139" s="5">
        <v>2.4249999999999998</v>
      </c>
      <c r="P139" s="5">
        <v>14.5</v>
      </c>
      <c r="Q139" s="5">
        <v>31</v>
      </c>
      <c r="R139" s="6">
        <v>41272</v>
      </c>
      <c r="S139" s="5">
        <v>56.496030339999997</v>
      </c>
      <c r="T139" s="5" t="s">
        <v>220</v>
      </c>
    </row>
    <row r="140" spans="1:20" x14ac:dyDescent="0.3">
      <c r="A140" s="3" t="s">
        <v>193</v>
      </c>
      <c r="B140" s="4" t="s">
        <v>198</v>
      </c>
      <c r="C140" s="10">
        <v>84087</v>
      </c>
      <c r="D140" s="10" t="s">
        <v>35</v>
      </c>
      <c r="E140" s="11">
        <v>11528</v>
      </c>
      <c r="F140" s="11">
        <v>9575</v>
      </c>
      <c r="G140" s="12">
        <f t="shared" si="4"/>
        <v>0.83058639833448988</v>
      </c>
      <c r="H140" s="12" t="str">
        <f t="shared" si="5"/>
        <v>GOOD</v>
      </c>
      <c r="I140" s="5">
        <v>2.4</v>
      </c>
      <c r="J140" s="5">
        <v>142</v>
      </c>
      <c r="K140" s="5" t="str" cm="1">
        <f t="array" ref="K140">_xlfn.IFS(J140&gt;299,"High HP",J140&gt;99,"Medium HP",J140&lt;100,"Low HP")</f>
        <v>Medium HP</v>
      </c>
      <c r="L140" s="5">
        <v>103.3</v>
      </c>
      <c r="M140" s="5">
        <v>66.5</v>
      </c>
      <c r="N140" s="5">
        <v>178.7</v>
      </c>
      <c r="O140" s="5">
        <v>2.58</v>
      </c>
      <c r="P140" s="5">
        <v>15.1</v>
      </c>
      <c r="Q140" s="5">
        <v>23</v>
      </c>
      <c r="R140" s="6">
        <v>40756</v>
      </c>
      <c r="S140" s="5">
        <v>55.297116580000001</v>
      </c>
      <c r="T140" s="5" t="s">
        <v>221</v>
      </c>
    </row>
    <row r="141" spans="1:20" x14ac:dyDescent="0.3">
      <c r="A141" s="3" t="s">
        <v>193</v>
      </c>
      <c r="B141" s="4" t="s">
        <v>199</v>
      </c>
      <c r="C141" s="10">
        <v>65119</v>
      </c>
      <c r="D141" s="10" t="s">
        <v>19</v>
      </c>
      <c r="E141" s="11">
        <v>22368</v>
      </c>
      <c r="F141" s="11">
        <v>18689</v>
      </c>
      <c r="G141" s="12">
        <f t="shared" si="4"/>
        <v>0.83552396280400576</v>
      </c>
      <c r="H141" s="12" t="str">
        <f t="shared" si="5"/>
        <v>GOOD</v>
      </c>
      <c r="I141" s="5">
        <v>3</v>
      </c>
      <c r="J141" s="5">
        <v>194</v>
      </c>
      <c r="K141" s="5" t="str" cm="1">
        <f t="array" ref="K141">_xlfn.IFS(J141&gt;299,"High HP",J141&gt;99,"Medium HP",J141&lt;100,"Low HP")</f>
        <v>Medium HP</v>
      </c>
      <c r="L141" s="5">
        <v>114.2</v>
      </c>
      <c r="M141" s="5">
        <v>73.400000000000006</v>
      </c>
      <c r="N141" s="5">
        <v>193.5</v>
      </c>
      <c r="O141" s="5">
        <v>3.7589999999999999</v>
      </c>
      <c r="P141" s="5">
        <v>20.9</v>
      </c>
      <c r="Q141" s="5">
        <v>22</v>
      </c>
      <c r="R141" s="6">
        <v>41187</v>
      </c>
      <c r="S141" s="5">
        <v>78.027219470000006</v>
      </c>
      <c r="T141" s="5" t="s">
        <v>221</v>
      </c>
    </row>
    <row r="142" spans="1:20" x14ac:dyDescent="0.3">
      <c r="A142" s="3" t="s">
        <v>193</v>
      </c>
      <c r="B142" s="4" t="s">
        <v>200</v>
      </c>
      <c r="C142" s="10">
        <v>25106</v>
      </c>
      <c r="D142" s="10" t="s">
        <v>152</v>
      </c>
      <c r="E142" s="11">
        <v>16888</v>
      </c>
      <c r="F142" s="11">
        <v>13325</v>
      </c>
      <c r="G142" s="12">
        <f t="shared" si="4"/>
        <v>0.78902179062055899</v>
      </c>
      <c r="H142" s="12" t="str">
        <f t="shared" si="5"/>
        <v>GOOD</v>
      </c>
      <c r="I142" s="5">
        <v>2</v>
      </c>
      <c r="J142" s="5">
        <v>127</v>
      </c>
      <c r="K142" s="5" t="str" cm="1">
        <f t="array" ref="K142">_xlfn.IFS(J142&gt;299,"High HP",J142&gt;99,"Medium HP",J142&lt;100,"Low HP")</f>
        <v>Medium HP</v>
      </c>
      <c r="L142" s="5">
        <v>94.9</v>
      </c>
      <c r="M142" s="5">
        <v>66.7</v>
      </c>
      <c r="N142" s="5">
        <v>163.80000000000001</v>
      </c>
      <c r="O142" s="5">
        <v>2.6680000000000001</v>
      </c>
      <c r="P142" s="5">
        <v>15.3</v>
      </c>
      <c r="Q142" s="5">
        <v>27</v>
      </c>
      <c r="R142" s="6">
        <v>40669</v>
      </c>
      <c r="S142" s="5">
        <v>51.955108869999997</v>
      </c>
      <c r="T142" s="5" t="s">
        <v>221</v>
      </c>
    </row>
    <row r="143" spans="1:20" x14ac:dyDescent="0.3">
      <c r="A143" s="3" t="s">
        <v>193</v>
      </c>
      <c r="B143" s="4" t="s">
        <v>201</v>
      </c>
      <c r="C143" s="10">
        <v>68411</v>
      </c>
      <c r="D143" s="10" t="s">
        <v>72</v>
      </c>
      <c r="E143" s="11">
        <v>22288</v>
      </c>
      <c r="F143" s="11">
        <v>19425</v>
      </c>
      <c r="G143" s="12">
        <f t="shared" si="4"/>
        <v>0.87154522613065322</v>
      </c>
      <c r="H143" s="12" t="str">
        <f t="shared" si="5"/>
        <v>GOOD</v>
      </c>
      <c r="I143" s="5">
        <v>2.7</v>
      </c>
      <c r="J143" s="5">
        <v>150</v>
      </c>
      <c r="K143" s="5" t="str" cm="1">
        <f t="array" ref="K143">_xlfn.IFS(J143&gt;299,"High HP",J143&gt;99,"Medium HP",J143&lt;100,"Low HP")</f>
        <v>Medium HP</v>
      </c>
      <c r="L143" s="5">
        <v>105.3</v>
      </c>
      <c r="M143" s="5">
        <v>66.5</v>
      </c>
      <c r="N143" s="5">
        <v>183.3</v>
      </c>
      <c r="O143" s="5">
        <v>3.44</v>
      </c>
      <c r="P143" s="5">
        <v>18.5</v>
      </c>
      <c r="Q143" s="5">
        <v>23</v>
      </c>
      <c r="R143" s="6">
        <v>40609</v>
      </c>
      <c r="S143" s="5">
        <v>62.35557713</v>
      </c>
      <c r="T143" s="5" t="s">
        <v>221</v>
      </c>
    </row>
    <row r="144" spans="1:20" x14ac:dyDescent="0.3">
      <c r="A144" s="3" t="s">
        <v>193</v>
      </c>
      <c r="B144" s="4" t="s">
        <v>202</v>
      </c>
      <c r="C144" s="10">
        <v>9835</v>
      </c>
      <c r="D144" s="10" t="s">
        <v>45</v>
      </c>
      <c r="E144" s="11">
        <v>51728</v>
      </c>
      <c r="F144" s="11">
        <v>34080</v>
      </c>
      <c r="G144" s="12">
        <f t="shared" si="4"/>
        <v>0.65883080729972165</v>
      </c>
      <c r="H144" s="12" t="str">
        <f t="shared" si="5"/>
        <v>POOR</v>
      </c>
      <c r="I144" s="5">
        <v>4.7</v>
      </c>
      <c r="J144" s="5">
        <v>230</v>
      </c>
      <c r="K144" s="5" t="str" cm="1">
        <f t="array" ref="K144">_xlfn.IFS(J144&gt;299,"High HP",J144&gt;99,"Medium HP",J144&lt;100,"Low HP")</f>
        <v>Medium HP</v>
      </c>
      <c r="L144" s="5">
        <v>112.2</v>
      </c>
      <c r="M144" s="5">
        <v>76.400000000000006</v>
      </c>
      <c r="N144" s="5">
        <v>192.5</v>
      </c>
      <c r="O144" s="5">
        <v>5.1150000000000002</v>
      </c>
      <c r="P144" s="5">
        <v>25.4</v>
      </c>
      <c r="Q144" s="5">
        <v>15</v>
      </c>
      <c r="R144" s="6">
        <v>40811</v>
      </c>
      <c r="S144" s="5">
        <v>102.5289842</v>
      </c>
      <c r="T144" s="5" t="s">
        <v>221</v>
      </c>
    </row>
    <row r="145" spans="1:20" x14ac:dyDescent="0.3">
      <c r="A145" s="3" t="s">
        <v>203</v>
      </c>
      <c r="B145" s="4" t="s">
        <v>204</v>
      </c>
      <c r="C145" s="10">
        <v>9761</v>
      </c>
      <c r="D145" s="10" t="s">
        <v>19</v>
      </c>
      <c r="E145" s="11">
        <v>14900</v>
      </c>
      <c r="F145" s="11">
        <v>11425</v>
      </c>
      <c r="G145" s="12">
        <f t="shared" si="4"/>
        <v>0.76677852348993292</v>
      </c>
      <c r="H145" s="12" t="str">
        <f t="shared" si="5"/>
        <v>GOOD</v>
      </c>
      <c r="I145" s="5">
        <v>2</v>
      </c>
      <c r="J145" s="5">
        <v>115</v>
      </c>
      <c r="K145" s="5" t="str" cm="1">
        <f t="array" ref="K145">_xlfn.IFS(J145&gt;299,"High HP",J145&gt;99,"Medium HP",J145&lt;100,"Low HP")</f>
        <v>Medium HP</v>
      </c>
      <c r="L145" s="5">
        <v>98.9</v>
      </c>
      <c r="M145" s="5">
        <v>68.3</v>
      </c>
      <c r="N145" s="5">
        <v>163.30000000000001</v>
      </c>
      <c r="O145" s="5">
        <v>2.7669999999999999</v>
      </c>
      <c r="P145" s="5">
        <v>14.5</v>
      </c>
      <c r="Q145" s="5">
        <v>26</v>
      </c>
      <c r="R145" s="6">
        <v>40567</v>
      </c>
      <c r="S145" s="5">
        <v>46.943876760000002</v>
      </c>
      <c r="T145" s="5" t="s">
        <v>220</v>
      </c>
    </row>
    <row r="146" spans="1:20" x14ac:dyDescent="0.3">
      <c r="A146" s="3" t="s">
        <v>203</v>
      </c>
      <c r="B146" s="4" t="s">
        <v>205</v>
      </c>
      <c r="C146" s="10">
        <v>83721</v>
      </c>
      <c r="D146" s="10" t="s">
        <v>22</v>
      </c>
      <c r="E146" s="11">
        <v>16700</v>
      </c>
      <c r="F146" s="11">
        <v>13240</v>
      </c>
      <c r="G146" s="12">
        <f t="shared" si="4"/>
        <v>0.792814371257485</v>
      </c>
      <c r="H146" s="12" t="str">
        <f t="shared" si="5"/>
        <v>GOOD</v>
      </c>
      <c r="I146" s="5">
        <v>2</v>
      </c>
      <c r="J146" s="5">
        <v>115</v>
      </c>
      <c r="K146" s="5" t="str" cm="1">
        <f t="array" ref="K146">_xlfn.IFS(J146&gt;299,"High HP",J146&gt;99,"Medium HP",J146&lt;100,"Low HP")</f>
        <v>Medium HP</v>
      </c>
      <c r="L146" s="5">
        <v>98.9</v>
      </c>
      <c r="M146" s="5">
        <v>68.3</v>
      </c>
      <c r="N146" s="5">
        <v>172.3</v>
      </c>
      <c r="O146" s="5">
        <v>2.8530000000000002</v>
      </c>
      <c r="P146" s="5">
        <v>14.5</v>
      </c>
      <c r="Q146" s="5">
        <v>26</v>
      </c>
      <c r="R146" s="6">
        <v>40782</v>
      </c>
      <c r="S146" s="5">
        <v>47.638236659999997</v>
      </c>
      <c r="T146" s="5" t="s">
        <v>220</v>
      </c>
    </row>
    <row r="147" spans="1:20" x14ac:dyDescent="0.3">
      <c r="A147" s="3" t="s">
        <v>203</v>
      </c>
      <c r="B147" s="4" t="s">
        <v>206</v>
      </c>
      <c r="C147" s="10">
        <v>51102</v>
      </c>
      <c r="D147" s="10" t="s">
        <v>19</v>
      </c>
      <c r="E147" s="11">
        <v>21200</v>
      </c>
      <c r="F147" s="11">
        <v>16725</v>
      </c>
      <c r="G147" s="12">
        <f t="shared" si="4"/>
        <v>0.78891509433962259</v>
      </c>
      <c r="H147" s="12" t="str">
        <f t="shared" si="5"/>
        <v>GOOD</v>
      </c>
      <c r="I147" s="5">
        <v>1.8</v>
      </c>
      <c r="J147" s="5">
        <v>150</v>
      </c>
      <c r="K147" s="5" t="str" cm="1">
        <f t="array" ref="K147">_xlfn.IFS(J147&gt;299,"High HP",J147&gt;99,"Medium HP",J147&lt;100,"Low HP")</f>
        <v>Medium HP</v>
      </c>
      <c r="L147" s="5">
        <v>106.4</v>
      </c>
      <c r="M147" s="5">
        <v>68.5</v>
      </c>
      <c r="N147" s="5">
        <v>184.1</v>
      </c>
      <c r="O147" s="5">
        <v>3.0430000000000001</v>
      </c>
      <c r="P147" s="5">
        <v>16.399999999999999</v>
      </c>
      <c r="Q147" s="5">
        <v>27</v>
      </c>
      <c r="R147" s="6">
        <v>41212</v>
      </c>
      <c r="S147" s="5">
        <v>61.701381359999999</v>
      </c>
      <c r="T147" s="5" t="s">
        <v>220</v>
      </c>
    </row>
    <row r="148" spans="1:20" x14ac:dyDescent="0.3">
      <c r="A148" s="3" t="s">
        <v>203</v>
      </c>
      <c r="B148" s="4" t="s">
        <v>207</v>
      </c>
      <c r="C148" s="10">
        <v>9569</v>
      </c>
      <c r="D148" s="10" t="s">
        <v>54</v>
      </c>
      <c r="E148" s="11">
        <v>19990</v>
      </c>
      <c r="F148" s="11">
        <v>16575</v>
      </c>
      <c r="G148" s="12">
        <f t="shared" si="4"/>
        <v>0.82916458229114554</v>
      </c>
      <c r="H148" s="12" t="str">
        <f t="shared" si="5"/>
        <v>GOOD</v>
      </c>
      <c r="I148" s="5">
        <v>2</v>
      </c>
      <c r="J148" s="5">
        <v>115</v>
      </c>
      <c r="K148" s="5" t="str" cm="1">
        <f t="array" ref="K148">_xlfn.IFS(J148&gt;299,"High HP",J148&gt;99,"Medium HP",J148&lt;100,"Low HP")</f>
        <v>Medium HP</v>
      </c>
      <c r="L148" s="5">
        <v>97.4</v>
      </c>
      <c r="M148" s="5">
        <v>66.7</v>
      </c>
      <c r="N148" s="5">
        <v>160.4</v>
      </c>
      <c r="O148" s="5">
        <v>3.0790000000000002</v>
      </c>
      <c r="P148" s="5">
        <v>13.7</v>
      </c>
      <c r="Q148" s="5">
        <v>26</v>
      </c>
      <c r="R148" s="6">
        <v>40694</v>
      </c>
      <c r="S148" s="5">
        <v>48.907372250000002</v>
      </c>
      <c r="T148" s="5" t="s">
        <v>220</v>
      </c>
    </row>
    <row r="149" spans="1:20" x14ac:dyDescent="0.3">
      <c r="A149" s="3" t="s">
        <v>203</v>
      </c>
      <c r="B149" s="4" t="s">
        <v>208</v>
      </c>
      <c r="C149" s="10">
        <v>5596</v>
      </c>
      <c r="D149" s="10" t="s">
        <v>19</v>
      </c>
      <c r="E149" s="11">
        <v>17500</v>
      </c>
      <c r="F149" s="11">
        <v>13760</v>
      </c>
      <c r="G149" s="12">
        <f t="shared" si="4"/>
        <v>0.78628571428571425</v>
      </c>
      <c r="H149" s="12" t="str">
        <f t="shared" si="5"/>
        <v>GOOD</v>
      </c>
      <c r="I149" s="5">
        <v>2</v>
      </c>
      <c r="J149" s="5">
        <v>115</v>
      </c>
      <c r="K149" s="5" t="str" cm="1">
        <f t="array" ref="K149">_xlfn.IFS(J149&gt;299,"High HP",J149&gt;99,"Medium HP",J149&lt;100,"Low HP")</f>
        <v>Medium HP</v>
      </c>
      <c r="L149" s="5">
        <v>98.9</v>
      </c>
      <c r="M149" s="5">
        <v>68.3</v>
      </c>
      <c r="N149" s="5">
        <v>163.30000000000001</v>
      </c>
      <c r="O149" s="5">
        <v>2.762</v>
      </c>
      <c r="P149" s="5">
        <v>14.6</v>
      </c>
      <c r="Q149" s="5">
        <v>26</v>
      </c>
      <c r="R149" s="6">
        <v>40634</v>
      </c>
      <c r="S149" s="5">
        <v>47.946841059999997</v>
      </c>
      <c r="T149" s="5" t="s">
        <v>220</v>
      </c>
    </row>
    <row r="150" spans="1:20" x14ac:dyDescent="0.3">
      <c r="A150" s="3" t="s">
        <v>203</v>
      </c>
      <c r="B150" s="4" t="s">
        <v>209</v>
      </c>
      <c r="C150" s="10">
        <v>49463</v>
      </c>
      <c r="D150" s="10" t="s">
        <v>22</v>
      </c>
      <c r="E150" s="11">
        <v>15900</v>
      </c>
      <c r="F150" s="11">
        <v>11986</v>
      </c>
      <c r="G150" s="12">
        <f t="shared" si="4"/>
        <v>0.75383647798742137</v>
      </c>
      <c r="H150" s="12" t="str">
        <f t="shared" si="5"/>
        <v>GOOD</v>
      </c>
      <c r="I150" s="5">
        <v>2</v>
      </c>
      <c r="J150" s="5">
        <v>115</v>
      </c>
      <c r="K150" s="5" t="str" cm="1">
        <f t="array" ref="K150">_xlfn.IFS(J150&gt;299,"High HP",J150&gt;99,"Medium HP",J150&lt;100,"Low HP")</f>
        <v>Medium HP</v>
      </c>
      <c r="L150" s="5">
        <v>98.9</v>
      </c>
      <c r="M150" s="5">
        <v>67.900000000000006</v>
      </c>
      <c r="N150" s="5">
        <v>161.1</v>
      </c>
      <c r="O150" s="5">
        <v>2.7690000000000001</v>
      </c>
      <c r="P150" s="5">
        <v>14.5</v>
      </c>
      <c r="Q150" s="5">
        <v>26</v>
      </c>
      <c r="R150" s="6">
        <v>40836</v>
      </c>
      <c r="S150" s="5">
        <v>47.329632259999997</v>
      </c>
      <c r="T150" s="5" t="s">
        <v>220</v>
      </c>
    </row>
    <row r="151" spans="1:20" x14ac:dyDescent="0.3">
      <c r="A151" s="3" t="s">
        <v>210</v>
      </c>
      <c r="B151" s="4" t="s">
        <v>211</v>
      </c>
      <c r="C151" s="10">
        <v>16957</v>
      </c>
      <c r="D151" s="10" t="s">
        <v>54</v>
      </c>
      <c r="E151" s="11">
        <v>23400</v>
      </c>
      <c r="F151" s="11">
        <v>14334</v>
      </c>
      <c r="G151" s="12">
        <f t="shared" si="4"/>
        <v>0.61256410256410254</v>
      </c>
      <c r="H151" s="12" t="str">
        <f t="shared" si="5"/>
        <v>POOR</v>
      </c>
      <c r="I151" s="5">
        <v>1.9</v>
      </c>
      <c r="J151" s="5">
        <v>160</v>
      </c>
      <c r="K151" s="5" t="str" cm="1">
        <f t="array" ref="K151">_xlfn.IFS(J151&gt;299,"High HP",J151&gt;99,"Medium HP",J151&lt;100,"Low HP")</f>
        <v>Medium HP</v>
      </c>
      <c r="L151" s="5">
        <v>100.5</v>
      </c>
      <c r="M151" s="5">
        <v>67.599999999999994</v>
      </c>
      <c r="N151" s="5">
        <v>176.6</v>
      </c>
      <c r="O151" s="5">
        <v>2.9980000000000002</v>
      </c>
      <c r="P151" s="5">
        <v>15.8</v>
      </c>
      <c r="Q151" s="5">
        <v>25</v>
      </c>
      <c r="R151" s="6">
        <v>40592</v>
      </c>
      <c r="S151" s="5">
        <v>66.113056799999995</v>
      </c>
      <c r="T151" s="5" t="s">
        <v>220</v>
      </c>
    </row>
    <row r="152" spans="1:20" x14ac:dyDescent="0.3">
      <c r="A152" s="3" t="s">
        <v>210</v>
      </c>
      <c r="B152" s="4" t="s">
        <v>212</v>
      </c>
      <c r="C152" s="10">
        <v>3545</v>
      </c>
      <c r="D152" s="10" t="s">
        <v>19</v>
      </c>
      <c r="E152" s="11">
        <v>24400</v>
      </c>
      <c r="F152" s="11">
        <v>15252</v>
      </c>
      <c r="G152" s="12">
        <f t="shared" si="4"/>
        <v>0.62508196721311471</v>
      </c>
      <c r="H152" s="12" t="str">
        <f t="shared" si="5"/>
        <v>POOR</v>
      </c>
      <c r="I152" s="5">
        <v>1.9</v>
      </c>
      <c r="J152" s="5">
        <v>160</v>
      </c>
      <c r="K152" s="5" t="str" cm="1">
        <f t="array" ref="K152">_xlfn.IFS(J152&gt;299,"High HP",J152&gt;99,"Medium HP",J152&lt;100,"Low HP")</f>
        <v>Medium HP</v>
      </c>
      <c r="L152" s="5">
        <v>100.5</v>
      </c>
      <c r="M152" s="5">
        <v>67.599999999999994</v>
      </c>
      <c r="N152" s="5">
        <v>176.6</v>
      </c>
      <c r="O152" s="5">
        <v>3.0419999999999998</v>
      </c>
      <c r="P152" s="5">
        <v>15.8</v>
      </c>
      <c r="Q152" s="5">
        <v>25</v>
      </c>
      <c r="R152" s="6">
        <v>40807</v>
      </c>
      <c r="S152" s="5">
        <v>66.498812299999997</v>
      </c>
      <c r="T152" s="5" t="s">
        <v>220</v>
      </c>
    </row>
    <row r="153" spans="1:20" x14ac:dyDescent="0.3">
      <c r="A153" s="3" t="s">
        <v>210</v>
      </c>
      <c r="B153" s="4" t="s">
        <v>213</v>
      </c>
      <c r="C153" s="10">
        <v>15245</v>
      </c>
      <c r="D153" s="10" t="s">
        <v>47</v>
      </c>
      <c r="E153" s="11">
        <v>27500</v>
      </c>
      <c r="F153" s="11">
        <v>18900</v>
      </c>
      <c r="G153" s="12">
        <f t="shared" si="4"/>
        <v>0.68727272727272726</v>
      </c>
      <c r="H153" s="12" t="str">
        <f t="shared" si="5"/>
        <v>POOR</v>
      </c>
      <c r="I153" s="5">
        <v>2.4</v>
      </c>
      <c r="J153" s="5">
        <v>168</v>
      </c>
      <c r="K153" s="5" t="str" cm="1">
        <f t="array" ref="K153">_xlfn.IFS(J153&gt;299,"High HP",J153&gt;99,"Medium HP",J153&lt;100,"Low HP")</f>
        <v>Medium HP</v>
      </c>
      <c r="L153" s="5">
        <v>104.9</v>
      </c>
      <c r="M153" s="5">
        <v>69.3</v>
      </c>
      <c r="N153" s="5">
        <v>185.9</v>
      </c>
      <c r="O153" s="5">
        <v>3.2080000000000002</v>
      </c>
      <c r="P153" s="5">
        <v>17.899999999999999</v>
      </c>
      <c r="Q153" s="5">
        <v>25</v>
      </c>
      <c r="R153" s="6">
        <v>41237</v>
      </c>
      <c r="S153" s="5">
        <v>70.654495449999999</v>
      </c>
      <c r="T153" s="5" t="s">
        <v>220</v>
      </c>
    </row>
    <row r="154" spans="1:20" x14ac:dyDescent="0.3">
      <c r="A154" s="3" t="s">
        <v>210</v>
      </c>
      <c r="B154" s="4" t="s">
        <v>214</v>
      </c>
      <c r="C154" s="10">
        <v>17531</v>
      </c>
      <c r="D154" s="10" t="s">
        <v>19</v>
      </c>
      <c r="E154" s="11">
        <v>28800</v>
      </c>
      <c r="F154" s="11">
        <v>20223</v>
      </c>
      <c r="G154" s="12">
        <f t="shared" si="4"/>
        <v>0.70218749999999996</v>
      </c>
      <c r="H154" s="12" t="str">
        <f t="shared" si="5"/>
        <v>GOOD</v>
      </c>
      <c r="I154" s="5">
        <v>2.4</v>
      </c>
      <c r="J154" s="5">
        <v>168</v>
      </c>
      <c r="K154" s="5" t="str" cm="1">
        <f t="array" ref="K154">_xlfn.IFS(J154&gt;299,"High HP",J154&gt;99,"Medium HP",J154&lt;100,"Low HP")</f>
        <v>Medium HP</v>
      </c>
      <c r="L154" s="5">
        <v>104.9</v>
      </c>
      <c r="M154" s="5">
        <v>69.3</v>
      </c>
      <c r="N154" s="5">
        <v>186.2</v>
      </c>
      <c r="O154" s="5">
        <v>3.2589999999999999</v>
      </c>
      <c r="P154" s="5">
        <v>17.899999999999999</v>
      </c>
      <c r="Q154" s="5">
        <v>25</v>
      </c>
      <c r="R154" s="6">
        <v>40719</v>
      </c>
      <c r="S154" s="5">
        <v>71.1559776</v>
      </c>
      <c r="T154" s="5" t="s">
        <v>220</v>
      </c>
    </row>
    <row r="155" spans="1:20" x14ac:dyDescent="0.3">
      <c r="A155" s="3" t="s">
        <v>210</v>
      </c>
      <c r="B155" s="4" t="s">
        <v>215</v>
      </c>
      <c r="C155" s="10">
        <v>3493</v>
      </c>
      <c r="D155" s="10" t="s">
        <v>45</v>
      </c>
      <c r="E155" s="11">
        <v>45500</v>
      </c>
      <c r="F155" s="11">
        <v>34175</v>
      </c>
      <c r="G155" s="12">
        <f t="shared" si="4"/>
        <v>0.75109890109890109</v>
      </c>
      <c r="H155" s="12" t="str">
        <f t="shared" si="5"/>
        <v>GOOD</v>
      </c>
      <c r="I155" s="5">
        <v>2.2999999999999998</v>
      </c>
      <c r="J155" s="5">
        <v>236</v>
      </c>
      <c r="K155" s="5" t="str" cm="1">
        <f t="array" ref="K155">_xlfn.IFS(J155&gt;299,"High HP",J155&gt;99,"Medium HP",J155&lt;100,"Low HP")</f>
        <v>Medium HP</v>
      </c>
      <c r="L155" s="5">
        <v>104.9</v>
      </c>
      <c r="M155" s="5">
        <v>71.5</v>
      </c>
      <c r="N155" s="5">
        <v>185.7</v>
      </c>
      <c r="O155" s="5">
        <v>3.601</v>
      </c>
      <c r="P155" s="5">
        <v>18.5</v>
      </c>
      <c r="Q155" s="5">
        <v>23</v>
      </c>
      <c r="R155" s="6">
        <v>40659</v>
      </c>
      <c r="S155" s="5">
        <v>101.6233572</v>
      </c>
      <c r="T155" s="5" t="s">
        <v>220</v>
      </c>
    </row>
    <row r="156" spans="1:20" x14ac:dyDescent="0.3">
      <c r="A156" s="3" t="s">
        <v>210</v>
      </c>
      <c r="B156" s="4" t="s">
        <v>216</v>
      </c>
      <c r="C156" s="10">
        <v>18969</v>
      </c>
      <c r="D156" s="10" t="s">
        <v>19</v>
      </c>
      <c r="E156" s="11">
        <v>36000</v>
      </c>
      <c r="F156" s="11">
        <v>26403</v>
      </c>
      <c r="G156" s="12">
        <f t="shared" si="4"/>
        <v>0.73341666666666672</v>
      </c>
      <c r="H156" s="12" t="str">
        <f t="shared" si="5"/>
        <v>GOOD</v>
      </c>
      <c r="I156" s="5">
        <v>2.9</v>
      </c>
      <c r="J156" s="5">
        <v>201</v>
      </c>
      <c r="K156" s="5" t="str" cm="1">
        <f t="array" ref="K156">_xlfn.IFS(J156&gt;299,"High HP",J156&gt;99,"Medium HP",J156&lt;100,"Low HP")</f>
        <v>Medium HP</v>
      </c>
      <c r="L156" s="5">
        <v>109.9</v>
      </c>
      <c r="M156" s="5">
        <v>72.099999999999994</v>
      </c>
      <c r="N156" s="5">
        <v>189.8</v>
      </c>
      <c r="O156" s="5">
        <v>3.6</v>
      </c>
      <c r="P156" s="5">
        <v>21.1</v>
      </c>
      <c r="Q156" s="5">
        <v>24</v>
      </c>
      <c r="R156" s="6">
        <v>40861</v>
      </c>
      <c r="S156" s="5">
        <v>85.735654510000003</v>
      </c>
      <c r="T156" s="5" t="s">
        <v>220</v>
      </c>
    </row>
  </sheetData>
  <conditionalFormatting sqref="H2:H156">
    <cfRule type="containsText" dxfId="45" priority="2" operator="containsText" text="GOOD">
      <formula>NOT(ISERROR(SEARCH("GOOD",H2)))</formula>
    </cfRule>
  </conditionalFormatting>
  <conditionalFormatting sqref="H2:H156">
    <cfRule type="containsText" dxfId="44" priority="1" operator="containsText" text="POOR">
      <formula>NOT(ISERROR(SEARCH("POOR",H2)))</formula>
    </cfRule>
  </conditionalFormatting>
  <pageMargins left="0.7" right="0.7" top="0.75" bottom="0.75" header="0.3" footer="0.3"/>
  <pageSetup paperSize="9" orientation="portrait" horizontalDpi="4294967293" verticalDpi="4294967293"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20"/>
  <sheetViews>
    <sheetView workbookViewId="0">
      <selection activeCell="M5" sqref="M5"/>
    </sheetView>
  </sheetViews>
  <sheetFormatPr defaultRowHeight="14.4" x14ac:dyDescent="0.3"/>
  <cols>
    <col min="1" max="1" width="12.5546875" bestFit="1" customWidth="1"/>
    <col min="2" max="2" width="11.5546875" bestFit="1" customWidth="1"/>
    <col min="3" max="3" width="15.77734375" bestFit="1" customWidth="1"/>
  </cols>
  <sheetData>
    <row r="3" spans="1:3" x14ac:dyDescent="0.3">
      <c r="A3" s="15" t="s">
        <v>222</v>
      </c>
      <c r="B3" t="s">
        <v>224</v>
      </c>
      <c r="C3" t="s">
        <v>225</v>
      </c>
    </row>
    <row r="4" spans="1:3" x14ac:dyDescent="0.3">
      <c r="A4" s="16" t="s">
        <v>47</v>
      </c>
      <c r="B4">
        <v>268673</v>
      </c>
      <c r="C4">
        <v>241638</v>
      </c>
    </row>
    <row r="5" spans="1:3" x14ac:dyDescent="0.3">
      <c r="A5" s="16" t="s">
        <v>40</v>
      </c>
      <c r="B5">
        <v>133570</v>
      </c>
      <c r="C5">
        <v>179696</v>
      </c>
    </row>
    <row r="6" spans="1:3" x14ac:dyDescent="0.3">
      <c r="A6" s="16" t="s">
        <v>104</v>
      </c>
      <c r="B6">
        <v>100882</v>
      </c>
      <c r="C6">
        <v>309155</v>
      </c>
    </row>
    <row r="7" spans="1:3" x14ac:dyDescent="0.3">
      <c r="A7" s="16" t="s">
        <v>26</v>
      </c>
      <c r="B7">
        <v>193447</v>
      </c>
      <c r="C7">
        <v>61374</v>
      </c>
    </row>
    <row r="8" spans="1:3" x14ac:dyDescent="0.3">
      <c r="A8" s="16" t="s">
        <v>72</v>
      </c>
      <c r="B8">
        <v>155138</v>
      </c>
      <c r="C8">
        <v>316635</v>
      </c>
    </row>
    <row r="9" spans="1:3" x14ac:dyDescent="0.3">
      <c r="A9" s="16" t="s">
        <v>45</v>
      </c>
      <c r="B9">
        <v>513992</v>
      </c>
      <c r="C9">
        <v>1394263</v>
      </c>
    </row>
    <row r="10" spans="1:3" x14ac:dyDescent="0.3">
      <c r="A10" s="16" t="s">
        <v>152</v>
      </c>
      <c r="B10">
        <v>30387</v>
      </c>
      <c r="C10">
        <v>67749</v>
      </c>
    </row>
    <row r="11" spans="1:3" x14ac:dyDescent="0.3">
      <c r="A11" s="16" t="s">
        <v>30</v>
      </c>
      <c r="B11">
        <v>245893</v>
      </c>
      <c r="C11">
        <v>224626</v>
      </c>
    </row>
    <row r="12" spans="1:3" x14ac:dyDescent="0.3">
      <c r="A12" s="16" t="s">
        <v>111</v>
      </c>
      <c r="B12">
        <v>106460</v>
      </c>
      <c r="C12">
        <v>117743</v>
      </c>
    </row>
    <row r="13" spans="1:3" x14ac:dyDescent="0.3">
      <c r="A13" s="16" t="s">
        <v>22</v>
      </c>
      <c r="B13">
        <v>245519</v>
      </c>
      <c r="C13">
        <v>849233</v>
      </c>
    </row>
    <row r="14" spans="1:3" x14ac:dyDescent="0.3">
      <c r="A14" s="16" t="s">
        <v>99</v>
      </c>
      <c r="B14">
        <v>26000</v>
      </c>
      <c r="C14">
        <v>76029</v>
      </c>
    </row>
    <row r="15" spans="1:3" x14ac:dyDescent="0.3">
      <c r="A15" s="16" t="s">
        <v>38</v>
      </c>
      <c r="B15">
        <v>44605</v>
      </c>
      <c r="C15">
        <v>103885</v>
      </c>
    </row>
    <row r="16" spans="1:3" x14ac:dyDescent="0.3">
      <c r="A16" s="16" t="s">
        <v>49</v>
      </c>
      <c r="B16">
        <v>223031</v>
      </c>
      <c r="C16">
        <v>647633</v>
      </c>
    </row>
    <row r="17" spans="1:3" x14ac:dyDescent="0.3">
      <c r="A17" s="16" t="s">
        <v>35</v>
      </c>
      <c r="B17">
        <v>180868</v>
      </c>
      <c r="C17">
        <v>420276</v>
      </c>
    </row>
    <row r="18" spans="1:3" x14ac:dyDescent="0.3">
      <c r="A18" s="16" t="s">
        <v>54</v>
      </c>
      <c r="B18">
        <v>168035</v>
      </c>
      <c r="C18">
        <v>698190</v>
      </c>
    </row>
    <row r="19" spans="1:3" x14ac:dyDescent="0.3">
      <c r="A19" s="16" t="s">
        <v>19</v>
      </c>
      <c r="B19">
        <v>1619067</v>
      </c>
      <c r="C19">
        <v>2544979</v>
      </c>
    </row>
    <row r="20" spans="1:3" x14ac:dyDescent="0.3">
      <c r="A20" s="16" t="s">
        <v>223</v>
      </c>
      <c r="B20">
        <v>4255567</v>
      </c>
      <c r="C20">
        <v>8253104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158"/>
  <sheetViews>
    <sheetView topLeftCell="A2" workbookViewId="0">
      <selection activeCell="L8" sqref="L8"/>
    </sheetView>
  </sheetViews>
  <sheetFormatPr defaultRowHeight="14.4" x14ac:dyDescent="0.3"/>
  <cols>
    <col min="1" max="1" width="14.21875" customWidth="1"/>
    <col min="2" max="2" width="17.77734375" customWidth="1"/>
  </cols>
  <sheetData>
    <row r="3" spans="1:2" x14ac:dyDescent="0.3">
      <c r="A3" s="15" t="s">
        <v>222</v>
      </c>
      <c r="B3" t="s">
        <v>226</v>
      </c>
    </row>
    <row r="4" spans="1:2" x14ac:dyDescent="0.3">
      <c r="A4" s="16" t="s">
        <v>130</v>
      </c>
      <c r="B4">
        <v>0.82278978388998036</v>
      </c>
    </row>
    <row r="5" spans="1:2" x14ac:dyDescent="0.3">
      <c r="A5" s="16" t="s">
        <v>67</v>
      </c>
      <c r="B5">
        <v>0.63131745759808122</v>
      </c>
    </row>
    <row r="6" spans="1:2" x14ac:dyDescent="0.3">
      <c r="A6" s="16" t="s">
        <v>29</v>
      </c>
      <c r="B6">
        <v>0.9077436087439793</v>
      </c>
    </row>
    <row r="7" spans="1:2" x14ac:dyDescent="0.3">
      <c r="A7" s="16" t="s">
        <v>31</v>
      </c>
      <c r="B7">
        <v>0.85853293413173648</v>
      </c>
    </row>
    <row r="8" spans="1:2" x14ac:dyDescent="0.3">
      <c r="A8" s="16" t="s">
        <v>201</v>
      </c>
      <c r="B8">
        <v>0.87154522613065322</v>
      </c>
    </row>
    <row r="9" spans="1:2" x14ac:dyDescent="0.3">
      <c r="A9" s="16" t="s">
        <v>32</v>
      </c>
      <c r="B9">
        <v>0.92866323907455017</v>
      </c>
    </row>
    <row r="10" spans="1:2" x14ac:dyDescent="0.3">
      <c r="A10" s="16" t="s">
        <v>183</v>
      </c>
      <c r="B10">
        <v>0.69942528735632181</v>
      </c>
    </row>
    <row r="11" spans="1:2" x14ac:dyDescent="0.3">
      <c r="A11" s="16" t="s">
        <v>182</v>
      </c>
      <c r="B11">
        <v>0.68807367149758458</v>
      </c>
    </row>
    <row r="12" spans="1:2" x14ac:dyDescent="0.3">
      <c r="A12" s="16" t="s">
        <v>24</v>
      </c>
      <c r="B12">
        <v>0.92767819924968742</v>
      </c>
    </row>
    <row r="13" spans="1:2" x14ac:dyDescent="0.3">
      <c r="A13" s="16" t="s">
        <v>25</v>
      </c>
      <c r="B13">
        <v>0.6938144329896907</v>
      </c>
    </row>
    <row r="14" spans="1:2" x14ac:dyDescent="0.3">
      <c r="A14" s="16" t="s">
        <v>27</v>
      </c>
      <c r="B14">
        <v>0.62903225806451613</v>
      </c>
    </row>
    <row r="15" spans="1:2" x14ac:dyDescent="0.3">
      <c r="A15" s="16" t="s">
        <v>101</v>
      </c>
      <c r="B15">
        <v>0.6041859985565522</v>
      </c>
    </row>
    <row r="16" spans="1:2" x14ac:dyDescent="0.3">
      <c r="A16" s="16" t="s">
        <v>95</v>
      </c>
      <c r="B16">
        <v>0.86058631921824102</v>
      </c>
    </row>
    <row r="17" spans="1:2" x14ac:dyDescent="0.3">
      <c r="A17" s="16" t="s">
        <v>162</v>
      </c>
      <c r="B17">
        <v>0.62720306513409962</v>
      </c>
    </row>
    <row r="18" spans="1:2" x14ac:dyDescent="0.3">
      <c r="A18" s="16" t="s">
        <v>153</v>
      </c>
      <c r="B18">
        <v>0.55394801373222169</v>
      </c>
    </row>
    <row r="19" spans="1:2" x14ac:dyDescent="0.3">
      <c r="A19" s="16" t="s">
        <v>163</v>
      </c>
      <c r="B19">
        <v>0.54900770101300067</v>
      </c>
    </row>
    <row r="20" spans="1:2" x14ac:dyDescent="0.3">
      <c r="A20" s="16" t="s">
        <v>196</v>
      </c>
      <c r="B20">
        <v>0.71011939714229788</v>
      </c>
    </row>
    <row r="21" spans="1:2" x14ac:dyDescent="0.3">
      <c r="A21" s="16" t="s">
        <v>70</v>
      </c>
      <c r="B21">
        <v>0.65870307167235498</v>
      </c>
    </row>
    <row r="22" spans="1:2" x14ac:dyDescent="0.3">
      <c r="A22" s="16" t="s">
        <v>209</v>
      </c>
      <c r="B22">
        <v>0.75383647798742137</v>
      </c>
    </row>
    <row r="23" spans="1:2" x14ac:dyDescent="0.3">
      <c r="A23" s="16" t="s">
        <v>175</v>
      </c>
      <c r="B23">
        <v>0.55672490002104824</v>
      </c>
    </row>
    <row r="24" spans="1:2" x14ac:dyDescent="0.3">
      <c r="A24" s="16" t="s">
        <v>178</v>
      </c>
      <c r="B24">
        <v>0.99565532223026787</v>
      </c>
    </row>
    <row r="25" spans="1:2" x14ac:dyDescent="0.3">
      <c r="A25" s="16" t="s">
        <v>164</v>
      </c>
      <c r="B25">
        <v>0.63057788467624531</v>
      </c>
    </row>
    <row r="26" spans="1:2" x14ac:dyDescent="0.3">
      <c r="A26" s="16" t="s">
        <v>167</v>
      </c>
      <c r="B26">
        <v>0.60945273631840802</v>
      </c>
    </row>
    <row r="27" spans="1:2" x14ac:dyDescent="0.3">
      <c r="A27" s="16" t="s">
        <v>215</v>
      </c>
      <c r="B27">
        <v>0.75109890109890109</v>
      </c>
    </row>
    <row r="28" spans="1:2" x14ac:dyDescent="0.3">
      <c r="A28" s="16" t="s">
        <v>207</v>
      </c>
      <c r="B28">
        <v>0.82916458229114554</v>
      </c>
    </row>
    <row r="29" spans="1:2" x14ac:dyDescent="0.3">
      <c r="A29" s="16" t="s">
        <v>56</v>
      </c>
      <c r="B29">
        <v>0.53512736236647496</v>
      </c>
    </row>
    <row r="30" spans="1:2" x14ac:dyDescent="0.3">
      <c r="A30" s="16" t="s">
        <v>195</v>
      </c>
      <c r="B30">
        <v>0.75607946112569924</v>
      </c>
    </row>
    <row r="31" spans="1:2" x14ac:dyDescent="0.3">
      <c r="A31" s="16" t="s">
        <v>80</v>
      </c>
      <c r="B31">
        <v>0.61461794019933558</v>
      </c>
    </row>
    <row r="32" spans="1:2" x14ac:dyDescent="0.3">
      <c r="A32" s="16" t="s">
        <v>180</v>
      </c>
      <c r="B32">
        <v>0.90102707749766575</v>
      </c>
    </row>
    <row r="33" spans="1:2" x14ac:dyDescent="0.3">
      <c r="A33" s="16" t="s">
        <v>179</v>
      </c>
      <c r="B33">
        <v>0.85363277949873273</v>
      </c>
    </row>
    <row r="34" spans="1:2" x14ac:dyDescent="0.3">
      <c r="A34" s="16" t="s">
        <v>46</v>
      </c>
      <c r="B34">
        <v>0.58771364076104482</v>
      </c>
    </row>
    <row r="35" spans="1:2" x14ac:dyDescent="0.3">
      <c r="A35" s="16" t="s">
        <v>51</v>
      </c>
      <c r="B35">
        <v>0.69758672699849167</v>
      </c>
    </row>
    <row r="36" spans="1:2" x14ac:dyDescent="0.3">
      <c r="A36" s="16" t="s">
        <v>141</v>
      </c>
      <c r="B36">
        <v>0.82047244094488192</v>
      </c>
    </row>
    <row r="37" spans="1:2" x14ac:dyDescent="0.3">
      <c r="A37" s="16" t="s">
        <v>197</v>
      </c>
      <c r="B37">
        <v>0.91525925925925922</v>
      </c>
    </row>
    <row r="38" spans="1:2" x14ac:dyDescent="0.3">
      <c r="A38" s="16" t="s">
        <v>34</v>
      </c>
      <c r="B38">
        <v>0.56769055745164965</v>
      </c>
    </row>
    <row r="39" spans="1:2" x14ac:dyDescent="0.3">
      <c r="A39" s="16" t="s">
        <v>112</v>
      </c>
      <c r="B39">
        <v>0.63714153561517117</v>
      </c>
    </row>
    <row r="40" spans="1:2" x14ac:dyDescent="0.3">
      <c r="A40" s="16" t="s">
        <v>65</v>
      </c>
      <c r="B40">
        <v>0.76699029126213591</v>
      </c>
    </row>
    <row r="41" spans="1:2" x14ac:dyDescent="0.3">
      <c r="A41" s="16" t="s">
        <v>94</v>
      </c>
      <c r="B41">
        <v>0.76445479239425684</v>
      </c>
    </row>
    <row r="42" spans="1:2" x14ac:dyDescent="0.3">
      <c r="A42" s="16" t="s">
        <v>148</v>
      </c>
      <c r="B42">
        <v>0.74178947368421055</v>
      </c>
    </row>
    <row r="43" spans="1:2" x14ac:dyDescent="0.3">
      <c r="A43" s="16" t="s">
        <v>147</v>
      </c>
      <c r="B43">
        <v>0.70192307692307687</v>
      </c>
    </row>
    <row r="44" spans="1:2" x14ac:dyDescent="0.3">
      <c r="A44" s="16" t="s">
        <v>64</v>
      </c>
      <c r="B44">
        <v>0.61699258260283207</v>
      </c>
    </row>
    <row r="45" spans="1:2" x14ac:dyDescent="0.3">
      <c r="A45" s="16" t="s">
        <v>122</v>
      </c>
      <c r="B45">
        <v>0.52520470829068577</v>
      </c>
    </row>
    <row r="46" spans="1:2" x14ac:dyDescent="0.3">
      <c r="A46" s="16" t="s">
        <v>84</v>
      </c>
      <c r="B46">
        <v>0.5186380980334605</v>
      </c>
    </row>
    <row r="47" spans="1:2" x14ac:dyDescent="0.3">
      <c r="A47" s="16" t="s">
        <v>194</v>
      </c>
      <c r="B47">
        <v>0.76480012206286241</v>
      </c>
    </row>
    <row r="48" spans="1:2" x14ac:dyDescent="0.3">
      <c r="A48" s="16" t="s">
        <v>57</v>
      </c>
      <c r="B48">
        <v>0.65030069114083111</v>
      </c>
    </row>
    <row r="49" spans="1:2" x14ac:dyDescent="0.3">
      <c r="A49" s="16" t="s">
        <v>135</v>
      </c>
      <c r="B49">
        <v>0.83978234582829503</v>
      </c>
    </row>
    <row r="50" spans="1:2" x14ac:dyDescent="0.3">
      <c r="A50" s="16" t="s">
        <v>87</v>
      </c>
      <c r="B50">
        <v>0.64023428700157692</v>
      </c>
    </row>
    <row r="51" spans="1:2" x14ac:dyDescent="0.3">
      <c r="A51" s="16" t="s">
        <v>96</v>
      </c>
      <c r="B51">
        <v>0.8618004866180049</v>
      </c>
    </row>
    <row r="52" spans="1:2" x14ac:dyDescent="0.3">
      <c r="A52" s="16" t="s">
        <v>160</v>
      </c>
      <c r="B52">
        <v>0.61945439515017908</v>
      </c>
    </row>
    <row r="53" spans="1:2" x14ac:dyDescent="0.3">
      <c r="A53" s="16" t="s">
        <v>78</v>
      </c>
      <c r="B53">
        <v>0.66313309776207308</v>
      </c>
    </row>
    <row r="54" spans="1:2" x14ac:dyDescent="0.3">
      <c r="A54" s="16" t="s">
        <v>42</v>
      </c>
      <c r="B54">
        <v>0.56460709362075445</v>
      </c>
    </row>
    <row r="55" spans="1:2" x14ac:dyDescent="0.3">
      <c r="A55" s="16" t="s">
        <v>129</v>
      </c>
      <c r="B55">
        <v>0.66307956954834579</v>
      </c>
    </row>
    <row r="56" spans="1:2" x14ac:dyDescent="0.3">
      <c r="A56" s="16" t="s">
        <v>79</v>
      </c>
      <c r="B56">
        <v>0.81474724439376667</v>
      </c>
    </row>
    <row r="57" spans="1:2" x14ac:dyDescent="0.3">
      <c r="A57" s="16" t="s">
        <v>142</v>
      </c>
      <c r="B57">
        <v>0.83066132264529058</v>
      </c>
    </row>
    <row r="58" spans="1:2" x14ac:dyDescent="0.3">
      <c r="A58" s="16" t="s">
        <v>127</v>
      </c>
      <c r="B58">
        <v>0.54575523704520401</v>
      </c>
    </row>
    <row r="59" spans="1:2" x14ac:dyDescent="0.3">
      <c r="A59" s="16" t="s">
        <v>102</v>
      </c>
      <c r="B59">
        <v>0.66319179591490807</v>
      </c>
    </row>
    <row r="60" spans="1:2" x14ac:dyDescent="0.3">
      <c r="A60" s="16" t="s">
        <v>44</v>
      </c>
      <c r="B60">
        <v>0.6485566620446237</v>
      </c>
    </row>
    <row r="61" spans="1:2" x14ac:dyDescent="0.3">
      <c r="A61" s="16" t="s">
        <v>115</v>
      </c>
      <c r="B61">
        <v>0.85621329947627356</v>
      </c>
    </row>
    <row r="62" spans="1:2" x14ac:dyDescent="0.3">
      <c r="A62" s="16" t="s">
        <v>48</v>
      </c>
      <c r="B62">
        <v>0.67593293672255272</v>
      </c>
    </row>
    <row r="63" spans="1:2" x14ac:dyDescent="0.3">
      <c r="A63" s="16" t="s">
        <v>82</v>
      </c>
      <c r="B63">
        <v>0.61516155758077884</v>
      </c>
    </row>
    <row r="64" spans="1:2" x14ac:dyDescent="0.3">
      <c r="A64" s="16" t="s">
        <v>90</v>
      </c>
      <c r="B64">
        <v>0.65241455652414559</v>
      </c>
    </row>
    <row r="65" spans="1:2" x14ac:dyDescent="0.3">
      <c r="A65" s="16" t="s">
        <v>88</v>
      </c>
      <c r="B65">
        <v>0.52113999373629816</v>
      </c>
    </row>
    <row r="66" spans="1:2" x14ac:dyDescent="0.3">
      <c r="A66" s="16" t="s">
        <v>173</v>
      </c>
      <c r="B66">
        <v>0.70347688660608454</v>
      </c>
    </row>
    <row r="67" spans="1:2" x14ac:dyDescent="0.3">
      <c r="A67" s="16" t="s">
        <v>86</v>
      </c>
      <c r="B67">
        <v>0.7040194884287454</v>
      </c>
    </row>
    <row r="68" spans="1:2" x14ac:dyDescent="0.3">
      <c r="A68" s="16" t="s">
        <v>192</v>
      </c>
      <c r="B68">
        <v>0.73809405324707644</v>
      </c>
    </row>
    <row r="69" spans="1:2" x14ac:dyDescent="0.3">
      <c r="A69" s="16" t="s">
        <v>158</v>
      </c>
      <c r="B69">
        <v>0.59642258244829516</v>
      </c>
    </row>
    <row r="70" spans="1:2" x14ac:dyDescent="0.3">
      <c r="A70" s="16" t="s">
        <v>92</v>
      </c>
      <c r="B70">
        <v>0.55968071282717657</v>
      </c>
    </row>
    <row r="71" spans="1:2" x14ac:dyDescent="0.3">
      <c r="A71" s="16" t="s">
        <v>128</v>
      </c>
      <c r="B71">
        <v>0.61041654663824396</v>
      </c>
    </row>
    <row r="72" spans="1:2" x14ac:dyDescent="0.3">
      <c r="A72" s="16" t="s">
        <v>204</v>
      </c>
      <c r="B72">
        <v>0.76677852348993292</v>
      </c>
    </row>
    <row r="73" spans="1:2" x14ac:dyDescent="0.3">
      <c r="A73" s="16" t="s">
        <v>172</v>
      </c>
      <c r="B73">
        <v>0.52180527383367137</v>
      </c>
    </row>
    <row r="74" spans="1:2" x14ac:dyDescent="0.3">
      <c r="A74" s="16" t="s">
        <v>113</v>
      </c>
      <c r="B74">
        <v>0.69938650306748462</v>
      </c>
    </row>
    <row r="75" spans="1:2" x14ac:dyDescent="0.3">
      <c r="A75" s="16" t="s">
        <v>137</v>
      </c>
      <c r="B75">
        <v>0.65804025658040255</v>
      </c>
    </row>
    <row r="76" spans="1:2" x14ac:dyDescent="0.3">
      <c r="A76" s="16" t="s">
        <v>174</v>
      </c>
      <c r="B76">
        <v>0.6466651280867759</v>
      </c>
    </row>
    <row r="77" spans="1:2" x14ac:dyDescent="0.3">
      <c r="A77" s="16" t="s">
        <v>116</v>
      </c>
      <c r="B77">
        <v>0.8484327469911388</v>
      </c>
    </row>
    <row r="78" spans="1:2" x14ac:dyDescent="0.3">
      <c r="A78" s="16" t="s">
        <v>117</v>
      </c>
      <c r="B78">
        <v>0.84126984126984128</v>
      </c>
    </row>
    <row r="79" spans="1:2" x14ac:dyDescent="0.3">
      <c r="A79" s="16" t="s">
        <v>208</v>
      </c>
      <c r="B79">
        <v>0.78628571428571425</v>
      </c>
    </row>
    <row r="80" spans="1:2" x14ac:dyDescent="0.3">
      <c r="A80" s="16" t="s">
        <v>106</v>
      </c>
      <c r="B80">
        <v>0.66825046665535381</v>
      </c>
    </row>
    <row r="81" spans="1:2" x14ac:dyDescent="0.3">
      <c r="A81" s="16" t="s">
        <v>60</v>
      </c>
      <c r="B81">
        <v>0.61143462149285333</v>
      </c>
    </row>
    <row r="82" spans="1:2" x14ac:dyDescent="0.3">
      <c r="A82" s="16" t="s">
        <v>18</v>
      </c>
      <c r="B82">
        <v>0.76093023255813952</v>
      </c>
    </row>
    <row r="83" spans="1:2" x14ac:dyDescent="0.3">
      <c r="A83" s="16" t="s">
        <v>73</v>
      </c>
      <c r="B83">
        <v>0.54543434792268386</v>
      </c>
    </row>
    <row r="84" spans="1:2" x14ac:dyDescent="0.3">
      <c r="A84" s="16" t="s">
        <v>161</v>
      </c>
      <c r="B84">
        <v>0.70807453416149069</v>
      </c>
    </row>
    <row r="85" spans="1:2" x14ac:dyDescent="0.3">
      <c r="A85" s="16" t="s">
        <v>205</v>
      </c>
      <c r="B85">
        <v>0.792814371257485</v>
      </c>
    </row>
    <row r="86" spans="1:2" x14ac:dyDescent="0.3">
      <c r="A86" s="16" t="s">
        <v>202</v>
      </c>
      <c r="B86">
        <v>0.65883080729972165</v>
      </c>
    </row>
    <row r="87" spans="1:2" x14ac:dyDescent="0.3">
      <c r="A87" s="16" t="s">
        <v>39</v>
      </c>
      <c r="B87">
        <v>0.4791106329567868</v>
      </c>
    </row>
    <row r="88" spans="1:2" x14ac:dyDescent="0.3">
      <c r="A88" s="16" t="s">
        <v>66</v>
      </c>
      <c r="B88">
        <v>0.61132674664784759</v>
      </c>
    </row>
    <row r="89" spans="1:2" x14ac:dyDescent="0.3">
      <c r="A89" s="16" t="s">
        <v>189</v>
      </c>
      <c r="B89">
        <v>0.65956029313790809</v>
      </c>
    </row>
    <row r="90" spans="1:2" x14ac:dyDescent="0.3">
      <c r="A90" s="16" t="s">
        <v>118</v>
      </c>
      <c r="B90">
        <v>0.74761596148504772</v>
      </c>
    </row>
    <row r="91" spans="1:2" x14ac:dyDescent="0.3">
      <c r="A91" s="16" t="s">
        <v>53</v>
      </c>
      <c r="B91">
        <v>0.54579142403388037</v>
      </c>
    </row>
    <row r="92" spans="1:2" x14ac:dyDescent="0.3">
      <c r="A92" s="16" t="s">
        <v>188</v>
      </c>
      <c r="B92">
        <v>0.72736925935757901</v>
      </c>
    </row>
    <row r="93" spans="1:2" x14ac:dyDescent="0.3">
      <c r="A93" s="16" t="s">
        <v>119</v>
      </c>
      <c r="B93">
        <v>0.72988936028616591</v>
      </c>
    </row>
    <row r="94" spans="1:2" x14ac:dyDescent="0.3">
      <c r="A94" s="16" t="s">
        <v>52</v>
      </c>
      <c r="B94">
        <v>0.67886301784094349</v>
      </c>
    </row>
    <row r="95" spans="1:2" x14ac:dyDescent="0.3">
      <c r="A95" s="16" t="s">
        <v>154</v>
      </c>
      <c r="B95">
        <v>0.57621242714008147</v>
      </c>
    </row>
    <row r="96" spans="1:2" x14ac:dyDescent="0.3">
      <c r="A96" s="16" t="s">
        <v>149</v>
      </c>
      <c r="B96">
        <v>0.81359773371104815</v>
      </c>
    </row>
    <row r="97" spans="1:2" x14ac:dyDescent="0.3">
      <c r="A97" s="16" t="s">
        <v>59</v>
      </c>
      <c r="B97">
        <v>0.55874390904168925</v>
      </c>
    </row>
    <row r="98" spans="1:2" x14ac:dyDescent="0.3">
      <c r="A98" s="16" t="s">
        <v>126</v>
      </c>
      <c r="B98">
        <v>0.59519553871452058</v>
      </c>
    </row>
    <row r="99" spans="1:2" x14ac:dyDescent="0.3">
      <c r="A99" s="16" t="s">
        <v>176</v>
      </c>
      <c r="B99">
        <v>0.55451531109810803</v>
      </c>
    </row>
    <row r="100" spans="1:2" x14ac:dyDescent="0.3">
      <c r="A100" s="16" t="s">
        <v>55</v>
      </c>
      <c r="B100">
        <v>0.59437854564208359</v>
      </c>
    </row>
    <row r="101" spans="1:2" x14ac:dyDescent="0.3">
      <c r="A101" s="16" t="s">
        <v>131</v>
      </c>
      <c r="B101">
        <v>0.601282736504543</v>
      </c>
    </row>
    <row r="102" spans="1:2" x14ac:dyDescent="0.3">
      <c r="A102" s="16" t="s">
        <v>132</v>
      </c>
      <c r="B102">
        <v>0.6161495094775159</v>
      </c>
    </row>
    <row r="103" spans="1:2" x14ac:dyDescent="0.3">
      <c r="A103" s="16" t="s">
        <v>138</v>
      </c>
      <c r="B103">
        <v>0.74129172714078373</v>
      </c>
    </row>
    <row r="104" spans="1:2" x14ac:dyDescent="0.3">
      <c r="A104" s="16" t="s">
        <v>83</v>
      </c>
      <c r="B104">
        <v>0.59183673469387754</v>
      </c>
    </row>
    <row r="105" spans="1:2" x14ac:dyDescent="0.3">
      <c r="A105" s="16" t="s">
        <v>134</v>
      </c>
      <c r="B105">
        <v>0.54187192118226613</v>
      </c>
    </row>
    <row r="106" spans="1:2" x14ac:dyDescent="0.3">
      <c r="A106" s="16" t="s">
        <v>124</v>
      </c>
      <c r="B106">
        <v>0.48675574308485703</v>
      </c>
    </row>
    <row r="107" spans="1:2" x14ac:dyDescent="0.3">
      <c r="A107" s="16" t="s">
        <v>69</v>
      </c>
      <c r="B107">
        <v>1.2262658227848102</v>
      </c>
    </row>
    <row r="108" spans="1:2" x14ac:dyDescent="0.3">
      <c r="A108" s="16" t="s">
        <v>98</v>
      </c>
      <c r="B108">
        <v>0.74961538461538457</v>
      </c>
    </row>
    <row r="109" spans="1:2" x14ac:dyDescent="0.3">
      <c r="A109" s="16" t="s">
        <v>191</v>
      </c>
      <c r="B109">
        <v>0.73892927957699939</v>
      </c>
    </row>
    <row r="110" spans="1:2" x14ac:dyDescent="0.3">
      <c r="A110" s="16" t="s">
        <v>37</v>
      </c>
      <c r="B110">
        <v>0.63162834350070385</v>
      </c>
    </row>
    <row r="111" spans="1:2" x14ac:dyDescent="0.3">
      <c r="A111" s="16" t="s">
        <v>206</v>
      </c>
      <c r="B111">
        <v>0.78891509433962259</v>
      </c>
    </row>
    <row r="112" spans="1:2" x14ac:dyDescent="0.3">
      <c r="A112" s="16" t="s">
        <v>97</v>
      </c>
      <c r="B112">
        <v>0.65883458646616544</v>
      </c>
    </row>
    <row r="113" spans="1:2" x14ac:dyDescent="0.3">
      <c r="A113" s="16" t="s">
        <v>156</v>
      </c>
      <c r="B113">
        <v>0.60787057578756953</v>
      </c>
    </row>
    <row r="114" spans="1:2" x14ac:dyDescent="0.3">
      <c r="A114" s="16" t="s">
        <v>58</v>
      </c>
      <c r="B114">
        <v>0.65365329512893988</v>
      </c>
    </row>
    <row r="115" spans="1:2" x14ac:dyDescent="0.3">
      <c r="A115" s="16" t="s">
        <v>169</v>
      </c>
      <c r="B115">
        <v>0.70776744186046514</v>
      </c>
    </row>
    <row r="116" spans="1:2" x14ac:dyDescent="0.3">
      <c r="A116" s="16" t="s">
        <v>155</v>
      </c>
      <c r="B116">
        <v>0.58259782567521501</v>
      </c>
    </row>
    <row r="117" spans="1:2" x14ac:dyDescent="0.3">
      <c r="A117" s="16" t="s">
        <v>75</v>
      </c>
      <c r="B117">
        <v>0.77389516957862281</v>
      </c>
    </row>
    <row r="118" spans="1:2" x14ac:dyDescent="0.3">
      <c r="A118" s="16" t="s">
        <v>77</v>
      </c>
      <c r="B118">
        <v>0.7227456258411844</v>
      </c>
    </row>
    <row r="119" spans="1:2" x14ac:dyDescent="0.3">
      <c r="A119" s="16" t="s">
        <v>76</v>
      </c>
      <c r="B119">
        <v>0.72765657987332866</v>
      </c>
    </row>
    <row r="120" spans="1:2" x14ac:dyDescent="0.3">
      <c r="A120" s="16" t="s">
        <v>91</v>
      </c>
      <c r="B120">
        <v>0.65145228215767637</v>
      </c>
    </row>
    <row r="121" spans="1:2" x14ac:dyDescent="0.3">
      <c r="A121" s="16" t="s">
        <v>200</v>
      </c>
      <c r="B121">
        <v>0.78902179062055899</v>
      </c>
    </row>
    <row r="122" spans="1:2" x14ac:dyDescent="0.3">
      <c r="A122" s="16" t="s">
        <v>36</v>
      </c>
      <c r="B122">
        <v>0.54308300395256914</v>
      </c>
    </row>
    <row r="123" spans="1:2" x14ac:dyDescent="0.3">
      <c r="A123" s="16" t="s">
        <v>21</v>
      </c>
      <c r="B123">
        <v>0.70773809523809528</v>
      </c>
    </row>
    <row r="124" spans="1:2" x14ac:dyDescent="0.3">
      <c r="A124" s="16" t="s">
        <v>120</v>
      </c>
      <c r="B124">
        <v>0.84207484467562488</v>
      </c>
    </row>
    <row r="125" spans="1:2" x14ac:dyDescent="0.3">
      <c r="A125" s="16" t="s">
        <v>211</v>
      </c>
      <c r="B125">
        <v>0.61256410256410254</v>
      </c>
    </row>
    <row r="126" spans="1:2" x14ac:dyDescent="0.3">
      <c r="A126" s="16" t="s">
        <v>213</v>
      </c>
      <c r="B126">
        <v>0.68727272727272726</v>
      </c>
    </row>
    <row r="127" spans="1:2" x14ac:dyDescent="0.3">
      <c r="A127" s="16" t="s">
        <v>216</v>
      </c>
      <c r="B127">
        <v>0.73341666666666672</v>
      </c>
    </row>
    <row r="128" spans="1:2" x14ac:dyDescent="0.3">
      <c r="A128" s="16" t="s">
        <v>136</v>
      </c>
      <c r="B128">
        <v>0.57945889151562913</v>
      </c>
    </row>
    <row r="129" spans="1:2" x14ac:dyDescent="0.3">
      <c r="A129" s="16" t="s">
        <v>186</v>
      </c>
      <c r="B129">
        <v>0.84483446350219382</v>
      </c>
    </row>
    <row r="130" spans="1:2" x14ac:dyDescent="0.3">
      <c r="A130" s="16" t="s">
        <v>143</v>
      </c>
      <c r="B130">
        <v>0.72274031563845054</v>
      </c>
    </row>
    <row r="131" spans="1:2" x14ac:dyDescent="0.3">
      <c r="A131" s="16" t="s">
        <v>63</v>
      </c>
      <c r="B131">
        <v>0.57889365176566643</v>
      </c>
    </row>
    <row r="132" spans="1:2" x14ac:dyDescent="0.3">
      <c r="A132" s="16" t="s">
        <v>62</v>
      </c>
      <c r="B132">
        <v>0.62298387096774188</v>
      </c>
    </row>
    <row r="133" spans="1:2" x14ac:dyDescent="0.3">
      <c r="A133" s="16" t="s">
        <v>151</v>
      </c>
      <c r="B133">
        <v>0.62597229424401812</v>
      </c>
    </row>
    <row r="134" spans="1:2" x14ac:dyDescent="0.3">
      <c r="A134" s="16" t="s">
        <v>43</v>
      </c>
      <c r="B134">
        <v>0.60933108487914556</v>
      </c>
    </row>
    <row r="135" spans="1:2" x14ac:dyDescent="0.3">
      <c r="A135" s="16" t="s">
        <v>199</v>
      </c>
      <c r="B135">
        <v>0.83552396280400576</v>
      </c>
    </row>
    <row r="136" spans="1:2" x14ac:dyDescent="0.3">
      <c r="A136" s="16" t="s">
        <v>165</v>
      </c>
      <c r="B136">
        <v>0.60130203195896625</v>
      </c>
    </row>
    <row r="137" spans="1:2" x14ac:dyDescent="0.3">
      <c r="A137" s="16" t="s">
        <v>185</v>
      </c>
      <c r="B137">
        <v>0.86102012166588671</v>
      </c>
    </row>
    <row r="138" spans="1:2" x14ac:dyDescent="0.3">
      <c r="A138" s="16" t="s">
        <v>144</v>
      </c>
      <c r="B138">
        <v>0.70944309927360771</v>
      </c>
    </row>
    <row r="139" spans="1:2" x14ac:dyDescent="0.3">
      <c r="A139" s="16" t="s">
        <v>145</v>
      </c>
      <c r="B139">
        <v>0.83383033419023134</v>
      </c>
    </row>
    <row r="140" spans="1:2" x14ac:dyDescent="0.3">
      <c r="A140" s="16" t="s">
        <v>146</v>
      </c>
      <c r="B140">
        <v>0.69841463414634142</v>
      </c>
    </row>
    <row r="141" spans="1:2" x14ac:dyDescent="0.3">
      <c r="A141" s="16" t="s">
        <v>103</v>
      </c>
      <c r="B141">
        <v>0.59403960264017597</v>
      </c>
    </row>
    <row r="142" spans="1:2" x14ac:dyDescent="0.3">
      <c r="A142" s="16" t="s">
        <v>71</v>
      </c>
      <c r="B142">
        <v>0.5034602076124568</v>
      </c>
    </row>
    <row r="143" spans="1:2" x14ac:dyDescent="0.3">
      <c r="A143" s="16" t="s">
        <v>108</v>
      </c>
      <c r="B143">
        <v>0.77614485981308412</v>
      </c>
    </row>
    <row r="144" spans="1:2" x14ac:dyDescent="0.3">
      <c r="A144" s="16" t="s">
        <v>171</v>
      </c>
      <c r="B144">
        <v>0.6381304951411384</v>
      </c>
    </row>
    <row r="145" spans="1:2" x14ac:dyDescent="0.3">
      <c r="A145" s="16" t="s">
        <v>187</v>
      </c>
      <c r="B145">
        <v>0.75507347795661306</v>
      </c>
    </row>
    <row r="146" spans="1:2" x14ac:dyDescent="0.3">
      <c r="A146" s="16" t="s">
        <v>198</v>
      </c>
      <c r="B146">
        <v>0.83058639833448988</v>
      </c>
    </row>
    <row r="147" spans="1:2" x14ac:dyDescent="0.3">
      <c r="A147" s="16" t="s">
        <v>85</v>
      </c>
      <c r="B147">
        <v>0.56220296337713171</v>
      </c>
    </row>
    <row r="148" spans="1:2" x14ac:dyDescent="0.3">
      <c r="A148" s="16" t="s">
        <v>20</v>
      </c>
      <c r="B148">
        <v>0.69982394366197187</v>
      </c>
    </row>
    <row r="149" spans="1:2" x14ac:dyDescent="0.3">
      <c r="A149" s="16" t="s">
        <v>123</v>
      </c>
      <c r="B149">
        <v>0.5013847219016847</v>
      </c>
    </row>
    <row r="150" spans="1:2" x14ac:dyDescent="0.3">
      <c r="A150" s="16" t="s">
        <v>212</v>
      </c>
      <c r="B150">
        <v>0.62508196721311471</v>
      </c>
    </row>
    <row r="151" spans="1:2" x14ac:dyDescent="0.3">
      <c r="A151" s="16" t="s">
        <v>214</v>
      </c>
      <c r="B151">
        <v>0.70218749999999996</v>
      </c>
    </row>
    <row r="152" spans="1:2" x14ac:dyDescent="0.3">
      <c r="A152" s="16" t="s">
        <v>139</v>
      </c>
      <c r="B152">
        <v>0.65726343847179036</v>
      </c>
    </row>
    <row r="153" spans="1:2" x14ac:dyDescent="0.3">
      <c r="A153" s="16" t="s">
        <v>74</v>
      </c>
      <c r="B153">
        <v>0.83858013624955186</v>
      </c>
    </row>
    <row r="154" spans="1:2" x14ac:dyDescent="0.3">
      <c r="A154" s="16" t="s">
        <v>168</v>
      </c>
      <c r="B154">
        <v>0.63793103448275867</v>
      </c>
    </row>
    <row r="155" spans="1:2" x14ac:dyDescent="0.3">
      <c r="A155" s="16" t="s">
        <v>89</v>
      </c>
      <c r="B155">
        <v>0.6153666510976179</v>
      </c>
    </row>
    <row r="156" spans="1:2" x14ac:dyDescent="0.3">
      <c r="A156" s="16" t="s">
        <v>110</v>
      </c>
      <c r="B156">
        <v>0.931881051175657</v>
      </c>
    </row>
    <row r="157" spans="1:2" x14ac:dyDescent="0.3">
      <c r="A157" s="16" t="s">
        <v>157</v>
      </c>
      <c r="B157">
        <v>0.57427957366551163</v>
      </c>
    </row>
    <row r="158" spans="1:2" x14ac:dyDescent="0.3">
      <c r="A158" s="16" t="s">
        <v>223</v>
      </c>
      <c r="B158">
        <v>106.54425645939432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34"/>
  <sheetViews>
    <sheetView workbookViewId="0">
      <selection activeCell="R19" sqref="R19"/>
    </sheetView>
  </sheetViews>
  <sheetFormatPr defaultRowHeight="14.4" x14ac:dyDescent="0.3"/>
  <cols>
    <col min="1" max="1" width="12.5546875" bestFit="1" customWidth="1"/>
    <col min="2" max="2" width="17.77734375" bestFit="1" customWidth="1"/>
  </cols>
  <sheetData>
    <row r="3" spans="1:2" x14ac:dyDescent="0.3">
      <c r="A3" s="15" t="s">
        <v>222</v>
      </c>
      <c r="B3" t="s">
        <v>227</v>
      </c>
    </row>
    <row r="4" spans="1:2" x14ac:dyDescent="0.3">
      <c r="A4" s="16" t="s">
        <v>17</v>
      </c>
      <c r="B4">
        <v>575</v>
      </c>
    </row>
    <row r="5" spans="1:2" x14ac:dyDescent="0.3">
      <c r="A5" s="16" t="s">
        <v>23</v>
      </c>
      <c r="B5">
        <v>660</v>
      </c>
    </row>
    <row r="6" spans="1:2" x14ac:dyDescent="0.3">
      <c r="A6" s="16" t="s">
        <v>28</v>
      </c>
      <c r="B6">
        <v>556</v>
      </c>
    </row>
    <row r="7" spans="1:2" x14ac:dyDescent="0.3">
      <c r="A7" s="16" t="s">
        <v>33</v>
      </c>
      <c r="B7">
        <v>825</v>
      </c>
    </row>
    <row r="8" spans="1:2" x14ac:dyDescent="0.3">
      <c r="A8" s="16" t="s">
        <v>41</v>
      </c>
      <c r="B8">
        <v>1280</v>
      </c>
    </row>
    <row r="9" spans="1:2" x14ac:dyDescent="0.3">
      <c r="A9" s="16" t="s">
        <v>50</v>
      </c>
      <c r="B9">
        <v>1540</v>
      </c>
    </row>
    <row r="10" spans="1:2" x14ac:dyDescent="0.3">
      <c r="A10" s="16" t="s">
        <v>61</v>
      </c>
      <c r="B10">
        <v>1169</v>
      </c>
    </row>
    <row r="11" spans="1:2" x14ac:dyDescent="0.3">
      <c r="A11" s="16" t="s">
        <v>68</v>
      </c>
      <c r="B11">
        <v>2195</v>
      </c>
    </row>
    <row r="12" spans="1:2" x14ac:dyDescent="0.3">
      <c r="A12" s="16" t="s">
        <v>81</v>
      </c>
      <c r="B12">
        <v>1871</v>
      </c>
    </row>
    <row r="13" spans="1:2" x14ac:dyDescent="0.3">
      <c r="A13" s="16" t="s">
        <v>93</v>
      </c>
      <c r="B13">
        <v>802</v>
      </c>
    </row>
    <row r="14" spans="1:2" x14ac:dyDescent="0.3">
      <c r="A14" s="16" t="s">
        <v>100</v>
      </c>
      <c r="B14">
        <v>380</v>
      </c>
    </row>
    <row r="15" spans="1:2" x14ac:dyDescent="0.3">
      <c r="A15" s="16" t="s">
        <v>105</v>
      </c>
      <c r="B15">
        <v>227</v>
      </c>
    </row>
    <row r="16" spans="1:2" x14ac:dyDescent="0.3">
      <c r="A16" s="16" t="s">
        <v>107</v>
      </c>
      <c r="B16">
        <v>240</v>
      </c>
    </row>
    <row r="17" spans="1:2" x14ac:dyDescent="0.3">
      <c r="A17" s="16" t="s">
        <v>109</v>
      </c>
      <c r="B17">
        <v>505</v>
      </c>
    </row>
    <row r="18" spans="1:2" x14ac:dyDescent="0.3">
      <c r="A18" s="16" t="s">
        <v>114</v>
      </c>
      <c r="B18">
        <v>1475</v>
      </c>
    </row>
    <row r="19" spans="1:2" x14ac:dyDescent="0.3">
      <c r="A19" s="16" t="s">
        <v>121</v>
      </c>
      <c r="B19">
        <v>790</v>
      </c>
    </row>
    <row r="20" spans="1:2" x14ac:dyDescent="0.3">
      <c r="A20" s="16" t="s">
        <v>140</v>
      </c>
      <c r="B20">
        <v>2090</v>
      </c>
    </row>
    <row r="21" spans="1:2" x14ac:dyDescent="0.3">
      <c r="A21" s="16" t="s">
        <v>133</v>
      </c>
      <c r="B21">
        <v>983</v>
      </c>
    </row>
    <row r="22" spans="1:2" x14ac:dyDescent="0.3">
      <c r="A22" s="16" t="s">
        <v>125</v>
      </c>
      <c r="B22">
        <v>1156</v>
      </c>
    </row>
    <row r="23" spans="1:2" x14ac:dyDescent="0.3">
      <c r="A23" s="16" t="s">
        <v>150</v>
      </c>
      <c r="B23">
        <v>1183</v>
      </c>
    </row>
    <row r="24" spans="1:2" x14ac:dyDescent="0.3">
      <c r="A24" s="16" t="s">
        <v>159</v>
      </c>
      <c r="B24">
        <v>1140</v>
      </c>
    </row>
    <row r="25" spans="1:2" x14ac:dyDescent="0.3">
      <c r="A25" s="16" t="s">
        <v>166</v>
      </c>
      <c r="B25">
        <v>667</v>
      </c>
    </row>
    <row r="26" spans="1:2" x14ac:dyDescent="0.3">
      <c r="A26" s="16" t="s">
        <v>170</v>
      </c>
      <c r="B26">
        <v>1110</v>
      </c>
    </row>
    <row r="27" spans="1:2" x14ac:dyDescent="0.3">
      <c r="A27" s="16" t="s">
        <v>177</v>
      </c>
      <c r="B27">
        <v>817</v>
      </c>
    </row>
    <row r="28" spans="1:2" x14ac:dyDescent="0.3">
      <c r="A28" s="16" t="s">
        <v>181</v>
      </c>
      <c r="B28">
        <v>355</v>
      </c>
    </row>
    <row r="29" spans="1:2" x14ac:dyDescent="0.3">
      <c r="A29" s="16" t="s">
        <v>184</v>
      </c>
      <c r="B29">
        <v>598</v>
      </c>
    </row>
    <row r="30" spans="1:2" x14ac:dyDescent="0.3">
      <c r="A30" s="16" t="s">
        <v>190</v>
      </c>
      <c r="B30">
        <v>330</v>
      </c>
    </row>
    <row r="31" spans="1:2" x14ac:dyDescent="0.3">
      <c r="A31" s="16" t="s">
        <v>193</v>
      </c>
      <c r="B31">
        <v>1446</v>
      </c>
    </row>
    <row r="32" spans="1:2" x14ac:dyDescent="0.3">
      <c r="A32" s="16" t="s">
        <v>203</v>
      </c>
      <c r="B32">
        <v>725</v>
      </c>
    </row>
    <row r="33" spans="1:2" x14ac:dyDescent="0.3">
      <c r="A33" s="16" t="s">
        <v>210</v>
      </c>
      <c r="B33">
        <v>1093</v>
      </c>
    </row>
    <row r="34" spans="1:2" x14ac:dyDescent="0.3">
      <c r="A34" s="16" t="s">
        <v>223</v>
      </c>
      <c r="B34">
        <v>28783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F158"/>
  <sheetViews>
    <sheetView topLeftCell="A137" workbookViewId="0">
      <selection activeCell="B158" sqref="B158"/>
    </sheetView>
  </sheetViews>
  <sheetFormatPr defaultRowHeight="14.4" x14ac:dyDescent="0.3"/>
  <cols>
    <col min="1" max="1" width="14.21875" bestFit="1" customWidth="1"/>
    <col min="2" max="2" width="22.44140625" bestFit="1" customWidth="1"/>
    <col min="5" max="5" width="14.21875" bestFit="1" customWidth="1"/>
    <col min="6" max="7" width="17.5546875" bestFit="1" customWidth="1"/>
  </cols>
  <sheetData>
    <row r="3" spans="1:6" x14ac:dyDescent="0.3">
      <c r="A3" s="15" t="s">
        <v>222</v>
      </c>
      <c r="B3" t="s">
        <v>228</v>
      </c>
      <c r="E3" t="s">
        <v>222</v>
      </c>
      <c r="F3" t="s">
        <v>229</v>
      </c>
    </row>
    <row r="4" spans="1:6" x14ac:dyDescent="0.3">
      <c r="A4" s="16" t="s">
        <v>130</v>
      </c>
      <c r="B4">
        <v>20940</v>
      </c>
      <c r="E4" t="str">
        <f>A4</f>
        <v>3000GT</v>
      </c>
      <c r="F4">
        <f>GETPIVOTDATA("Year Resale Value",$A$3,"Model",A4)</f>
        <v>20940</v>
      </c>
    </row>
    <row r="5" spans="1:6" x14ac:dyDescent="0.3">
      <c r="A5" s="16" t="s">
        <v>67</v>
      </c>
      <c r="B5">
        <v>18425</v>
      </c>
      <c r="E5" t="str">
        <f t="shared" ref="E5:E68" si="0">A5</f>
        <v>300M</v>
      </c>
      <c r="F5">
        <f t="shared" ref="F5:F68" si="1">GETPIVOTDATA("Year Resale Value",$A$3,"Model",A5)</f>
        <v>18425</v>
      </c>
    </row>
    <row r="6" spans="1:6" x14ac:dyDescent="0.3">
      <c r="A6" s="16" t="s">
        <v>29</v>
      </c>
      <c r="B6">
        <v>24500</v>
      </c>
      <c r="E6" t="str">
        <f t="shared" si="0"/>
        <v>323i</v>
      </c>
      <c r="F6">
        <f t="shared" si="1"/>
        <v>24500</v>
      </c>
    </row>
    <row r="7" spans="1:6" x14ac:dyDescent="0.3">
      <c r="A7" s="16" t="s">
        <v>31</v>
      </c>
      <c r="B7">
        <v>28675</v>
      </c>
      <c r="E7" t="str">
        <f t="shared" si="0"/>
        <v>328i</v>
      </c>
      <c r="F7">
        <f t="shared" si="1"/>
        <v>28675</v>
      </c>
    </row>
    <row r="8" spans="1:6" x14ac:dyDescent="0.3">
      <c r="A8" s="16" t="s">
        <v>201</v>
      </c>
      <c r="B8">
        <v>19425</v>
      </c>
      <c r="E8" t="str">
        <f t="shared" si="0"/>
        <v>4Runner</v>
      </c>
      <c r="F8">
        <f t="shared" si="1"/>
        <v>19425</v>
      </c>
    </row>
    <row r="9" spans="1:6" x14ac:dyDescent="0.3">
      <c r="A9" s="16" t="s">
        <v>32</v>
      </c>
      <c r="B9">
        <v>36125</v>
      </c>
      <c r="E9" t="str">
        <f t="shared" si="0"/>
        <v>528i</v>
      </c>
      <c r="F9">
        <f t="shared" si="1"/>
        <v>36125</v>
      </c>
    </row>
    <row r="10" spans="1:6" x14ac:dyDescent="0.3">
      <c r="A10" s="16" t="s">
        <v>183</v>
      </c>
      <c r="B10">
        <v>18255</v>
      </c>
      <c r="E10" t="str">
        <f t="shared" si="0"/>
        <v>9-3</v>
      </c>
      <c r="F10">
        <f t="shared" si="1"/>
        <v>18255</v>
      </c>
    </row>
    <row r="11" spans="1:6" x14ac:dyDescent="0.3">
      <c r="A11" s="16" t="s">
        <v>182</v>
      </c>
      <c r="B11">
        <v>22789</v>
      </c>
      <c r="E11" t="str">
        <f t="shared" si="0"/>
        <v>9-5</v>
      </c>
      <c r="F11">
        <f t="shared" si="1"/>
        <v>22789</v>
      </c>
    </row>
    <row r="12" spans="1:6" x14ac:dyDescent="0.3">
      <c r="A12" s="16" t="s">
        <v>24</v>
      </c>
      <c r="B12">
        <v>22255</v>
      </c>
      <c r="E12" t="str">
        <f t="shared" si="0"/>
        <v>A4</v>
      </c>
      <c r="F12">
        <f t="shared" si="1"/>
        <v>22255</v>
      </c>
    </row>
    <row r="13" spans="1:6" x14ac:dyDescent="0.3">
      <c r="A13" s="16" t="s">
        <v>25</v>
      </c>
      <c r="B13">
        <v>23555</v>
      </c>
      <c r="E13" t="str">
        <f t="shared" si="0"/>
        <v>A6</v>
      </c>
      <c r="F13">
        <f t="shared" si="1"/>
        <v>23555</v>
      </c>
    </row>
    <row r="14" spans="1:6" x14ac:dyDescent="0.3">
      <c r="A14" s="16" t="s">
        <v>27</v>
      </c>
      <c r="B14">
        <v>39000</v>
      </c>
      <c r="E14" t="str">
        <f t="shared" si="0"/>
        <v>A8</v>
      </c>
      <c r="F14">
        <f t="shared" si="1"/>
        <v>39000</v>
      </c>
    </row>
    <row r="15" spans="1:6" x14ac:dyDescent="0.3">
      <c r="A15" s="16" t="s">
        <v>101</v>
      </c>
      <c r="B15">
        <v>5860</v>
      </c>
      <c r="E15" t="str">
        <f t="shared" si="0"/>
        <v>Accent</v>
      </c>
      <c r="F15">
        <f t="shared" si="1"/>
        <v>5860</v>
      </c>
    </row>
    <row r="16" spans="1:6" x14ac:dyDescent="0.3">
      <c r="A16" s="16" t="s">
        <v>95</v>
      </c>
      <c r="B16">
        <v>13210</v>
      </c>
      <c r="E16" t="str">
        <f t="shared" si="0"/>
        <v>Accord</v>
      </c>
      <c r="F16">
        <f t="shared" si="1"/>
        <v>13210</v>
      </c>
    </row>
    <row r="17" spans="1:6" x14ac:dyDescent="0.3">
      <c r="A17" s="16" t="s">
        <v>162</v>
      </c>
      <c r="B17">
        <v>11459</v>
      </c>
      <c r="E17" t="str">
        <f t="shared" si="0"/>
        <v>Alero</v>
      </c>
      <c r="F17">
        <f t="shared" si="1"/>
        <v>11459</v>
      </c>
    </row>
    <row r="18" spans="1:6" x14ac:dyDescent="0.3">
      <c r="A18" s="16" t="s">
        <v>153</v>
      </c>
      <c r="B18">
        <v>11295</v>
      </c>
      <c r="E18" t="str">
        <f t="shared" si="0"/>
        <v>Altima</v>
      </c>
      <c r="F18">
        <f t="shared" si="1"/>
        <v>11295</v>
      </c>
    </row>
    <row r="19" spans="1:6" x14ac:dyDescent="0.3">
      <c r="A19" s="16" t="s">
        <v>163</v>
      </c>
      <c r="B19">
        <v>19890</v>
      </c>
      <c r="E19" t="str">
        <f t="shared" si="0"/>
        <v>Aurora</v>
      </c>
      <c r="F19">
        <f t="shared" si="1"/>
        <v>19890</v>
      </c>
    </row>
    <row r="20" spans="1:6" x14ac:dyDescent="0.3">
      <c r="A20" s="16" t="s">
        <v>196</v>
      </c>
      <c r="B20">
        <v>18140</v>
      </c>
      <c r="E20" t="str">
        <f t="shared" si="0"/>
        <v>Avalon</v>
      </c>
      <c r="F20">
        <f t="shared" si="1"/>
        <v>18140</v>
      </c>
    </row>
    <row r="21" spans="1:6" x14ac:dyDescent="0.3">
      <c r="A21" s="16" t="s">
        <v>70</v>
      </c>
      <c r="B21">
        <v>12545</v>
      </c>
      <c r="E21" t="str">
        <f t="shared" si="0"/>
        <v>Avenger</v>
      </c>
      <c r="F21">
        <f t="shared" si="1"/>
        <v>12545</v>
      </c>
    </row>
    <row r="22" spans="1:6" x14ac:dyDescent="0.3">
      <c r="A22" s="16" t="s">
        <v>209</v>
      </c>
      <c r="B22">
        <v>11986</v>
      </c>
      <c r="E22" t="str">
        <f t="shared" si="0"/>
        <v>Beetle</v>
      </c>
      <c r="F22">
        <f t="shared" si="1"/>
        <v>11986</v>
      </c>
    </row>
    <row r="23" spans="1:6" x14ac:dyDescent="0.3">
      <c r="A23" s="16" t="s">
        <v>175</v>
      </c>
      <c r="B23">
        <v>13225</v>
      </c>
      <c r="E23" t="str">
        <f t="shared" si="0"/>
        <v>Bonneville</v>
      </c>
      <c r="F23">
        <f t="shared" si="1"/>
        <v>13225</v>
      </c>
    </row>
    <row r="24" spans="1:6" x14ac:dyDescent="0.3">
      <c r="A24" s="16" t="s">
        <v>178</v>
      </c>
      <c r="B24">
        <v>41250</v>
      </c>
      <c r="E24" t="str">
        <f t="shared" si="0"/>
        <v>Boxter</v>
      </c>
      <c r="F24">
        <f t="shared" si="1"/>
        <v>41250</v>
      </c>
    </row>
    <row r="25" spans="1:6" x14ac:dyDescent="0.3">
      <c r="A25" s="16" t="s">
        <v>164</v>
      </c>
      <c r="B25">
        <v>19925</v>
      </c>
      <c r="E25" t="str">
        <f t="shared" si="0"/>
        <v>Bravada</v>
      </c>
      <c r="F25">
        <f t="shared" si="1"/>
        <v>19925</v>
      </c>
    </row>
    <row r="26" spans="1:6" x14ac:dyDescent="0.3">
      <c r="A26" s="16" t="s">
        <v>167</v>
      </c>
      <c r="B26">
        <v>9800</v>
      </c>
      <c r="E26" t="str">
        <f t="shared" si="0"/>
        <v>Breeze</v>
      </c>
      <c r="F26">
        <f t="shared" si="1"/>
        <v>9800</v>
      </c>
    </row>
    <row r="27" spans="1:6" x14ac:dyDescent="0.3">
      <c r="A27" s="16" t="s">
        <v>215</v>
      </c>
      <c r="B27">
        <v>34175</v>
      </c>
      <c r="E27" t="str">
        <f t="shared" si="0"/>
        <v>C70</v>
      </c>
      <c r="F27">
        <f t="shared" si="1"/>
        <v>34175</v>
      </c>
    </row>
    <row r="28" spans="1:6" x14ac:dyDescent="0.3">
      <c r="A28" s="16" t="s">
        <v>207</v>
      </c>
      <c r="B28">
        <v>16575</v>
      </c>
      <c r="E28" t="str">
        <f t="shared" si="0"/>
        <v>Cabrio</v>
      </c>
      <c r="F28">
        <f t="shared" si="1"/>
        <v>16575</v>
      </c>
    </row>
    <row r="29" spans="1:6" x14ac:dyDescent="0.3">
      <c r="A29" s="16" t="s">
        <v>56</v>
      </c>
      <c r="B29">
        <v>13025</v>
      </c>
      <c r="E29" t="str">
        <f t="shared" si="0"/>
        <v>Camaro</v>
      </c>
      <c r="F29">
        <f t="shared" si="1"/>
        <v>13025</v>
      </c>
    </row>
    <row r="30" spans="1:6" x14ac:dyDescent="0.3">
      <c r="A30" s="16" t="s">
        <v>195</v>
      </c>
      <c r="B30">
        <v>13245</v>
      </c>
      <c r="E30" t="str">
        <f t="shared" si="0"/>
        <v>Camry</v>
      </c>
      <c r="F30">
        <f t="shared" si="1"/>
        <v>13245</v>
      </c>
    </row>
    <row r="31" spans="1:6" x14ac:dyDescent="0.3">
      <c r="A31" s="16" t="s">
        <v>80</v>
      </c>
      <c r="B31">
        <v>12025</v>
      </c>
      <c r="E31" t="str">
        <f t="shared" si="0"/>
        <v>Caravan</v>
      </c>
      <c r="F31">
        <f t="shared" si="1"/>
        <v>12025</v>
      </c>
    </row>
    <row r="32" spans="1:6" x14ac:dyDescent="0.3">
      <c r="A32" s="16" t="s">
        <v>180</v>
      </c>
      <c r="B32">
        <v>67550</v>
      </c>
      <c r="E32" t="str">
        <f t="shared" si="0"/>
        <v>Carrera Cabrio</v>
      </c>
      <c r="F32">
        <f t="shared" si="1"/>
        <v>67550</v>
      </c>
    </row>
    <row r="33" spans="1:6" x14ac:dyDescent="0.3">
      <c r="A33" s="16" t="s">
        <v>179</v>
      </c>
      <c r="B33">
        <v>60625</v>
      </c>
      <c r="E33" t="str">
        <f t="shared" si="0"/>
        <v>Carrera Coupe</v>
      </c>
      <c r="F33">
        <f t="shared" si="1"/>
        <v>60625</v>
      </c>
    </row>
    <row r="34" spans="1:6" x14ac:dyDescent="0.3">
      <c r="A34" s="16" t="s">
        <v>46</v>
      </c>
      <c r="B34">
        <v>18225</v>
      </c>
      <c r="E34" t="str">
        <f t="shared" si="0"/>
        <v>Catera</v>
      </c>
      <c r="F34">
        <f t="shared" si="1"/>
        <v>18225</v>
      </c>
    </row>
    <row r="35" spans="1:6" x14ac:dyDescent="0.3">
      <c r="A35" s="16" t="s">
        <v>51</v>
      </c>
      <c r="B35">
        <v>9250</v>
      </c>
      <c r="E35" t="str">
        <f t="shared" si="0"/>
        <v>Cavalier</v>
      </c>
      <c r="F35">
        <f t="shared" si="1"/>
        <v>9250</v>
      </c>
    </row>
    <row r="36" spans="1:6" x14ac:dyDescent="0.3">
      <c r="A36" s="16" t="s">
        <v>141</v>
      </c>
      <c r="B36">
        <v>26050</v>
      </c>
      <c r="E36" t="str">
        <f t="shared" si="0"/>
        <v>C-Class</v>
      </c>
      <c r="F36">
        <f t="shared" si="1"/>
        <v>26050</v>
      </c>
    </row>
    <row r="37" spans="1:6" x14ac:dyDescent="0.3">
      <c r="A37" s="16" t="s">
        <v>197</v>
      </c>
      <c r="B37">
        <v>15445</v>
      </c>
      <c r="E37" t="str">
        <f t="shared" si="0"/>
        <v>Celica</v>
      </c>
      <c r="F37">
        <f t="shared" si="1"/>
        <v>15445</v>
      </c>
    </row>
    <row r="38" spans="1:6" x14ac:dyDescent="0.3">
      <c r="A38" s="16" t="s">
        <v>34</v>
      </c>
      <c r="B38">
        <v>12475</v>
      </c>
      <c r="E38" t="str">
        <f t="shared" si="0"/>
        <v>Century</v>
      </c>
      <c r="F38">
        <f t="shared" si="1"/>
        <v>12475</v>
      </c>
    </row>
    <row r="39" spans="1:6" x14ac:dyDescent="0.3">
      <c r="A39" s="16" t="s">
        <v>112</v>
      </c>
      <c r="B39">
        <v>13775</v>
      </c>
      <c r="E39" t="str">
        <f t="shared" si="0"/>
        <v>Cherokee</v>
      </c>
      <c r="F39">
        <f t="shared" si="1"/>
        <v>13775</v>
      </c>
    </row>
    <row r="40" spans="1:6" x14ac:dyDescent="0.3">
      <c r="A40" s="16" t="s">
        <v>65</v>
      </c>
      <c r="B40">
        <v>12640</v>
      </c>
      <c r="E40" t="str">
        <f t="shared" si="0"/>
        <v>Cirrus</v>
      </c>
      <c r="F40">
        <f t="shared" si="1"/>
        <v>12640</v>
      </c>
    </row>
    <row r="41" spans="1:6" x14ac:dyDescent="0.3">
      <c r="A41" s="16" t="s">
        <v>94</v>
      </c>
      <c r="B41">
        <v>9850</v>
      </c>
      <c r="E41" t="str">
        <f t="shared" si="0"/>
        <v>Civic</v>
      </c>
      <c r="F41">
        <f t="shared" si="1"/>
        <v>9850</v>
      </c>
    </row>
    <row r="42" spans="1:6" x14ac:dyDescent="0.3">
      <c r="A42" s="16" t="s">
        <v>148</v>
      </c>
      <c r="B42">
        <v>63423</v>
      </c>
      <c r="E42" t="str">
        <f t="shared" si="0"/>
        <v>CL500</v>
      </c>
      <c r="F42">
        <f t="shared" si="1"/>
        <v>63423</v>
      </c>
    </row>
    <row r="43" spans="1:6" x14ac:dyDescent="0.3">
      <c r="A43" s="16" t="s">
        <v>147</v>
      </c>
      <c r="B43">
        <v>29200</v>
      </c>
      <c r="E43" t="str">
        <f t="shared" si="0"/>
        <v>CLK Coupe</v>
      </c>
      <c r="F43">
        <f t="shared" si="1"/>
        <v>29200</v>
      </c>
    </row>
    <row r="44" spans="1:6" x14ac:dyDescent="0.3">
      <c r="A44" s="16" t="s">
        <v>64</v>
      </c>
      <c r="B44">
        <v>13725</v>
      </c>
      <c r="E44" t="str">
        <f t="shared" si="0"/>
        <v>Concorde</v>
      </c>
      <c r="F44">
        <f t="shared" si="1"/>
        <v>13725</v>
      </c>
    </row>
    <row r="45" spans="1:6" x14ac:dyDescent="0.3">
      <c r="A45" s="16" t="s">
        <v>122</v>
      </c>
      <c r="B45">
        <v>20525</v>
      </c>
      <c r="E45" t="str">
        <f t="shared" si="0"/>
        <v>Continental</v>
      </c>
      <c r="F45">
        <f t="shared" si="1"/>
        <v>20525</v>
      </c>
    </row>
    <row r="46" spans="1:6" x14ac:dyDescent="0.3">
      <c r="A46" s="16" t="s">
        <v>84</v>
      </c>
      <c r="B46">
        <v>8835</v>
      </c>
      <c r="E46" t="str">
        <f t="shared" si="0"/>
        <v>Contour</v>
      </c>
      <c r="F46">
        <f t="shared" si="1"/>
        <v>8835</v>
      </c>
    </row>
    <row r="47" spans="1:6" x14ac:dyDescent="0.3">
      <c r="A47" s="16" t="s">
        <v>194</v>
      </c>
      <c r="B47">
        <v>10025</v>
      </c>
      <c r="E47" t="str">
        <f t="shared" si="0"/>
        <v>Corolla</v>
      </c>
      <c r="F47">
        <f t="shared" si="1"/>
        <v>10025</v>
      </c>
    </row>
    <row r="48" spans="1:6" x14ac:dyDescent="0.3">
      <c r="A48" s="16" t="s">
        <v>57</v>
      </c>
      <c r="B48">
        <v>36225</v>
      </c>
      <c r="E48" t="str">
        <f t="shared" si="0"/>
        <v>Corvette</v>
      </c>
      <c r="F48">
        <f t="shared" si="1"/>
        <v>36225</v>
      </c>
    </row>
    <row r="49" spans="1:6" x14ac:dyDescent="0.3">
      <c r="A49" s="16" t="s">
        <v>135</v>
      </c>
      <c r="B49">
        <v>13890</v>
      </c>
      <c r="E49" t="str">
        <f t="shared" si="0"/>
        <v>Cougar</v>
      </c>
      <c r="F49">
        <f t="shared" si="1"/>
        <v>13890</v>
      </c>
    </row>
    <row r="50" spans="1:6" x14ac:dyDescent="0.3">
      <c r="A50" s="16" t="s">
        <v>87</v>
      </c>
      <c r="B50">
        <v>14210</v>
      </c>
      <c r="E50" t="str">
        <f t="shared" si="0"/>
        <v>Crown Victoria</v>
      </c>
      <c r="F50">
        <f t="shared" si="1"/>
        <v>14210</v>
      </c>
    </row>
    <row r="51" spans="1:6" x14ac:dyDescent="0.3">
      <c r="A51" s="16" t="s">
        <v>96</v>
      </c>
      <c r="B51">
        <v>17710</v>
      </c>
      <c r="E51" t="str">
        <f t="shared" si="0"/>
        <v>CR-V</v>
      </c>
      <c r="F51">
        <f t="shared" si="1"/>
        <v>17710</v>
      </c>
    </row>
    <row r="52" spans="1:6" x14ac:dyDescent="0.3">
      <c r="A52" s="16" t="s">
        <v>160</v>
      </c>
      <c r="B52">
        <v>11240</v>
      </c>
      <c r="E52" t="str">
        <f t="shared" si="0"/>
        <v>Cutlass</v>
      </c>
      <c r="F52">
        <f t="shared" si="1"/>
        <v>11240</v>
      </c>
    </row>
    <row r="53" spans="1:6" x14ac:dyDescent="0.3">
      <c r="A53" s="16" t="s">
        <v>78</v>
      </c>
      <c r="B53">
        <v>11260</v>
      </c>
      <c r="E53" t="str">
        <f t="shared" si="0"/>
        <v>Dakota</v>
      </c>
      <c r="F53">
        <f t="shared" si="1"/>
        <v>11260</v>
      </c>
    </row>
    <row r="54" spans="1:6" x14ac:dyDescent="0.3">
      <c r="A54" s="16" t="s">
        <v>42</v>
      </c>
      <c r="B54">
        <v>22525</v>
      </c>
      <c r="E54" t="str">
        <f t="shared" si="0"/>
        <v>DeVille</v>
      </c>
      <c r="F54">
        <f t="shared" si="1"/>
        <v>22525</v>
      </c>
    </row>
    <row r="55" spans="1:6" x14ac:dyDescent="0.3">
      <c r="A55" s="16" t="s">
        <v>129</v>
      </c>
      <c r="B55">
        <v>16575</v>
      </c>
      <c r="E55" t="str">
        <f t="shared" si="0"/>
        <v>Diamante</v>
      </c>
      <c r="F55">
        <f t="shared" si="1"/>
        <v>16575</v>
      </c>
    </row>
    <row r="56" spans="1:6" x14ac:dyDescent="0.3">
      <c r="A56" s="16" t="s">
        <v>79</v>
      </c>
      <c r="B56">
        <v>21436</v>
      </c>
      <c r="E56" t="str">
        <f t="shared" si="0"/>
        <v>Durango</v>
      </c>
      <c r="F56">
        <f t="shared" si="1"/>
        <v>21436</v>
      </c>
    </row>
    <row r="57" spans="1:6" x14ac:dyDescent="0.3">
      <c r="A57" s="16" t="s">
        <v>142</v>
      </c>
      <c r="B57">
        <v>41450</v>
      </c>
      <c r="E57" t="str">
        <f t="shared" si="0"/>
        <v>E-Class</v>
      </c>
      <c r="F57">
        <f t="shared" si="1"/>
        <v>41450</v>
      </c>
    </row>
    <row r="58" spans="1:6" x14ac:dyDescent="0.3">
      <c r="A58" s="16" t="s">
        <v>127</v>
      </c>
      <c r="B58">
        <v>10395</v>
      </c>
      <c r="E58" t="str">
        <f t="shared" si="0"/>
        <v>Eclipse</v>
      </c>
      <c r="F58">
        <f t="shared" si="1"/>
        <v>10395</v>
      </c>
    </row>
    <row r="59" spans="1:6" x14ac:dyDescent="0.3">
      <c r="A59" s="16" t="s">
        <v>102</v>
      </c>
      <c r="B59">
        <v>7825</v>
      </c>
      <c r="E59" t="str">
        <f t="shared" si="0"/>
        <v>Elantra</v>
      </c>
      <c r="F59">
        <f t="shared" si="1"/>
        <v>7825</v>
      </c>
    </row>
    <row r="60" spans="1:6" x14ac:dyDescent="0.3">
      <c r="A60" s="16" t="s">
        <v>44</v>
      </c>
      <c r="B60">
        <v>25725</v>
      </c>
      <c r="E60" t="str">
        <f t="shared" si="0"/>
        <v>Eldorado</v>
      </c>
      <c r="F60">
        <f t="shared" si="1"/>
        <v>25725</v>
      </c>
    </row>
    <row r="61" spans="1:6" x14ac:dyDescent="0.3">
      <c r="A61" s="16" t="s">
        <v>115</v>
      </c>
      <c r="B61">
        <v>26975</v>
      </c>
      <c r="E61" t="str">
        <f t="shared" si="0"/>
        <v>ES300</v>
      </c>
      <c r="F61">
        <f t="shared" si="1"/>
        <v>26975</v>
      </c>
    </row>
    <row r="62" spans="1:6" x14ac:dyDescent="0.3">
      <c r="A62" s="16" t="s">
        <v>48</v>
      </c>
      <c r="B62">
        <v>31245</v>
      </c>
      <c r="E62" t="str">
        <f t="shared" si="0"/>
        <v>Escalade</v>
      </c>
      <c r="F62">
        <f t="shared" si="1"/>
        <v>31245</v>
      </c>
    </row>
    <row r="63" spans="1:6" x14ac:dyDescent="0.3">
      <c r="A63" s="16" t="s">
        <v>82</v>
      </c>
      <c r="B63">
        <v>7425</v>
      </c>
      <c r="E63" t="str">
        <f t="shared" si="0"/>
        <v>Escort</v>
      </c>
      <c r="F63">
        <f t="shared" si="1"/>
        <v>7425</v>
      </c>
    </row>
    <row r="64" spans="1:6" x14ac:dyDescent="0.3">
      <c r="A64" s="16" t="s">
        <v>90</v>
      </c>
      <c r="B64">
        <v>23575</v>
      </c>
      <c r="E64" t="str">
        <f t="shared" si="0"/>
        <v>Expedition</v>
      </c>
      <c r="F64">
        <f t="shared" si="1"/>
        <v>23575</v>
      </c>
    </row>
    <row r="65" spans="1:6" x14ac:dyDescent="0.3">
      <c r="A65" s="16" t="s">
        <v>88</v>
      </c>
      <c r="B65">
        <v>16640</v>
      </c>
      <c r="E65" t="str">
        <f t="shared" si="0"/>
        <v>Explorer</v>
      </c>
      <c r="F65">
        <f t="shared" si="1"/>
        <v>16640</v>
      </c>
    </row>
    <row r="66" spans="1:6" x14ac:dyDescent="0.3">
      <c r="A66" s="16" t="s">
        <v>173</v>
      </c>
      <c r="B66">
        <v>17805</v>
      </c>
      <c r="E66" t="str">
        <f t="shared" si="0"/>
        <v>Firebird</v>
      </c>
      <c r="F66">
        <f t="shared" si="1"/>
        <v>17805</v>
      </c>
    </row>
    <row r="67" spans="1:6" x14ac:dyDescent="0.3">
      <c r="A67" s="16" t="s">
        <v>86</v>
      </c>
      <c r="B67">
        <v>8670</v>
      </c>
      <c r="E67" t="str">
        <f t="shared" si="0"/>
        <v>Focus</v>
      </c>
      <c r="F67">
        <f t="shared" si="1"/>
        <v>8670</v>
      </c>
    </row>
    <row r="68" spans="1:6" x14ac:dyDescent="0.3">
      <c r="A68" s="16" t="s">
        <v>192</v>
      </c>
      <c r="B68">
        <v>14832</v>
      </c>
      <c r="E68" t="str">
        <f t="shared" si="0"/>
        <v>Forester</v>
      </c>
      <c r="F68">
        <f t="shared" si="1"/>
        <v>14832</v>
      </c>
    </row>
    <row r="69" spans="1:6" x14ac:dyDescent="0.3">
      <c r="A69" s="16" t="s">
        <v>158</v>
      </c>
      <c r="B69">
        <v>10670</v>
      </c>
      <c r="E69" t="str">
        <f t="shared" ref="E69:E132" si="2">A69</f>
        <v>Frontier</v>
      </c>
      <c r="F69">
        <f t="shared" ref="F69:F132" si="3">GETPIVOTDATA("Year Resale Value",$A$3,"Model",A69)</f>
        <v>10670</v>
      </c>
    </row>
    <row r="70" spans="1:6" x14ac:dyDescent="0.3">
      <c r="A70" s="16" t="s">
        <v>92</v>
      </c>
      <c r="B70">
        <v>15075</v>
      </c>
      <c r="E70" t="str">
        <f t="shared" si="2"/>
        <v>F-Series</v>
      </c>
      <c r="F70">
        <f t="shared" si="3"/>
        <v>15075</v>
      </c>
    </row>
    <row r="71" spans="1:6" x14ac:dyDescent="0.3">
      <c r="A71" s="16" t="s">
        <v>128</v>
      </c>
      <c r="B71">
        <v>10595</v>
      </c>
      <c r="E71" t="str">
        <f t="shared" si="2"/>
        <v>Galant</v>
      </c>
      <c r="F71">
        <f t="shared" si="3"/>
        <v>10595</v>
      </c>
    </row>
    <row r="72" spans="1:6" x14ac:dyDescent="0.3">
      <c r="A72" s="16" t="s">
        <v>204</v>
      </c>
      <c r="B72">
        <v>11425</v>
      </c>
      <c r="E72" t="str">
        <f t="shared" si="2"/>
        <v>Golf</v>
      </c>
      <c r="F72">
        <f t="shared" si="3"/>
        <v>11425</v>
      </c>
    </row>
    <row r="73" spans="1:6" x14ac:dyDescent="0.3">
      <c r="A73" s="16" t="s">
        <v>172</v>
      </c>
      <c r="B73">
        <v>10290</v>
      </c>
      <c r="E73" t="str">
        <f t="shared" si="2"/>
        <v>Grand Am</v>
      </c>
      <c r="F73">
        <f t="shared" si="3"/>
        <v>10290</v>
      </c>
    </row>
    <row r="74" spans="1:6" x14ac:dyDescent="0.3">
      <c r="A74" s="16" t="s">
        <v>113</v>
      </c>
      <c r="B74">
        <v>18810</v>
      </c>
      <c r="E74" t="str">
        <f t="shared" si="2"/>
        <v>Grand Cherokee</v>
      </c>
      <c r="F74">
        <f t="shared" si="3"/>
        <v>18810</v>
      </c>
    </row>
    <row r="75" spans="1:6" x14ac:dyDescent="0.3">
      <c r="A75" s="16" t="s">
        <v>137</v>
      </c>
      <c r="B75">
        <v>14875</v>
      </c>
      <c r="E75" t="str">
        <f t="shared" si="2"/>
        <v>Grand Marquis</v>
      </c>
      <c r="F75">
        <f t="shared" si="3"/>
        <v>14875</v>
      </c>
    </row>
    <row r="76" spans="1:6" x14ac:dyDescent="0.3">
      <c r="A76" s="16" t="s">
        <v>174</v>
      </c>
      <c r="B76">
        <v>14010</v>
      </c>
      <c r="E76" t="str">
        <f t="shared" si="2"/>
        <v>Grand Prix</v>
      </c>
      <c r="F76">
        <f t="shared" si="3"/>
        <v>14010</v>
      </c>
    </row>
    <row r="77" spans="1:6" x14ac:dyDescent="0.3">
      <c r="A77" s="16" t="s">
        <v>116</v>
      </c>
      <c r="B77">
        <v>32075.000000000004</v>
      </c>
      <c r="E77" t="str">
        <f t="shared" si="2"/>
        <v>GS300</v>
      </c>
      <c r="F77">
        <f t="shared" si="3"/>
        <v>32075.000000000004</v>
      </c>
    </row>
    <row r="78" spans="1:6" x14ac:dyDescent="0.3">
      <c r="A78" s="16" t="s">
        <v>117</v>
      </c>
      <c r="B78">
        <v>38955</v>
      </c>
      <c r="E78" t="str">
        <f t="shared" si="2"/>
        <v>GS400</v>
      </c>
      <c r="F78">
        <f t="shared" si="3"/>
        <v>38955</v>
      </c>
    </row>
    <row r="79" spans="1:6" x14ac:dyDescent="0.3">
      <c r="A79" s="16" t="s">
        <v>208</v>
      </c>
      <c r="B79">
        <v>13760</v>
      </c>
      <c r="E79" t="str">
        <f t="shared" si="2"/>
        <v>GTI</v>
      </c>
      <c r="F79">
        <f t="shared" si="3"/>
        <v>13760</v>
      </c>
    </row>
    <row r="80" spans="1:6" x14ac:dyDescent="0.3">
      <c r="A80" s="16" t="s">
        <v>106</v>
      </c>
      <c r="B80">
        <v>19690</v>
      </c>
      <c r="E80" t="str">
        <f t="shared" si="2"/>
        <v>I30</v>
      </c>
      <c r="F80">
        <f t="shared" si="3"/>
        <v>19690</v>
      </c>
    </row>
    <row r="81" spans="1:6" x14ac:dyDescent="0.3">
      <c r="A81" s="16" t="s">
        <v>60</v>
      </c>
      <c r="B81">
        <v>11550</v>
      </c>
      <c r="E81" t="str">
        <f t="shared" si="2"/>
        <v>Impala</v>
      </c>
      <c r="F81">
        <f t="shared" si="3"/>
        <v>11550</v>
      </c>
    </row>
    <row r="82" spans="1:6" x14ac:dyDescent="0.3">
      <c r="A82" s="16" t="s">
        <v>18</v>
      </c>
      <c r="B82">
        <v>16360</v>
      </c>
      <c r="E82" t="str">
        <f t="shared" si="2"/>
        <v>Integra</v>
      </c>
      <c r="F82">
        <f t="shared" si="3"/>
        <v>16360</v>
      </c>
    </row>
    <row r="83" spans="1:6" x14ac:dyDescent="0.3">
      <c r="A83" s="16" t="s">
        <v>73</v>
      </c>
      <c r="B83">
        <v>12275</v>
      </c>
      <c r="E83" t="str">
        <f t="shared" si="2"/>
        <v>Intrepid</v>
      </c>
      <c r="F83">
        <f t="shared" si="3"/>
        <v>12275</v>
      </c>
    </row>
    <row r="84" spans="1:6" x14ac:dyDescent="0.3">
      <c r="A84" s="16" t="s">
        <v>161</v>
      </c>
      <c r="B84">
        <v>17100</v>
      </c>
      <c r="E84" t="str">
        <f t="shared" si="2"/>
        <v>Intrigue</v>
      </c>
      <c r="F84">
        <f t="shared" si="3"/>
        <v>17100</v>
      </c>
    </row>
    <row r="85" spans="1:6" x14ac:dyDescent="0.3">
      <c r="A85" s="16" t="s">
        <v>205</v>
      </c>
      <c r="B85">
        <v>13240</v>
      </c>
      <c r="E85" t="str">
        <f t="shared" si="2"/>
        <v>Jetta</v>
      </c>
      <c r="F85">
        <f t="shared" si="3"/>
        <v>13240</v>
      </c>
    </row>
    <row r="86" spans="1:6" x14ac:dyDescent="0.3">
      <c r="A86" s="16" t="s">
        <v>202</v>
      </c>
      <c r="B86">
        <v>34080</v>
      </c>
      <c r="E86" t="str">
        <f t="shared" si="2"/>
        <v>Land Cruiser</v>
      </c>
      <c r="F86">
        <f t="shared" si="3"/>
        <v>34080</v>
      </c>
    </row>
    <row r="87" spans="1:6" x14ac:dyDescent="0.3">
      <c r="A87" s="16" t="s">
        <v>39</v>
      </c>
      <c r="B87">
        <v>13360</v>
      </c>
      <c r="E87" t="str">
        <f t="shared" si="2"/>
        <v>LeSabre</v>
      </c>
      <c r="F87">
        <f t="shared" si="3"/>
        <v>13360</v>
      </c>
    </row>
    <row r="88" spans="1:6" x14ac:dyDescent="0.3">
      <c r="A88" s="16" t="s">
        <v>66</v>
      </c>
      <c r="B88">
        <v>17325</v>
      </c>
      <c r="E88" t="str">
        <f t="shared" si="2"/>
        <v>LHS</v>
      </c>
      <c r="F88">
        <f t="shared" si="3"/>
        <v>17325</v>
      </c>
    </row>
    <row r="89" spans="1:6" x14ac:dyDescent="0.3">
      <c r="A89" s="16" t="s">
        <v>189</v>
      </c>
      <c r="B89">
        <v>9900</v>
      </c>
      <c r="E89" t="str">
        <f t="shared" si="2"/>
        <v>LS</v>
      </c>
      <c r="F89">
        <f t="shared" si="3"/>
        <v>9900</v>
      </c>
    </row>
    <row r="90" spans="1:6" x14ac:dyDescent="0.3">
      <c r="A90" s="16" t="s">
        <v>118</v>
      </c>
      <c r="B90">
        <v>40375</v>
      </c>
      <c r="E90" t="str">
        <f t="shared" si="2"/>
        <v>LS400</v>
      </c>
      <c r="F90">
        <f t="shared" si="3"/>
        <v>40375</v>
      </c>
    </row>
    <row r="91" spans="1:6" x14ac:dyDescent="0.3">
      <c r="A91" s="16" t="s">
        <v>53</v>
      </c>
      <c r="B91">
        <v>10310</v>
      </c>
      <c r="E91" t="str">
        <f t="shared" si="2"/>
        <v>Lumina</v>
      </c>
      <c r="F91">
        <f t="shared" si="3"/>
        <v>10310</v>
      </c>
    </row>
    <row r="92" spans="1:6" x14ac:dyDescent="0.3">
      <c r="A92" s="16" t="s">
        <v>188</v>
      </c>
      <c r="B92">
        <v>13700</v>
      </c>
      <c r="E92" t="str">
        <f t="shared" si="2"/>
        <v>LW</v>
      </c>
      <c r="F92">
        <f t="shared" si="3"/>
        <v>13700</v>
      </c>
    </row>
    <row r="93" spans="1:6" x14ac:dyDescent="0.3">
      <c r="A93" s="16" t="s">
        <v>119</v>
      </c>
      <c r="B93">
        <v>43870</v>
      </c>
      <c r="E93" t="str">
        <f t="shared" si="2"/>
        <v>LX470</v>
      </c>
      <c r="F93">
        <f t="shared" si="3"/>
        <v>43870</v>
      </c>
    </row>
    <row r="94" spans="1:6" x14ac:dyDescent="0.3">
      <c r="A94" s="16" t="s">
        <v>52</v>
      </c>
      <c r="B94">
        <v>11225</v>
      </c>
      <c r="E94" t="str">
        <f t="shared" si="2"/>
        <v>Malibu</v>
      </c>
      <c r="F94">
        <f t="shared" si="3"/>
        <v>11225</v>
      </c>
    </row>
    <row r="95" spans="1:6" x14ac:dyDescent="0.3">
      <c r="A95" s="16" t="s">
        <v>154</v>
      </c>
      <c r="B95">
        <v>15125</v>
      </c>
      <c r="E95" t="str">
        <f t="shared" si="2"/>
        <v>Maxima</v>
      </c>
      <c r="F95">
        <f t="shared" si="3"/>
        <v>15125</v>
      </c>
    </row>
    <row r="96" spans="1:6" x14ac:dyDescent="0.3">
      <c r="A96" s="16" t="s">
        <v>149</v>
      </c>
      <c r="B96">
        <v>28720</v>
      </c>
      <c r="E96" t="str">
        <f t="shared" si="2"/>
        <v>M-Class</v>
      </c>
      <c r="F96">
        <f t="shared" si="3"/>
        <v>28720</v>
      </c>
    </row>
    <row r="97" spans="1:6" x14ac:dyDescent="0.3">
      <c r="A97" s="16" t="s">
        <v>59</v>
      </c>
      <c r="B97">
        <v>5160</v>
      </c>
      <c r="E97" t="str">
        <f t="shared" si="2"/>
        <v>Metro</v>
      </c>
      <c r="F97">
        <f t="shared" si="3"/>
        <v>5160</v>
      </c>
    </row>
    <row r="98" spans="1:6" x14ac:dyDescent="0.3">
      <c r="A98" s="16" t="s">
        <v>126</v>
      </c>
      <c r="B98">
        <v>8325</v>
      </c>
      <c r="E98" t="str">
        <f t="shared" si="2"/>
        <v>Mirage</v>
      </c>
      <c r="F98">
        <f t="shared" si="3"/>
        <v>8325</v>
      </c>
    </row>
    <row r="99" spans="1:6" x14ac:dyDescent="0.3">
      <c r="A99" s="16" t="s">
        <v>176</v>
      </c>
      <c r="B99">
        <v>14215</v>
      </c>
      <c r="E99" t="str">
        <f t="shared" si="2"/>
        <v>Montana</v>
      </c>
      <c r="F99">
        <f t="shared" si="3"/>
        <v>14215</v>
      </c>
    </row>
    <row r="100" spans="1:6" x14ac:dyDescent="0.3">
      <c r="A100" s="16" t="s">
        <v>55</v>
      </c>
      <c r="B100">
        <v>11525</v>
      </c>
      <c r="E100" t="str">
        <f t="shared" si="2"/>
        <v>Monte Carlo</v>
      </c>
      <c r="F100">
        <f t="shared" si="3"/>
        <v>11525</v>
      </c>
    </row>
    <row r="101" spans="1:6" x14ac:dyDescent="0.3">
      <c r="A101" s="16" t="s">
        <v>131</v>
      </c>
      <c r="B101">
        <v>19125</v>
      </c>
      <c r="E101" t="str">
        <f t="shared" si="2"/>
        <v>Montero</v>
      </c>
      <c r="F101">
        <f t="shared" si="3"/>
        <v>19125</v>
      </c>
    </row>
    <row r="102" spans="1:6" x14ac:dyDescent="0.3">
      <c r="A102" s="16" t="s">
        <v>132</v>
      </c>
      <c r="B102">
        <v>13880</v>
      </c>
      <c r="E102" t="str">
        <f t="shared" si="2"/>
        <v>Montero Sport</v>
      </c>
      <c r="F102">
        <f t="shared" si="3"/>
        <v>13880</v>
      </c>
    </row>
    <row r="103" spans="1:6" x14ac:dyDescent="0.3">
      <c r="A103" s="16" t="s">
        <v>138</v>
      </c>
      <c r="B103">
        <v>20430</v>
      </c>
      <c r="E103" t="str">
        <f t="shared" si="2"/>
        <v>Mountaineer</v>
      </c>
      <c r="F103">
        <f t="shared" si="3"/>
        <v>20430</v>
      </c>
    </row>
    <row r="104" spans="1:6" x14ac:dyDescent="0.3">
      <c r="A104" s="16" t="s">
        <v>83</v>
      </c>
      <c r="B104">
        <v>12760</v>
      </c>
      <c r="E104" t="str">
        <f t="shared" si="2"/>
        <v>Mustang</v>
      </c>
      <c r="F104">
        <f t="shared" si="3"/>
        <v>12760</v>
      </c>
    </row>
    <row r="105" spans="1:6" x14ac:dyDescent="0.3">
      <c r="A105" s="16" t="s">
        <v>134</v>
      </c>
      <c r="B105">
        <v>8800</v>
      </c>
      <c r="E105" t="str">
        <f t="shared" si="2"/>
        <v>Mystique</v>
      </c>
      <c r="F105">
        <f t="shared" si="3"/>
        <v>8800</v>
      </c>
    </row>
    <row r="106" spans="1:6" x14ac:dyDescent="0.3">
      <c r="A106" s="16" t="s">
        <v>124</v>
      </c>
      <c r="B106">
        <v>20765</v>
      </c>
      <c r="E106" t="str">
        <f t="shared" si="2"/>
        <v>Navigator</v>
      </c>
      <c r="F106">
        <f t="shared" si="3"/>
        <v>20765</v>
      </c>
    </row>
    <row r="107" spans="1:6" x14ac:dyDescent="0.3">
      <c r="A107" s="16" t="s">
        <v>69</v>
      </c>
      <c r="B107">
        <v>15500</v>
      </c>
      <c r="E107" t="str">
        <f t="shared" si="2"/>
        <v>Neon</v>
      </c>
      <c r="F107">
        <f t="shared" si="3"/>
        <v>15500</v>
      </c>
    </row>
    <row r="108" spans="1:6" x14ac:dyDescent="0.3">
      <c r="A108" s="16" t="s">
        <v>98</v>
      </c>
      <c r="B108">
        <v>19490</v>
      </c>
      <c r="E108" t="str">
        <f t="shared" si="2"/>
        <v>Odyssey</v>
      </c>
      <c r="F108">
        <f t="shared" si="3"/>
        <v>19490</v>
      </c>
    </row>
    <row r="109" spans="1:6" x14ac:dyDescent="0.3">
      <c r="A109" s="16" t="s">
        <v>191</v>
      </c>
      <c r="B109">
        <v>16770</v>
      </c>
      <c r="E109" t="str">
        <f t="shared" si="2"/>
        <v>Outback</v>
      </c>
      <c r="F109">
        <f t="shared" si="3"/>
        <v>16770</v>
      </c>
    </row>
    <row r="110" spans="1:6" x14ac:dyDescent="0.3">
      <c r="A110" s="16" t="s">
        <v>37</v>
      </c>
      <c r="B110">
        <v>20190</v>
      </c>
      <c r="E110" t="str">
        <f t="shared" si="2"/>
        <v>Park Avenue</v>
      </c>
      <c r="F110">
        <f t="shared" si="3"/>
        <v>20190</v>
      </c>
    </row>
    <row r="111" spans="1:6" x14ac:dyDescent="0.3">
      <c r="A111" s="16" t="s">
        <v>206</v>
      </c>
      <c r="B111">
        <v>16725</v>
      </c>
      <c r="E111" t="str">
        <f t="shared" si="2"/>
        <v>Passat</v>
      </c>
      <c r="F111">
        <f t="shared" si="3"/>
        <v>16725</v>
      </c>
    </row>
    <row r="112" spans="1:6" x14ac:dyDescent="0.3">
      <c r="A112" s="16" t="s">
        <v>97</v>
      </c>
      <c r="B112">
        <v>17525</v>
      </c>
      <c r="E112" t="str">
        <f t="shared" si="2"/>
        <v>Passport</v>
      </c>
      <c r="F112">
        <f t="shared" si="3"/>
        <v>17525</v>
      </c>
    </row>
    <row r="113" spans="1:6" x14ac:dyDescent="0.3">
      <c r="A113" s="16" t="s">
        <v>156</v>
      </c>
      <c r="B113">
        <v>17810</v>
      </c>
      <c r="E113" t="str">
        <f t="shared" si="2"/>
        <v>Pathfinder</v>
      </c>
      <c r="F113">
        <f t="shared" si="3"/>
        <v>17810</v>
      </c>
    </row>
    <row r="114" spans="1:6" x14ac:dyDescent="0.3">
      <c r="A114" s="16" t="s">
        <v>58</v>
      </c>
      <c r="B114">
        <v>9125</v>
      </c>
      <c r="E114" t="str">
        <f t="shared" si="2"/>
        <v>Prizm</v>
      </c>
      <c r="F114">
        <f t="shared" si="3"/>
        <v>9125</v>
      </c>
    </row>
    <row r="115" spans="1:6" x14ac:dyDescent="0.3">
      <c r="A115" s="16" t="s">
        <v>169</v>
      </c>
      <c r="B115">
        <v>30434</v>
      </c>
      <c r="E115" t="str">
        <f t="shared" si="2"/>
        <v>Prowler</v>
      </c>
      <c r="F115">
        <f t="shared" si="3"/>
        <v>30434</v>
      </c>
    </row>
    <row r="116" spans="1:6" x14ac:dyDescent="0.3">
      <c r="A116" s="16" t="s">
        <v>155</v>
      </c>
      <c r="B116">
        <v>15380</v>
      </c>
      <c r="E116" t="str">
        <f t="shared" si="2"/>
        <v>Quest</v>
      </c>
      <c r="F116">
        <f t="shared" si="3"/>
        <v>15380</v>
      </c>
    </row>
    <row r="117" spans="1:6" x14ac:dyDescent="0.3">
      <c r="A117" s="16" t="s">
        <v>75</v>
      </c>
      <c r="B117">
        <v>15060</v>
      </c>
      <c r="E117" t="str">
        <f t="shared" si="2"/>
        <v>Ram Pickup</v>
      </c>
      <c r="F117">
        <f t="shared" si="3"/>
        <v>15060</v>
      </c>
    </row>
    <row r="118" spans="1:6" x14ac:dyDescent="0.3">
      <c r="A118" s="16" t="s">
        <v>77</v>
      </c>
      <c r="B118">
        <v>13425</v>
      </c>
      <c r="E118" t="str">
        <f t="shared" si="2"/>
        <v>Ram Van</v>
      </c>
      <c r="F118">
        <f t="shared" si="3"/>
        <v>13425</v>
      </c>
    </row>
    <row r="119" spans="1:6" x14ac:dyDescent="0.3">
      <c r="A119" s="16" t="s">
        <v>76</v>
      </c>
      <c r="B119">
        <v>15510</v>
      </c>
      <c r="E119" t="str">
        <f t="shared" si="2"/>
        <v>Ram Wagon</v>
      </c>
      <c r="F119">
        <f t="shared" si="3"/>
        <v>15510</v>
      </c>
    </row>
    <row r="120" spans="1:6" x14ac:dyDescent="0.3">
      <c r="A120" s="16" t="s">
        <v>91</v>
      </c>
      <c r="B120">
        <v>7850</v>
      </c>
      <c r="E120" t="str">
        <f t="shared" si="2"/>
        <v>Ranger</v>
      </c>
      <c r="F120">
        <f t="shared" si="3"/>
        <v>7850</v>
      </c>
    </row>
    <row r="121" spans="1:6" x14ac:dyDescent="0.3">
      <c r="A121" s="16" t="s">
        <v>200</v>
      </c>
      <c r="B121">
        <v>13325</v>
      </c>
      <c r="E121" t="str">
        <f t="shared" si="2"/>
        <v>RAV4</v>
      </c>
      <c r="F121">
        <f t="shared" si="3"/>
        <v>13325</v>
      </c>
    </row>
    <row r="122" spans="1:6" x14ac:dyDescent="0.3">
      <c r="A122" s="16" t="s">
        <v>36</v>
      </c>
      <c r="B122">
        <v>13740</v>
      </c>
      <c r="E122" t="str">
        <f t="shared" si="2"/>
        <v>Regal</v>
      </c>
      <c r="F122">
        <f t="shared" si="3"/>
        <v>13740</v>
      </c>
    </row>
    <row r="123" spans="1:6" x14ac:dyDescent="0.3">
      <c r="A123" s="16" t="s">
        <v>21</v>
      </c>
      <c r="B123">
        <v>29725</v>
      </c>
      <c r="E123" t="str">
        <f t="shared" si="2"/>
        <v>RL</v>
      </c>
      <c r="F123">
        <f t="shared" si="3"/>
        <v>29725</v>
      </c>
    </row>
    <row r="124" spans="1:6" x14ac:dyDescent="0.3">
      <c r="A124" s="16" t="s">
        <v>120</v>
      </c>
      <c r="B124">
        <v>29140</v>
      </c>
      <c r="E124" t="str">
        <f t="shared" si="2"/>
        <v>RX300</v>
      </c>
      <c r="F124">
        <f t="shared" si="3"/>
        <v>29140</v>
      </c>
    </row>
    <row r="125" spans="1:6" x14ac:dyDescent="0.3">
      <c r="A125" s="16" t="s">
        <v>211</v>
      </c>
      <c r="B125">
        <v>14334</v>
      </c>
      <c r="E125" t="str">
        <f t="shared" si="2"/>
        <v>S40</v>
      </c>
      <c r="F125">
        <f t="shared" si="3"/>
        <v>14334</v>
      </c>
    </row>
    <row r="126" spans="1:6" x14ac:dyDescent="0.3">
      <c r="A126" s="16" t="s">
        <v>213</v>
      </c>
      <c r="B126">
        <v>18900</v>
      </c>
      <c r="E126" t="str">
        <f t="shared" si="2"/>
        <v>S70</v>
      </c>
      <c r="F126">
        <f t="shared" si="3"/>
        <v>18900</v>
      </c>
    </row>
    <row r="127" spans="1:6" x14ac:dyDescent="0.3">
      <c r="A127" s="16" t="s">
        <v>216</v>
      </c>
      <c r="B127">
        <v>26403</v>
      </c>
      <c r="E127" t="str">
        <f t="shared" si="2"/>
        <v>S80</v>
      </c>
      <c r="F127">
        <f t="shared" si="3"/>
        <v>26403</v>
      </c>
    </row>
    <row r="128" spans="1:6" x14ac:dyDescent="0.3">
      <c r="A128" s="16" t="s">
        <v>136</v>
      </c>
      <c r="B128">
        <v>11030</v>
      </c>
      <c r="E128" t="str">
        <f t="shared" si="2"/>
        <v>Sable</v>
      </c>
      <c r="F128">
        <f t="shared" si="3"/>
        <v>11030</v>
      </c>
    </row>
    <row r="129" spans="1:6" x14ac:dyDescent="0.3">
      <c r="A129" s="16" t="s">
        <v>186</v>
      </c>
      <c r="B129">
        <v>10590</v>
      </c>
      <c r="E129" t="str">
        <f t="shared" si="2"/>
        <v>SC</v>
      </c>
      <c r="F129">
        <f t="shared" si="3"/>
        <v>10590</v>
      </c>
    </row>
    <row r="130" spans="1:6" x14ac:dyDescent="0.3">
      <c r="A130" s="16" t="s">
        <v>143</v>
      </c>
      <c r="B130">
        <v>50375</v>
      </c>
      <c r="E130" t="str">
        <f t="shared" si="2"/>
        <v>S-Class</v>
      </c>
      <c r="F130">
        <f t="shared" si="3"/>
        <v>50375</v>
      </c>
    </row>
    <row r="131" spans="1:6" x14ac:dyDescent="0.3">
      <c r="A131" s="16" t="s">
        <v>63</v>
      </c>
      <c r="B131">
        <v>14180</v>
      </c>
      <c r="E131" t="str">
        <f t="shared" si="2"/>
        <v>Sebring Conv.</v>
      </c>
      <c r="F131">
        <f t="shared" si="3"/>
        <v>14180</v>
      </c>
    </row>
    <row r="132" spans="1:6" x14ac:dyDescent="0.3">
      <c r="A132" s="16" t="s">
        <v>62</v>
      </c>
      <c r="B132">
        <v>12360</v>
      </c>
      <c r="E132" t="str">
        <f t="shared" si="2"/>
        <v>Sebring Coupe</v>
      </c>
      <c r="F132">
        <f t="shared" si="3"/>
        <v>12360</v>
      </c>
    </row>
    <row r="133" spans="1:6" x14ac:dyDescent="0.3">
      <c r="A133" s="16" t="s">
        <v>151</v>
      </c>
      <c r="B133">
        <v>8450</v>
      </c>
      <c r="E133" t="str">
        <f t="shared" ref="E133:E157" si="4">A133</f>
        <v>Sentra</v>
      </c>
      <c r="F133">
        <f t="shared" ref="F133:F157" si="5">GETPIVOTDATA("Year Resale Value",$A$3,"Model",A133)</f>
        <v>8450</v>
      </c>
    </row>
    <row r="134" spans="1:6" x14ac:dyDescent="0.3">
      <c r="A134" s="16" t="s">
        <v>43</v>
      </c>
      <c r="B134">
        <v>27100</v>
      </c>
      <c r="E134" t="str">
        <f t="shared" si="4"/>
        <v>Seville</v>
      </c>
      <c r="F134">
        <f t="shared" si="5"/>
        <v>27100</v>
      </c>
    </row>
    <row r="135" spans="1:6" x14ac:dyDescent="0.3">
      <c r="A135" s="16" t="s">
        <v>199</v>
      </c>
      <c r="B135">
        <v>18689</v>
      </c>
      <c r="E135" t="str">
        <f t="shared" si="4"/>
        <v>Sienna</v>
      </c>
      <c r="F135">
        <f t="shared" si="5"/>
        <v>18689</v>
      </c>
    </row>
    <row r="136" spans="1:6" x14ac:dyDescent="0.3">
      <c r="A136" s="16" t="s">
        <v>165</v>
      </c>
      <c r="B136">
        <v>15240</v>
      </c>
      <c r="E136" t="str">
        <f t="shared" si="4"/>
        <v>Silhouette</v>
      </c>
      <c r="F136">
        <f t="shared" si="5"/>
        <v>15240</v>
      </c>
    </row>
    <row r="137" spans="1:6" x14ac:dyDescent="0.3">
      <c r="A137" s="16" t="s">
        <v>185</v>
      </c>
      <c r="B137">
        <v>9200</v>
      </c>
      <c r="E137" t="str">
        <f t="shared" si="4"/>
        <v>SL</v>
      </c>
      <c r="F137">
        <f t="shared" si="5"/>
        <v>9200</v>
      </c>
    </row>
    <row r="138" spans="1:6" x14ac:dyDescent="0.3">
      <c r="A138" s="16" t="s">
        <v>144</v>
      </c>
      <c r="B138">
        <v>58600</v>
      </c>
      <c r="E138" t="str">
        <f t="shared" si="4"/>
        <v>SL-Class</v>
      </c>
      <c r="F138">
        <f t="shared" si="5"/>
        <v>58600</v>
      </c>
    </row>
    <row r="139" spans="1:6" x14ac:dyDescent="0.3">
      <c r="A139" s="16" t="s">
        <v>145</v>
      </c>
      <c r="B139">
        <v>32436</v>
      </c>
      <c r="E139" t="str">
        <f t="shared" si="4"/>
        <v>SLK</v>
      </c>
      <c r="F139">
        <f t="shared" si="5"/>
        <v>32436</v>
      </c>
    </row>
    <row r="140" spans="1:6" x14ac:dyDescent="0.3">
      <c r="A140" s="16" t="s">
        <v>146</v>
      </c>
      <c r="B140">
        <v>28635</v>
      </c>
      <c r="E140" t="str">
        <f t="shared" si="4"/>
        <v>SLK230</v>
      </c>
      <c r="F140">
        <f t="shared" si="5"/>
        <v>28635</v>
      </c>
    </row>
    <row r="141" spans="1:6" x14ac:dyDescent="0.3">
      <c r="A141" s="16" t="s">
        <v>103</v>
      </c>
      <c r="B141">
        <v>8910</v>
      </c>
      <c r="E141" t="str">
        <f t="shared" si="4"/>
        <v>Sonata</v>
      </c>
      <c r="F141">
        <f t="shared" si="5"/>
        <v>8910</v>
      </c>
    </row>
    <row r="142" spans="1:6" x14ac:dyDescent="0.3">
      <c r="A142" s="16" t="s">
        <v>71</v>
      </c>
      <c r="B142">
        <v>10185</v>
      </c>
      <c r="E142" t="str">
        <f t="shared" si="4"/>
        <v>Stratus</v>
      </c>
      <c r="F142">
        <f t="shared" si="5"/>
        <v>10185</v>
      </c>
    </row>
    <row r="143" spans="1:6" x14ac:dyDescent="0.3">
      <c r="A143" s="16" t="s">
        <v>108</v>
      </c>
      <c r="B143">
        <v>33219</v>
      </c>
      <c r="E143" t="str">
        <f t="shared" si="4"/>
        <v>S-Type</v>
      </c>
      <c r="F143">
        <f t="shared" si="5"/>
        <v>33219</v>
      </c>
    </row>
    <row r="144" spans="1:6" x14ac:dyDescent="0.3">
      <c r="A144" s="16" t="s">
        <v>171</v>
      </c>
      <c r="B144">
        <v>13790</v>
      </c>
      <c r="E144" t="str">
        <f t="shared" si="4"/>
        <v>Sunfire</v>
      </c>
      <c r="F144">
        <f t="shared" si="5"/>
        <v>13790</v>
      </c>
    </row>
    <row r="145" spans="1:6" x14ac:dyDescent="0.3">
      <c r="A145" s="16" t="s">
        <v>187</v>
      </c>
      <c r="B145">
        <v>10790</v>
      </c>
      <c r="E145" t="str">
        <f t="shared" si="4"/>
        <v>SW</v>
      </c>
      <c r="F145">
        <f t="shared" si="5"/>
        <v>10790</v>
      </c>
    </row>
    <row r="146" spans="1:6" x14ac:dyDescent="0.3">
      <c r="A146" s="16" t="s">
        <v>198</v>
      </c>
      <c r="B146">
        <v>9575</v>
      </c>
      <c r="E146" t="str">
        <f t="shared" si="4"/>
        <v>Tacoma</v>
      </c>
      <c r="F146">
        <f t="shared" si="5"/>
        <v>9575</v>
      </c>
    </row>
    <row r="147" spans="1:6" x14ac:dyDescent="0.3">
      <c r="A147" s="16" t="s">
        <v>85</v>
      </c>
      <c r="B147">
        <v>10055</v>
      </c>
      <c r="E147" t="str">
        <f t="shared" si="4"/>
        <v>Taurus</v>
      </c>
      <c r="F147">
        <f t="shared" si="5"/>
        <v>10055</v>
      </c>
    </row>
    <row r="148" spans="1:6" x14ac:dyDescent="0.3">
      <c r="A148" s="16" t="s">
        <v>20</v>
      </c>
      <c r="B148">
        <v>19875</v>
      </c>
      <c r="E148" t="str">
        <f t="shared" si="4"/>
        <v>TL</v>
      </c>
      <c r="F148">
        <f t="shared" si="5"/>
        <v>19875</v>
      </c>
    </row>
    <row r="149" spans="1:6" x14ac:dyDescent="0.3">
      <c r="A149" s="16" t="s">
        <v>123</v>
      </c>
      <c r="B149">
        <v>21725</v>
      </c>
      <c r="E149" t="str">
        <f t="shared" si="4"/>
        <v>Town car</v>
      </c>
      <c r="F149">
        <f t="shared" si="5"/>
        <v>21725</v>
      </c>
    </row>
    <row r="150" spans="1:6" x14ac:dyDescent="0.3">
      <c r="A150" s="16" t="s">
        <v>212</v>
      </c>
      <c r="B150">
        <v>15252</v>
      </c>
      <c r="E150" t="str">
        <f t="shared" si="4"/>
        <v>V40</v>
      </c>
      <c r="F150">
        <f t="shared" si="5"/>
        <v>15252</v>
      </c>
    </row>
    <row r="151" spans="1:6" x14ac:dyDescent="0.3">
      <c r="A151" s="16" t="s">
        <v>214</v>
      </c>
      <c r="B151">
        <v>20223</v>
      </c>
      <c r="E151" t="str">
        <f t="shared" si="4"/>
        <v>V70</v>
      </c>
      <c r="F151">
        <f t="shared" si="5"/>
        <v>20223</v>
      </c>
    </row>
    <row r="152" spans="1:6" x14ac:dyDescent="0.3">
      <c r="A152" s="16" t="s">
        <v>139</v>
      </c>
      <c r="B152">
        <v>14795</v>
      </c>
      <c r="E152" t="str">
        <f t="shared" si="4"/>
        <v>Villager</v>
      </c>
      <c r="F152">
        <f t="shared" si="5"/>
        <v>14795</v>
      </c>
    </row>
    <row r="153" spans="1:6" x14ac:dyDescent="0.3">
      <c r="A153" s="16" t="s">
        <v>74</v>
      </c>
      <c r="B153">
        <v>58470</v>
      </c>
      <c r="E153" t="str">
        <f t="shared" si="4"/>
        <v>Viper</v>
      </c>
      <c r="F153">
        <f t="shared" si="5"/>
        <v>58470</v>
      </c>
    </row>
    <row r="154" spans="1:6" x14ac:dyDescent="0.3">
      <c r="A154" s="16" t="s">
        <v>168</v>
      </c>
      <c r="B154">
        <v>12025</v>
      </c>
      <c r="E154" t="str">
        <f t="shared" si="4"/>
        <v>Voyager</v>
      </c>
      <c r="F154">
        <f t="shared" si="5"/>
        <v>12025</v>
      </c>
    </row>
    <row r="155" spans="1:6" x14ac:dyDescent="0.3">
      <c r="A155" s="16" t="s">
        <v>89</v>
      </c>
      <c r="B155">
        <v>13175</v>
      </c>
      <c r="E155" t="str">
        <f t="shared" si="4"/>
        <v>Windstar</v>
      </c>
      <c r="F155">
        <f t="shared" si="5"/>
        <v>13175</v>
      </c>
    </row>
    <row r="156" spans="1:6" x14ac:dyDescent="0.3">
      <c r="A156" s="16" t="s">
        <v>110</v>
      </c>
      <c r="B156">
        <v>13475</v>
      </c>
      <c r="E156" t="str">
        <f t="shared" si="4"/>
        <v>Wrangler</v>
      </c>
      <c r="F156">
        <f t="shared" si="5"/>
        <v>13475</v>
      </c>
    </row>
    <row r="157" spans="1:6" x14ac:dyDescent="0.3">
      <c r="A157" s="16" t="s">
        <v>157</v>
      </c>
      <c r="B157">
        <v>13093</v>
      </c>
      <c r="E157" t="str">
        <f t="shared" si="4"/>
        <v>Xterra</v>
      </c>
      <c r="F157">
        <f t="shared" si="5"/>
        <v>13093</v>
      </c>
    </row>
    <row r="158" spans="1:6" x14ac:dyDescent="0.3">
      <c r="A158" s="16" t="s">
        <v>223</v>
      </c>
      <c r="B158">
        <v>2966433</v>
      </c>
      <c r="E158" t="s">
        <v>223</v>
      </c>
      <c r="F158">
        <f>GETPIVOTDATA("Year Resale Value",$A$3)</f>
        <v>2966433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56"/>
  <sheetViews>
    <sheetView topLeftCell="A2" zoomScaleNormal="100" workbookViewId="0">
      <selection activeCell="A12" sqref="A12"/>
    </sheetView>
  </sheetViews>
  <sheetFormatPr defaultColWidth="8.77734375" defaultRowHeight="14.4" x14ac:dyDescent="0.3"/>
  <cols>
    <col min="1" max="1" width="15.44140625" bestFit="1" customWidth="1"/>
    <col min="2" max="2" width="15.44140625" customWidth="1"/>
    <col min="3" max="3" width="14.77734375" customWidth="1"/>
    <col min="4" max="4" width="20.44140625" bestFit="1" customWidth="1"/>
    <col min="5" max="5" width="18.77734375" customWidth="1"/>
    <col min="6" max="6" width="12.6640625" style="9" customWidth="1"/>
    <col min="7" max="7" width="19.44140625" bestFit="1" customWidth="1"/>
    <col min="8" max="8" width="14" customWidth="1"/>
    <col min="9" max="9" width="17.44140625" customWidth="1"/>
    <col min="10" max="10" width="13.109375" customWidth="1"/>
    <col min="11" max="11" width="14" customWidth="1"/>
    <col min="12" max="12" width="11.77734375" customWidth="1"/>
    <col min="13" max="13" width="11" hidden="1" customWidth="1"/>
    <col min="14" max="14" width="6.44140625" hidden="1" customWidth="1"/>
    <col min="15" max="15" width="7" hidden="1" customWidth="1"/>
    <col min="16" max="16" width="12.33203125" hidden="1" customWidth="1"/>
    <col min="17" max="17" width="13.109375" hidden="1" customWidth="1"/>
    <col min="18" max="18" width="14.6640625" hidden="1" customWidth="1"/>
    <col min="19" max="19" width="13.44140625" hidden="1" customWidth="1"/>
    <col min="20" max="20" width="17.77734375" hidden="1" customWidth="1"/>
    <col min="22" max="22" width="11.44140625" bestFit="1" customWidth="1"/>
    <col min="24" max="24" width="11.33203125" bestFit="1" customWidth="1"/>
    <col min="25" max="25" width="7.44140625" bestFit="1" customWidth="1"/>
    <col min="26" max="26" width="11.44140625" bestFit="1" customWidth="1"/>
    <col min="27" max="27" width="7.77734375" bestFit="1" customWidth="1"/>
    <col min="28" max="28" width="16.44140625" bestFit="1" customWidth="1"/>
  </cols>
  <sheetData>
    <row r="1" spans="1:24" s="1" customFormat="1" x14ac:dyDescent="0.3">
      <c r="A1" s="2" t="s">
        <v>1</v>
      </c>
      <c r="B1" s="2" t="s">
        <v>0</v>
      </c>
      <c r="C1" s="2" t="s">
        <v>219</v>
      </c>
      <c r="D1" s="2" t="s">
        <v>3</v>
      </c>
      <c r="E1" s="2" t="s">
        <v>4</v>
      </c>
      <c r="F1" s="8" t="s">
        <v>2</v>
      </c>
      <c r="G1" s="2" t="s">
        <v>5</v>
      </c>
      <c r="H1" s="2" t="s">
        <v>6</v>
      </c>
      <c r="I1" s="2" t="s">
        <v>217</v>
      </c>
      <c r="J1" s="2" t="s">
        <v>7</v>
      </c>
      <c r="K1" s="2" t="s">
        <v>8</v>
      </c>
      <c r="L1" s="2" t="s">
        <v>218</v>
      </c>
      <c r="M1" s="2" t="s">
        <v>9</v>
      </c>
      <c r="N1" s="2" t="s">
        <v>10</v>
      </c>
      <c r="O1" s="2" t="s">
        <v>11</v>
      </c>
      <c r="P1" s="2" t="s">
        <v>12</v>
      </c>
      <c r="Q1" s="2" t="s">
        <v>13</v>
      </c>
      <c r="R1" s="2" t="s">
        <v>14</v>
      </c>
      <c r="S1" s="2" t="s">
        <v>15</v>
      </c>
      <c r="T1" s="2" t="s">
        <v>16</v>
      </c>
    </row>
    <row r="2" spans="1:24" x14ac:dyDescent="0.3">
      <c r="A2" s="4" t="s">
        <v>18</v>
      </c>
      <c r="B2" s="3" t="s">
        <v>17</v>
      </c>
      <c r="C2" s="5" t="s">
        <v>220</v>
      </c>
      <c r="D2" s="10">
        <v>16919</v>
      </c>
      <c r="E2" s="10" t="s">
        <v>19</v>
      </c>
      <c r="F2" s="11">
        <v>21500</v>
      </c>
      <c r="G2" s="11">
        <v>16360</v>
      </c>
      <c r="H2" s="12">
        <f t="shared" ref="H2:H33" si="0">SUM(G2/F2)</f>
        <v>0.76093023255813952</v>
      </c>
      <c r="I2" s="12" t="str">
        <f>IF(H2&gt;69%, "GOOD", "POOR")</f>
        <v>GOOD</v>
      </c>
      <c r="J2" s="5">
        <v>1.8</v>
      </c>
      <c r="K2" s="5">
        <v>140</v>
      </c>
      <c r="L2" s="5" t="str" cm="1">
        <f t="array" ref="L2">_xlfn.IFS(K2&gt;299,"High HP",K2&gt;99,"Medium HP",K2&lt;100,"Low HP")</f>
        <v>Medium HP</v>
      </c>
      <c r="M2" s="5">
        <v>101.2</v>
      </c>
      <c r="N2" s="5">
        <v>67.3</v>
      </c>
      <c r="O2" s="5">
        <v>172.4</v>
      </c>
      <c r="P2" s="5">
        <v>2.6389999999999998</v>
      </c>
      <c r="Q2" s="5">
        <v>13.2</v>
      </c>
      <c r="R2" s="5">
        <v>28</v>
      </c>
      <c r="S2" s="6">
        <v>40941</v>
      </c>
      <c r="T2" s="5">
        <v>58.280149520000002</v>
      </c>
    </row>
    <row r="3" spans="1:24" x14ac:dyDescent="0.3">
      <c r="A3" s="4" t="s">
        <v>20</v>
      </c>
      <c r="B3" s="3" t="s">
        <v>17</v>
      </c>
      <c r="C3" s="5" t="s">
        <v>220</v>
      </c>
      <c r="D3" s="10">
        <v>39384</v>
      </c>
      <c r="E3" s="10" t="s">
        <v>19</v>
      </c>
      <c r="F3" s="11">
        <v>28400</v>
      </c>
      <c r="G3" s="11">
        <v>19875</v>
      </c>
      <c r="H3" s="12">
        <f t="shared" si="0"/>
        <v>0.69982394366197187</v>
      </c>
      <c r="I3" s="12" t="str">
        <f t="shared" ref="I3:I66" si="1">IF(H3&gt;69%, "GOOD", "POOR")</f>
        <v>GOOD</v>
      </c>
      <c r="J3" s="5">
        <v>3.2</v>
      </c>
      <c r="K3" s="5">
        <v>225</v>
      </c>
      <c r="L3" s="5" t="str" cm="1">
        <f t="array" ref="L3">_xlfn.IFS(K3&gt;299,"High HP",K3&gt;99,"Medium HP",K3&lt;100,"Low HP")</f>
        <v>Medium HP</v>
      </c>
      <c r="M3" s="5">
        <v>108.1</v>
      </c>
      <c r="N3" s="5">
        <v>70.3</v>
      </c>
      <c r="O3" s="5">
        <v>192.9</v>
      </c>
      <c r="P3" s="5">
        <v>3.5169999999999999</v>
      </c>
      <c r="Q3" s="5">
        <v>17.2</v>
      </c>
      <c r="R3" s="5">
        <v>25</v>
      </c>
      <c r="S3" s="6">
        <v>40697</v>
      </c>
      <c r="T3" s="5">
        <v>91.370777660000002</v>
      </c>
    </row>
    <row r="4" spans="1:24" x14ac:dyDescent="0.3">
      <c r="A4" s="4" t="s">
        <v>21</v>
      </c>
      <c r="B4" s="3" t="s">
        <v>17</v>
      </c>
      <c r="C4" s="5" t="s">
        <v>220</v>
      </c>
      <c r="D4" s="10">
        <v>8588</v>
      </c>
      <c r="E4" s="10" t="s">
        <v>22</v>
      </c>
      <c r="F4" s="11">
        <v>42000</v>
      </c>
      <c r="G4" s="11">
        <v>29725</v>
      </c>
      <c r="H4" s="12">
        <f t="shared" si="0"/>
        <v>0.70773809523809528</v>
      </c>
      <c r="I4" s="12" t="str">
        <f t="shared" si="1"/>
        <v>GOOD</v>
      </c>
      <c r="J4" s="5">
        <v>3.5</v>
      </c>
      <c r="K4" s="5">
        <v>210</v>
      </c>
      <c r="L4" s="5" t="str" cm="1">
        <f t="array" ref="L4">_xlfn.IFS(K4&gt;299,"High HP",K4&gt;99,"Medium HP",K4&lt;100,"Low HP")</f>
        <v>Medium HP</v>
      </c>
      <c r="M4" s="5">
        <v>114.6</v>
      </c>
      <c r="N4" s="5">
        <v>71.400000000000006</v>
      </c>
      <c r="O4" s="5">
        <v>196.6</v>
      </c>
      <c r="P4" s="5">
        <v>3.85</v>
      </c>
      <c r="Q4" s="5">
        <v>18</v>
      </c>
      <c r="R4" s="5">
        <v>22</v>
      </c>
      <c r="S4" s="6">
        <v>40612</v>
      </c>
      <c r="T4" s="5">
        <v>91.389779329999996</v>
      </c>
    </row>
    <row r="5" spans="1:24" x14ac:dyDescent="0.3">
      <c r="A5" s="4" t="s">
        <v>24</v>
      </c>
      <c r="B5" s="3" t="s">
        <v>23</v>
      </c>
      <c r="C5" s="5" t="s">
        <v>220</v>
      </c>
      <c r="D5" s="10">
        <v>20397</v>
      </c>
      <c r="E5" s="10" t="s">
        <v>22</v>
      </c>
      <c r="F5" s="11">
        <v>23990</v>
      </c>
      <c r="G5" s="11">
        <v>22255</v>
      </c>
      <c r="H5" s="12">
        <f t="shared" si="0"/>
        <v>0.92767819924968742</v>
      </c>
      <c r="I5" s="12" t="str">
        <f t="shared" si="1"/>
        <v>GOOD</v>
      </c>
      <c r="J5" s="5">
        <v>1.8</v>
      </c>
      <c r="K5" s="5">
        <v>150</v>
      </c>
      <c r="L5" s="5" t="str" cm="1">
        <f t="array" ref="L5">_xlfn.IFS(K5&gt;299,"High HP",K5&gt;99,"Medium HP",K5&lt;100,"Low HP")</f>
        <v>Medium HP</v>
      </c>
      <c r="M5" s="5">
        <v>102.6</v>
      </c>
      <c r="N5" s="5">
        <v>68.2</v>
      </c>
      <c r="O5" s="5">
        <v>178</v>
      </c>
      <c r="P5" s="5">
        <v>2.9980000000000002</v>
      </c>
      <c r="Q5" s="5">
        <v>16.399999999999999</v>
      </c>
      <c r="R5" s="5">
        <v>27</v>
      </c>
      <c r="S5" s="6">
        <v>40824</v>
      </c>
      <c r="T5" s="5">
        <v>62.777639200000003</v>
      </c>
      <c r="X5" s="13"/>
    </row>
    <row r="6" spans="1:24" x14ac:dyDescent="0.3">
      <c r="A6" s="4" t="s">
        <v>25</v>
      </c>
      <c r="B6" s="3" t="s">
        <v>23</v>
      </c>
      <c r="C6" s="5" t="s">
        <v>220</v>
      </c>
      <c r="D6" s="10">
        <v>18780</v>
      </c>
      <c r="E6" s="10" t="s">
        <v>26</v>
      </c>
      <c r="F6" s="11">
        <v>33950</v>
      </c>
      <c r="G6" s="11">
        <v>23555</v>
      </c>
      <c r="H6" s="12">
        <f t="shared" si="0"/>
        <v>0.6938144329896907</v>
      </c>
      <c r="I6" s="12" t="str">
        <f t="shared" si="1"/>
        <v>GOOD</v>
      </c>
      <c r="J6" s="5">
        <v>2.8</v>
      </c>
      <c r="K6" s="5">
        <v>200</v>
      </c>
      <c r="L6" s="5" t="str" cm="1">
        <f t="array" ref="L6">_xlfn.IFS(K6&gt;299,"High HP",K6&gt;99,"Medium HP",K6&lt;100,"Low HP")</f>
        <v>Medium HP</v>
      </c>
      <c r="M6" s="5">
        <v>108.7</v>
      </c>
      <c r="N6" s="5">
        <v>76.099999999999994</v>
      </c>
      <c r="O6" s="5">
        <v>192</v>
      </c>
      <c r="P6" s="5">
        <v>3.5609999999999999</v>
      </c>
      <c r="Q6" s="5">
        <v>18.5</v>
      </c>
      <c r="R6" s="5">
        <v>22</v>
      </c>
      <c r="S6" s="6">
        <v>40764</v>
      </c>
      <c r="T6" s="5">
        <v>84.565105020000004</v>
      </c>
      <c r="X6" s="13"/>
    </row>
    <row r="7" spans="1:24" x14ac:dyDescent="0.3">
      <c r="A7" s="4" t="s">
        <v>27</v>
      </c>
      <c r="B7" s="3" t="s">
        <v>23</v>
      </c>
      <c r="C7" s="5" t="s">
        <v>220</v>
      </c>
      <c r="D7" s="10">
        <v>1380</v>
      </c>
      <c r="E7" s="10" t="s">
        <v>26</v>
      </c>
      <c r="F7" s="11">
        <v>62000</v>
      </c>
      <c r="G7" s="11">
        <v>39000</v>
      </c>
      <c r="H7" s="12">
        <f t="shared" si="0"/>
        <v>0.62903225806451613</v>
      </c>
      <c r="I7" s="12" t="str">
        <f t="shared" si="1"/>
        <v>POOR</v>
      </c>
      <c r="J7" s="5">
        <v>4.2</v>
      </c>
      <c r="K7" s="5">
        <v>310</v>
      </c>
      <c r="L7" s="5" t="str" cm="1">
        <f t="array" ref="L7">_xlfn.IFS(K7&gt;299,"High HP",K7&gt;99,"Medium HP",K7&lt;100,"Low HP")</f>
        <v>High HP</v>
      </c>
      <c r="M7" s="5">
        <v>113</v>
      </c>
      <c r="N7" s="5">
        <v>74</v>
      </c>
      <c r="O7" s="5">
        <v>198.2</v>
      </c>
      <c r="P7" s="5">
        <v>3.9020000000000001</v>
      </c>
      <c r="Q7" s="5">
        <v>23.7</v>
      </c>
      <c r="R7" s="5">
        <v>21</v>
      </c>
      <c r="S7" s="6">
        <v>40966</v>
      </c>
      <c r="T7" s="5">
        <v>134.65685819999999</v>
      </c>
      <c r="X7" s="13"/>
    </row>
    <row r="8" spans="1:24" x14ac:dyDescent="0.3">
      <c r="A8" s="4" t="s">
        <v>29</v>
      </c>
      <c r="B8" s="3" t="s">
        <v>28</v>
      </c>
      <c r="C8" s="5" t="s">
        <v>220</v>
      </c>
      <c r="D8" s="10">
        <v>19747</v>
      </c>
      <c r="E8" s="10" t="s">
        <v>30</v>
      </c>
      <c r="F8" s="11">
        <v>26990</v>
      </c>
      <c r="G8" s="11">
        <v>24500</v>
      </c>
      <c r="H8" s="12">
        <f t="shared" si="0"/>
        <v>0.9077436087439793</v>
      </c>
      <c r="I8" s="12" t="str">
        <f t="shared" si="1"/>
        <v>GOOD</v>
      </c>
      <c r="J8" s="5">
        <v>2.5</v>
      </c>
      <c r="K8" s="5">
        <v>170</v>
      </c>
      <c r="L8" s="5" t="str" cm="1">
        <f t="array" ref="L8">_xlfn.IFS(K8&gt;299,"High HP",K8&gt;99,"Medium HP",K8&lt;100,"Low HP")</f>
        <v>Medium HP</v>
      </c>
      <c r="M8" s="5">
        <v>107.3</v>
      </c>
      <c r="N8" s="5">
        <v>68.400000000000006</v>
      </c>
      <c r="O8" s="5">
        <v>176</v>
      </c>
      <c r="P8" s="5">
        <v>3.1789999999999998</v>
      </c>
      <c r="Q8" s="5">
        <v>16.600000000000001</v>
      </c>
      <c r="R8" s="5">
        <v>26</v>
      </c>
      <c r="S8" s="6">
        <v>40722</v>
      </c>
      <c r="T8" s="5">
        <v>71.191206710000003</v>
      </c>
      <c r="X8" s="13"/>
    </row>
    <row r="9" spans="1:24" x14ac:dyDescent="0.3">
      <c r="A9" s="4" t="s">
        <v>31</v>
      </c>
      <c r="B9" s="3" t="s">
        <v>28</v>
      </c>
      <c r="C9" s="5" t="s">
        <v>220</v>
      </c>
      <c r="D9" s="10">
        <v>9231</v>
      </c>
      <c r="E9" s="10" t="s">
        <v>30</v>
      </c>
      <c r="F9" s="11">
        <v>33400</v>
      </c>
      <c r="G9" s="11">
        <v>28675</v>
      </c>
      <c r="H9" s="12">
        <f t="shared" si="0"/>
        <v>0.85853293413173648</v>
      </c>
      <c r="I9" s="12" t="str">
        <f t="shared" si="1"/>
        <v>GOOD</v>
      </c>
      <c r="J9" s="5">
        <v>2.8</v>
      </c>
      <c r="K9" s="5">
        <v>193</v>
      </c>
      <c r="L9" s="5" t="str" cm="1">
        <f t="array" ref="L9">_xlfn.IFS(K9&gt;299,"High HP",K9&gt;99,"Medium HP",K9&lt;100,"Low HP")</f>
        <v>Medium HP</v>
      </c>
      <c r="M9" s="5">
        <v>107.3</v>
      </c>
      <c r="N9" s="5">
        <v>68.5</v>
      </c>
      <c r="O9" s="5">
        <v>176</v>
      </c>
      <c r="P9" s="5">
        <v>3.1970000000000001</v>
      </c>
      <c r="Q9" s="5">
        <v>16.600000000000001</v>
      </c>
      <c r="R9" s="5">
        <v>24</v>
      </c>
      <c r="S9" s="6">
        <v>40937</v>
      </c>
      <c r="T9" s="5">
        <v>81.877068559999998</v>
      </c>
      <c r="X9" s="13"/>
    </row>
    <row r="10" spans="1:24" x14ac:dyDescent="0.3">
      <c r="A10" s="4" t="s">
        <v>32</v>
      </c>
      <c r="B10" s="3" t="s">
        <v>28</v>
      </c>
      <c r="C10" s="5" t="s">
        <v>220</v>
      </c>
      <c r="D10" s="10">
        <v>17527</v>
      </c>
      <c r="E10" s="10" t="s">
        <v>19</v>
      </c>
      <c r="F10" s="11">
        <v>38900</v>
      </c>
      <c r="G10" s="11">
        <v>36125</v>
      </c>
      <c r="H10" s="12">
        <f t="shared" si="0"/>
        <v>0.92866323907455017</v>
      </c>
      <c r="I10" s="12" t="str">
        <f t="shared" si="1"/>
        <v>GOOD</v>
      </c>
      <c r="J10" s="5">
        <v>2.8</v>
      </c>
      <c r="K10" s="5">
        <v>193</v>
      </c>
      <c r="L10" s="5" t="str" cm="1">
        <f t="array" ref="L10">_xlfn.IFS(K10&gt;299,"High HP",K10&gt;99,"Medium HP",K10&lt;100,"Low HP")</f>
        <v>Medium HP</v>
      </c>
      <c r="M10" s="5">
        <v>111.4</v>
      </c>
      <c r="N10" s="5">
        <v>70.900000000000006</v>
      </c>
      <c r="O10" s="5">
        <v>188</v>
      </c>
      <c r="P10" s="5">
        <v>3.472</v>
      </c>
      <c r="Q10" s="5">
        <v>18.5</v>
      </c>
      <c r="R10" s="5">
        <v>25</v>
      </c>
      <c r="S10" s="6">
        <v>40637</v>
      </c>
      <c r="T10" s="5">
        <v>83.998723799999993</v>
      </c>
      <c r="X10" s="13"/>
    </row>
    <row r="11" spans="1:24" x14ac:dyDescent="0.3">
      <c r="A11" s="4" t="s">
        <v>34</v>
      </c>
      <c r="B11" s="3" t="s">
        <v>33</v>
      </c>
      <c r="C11" s="5" t="s">
        <v>220</v>
      </c>
      <c r="D11" s="10">
        <v>91561</v>
      </c>
      <c r="E11" s="10" t="s">
        <v>35</v>
      </c>
      <c r="F11" s="11">
        <v>21975</v>
      </c>
      <c r="G11" s="11">
        <v>12475</v>
      </c>
      <c r="H11" s="12">
        <f t="shared" si="0"/>
        <v>0.56769055745164965</v>
      </c>
      <c r="I11" s="12" t="str">
        <f t="shared" si="1"/>
        <v>POOR</v>
      </c>
      <c r="J11" s="5">
        <v>3.1</v>
      </c>
      <c r="K11" s="5">
        <v>175</v>
      </c>
      <c r="L11" s="5" t="str" cm="1">
        <f t="array" ref="L11">_xlfn.IFS(K11&gt;299,"High HP",K11&gt;99,"Medium HP",K11&lt;100,"Low HP")</f>
        <v>Medium HP</v>
      </c>
      <c r="M11" s="5">
        <v>109</v>
      </c>
      <c r="N11" s="5">
        <v>72.7</v>
      </c>
      <c r="O11" s="5">
        <v>194.6</v>
      </c>
      <c r="P11" s="5">
        <v>3.3679999999999999</v>
      </c>
      <c r="Q11" s="5">
        <v>17.5</v>
      </c>
      <c r="R11" s="5">
        <v>25</v>
      </c>
      <c r="S11" s="6">
        <v>40849</v>
      </c>
      <c r="T11" s="5">
        <v>71.181451319999994</v>
      </c>
      <c r="X11" s="13"/>
    </row>
    <row r="12" spans="1:24" x14ac:dyDescent="0.3">
      <c r="A12" s="4" t="s">
        <v>36</v>
      </c>
      <c r="B12" s="3" t="s">
        <v>33</v>
      </c>
      <c r="C12" s="5" t="s">
        <v>220</v>
      </c>
      <c r="D12" s="10">
        <v>39350</v>
      </c>
      <c r="E12" s="10" t="s">
        <v>19</v>
      </c>
      <c r="F12" s="11">
        <v>25300</v>
      </c>
      <c r="G12" s="11">
        <v>13740</v>
      </c>
      <c r="H12" s="12">
        <f t="shared" si="0"/>
        <v>0.54308300395256914</v>
      </c>
      <c r="I12" s="12" t="str">
        <f t="shared" si="1"/>
        <v>POOR</v>
      </c>
      <c r="J12" s="5">
        <v>3.8</v>
      </c>
      <c r="K12" s="5">
        <v>240</v>
      </c>
      <c r="L12" s="5" t="str" cm="1">
        <f t="array" ref="L12">_xlfn.IFS(K12&gt;299,"High HP",K12&gt;99,"Medium HP",K12&lt;100,"Low HP")</f>
        <v>Medium HP</v>
      </c>
      <c r="M12" s="5">
        <v>109</v>
      </c>
      <c r="N12" s="5">
        <v>72.7</v>
      </c>
      <c r="O12" s="5">
        <v>196.2</v>
      </c>
      <c r="P12" s="5">
        <v>3.5430000000000001</v>
      </c>
      <c r="Q12" s="5">
        <v>17.5</v>
      </c>
      <c r="R12" s="5">
        <v>23</v>
      </c>
      <c r="S12" s="6">
        <v>40789</v>
      </c>
      <c r="T12" s="5">
        <v>95.636702529999994</v>
      </c>
      <c r="X12" s="13"/>
    </row>
    <row r="13" spans="1:24" x14ac:dyDescent="0.3">
      <c r="A13" s="4" t="s">
        <v>37</v>
      </c>
      <c r="B13" s="3" t="s">
        <v>33</v>
      </c>
      <c r="C13" s="5" t="s">
        <v>220</v>
      </c>
      <c r="D13" s="10">
        <v>27851</v>
      </c>
      <c r="E13" s="10" t="s">
        <v>38</v>
      </c>
      <c r="F13" s="11">
        <v>31965</v>
      </c>
      <c r="G13" s="11">
        <v>20190</v>
      </c>
      <c r="H13" s="12">
        <f t="shared" si="0"/>
        <v>0.63162834350070385</v>
      </c>
      <c r="I13" s="12" t="str">
        <f t="shared" si="1"/>
        <v>POOR</v>
      </c>
      <c r="J13" s="5">
        <v>3.8</v>
      </c>
      <c r="K13" s="5">
        <v>205</v>
      </c>
      <c r="L13" s="5" t="str" cm="1">
        <f t="array" ref="L13">_xlfn.IFS(K13&gt;299,"High HP",K13&gt;99,"Medium HP",K13&lt;100,"Low HP")</f>
        <v>Medium HP</v>
      </c>
      <c r="M13" s="5">
        <v>113.8</v>
      </c>
      <c r="N13" s="5">
        <v>74.7</v>
      </c>
      <c r="O13" s="5">
        <v>206.8</v>
      </c>
      <c r="P13" s="5">
        <v>3.778</v>
      </c>
      <c r="Q13" s="5">
        <v>18.5</v>
      </c>
      <c r="R13" s="5">
        <v>24</v>
      </c>
      <c r="S13" s="6">
        <v>40991</v>
      </c>
      <c r="T13" s="5">
        <v>85.828408249999995</v>
      </c>
      <c r="X13" s="13"/>
    </row>
    <row r="14" spans="1:24" x14ac:dyDescent="0.3">
      <c r="A14" s="4" t="s">
        <v>39</v>
      </c>
      <c r="B14" s="3" t="s">
        <v>33</v>
      </c>
      <c r="C14" s="5" t="s">
        <v>220</v>
      </c>
      <c r="D14" s="10">
        <v>83257</v>
      </c>
      <c r="E14" s="10" t="s">
        <v>40</v>
      </c>
      <c r="F14" s="11">
        <v>27885</v>
      </c>
      <c r="G14" s="11">
        <v>13360</v>
      </c>
      <c r="H14" s="12">
        <f t="shared" si="0"/>
        <v>0.4791106329567868</v>
      </c>
      <c r="I14" s="12" t="str">
        <f t="shared" si="1"/>
        <v>POOR</v>
      </c>
      <c r="J14" s="5">
        <v>3.8</v>
      </c>
      <c r="K14" s="5">
        <v>205</v>
      </c>
      <c r="L14" s="5" t="str" cm="1">
        <f t="array" ref="L14">_xlfn.IFS(K14&gt;299,"High HP",K14&gt;99,"Medium HP",K14&lt;100,"Low HP")</f>
        <v>Medium HP</v>
      </c>
      <c r="M14" s="5">
        <v>112.2</v>
      </c>
      <c r="N14" s="5">
        <v>73.5</v>
      </c>
      <c r="O14" s="5">
        <v>200</v>
      </c>
      <c r="P14" s="5">
        <v>3.5910000000000002</v>
      </c>
      <c r="Q14" s="5">
        <v>17.5</v>
      </c>
      <c r="R14" s="5">
        <v>25</v>
      </c>
      <c r="S14" s="6">
        <v>40747</v>
      </c>
      <c r="T14" s="5">
        <v>84.254525810000004</v>
      </c>
    </row>
    <row r="15" spans="1:24" x14ac:dyDescent="0.3">
      <c r="A15" s="4" t="s">
        <v>42</v>
      </c>
      <c r="B15" s="3" t="s">
        <v>41</v>
      </c>
      <c r="C15" s="5" t="s">
        <v>220</v>
      </c>
      <c r="D15" s="10">
        <v>63729</v>
      </c>
      <c r="E15" s="10" t="s">
        <v>40</v>
      </c>
      <c r="F15" s="11">
        <v>39895</v>
      </c>
      <c r="G15" s="11">
        <v>22525</v>
      </c>
      <c r="H15" s="12">
        <f t="shared" si="0"/>
        <v>0.56460709362075445</v>
      </c>
      <c r="I15" s="12" t="str">
        <f t="shared" si="1"/>
        <v>POOR</v>
      </c>
      <c r="J15" s="5">
        <v>4.5999999999999996</v>
      </c>
      <c r="K15" s="5">
        <v>275</v>
      </c>
      <c r="L15" s="5" t="str" cm="1">
        <f t="array" ref="L15">_xlfn.IFS(K15&gt;299,"High HP",K15&gt;99,"Medium HP",K15&lt;100,"Low HP")</f>
        <v>Medium HP</v>
      </c>
      <c r="M15" s="5">
        <v>115.3</v>
      </c>
      <c r="N15" s="5">
        <v>74.5</v>
      </c>
      <c r="O15" s="5">
        <v>207.2</v>
      </c>
      <c r="P15" s="5">
        <v>3.9780000000000002</v>
      </c>
      <c r="Q15" s="5">
        <v>18.5</v>
      </c>
      <c r="R15" s="5">
        <v>22</v>
      </c>
      <c r="S15" s="6">
        <v>40962</v>
      </c>
      <c r="T15" s="5">
        <v>113.85459760000001</v>
      </c>
    </row>
    <row r="16" spans="1:24" x14ac:dyDescent="0.3">
      <c r="A16" s="4" t="s">
        <v>43</v>
      </c>
      <c r="B16" s="3" t="s">
        <v>41</v>
      </c>
      <c r="C16" s="5" t="s">
        <v>220</v>
      </c>
      <c r="D16" s="10">
        <v>15943</v>
      </c>
      <c r="E16" s="10" t="s">
        <v>40</v>
      </c>
      <c r="F16" s="11">
        <v>44475</v>
      </c>
      <c r="G16" s="11">
        <v>27100</v>
      </c>
      <c r="H16" s="12">
        <f t="shared" si="0"/>
        <v>0.60933108487914556</v>
      </c>
      <c r="I16" s="12" t="str">
        <f t="shared" si="1"/>
        <v>POOR</v>
      </c>
      <c r="J16" s="5">
        <v>4.5999999999999996</v>
      </c>
      <c r="K16" s="5">
        <v>275</v>
      </c>
      <c r="L16" s="5" t="str" cm="1">
        <f t="array" ref="L16">_xlfn.IFS(K16&gt;299,"High HP",K16&gt;99,"Medium HP",K16&lt;100,"Low HP")</f>
        <v>Medium HP</v>
      </c>
      <c r="M16" s="5">
        <v>112.2</v>
      </c>
      <c r="N16" s="5">
        <v>75</v>
      </c>
      <c r="O16" s="5">
        <v>201</v>
      </c>
      <c r="P16" s="5">
        <v>3.875</v>
      </c>
      <c r="Q16" s="5">
        <v>18.5</v>
      </c>
      <c r="R16" s="5">
        <v>22</v>
      </c>
      <c r="S16" s="6">
        <v>40662</v>
      </c>
      <c r="T16" s="5">
        <v>115.6213578</v>
      </c>
      <c r="W16" s="13"/>
    </row>
    <row r="17" spans="1:27" x14ac:dyDescent="0.3">
      <c r="A17" s="4" t="s">
        <v>44</v>
      </c>
      <c r="B17" s="3" t="s">
        <v>41</v>
      </c>
      <c r="C17" s="5" t="s">
        <v>220</v>
      </c>
      <c r="D17" s="10">
        <v>6536</v>
      </c>
      <c r="E17" s="10" t="s">
        <v>45</v>
      </c>
      <c r="F17" s="11">
        <v>39665</v>
      </c>
      <c r="G17" s="11">
        <v>25725</v>
      </c>
      <c r="H17" s="12">
        <f t="shared" si="0"/>
        <v>0.6485566620446237</v>
      </c>
      <c r="I17" s="12" t="str">
        <f t="shared" si="1"/>
        <v>POOR</v>
      </c>
      <c r="J17" s="5">
        <v>4.5999999999999996</v>
      </c>
      <c r="K17" s="5">
        <v>275</v>
      </c>
      <c r="L17" s="5" t="str" cm="1">
        <f t="array" ref="L17">_xlfn.IFS(K17&gt;299,"High HP",K17&gt;99,"Medium HP",K17&lt;100,"Low HP")</f>
        <v>Medium HP</v>
      </c>
      <c r="M17" s="5">
        <v>108</v>
      </c>
      <c r="N17" s="5">
        <v>75.5</v>
      </c>
      <c r="O17" s="5">
        <v>200.6</v>
      </c>
      <c r="P17" s="5">
        <v>3.843</v>
      </c>
      <c r="Q17" s="5">
        <v>19</v>
      </c>
      <c r="R17" s="5">
        <v>22</v>
      </c>
      <c r="S17" s="6">
        <v>40874</v>
      </c>
      <c r="T17" s="5">
        <v>113.7658739</v>
      </c>
    </row>
    <row r="18" spans="1:27" x14ac:dyDescent="0.3">
      <c r="A18" s="4" t="s">
        <v>46</v>
      </c>
      <c r="B18" s="3" t="s">
        <v>41</v>
      </c>
      <c r="C18" s="5" t="s">
        <v>220</v>
      </c>
      <c r="D18" s="10">
        <v>11185</v>
      </c>
      <c r="E18" s="10" t="s">
        <v>47</v>
      </c>
      <c r="F18" s="11">
        <v>31010</v>
      </c>
      <c r="G18" s="11">
        <v>18225</v>
      </c>
      <c r="H18" s="12">
        <f t="shared" si="0"/>
        <v>0.58771364076104482</v>
      </c>
      <c r="I18" s="12" t="str">
        <f t="shared" si="1"/>
        <v>POOR</v>
      </c>
      <c r="J18" s="5">
        <v>3</v>
      </c>
      <c r="K18" s="5">
        <v>200</v>
      </c>
      <c r="L18" s="5" t="str" cm="1">
        <f t="array" ref="L18">_xlfn.IFS(K18&gt;299,"High HP",K18&gt;99,"Medium HP",K18&lt;100,"Low HP")</f>
        <v>Medium HP</v>
      </c>
      <c r="M18" s="5">
        <v>107.4</v>
      </c>
      <c r="N18" s="5">
        <v>70.3</v>
      </c>
      <c r="O18" s="5">
        <v>194.8</v>
      </c>
      <c r="P18" s="5">
        <v>3.77</v>
      </c>
      <c r="Q18" s="5">
        <v>18</v>
      </c>
      <c r="R18" s="5">
        <v>22</v>
      </c>
      <c r="S18" s="6">
        <v>40814</v>
      </c>
      <c r="T18" s="5">
        <v>83.483093580000002</v>
      </c>
    </row>
    <row r="19" spans="1:27" x14ac:dyDescent="0.3">
      <c r="A19" s="4" t="s">
        <v>48</v>
      </c>
      <c r="B19" s="3" t="s">
        <v>41</v>
      </c>
      <c r="C19" s="5" t="s">
        <v>221</v>
      </c>
      <c r="D19" s="10">
        <v>14785</v>
      </c>
      <c r="E19" s="10" t="s">
        <v>49</v>
      </c>
      <c r="F19" s="11">
        <v>46225</v>
      </c>
      <c r="G19" s="11">
        <v>31245</v>
      </c>
      <c r="H19" s="12">
        <f t="shared" si="0"/>
        <v>0.67593293672255272</v>
      </c>
      <c r="I19" s="12" t="str">
        <f t="shared" si="1"/>
        <v>POOR</v>
      </c>
      <c r="J19" s="5">
        <v>5.7</v>
      </c>
      <c r="K19" s="5">
        <v>255</v>
      </c>
      <c r="L19" s="5" t="str" cm="1">
        <f t="array" ref="L19">_xlfn.IFS(K19&gt;299,"High HP",K19&gt;99,"Medium HP",K19&lt;100,"Low HP")</f>
        <v>Medium HP</v>
      </c>
      <c r="M19" s="5">
        <v>117.5</v>
      </c>
      <c r="N19" s="5">
        <v>77</v>
      </c>
      <c r="O19" s="5">
        <v>201.2</v>
      </c>
      <c r="P19" s="5">
        <v>5.5720000000000001</v>
      </c>
      <c r="Q19" s="5">
        <v>30</v>
      </c>
      <c r="R19" s="5">
        <v>15</v>
      </c>
      <c r="S19" s="6">
        <v>41016</v>
      </c>
      <c r="T19" s="5">
        <v>109.5091165</v>
      </c>
    </row>
    <row r="20" spans="1:27" x14ac:dyDescent="0.3">
      <c r="A20" s="4" t="s">
        <v>51</v>
      </c>
      <c r="B20" s="3" t="s">
        <v>50</v>
      </c>
      <c r="C20" s="5" t="s">
        <v>220</v>
      </c>
      <c r="D20" s="10">
        <v>145519</v>
      </c>
      <c r="E20" s="10" t="s">
        <v>49</v>
      </c>
      <c r="F20" s="11">
        <v>13260</v>
      </c>
      <c r="G20" s="11">
        <v>9250</v>
      </c>
      <c r="H20" s="12">
        <f t="shared" si="0"/>
        <v>0.69758672699849167</v>
      </c>
      <c r="I20" s="12" t="str">
        <f t="shared" si="1"/>
        <v>GOOD</v>
      </c>
      <c r="J20" s="5">
        <v>2.2000000000000002</v>
      </c>
      <c r="K20" s="5">
        <v>115</v>
      </c>
      <c r="L20" s="5" t="str" cm="1">
        <f t="array" ref="L20">_xlfn.IFS(K20&gt;299,"High HP",K20&gt;99,"Medium HP",K20&lt;100,"Low HP")</f>
        <v>Medium HP</v>
      </c>
      <c r="M20" s="5">
        <v>104.1</v>
      </c>
      <c r="N20" s="5">
        <v>67.900000000000006</v>
      </c>
      <c r="O20" s="5">
        <v>180.9</v>
      </c>
      <c r="P20" s="5">
        <v>2.6760000000000002</v>
      </c>
      <c r="Q20" s="5">
        <v>14.3</v>
      </c>
      <c r="R20" s="5">
        <v>27</v>
      </c>
      <c r="S20" s="6">
        <v>40772</v>
      </c>
      <c r="T20" s="5">
        <v>46.363347470000001</v>
      </c>
    </row>
    <row r="21" spans="1:27" x14ac:dyDescent="0.3">
      <c r="A21" s="4" t="s">
        <v>52</v>
      </c>
      <c r="B21" s="3" t="s">
        <v>50</v>
      </c>
      <c r="C21" s="5" t="s">
        <v>220</v>
      </c>
      <c r="D21" s="10">
        <v>135126</v>
      </c>
      <c r="E21" s="10" t="s">
        <v>49</v>
      </c>
      <c r="F21" s="11">
        <v>16535</v>
      </c>
      <c r="G21" s="11">
        <v>11225</v>
      </c>
      <c r="H21" s="12">
        <f t="shared" si="0"/>
        <v>0.67886301784094349</v>
      </c>
      <c r="I21" s="12" t="str">
        <f t="shared" si="1"/>
        <v>POOR</v>
      </c>
      <c r="J21" s="5">
        <v>3.1</v>
      </c>
      <c r="K21" s="5">
        <v>170</v>
      </c>
      <c r="L21" s="5" t="str" cm="1">
        <f t="array" ref="L21">_xlfn.IFS(K21&gt;299,"High HP",K21&gt;99,"Medium HP",K21&lt;100,"Low HP")</f>
        <v>Medium HP</v>
      </c>
      <c r="M21" s="5">
        <v>107</v>
      </c>
      <c r="N21" s="5">
        <v>69.400000000000006</v>
      </c>
      <c r="O21" s="5">
        <v>190.4</v>
      </c>
      <c r="P21" s="5">
        <v>3.0510000000000002</v>
      </c>
      <c r="Q21" s="5">
        <v>15</v>
      </c>
      <c r="R21" s="5">
        <v>25</v>
      </c>
      <c r="S21" s="6">
        <v>40987</v>
      </c>
      <c r="T21" s="5">
        <v>67.314462160000005</v>
      </c>
      <c r="W21" s="1"/>
      <c r="X21" s="1"/>
    </row>
    <row r="22" spans="1:27" x14ac:dyDescent="0.3">
      <c r="A22" s="4" t="s">
        <v>53</v>
      </c>
      <c r="B22" s="3" t="s">
        <v>50</v>
      </c>
      <c r="C22" s="5" t="s">
        <v>220</v>
      </c>
      <c r="D22" s="10">
        <v>24629</v>
      </c>
      <c r="E22" s="10" t="s">
        <v>54</v>
      </c>
      <c r="F22" s="11">
        <v>18890</v>
      </c>
      <c r="G22" s="11">
        <v>10310</v>
      </c>
      <c r="H22" s="12">
        <f t="shared" si="0"/>
        <v>0.54579142403388037</v>
      </c>
      <c r="I22" s="12" t="str">
        <f t="shared" si="1"/>
        <v>POOR</v>
      </c>
      <c r="J22" s="5">
        <v>3.1</v>
      </c>
      <c r="K22" s="5">
        <v>175</v>
      </c>
      <c r="L22" s="5" t="str" cm="1">
        <f t="array" ref="L22">_xlfn.IFS(K22&gt;299,"High HP",K22&gt;99,"Medium HP",K22&lt;100,"Low HP")</f>
        <v>Medium HP</v>
      </c>
      <c r="M22" s="5">
        <v>107.5</v>
      </c>
      <c r="N22" s="5">
        <v>72.5</v>
      </c>
      <c r="O22" s="5">
        <v>200.9</v>
      </c>
      <c r="P22" s="5">
        <v>3.33</v>
      </c>
      <c r="Q22" s="5">
        <v>16.600000000000001</v>
      </c>
      <c r="R22" s="5">
        <v>25</v>
      </c>
      <c r="S22" s="6">
        <v>40687</v>
      </c>
      <c r="T22" s="5">
        <v>69.991395600000004</v>
      </c>
      <c r="Y22" s="14"/>
      <c r="Z22" s="14"/>
      <c r="AA22" s="14"/>
    </row>
    <row r="23" spans="1:27" x14ac:dyDescent="0.3">
      <c r="A23" s="4" t="s">
        <v>55</v>
      </c>
      <c r="B23" s="3" t="s">
        <v>50</v>
      </c>
      <c r="C23" s="5" t="s">
        <v>220</v>
      </c>
      <c r="D23" s="10">
        <v>42593</v>
      </c>
      <c r="E23" s="10" t="s">
        <v>19</v>
      </c>
      <c r="F23" s="11">
        <v>19390</v>
      </c>
      <c r="G23" s="11">
        <v>11525</v>
      </c>
      <c r="H23" s="12">
        <f t="shared" si="0"/>
        <v>0.59437854564208359</v>
      </c>
      <c r="I23" s="12" t="str">
        <f t="shared" si="1"/>
        <v>POOR</v>
      </c>
      <c r="J23" s="5">
        <v>3.4</v>
      </c>
      <c r="K23" s="5">
        <v>180</v>
      </c>
      <c r="L23" s="5" t="str" cm="1">
        <f t="array" ref="L23">_xlfn.IFS(K23&gt;299,"High HP",K23&gt;99,"Medium HP",K23&lt;100,"Low HP")</f>
        <v>Medium HP</v>
      </c>
      <c r="M23" s="5">
        <v>110.5</v>
      </c>
      <c r="N23" s="5">
        <v>72.7</v>
      </c>
      <c r="O23" s="5">
        <v>197.9</v>
      </c>
      <c r="P23" s="5">
        <v>3.34</v>
      </c>
      <c r="Q23" s="5">
        <v>17</v>
      </c>
      <c r="R23" s="5">
        <v>27</v>
      </c>
      <c r="S23" s="6">
        <v>40899</v>
      </c>
      <c r="T23" s="5">
        <v>72.030917189999997</v>
      </c>
    </row>
    <row r="24" spans="1:27" x14ac:dyDescent="0.3">
      <c r="A24" s="4" t="s">
        <v>56</v>
      </c>
      <c r="B24" s="3" t="s">
        <v>50</v>
      </c>
      <c r="C24" s="5" t="s">
        <v>220</v>
      </c>
      <c r="D24" s="10">
        <v>26402</v>
      </c>
      <c r="E24" s="10" t="s">
        <v>19</v>
      </c>
      <c r="F24" s="11">
        <v>24340</v>
      </c>
      <c r="G24" s="11">
        <v>13025</v>
      </c>
      <c r="H24" s="12">
        <f t="shared" si="0"/>
        <v>0.53512736236647496</v>
      </c>
      <c r="I24" s="12" t="str">
        <f t="shared" si="1"/>
        <v>POOR</v>
      </c>
      <c r="J24" s="5">
        <v>3.8</v>
      </c>
      <c r="K24" s="5">
        <v>200</v>
      </c>
      <c r="L24" s="5" t="str" cm="1">
        <f t="array" ref="L24">_xlfn.IFS(K24&gt;299,"High HP",K24&gt;99,"Medium HP",K24&lt;100,"Low HP")</f>
        <v>Medium HP</v>
      </c>
      <c r="M24" s="5">
        <v>101.1</v>
      </c>
      <c r="N24" s="5">
        <v>74.099999999999994</v>
      </c>
      <c r="O24" s="5">
        <v>193.2</v>
      </c>
      <c r="P24" s="5">
        <v>3.5</v>
      </c>
      <c r="Q24" s="5">
        <v>16.8</v>
      </c>
      <c r="R24" s="5">
        <v>25</v>
      </c>
      <c r="S24" s="6">
        <v>40839</v>
      </c>
      <c r="T24" s="5">
        <v>81.118543329999994</v>
      </c>
    </row>
    <row r="25" spans="1:27" x14ac:dyDescent="0.3">
      <c r="A25" s="4" t="s">
        <v>57</v>
      </c>
      <c r="B25" s="3" t="s">
        <v>50</v>
      </c>
      <c r="C25" s="5" t="s">
        <v>220</v>
      </c>
      <c r="D25" s="10">
        <v>17947</v>
      </c>
      <c r="E25" s="10" t="s">
        <v>45</v>
      </c>
      <c r="F25" s="11">
        <v>55705</v>
      </c>
      <c r="G25" s="11">
        <v>36225</v>
      </c>
      <c r="H25" s="12">
        <f t="shared" si="0"/>
        <v>0.65030069114083111</v>
      </c>
      <c r="I25" s="12" t="str">
        <f t="shared" si="1"/>
        <v>POOR</v>
      </c>
      <c r="J25" s="5">
        <v>5.7</v>
      </c>
      <c r="K25" s="5">
        <v>345</v>
      </c>
      <c r="L25" s="5" t="str" cm="1">
        <f t="array" ref="L25">_xlfn.IFS(K25&gt;299,"High HP",K25&gt;99,"Medium HP",K25&lt;100,"Low HP")</f>
        <v>High HP</v>
      </c>
      <c r="M25" s="5">
        <v>104.5</v>
      </c>
      <c r="N25" s="5">
        <v>73.599999999999994</v>
      </c>
      <c r="O25" s="5">
        <v>179.7</v>
      </c>
      <c r="P25" s="5">
        <v>3.21</v>
      </c>
      <c r="Q25" s="5">
        <v>19.100000000000001</v>
      </c>
      <c r="R25" s="5">
        <v>22</v>
      </c>
      <c r="S25" s="6">
        <v>41041</v>
      </c>
      <c r="T25" s="5">
        <v>141.14115000000001</v>
      </c>
    </row>
    <row r="26" spans="1:27" x14ac:dyDescent="0.3">
      <c r="A26" s="4" t="s">
        <v>58</v>
      </c>
      <c r="B26" s="3" t="s">
        <v>50</v>
      </c>
      <c r="C26" s="5" t="s">
        <v>220</v>
      </c>
      <c r="D26" s="10">
        <v>32299</v>
      </c>
      <c r="E26" s="10" t="s">
        <v>47</v>
      </c>
      <c r="F26" s="11">
        <v>13960</v>
      </c>
      <c r="G26" s="11">
        <v>9125</v>
      </c>
      <c r="H26" s="12">
        <f t="shared" si="0"/>
        <v>0.65365329512893988</v>
      </c>
      <c r="I26" s="12" t="str">
        <f t="shared" si="1"/>
        <v>POOR</v>
      </c>
      <c r="J26" s="5">
        <v>1.8</v>
      </c>
      <c r="K26" s="5">
        <v>120</v>
      </c>
      <c r="L26" s="5" t="str" cm="1">
        <f t="array" ref="L26">_xlfn.IFS(K26&gt;299,"High HP",K26&gt;99,"Medium HP",K26&lt;100,"Low HP")</f>
        <v>Medium HP</v>
      </c>
      <c r="M26" s="5">
        <v>97.1</v>
      </c>
      <c r="N26" s="5">
        <v>66.7</v>
      </c>
      <c r="O26" s="5">
        <v>174.3</v>
      </c>
      <c r="P26" s="5">
        <v>2.3980000000000001</v>
      </c>
      <c r="Q26" s="5">
        <v>13.2</v>
      </c>
      <c r="R26" s="5">
        <v>33</v>
      </c>
      <c r="S26" s="6">
        <v>40797</v>
      </c>
      <c r="T26" s="5">
        <v>48.297636099999998</v>
      </c>
    </row>
    <row r="27" spans="1:27" x14ac:dyDescent="0.3">
      <c r="A27" s="4" t="s">
        <v>59</v>
      </c>
      <c r="B27" s="3" t="s">
        <v>50</v>
      </c>
      <c r="C27" s="5" t="s">
        <v>220</v>
      </c>
      <c r="D27" s="10">
        <v>21855</v>
      </c>
      <c r="E27" s="10" t="s">
        <v>47</v>
      </c>
      <c r="F27" s="11">
        <v>9235</v>
      </c>
      <c r="G27" s="11">
        <v>5160</v>
      </c>
      <c r="H27" s="12">
        <f t="shared" si="0"/>
        <v>0.55874390904168925</v>
      </c>
      <c r="I27" s="12" t="str">
        <f t="shared" si="1"/>
        <v>POOR</v>
      </c>
      <c r="J27" s="5">
        <v>1</v>
      </c>
      <c r="K27" s="5">
        <v>55</v>
      </c>
      <c r="L27" s="5" t="str" cm="1">
        <f t="array" ref="L27">_xlfn.IFS(K27&gt;299,"High HP",K27&gt;99,"Medium HP",K27&lt;100,"Low HP")</f>
        <v>Low HP</v>
      </c>
      <c r="M27" s="5">
        <v>93.1</v>
      </c>
      <c r="N27" s="5">
        <v>62.6</v>
      </c>
      <c r="O27" s="5">
        <v>149.4</v>
      </c>
      <c r="P27" s="5">
        <v>1.895</v>
      </c>
      <c r="Q27" s="5">
        <v>10.3</v>
      </c>
      <c r="R27" s="5">
        <v>45</v>
      </c>
      <c r="S27" s="6">
        <v>41012</v>
      </c>
      <c r="T27" s="5">
        <v>23.276272330000001</v>
      </c>
    </row>
    <row r="28" spans="1:27" x14ac:dyDescent="0.3">
      <c r="A28" s="4" t="s">
        <v>60</v>
      </c>
      <c r="B28" s="3" t="s">
        <v>50</v>
      </c>
      <c r="C28" s="5" t="s">
        <v>220</v>
      </c>
      <c r="D28" s="10">
        <v>107995</v>
      </c>
      <c r="E28" s="10" t="s">
        <v>19</v>
      </c>
      <c r="F28" s="11">
        <v>18890</v>
      </c>
      <c r="G28" s="11">
        <v>11550</v>
      </c>
      <c r="H28" s="12">
        <f t="shared" si="0"/>
        <v>0.61143462149285333</v>
      </c>
      <c r="I28" s="12" t="str">
        <f t="shared" si="1"/>
        <v>POOR</v>
      </c>
      <c r="J28" s="5">
        <v>3.4</v>
      </c>
      <c r="K28" s="5">
        <v>180</v>
      </c>
      <c r="L28" s="5" t="str" cm="1">
        <f t="array" ref="L28">_xlfn.IFS(K28&gt;299,"High HP",K28&gt;99,"Medium HP",K28&lt;100,"Low HP")</f>
        <v>Medium HP</v>
      </c>
      <c r="M28" s="5">
        <v>110.5</v>
      </c>
      <c r="N28" s="5">
        <v>73</v>
      </c>
      <c r="O28" s="5">
        <v>200</v>
      </c>
      <c r="P28" s="5">
        <v>3.3889999999999998</v>
      </c>
      <c r="Q28" s="5">
        <v>17</v>
      </c>
      <c r="R28" s="5">
        <v>27</v>
      </c>
      <c r="S28" s="6">
        <v>40712</v>
      </c>
      <c r="T28" s="5">
        <v>71.838039440000003</v>
      </c>
    </row>
    <row r="29" spans="1:27" x14ac:dyDescent="0.3">
      <c r="A29" s="4" t="s">
        <v>62</v>
      </c>
      <c r="B29" s="3" t="s">
        <v>61</v>
      </c>
      <c r="C29" s="5" t="s">
        <v>220</v>
      </c>
      <c r="D29" s="10">
        <v>7854</v>
      </c>
      <c r="E29" s="10" t="s">
        <v>19</v>
      </c>
      <c r="F29" s="11">
        <v>19840</v>
      </c>
      <c r="G29" s="11">
        <v>12360</v>
      </c>
      <c r="H29" s="12">
        <f t="shared" si="0"/>
        <v>0.62298387096774188</v>
      </c>
      <c r="I29" s="12" t="str">
        <f t="shared" si="1"/>
        <v>POOR</v>
      </c>
      <c r="J29" s="5">
        <v>2.5</v>
      </c>
      <c r="K29" s="5">
        <v>163</v>
      </c>
      <c r="L29" s="5" t="str" cm="1">
        <f t="array" ref="L29">_xlfn.IFS(K29&gt;299,"High HP",K29&gt;99,"Medium HP",K29&lt;100,"Low HP")</f>
        <v>Medium HP</v>
      </c>
      <c r="M29" s="5">
        <v>103.7</v>
      </c>
      <c r="N29" s="5">
        <v>69.7</v>
      </c>
      <c r="O29" s="5">
        <v>190.9</v>
      </c>
      <c r="P29" s="5">
        <v>2.9670000000000001</v>
      </c>
      <c r="Q29" s="5">
        <v>15.9</v>
      </c>
      <c r="R29" s="5">
        <v>24</v>
      </c>
      <c r="S29" s="6">
        <v>40924</v>
      </c>
      <c r="T29" s="5">
        <v>65.957183959999995</v>
      </c>
    </row>
    <row r="30" spans="1:27" x14ac:dyDescent="0.3">
      <c r="A30" s="4" t="s">
        <v>63</v>
      </c>
      <c r="B30" s="3" t="s">
        <v>61</v>
      </c>
      <c r="C30" s="5" t="s">
        <v>220</v>
      </c>
      <c r="D30" s="10">
        <v>32775</v>
      </c>
      <c r="E30" s="10" t="s">
        <v>19</v>
      </c>
      <c r="F30" s="11">
        <v>24495</v>
      </c>
      <c r="G30" s="11">
        <v>14180</v>
      </c>
      <c r="H30" s="12">
        <f t="shared" si="0"/>
        <v>0.57889365176566643</v>
      </c>
      <c r="I30" s="12" t="str">
        <f t="shared" si="1"/>
        <v>POOR</v>
      </c>
      <c r="J30" s="5">
        <v>2.5</v>
      </c>
      <c r="K30" s="5">
        <v>168</v>
      </c>
      <c r="L30" s="5" t="str" cm="1">
        <f t="array" ref="L30">_xlfn.IFS(K30&gt;299,"High HP",K30&gt;99,"Medium HP",K30&lt;100,"Low HP")</f>
        <v>Medium HP</v>
      </c>
      <c r="M30" s="5">
        <v>106</v>
      </c>
      <c r="N30" s="5">
        <v>69.2</v>
      </c>
      <c r="O30" s="5">
        <v>193</v>
      </c>
      <c r="P30" s="5">
        <v>3.3319999999999999</v>
      </c>
      <c r="Q30" s="5">
        <v>16</v>
      </c>
      <c r="R30" s="5">
        <v>24</v>
      </c>
      <c r="S30" s="6">
        <v>40864</v>
      </c>
      <c r="T30" s="5">
        <v>69.521355049999997</v>
      </c>
    </row>
    <row r="31" spans="1:27" x14ac:dyDescent="0.3">
      <c r="A31" s="4" t="s">
        <v>64</v>
      </c>
      <c r="B31" s="3" t="s">
        <v>61</v>
      </c>
      <c r="C31" s="5" t="s">
        <v>220</v>
      </c>
      <c r="D31" s="10">
        <v>31148</v>
      </c>
      <c r="E31" s="10" t="s">
        <v>19</v>
      </c>
      <c r="F31" s="11">
        <v>22245</v>
      </c>
      <c r="G31" s="11">
        <v>13725</v>
      </c>
      <c r="H31" s="12">
        <f t="shared" si="0"/>
        <v>0.61699258260283207</v>
      </c>
      <c r="I31" s="12" t="str">
        <f t="shared" si="1"/>
        <v>POOR</v>
      </c>
      <c r="J31" s="5">
        <v>2.7</v>
      </c>
      <c r="K31" s="5">
        <v>200</v>
      </c>
      <c r="L31" s="5" t="str" cm="1">
        <f t="array" ref="L31">_xlfn.IFS(K31&gt;299,"High HP",K31&gt;99,"Medium HP",K31&lt;100,"Low HP")</f>
        <v>Medium HP</v>
      </c>
      <c r="M31" s="5">
        <v>113</v>
      </c>
      <c r="N31" s="5">
        <v>74.400000000000006</v>
      </c>
      <c r="O31" s="5">
        <v>209.1</v>
      </c>
      <c r="P31" s="5">
        <v>3.452</v>
      </c>
      <c r="Q31" s="5">
        <v>17</v>
      </c>
      <c r="R31" s="5">
        <v>26</v>
      </c>
      <c r="S31" s="6">
        <v>41066</v>
      </c>
      <c r="T31" s="5">
        <v>80.02378204</v>
      </c>
    </row>
    <row r="32" spans="1:27" x14ac:dyDescent="0.3">
      <c r="A32" s="4" t="s">
        <v>65</v>
      </c>
      <c r="B32" s="3" t="s">
        <v>61</v>
      </c>
      <c r="C32" s="5" t="s">
        <v>220</v>
      </c>
      <c r="D32" s="10">
        <v>32305.999999999996</v>
      </c>
      <c r="E32" s="10" t="s">
        <v>19</v>
      </c>
      <c r="F32" s="11">
        <v>16480</v>
      </c>
      <c r="G32" s="11">
        <v>12640</v>
      </c>
      <c r="H32" s="12">
        <f t="shared" si="0"/>
        <v>0.76699029126213591</v>
      </c>
      <c r="I32" s="12" t="str">
        <f t="shared" si="1"/>
        <v>GOOD</v>
      </c>
      <c r="J32" s="5">
        <v>2</v>
      </c>
      <c r="K32" s="5">
        <v>132</v>
      </c>
      <c r="L32" s="5" t="str" cm="1">
        <f t="array" ref="L32">_xlfn.IFS(K32&gt;299,"High HP",K32&gt;99,"Medium HP",K32&lt;100,"Low HP")</f>
        <v>Medium HP</v>
      </c>
      <c r="M32" s="5">
        <v>108</v>
      </c>
      <c r="N32" s="5">
        <v>71</v>
      </c>
      <c r="O32" s="5">
        <v>186</v>
      </c>
      <c r="P32" s="5">
        <v>2.911</v>
      </c>
      <c r="Q32" s="5">
        <v>16</v>
      </c>
      <c r="R32" s="5">
        <v>27</v>
      </c>
      <c r="S32" s="6">
        <v>40822</v>
      </c>
      <c r="T32" s="5">
        <v>53.566199869999998</v>
      </c>
    </row>
    <row r="33" spans="1:20" x14ac:dyDescent="0.3">
      <c r="A33" s="4" t="s">
        <v>66</v>
      </c>
      <c r="B33" s="3" t="s">
        <v>61</v>
      </c>
      <c r="C33" s="5" t="s">
        <v>220</v>
      </c>
      <c r="D33" s="10">
        <v>13462</v>
      </c>
      <c r="E33" s="10" t="s">
        <v>19</v>
      </c>
      <c r="F33" s="11">
        <v>28340</v>
      </c>
      <c r="G33" s="11">
        <v>17325</v>
      </c>
      <c r="H33" s="12">
        <f t="shared" si="0"/>
        <v>0.61132674664784759</v>
      </c>
      <c r="I33" s="12" t="str">
        <f t="shared" si="1"/>
        <v>POOR</v>
      </c>
      <c r="J33" s="5">
        <v>3.5</v>
      </c>
      <c r="K33" s="5">
        <v>253</v>
      </c>
      <c r="L33" s="5" t="str" cm="1">
        <f t="array" ref="L33">_xlfn.IFS(K33&gt;299,"High HP",K33&gt;99,"Medium HP",K33&lt;100,"Low HP")</f>
        <v>Medium HP</v>
      </c>
      <c r="M33" s="5">
        <v>113</v>
      </c>
      <c r="N33" s="5">
        <v>74.400000000000006</v>
      </c>
      <c r="O33" s="5">
        <v>207.7</v>
      </c>
      <c r="P33" s="5">
        <v>3.5640000000000001</v>
      </c>
      <c r="Q33" s="5">
        <v>17</v>
      </c>
      <c r="R33" s="5">
        <v>23</v>
      </c>
      <c r="S33" s="6">
        <v>41037</v>
      </c>
      <c r="T33" s="5">
        <v>101.3292807</v>
      </c>
    </row>
    <row r="34" spans="1:20" x14ac:dyDescent="0.3">
      <c r="A34" s="4" t="s">
        <v>67</v>
      </c>
      <c r="B34" s="3" t="s">
        <v>61</v>
      </c>
      <c r="C34" s="5" t="s">
        <v>220</v>
      </c>
      <c r="D34" s="10">
        <v>30696</v>
      </c>
      <c r="E34" s="10" t="s">
        <v>19</v>
      </c>
      <c r="F34" s="11">
        <v>29185</v>
      </c>
      <c r="G34" s="11">
        <v>18425</v>
      </c>
      <c r="H34" s="12">
        <f t="shared" ref="H34:H97" si="2">SUM(G34/F34)</f>
        <v>0.63131745759808122</v>
      </c>
      <c r="I34" s="12" t="str">
        <f t="shared" si="1"/>
        <v>POOR</v>
      </c>
      <c r="J34" s="5">
        <v>3.5</v>
      </c>
      <c r="K34" s="5">
        <v>253</v>
      </c>
      <c r="L34" s="5" t="str" cm="1">
        <f t="array" ref="L34">_xlfn.IFS(K34&gt;299,"High HP",K34&gt;99,"Medium HP",K34&lt;100,"Low HP")</f>
        <v>Medium HP</v>
      </c>
      <c r="M34" s="5">
        <v>113</v>
      </c>
      <c r="N34" s="5">
        <v>74.400000000000006</v>
      </c>
      <c r="O34" s="5">
        <v>197.8</v>
      </c>
      <c r="P34" s="5">
        <v>3.5670000000000002</v>
      </c>
      <c r="Q34" s="5">
        <v>17</v>
      </c>
      <c r="R34" s="5">
        <v>23</v>
      </c>
      <c r="S34" s="6">
        <v>40949</v>
      </c>
      <c r="T34" s="5">
        <v>101.6552441</v>
      </c>
    </row>
    <row r="35" spans="1:20" x14ac:dyDescent="0.3">
      <c r="A35" s="4" t="s">
        <v>69</v>
      </c>
      <c r="B35" s="3" t="s">
        <v>68</v>
      </c>
      <c r="C35" s="5" t="s">
        <v>220</v>
      </c>
      <c r="D35" s="10">
        <v>76034</v>
      </c>
      <c r="E35" s="10" t="s">
        <v>38</v>
      </c>
      <c r="F35" s="11">
        <v>12640</v>
      </c>
      <c r="G35" s="11">
        <v>7750</v>
      </c>
      <c r="H35" s="12">
        <f t="shared" si="2"/>
        <v>0.61313291139240511</v>
      </c>
      <c r="I35" s="12" t="str">
        <f t="shared" si="1"/>
        <v>POOR</v>
      </c>
      <c r="J35" s="5">
        <v>2</v>
      </c>
      <c r="K35" s="5">
        <v>132</v>
      </c>
      <c r="L35" s="5" t="str" cm="1">
        <f t="array" ref="L35">_xlfn.IFS(K35&gt;299,"High HP",K35&gt;99,"Medium HP",K35&lt;100,"Low HP")</f>
        <v>Medium HP</v>
      </c>
      <c r="M35" s="5">
        <v>105</v>
      </c>
      <c r="N35" s="5">
        <v>74.400000000000006</v>
      </c>
      <c r="O35" s="5">
        <v>174.4</v>
      </c>
      <c r="P35" s="5">
        <v>2.5670000000000002</v>
      </c>
      <c r="Q35" s="5">
        <v>12.5</v>
      </c>
      <c r="R35" s="5">
        <v>29</v>
      </c>
      <c r="S35" s="6">
        <v>40889</v>
      </c>
      <c r="T35" s="5">
        <v>52.084898750000001</v>
      </c>
    </row>
    <row r="36" spans="1:20" x14ac:dyDescent="0.3">
      <c r="A36" s="4" t="s">
        <v>70</v>
      </c>
      <c r="B36" s="3" t="s">
        <v>68</v>
      </c>
      <c r="C36" s="5" t="s">
        <v>220</v>
      </c>
      <c r="D36" s="10">
        <v>4734</v>
      </c>
      <c r="E36" s="10" t="s">
        <v>49</v>
      </c>
      <c r="F36" s="11">
        <v>19045</v>
      </c>
      <c r="G36" s="11">
        <v>12545</v>
      </c>
      <c r="H36" s="12">
        <f t="shared" si="2"/>
        <v>0.65870307167235498</v>
      </c>
      <c r="I36" s="12" t="str">
        <f t="shared" si="1"/>
        <v>POOR</v>
      </c>
      <c r="J36" s="5">
        <v>2.5</v>
      </c>
      <c r="K36" s="5">
        <v>163</v>
      </c>
      <c r="L36" s="5" t="str" cm="1">
        <f t="array" ref="L36">_xlfn.IFS(K36&gt;299,"High HP",K36&gt;99,"Medium HP",K36&lt;100,"Low HP")</f>
        <v>Medium HP</v>
      </c>
      <c r="M36" s="5">
        <v>103.7</v>
      </c>
      <c r="N36" s="5">
        <v>69.099999999999994</v>
      </c>
      <c r="O36" s="5">
        <v>190.2</v>
      </c>
      <c r="P36" s="5">
        <v>2.879</v>
      </c>
      <c r="Q36" s="5">
        <v>15.9</v>
      </c>
      <c r="R36" s="5">
        <v>24</v>
      </c>
      <c r="S36" s="6">
        <v>41091</v>
      </c>
      <c r="T36" s="5">
        <v>65.650508340000002</v>
      </c>
    </row>
    <row r="37" spans="1:20" x14ac:dyDescent="0.3">
      <c r="A37" s="4" t="s">
        <v>71</v>
      </c>
      <c r="B37" s="3" t="s">
        <v>68</v>
      </c>
      <c r="C37" s="5" t="s">
        <v>220</v>
      </c>
      <c r="D37" s="10">
        <v>71186</v>
      </c>
      <c r="E37" s="10" t="s">
        <v>72</v>
      </c>
      <c r="F37" s="11">
        <v>20230</v>
      </c>
      <c r="G37" s="11">
        <v>10185</v>
      </c>
      <c r="H37" s="12">
        <f t="shared" si="2"/>
        <v>0.5034602076124568</v>
      </c>
      <c r="I37" s="12" t="str">
        <f t="shared" si="1"/>
        <v>POOR</v>
      </c>
      <c r="J37" s="5">
        <v>2.5</v>
      </c>
      <c r="K37" s="5">
        <v>168</v>
      </c>
      <c r="L37" s="5" t="str" cm="1">
        <f t="array" ref="L37">_xlfn.IFS(K37&gt;299,"High HP",K37&gt;99,"Medium HP",K37&lt;100,"Low HP")</f>
        <v>Medium HP</v>
      </c>
      <c r="M37" s="5">
        <v>108</v>
      </c>
      <c r="N37" s="5">
        <v>71</v>
      </c>
      <c r="O37" s="5">
        <v>186</v>
      </c>
      <c r="P37" s="5">
        <v>3.0579999999999998</v>
      </c>
      <c r="Q37" s="5">
        <v>16</v>
      </c>
      <c r="R37" s="5">
        <v>24</v>
      </c>
      <c r="S37" s="6">
        <v>40847</v>
      </c>
      <c r="T37" s="5">
        <v>67.876107840000003</v>
      </c>
    </row>
    <row r="38" spans="1:20" x14ac:dyDescent="0.3">
      <c r="A38" s="4" t="s">
        <v>73</v>
      </c>
      <c r="B38" s="3" t="s">
        <v>68</v>
      </c>
      <c r="C38" s="5" t="s">
        <v>220</v>
      </c>
      <c r="D38" s="10">
        <v>88028</v>
      </c>
      <c r="E38" s="10" t="s">
        <v>72</v>
      </c>
      <c r="F38" s="11">
        <v>22505</v>
      </c>
      <c r="G38" s="11">
        <v>12275</v>
      </c>
      <c r="H38" s="12">
        <f t="shared" si="2"/>
        <v>0.54543434792268386</v>
      </c>
      <c r="I38" s="12" t="str">
        <f t="shared" si="1"/>
        <v>POOR</v>
      </c>
      <c r="J38" s="5">
        <v>2.7</v>
      </c>
      <c r="K38" s="5">
        <v>202</v>
      </c>
      <c r="L38" s="5" t="str" cm="1">
        <f t="array" ref="L38">_xlfn.IFS(K38&gt;299,"High HP",K38&gt;99,"Medium HP",K38&lt;100,"Low HP")</f>
        <v>Medium HP</v>
      </c>
      <c r="M38" s="5">
        <v>113</v>
      </c>
      <c r="N38" s="5">
        <v>74.7</v>
      </c>
      <c r="O38" s="5">
        <v>203.7</v>
      </c>
      <c r="P38" s="5">
        <v>3.4889999999999999</v>
      </c>
      <c r="Q38" s="5">
        <v>17</v>
      </c>
      <c r="R38" s="5">
        <v>22</v>
      </c>
      <c r="S38" s="6">
        <v>41062</v>
      </c>
      <c r="T38" s="5">
        <v>80.831470170000003</v>
      </c>
    </row>
    <row r="39" spans="1:20" x14ac:dyDescent="0.3">
      <c r="A39" s="4" t="s">
        <v>74</v>
      </c>
      <c r="B39" s="3" t="s">
        <v>68</v>
      </c>
      <c r="C39" s="5" t="s">
        <v>220</v>
      </c>
      <c r="D39" s="10">
        <v>916</v>
      </c>
      <c r="E39" s="10" t="s">
        <v>72</v>
      </c>
      <c r="F39" s="11">
        <v>69725</v>
      </c>
      <c r="G39" s="11">
        <v>58470</v>
      </c>
      <c r="H39" s="12">
        <f t="shared" si="2"/>
        <v>0.83858013624955186</v>
      </c>
      <c r="I39" s="12" t="str">
        <f t="shared" si="1"/>
        <v>GOOD</v>
      </c>
      <c r="J39" s="5">
        <v>8</v>
      </c>
      <c r="K39" s="5">
        <v>450</v>
      </c>
      <c r="L39" s="5" t="str" cm="1">
        <f t="array" ref="L39">_xlfn.IFS(K39&gt;299,"High HP",K39&gt;99,"Medium HP",K39&lt;100,"Low HP")</f>
        <v>High HP</v>
      </c>
      <c r="M39" s="5">
        <v>96.2</v>
      </c>
      <c r="N39" s="5">
        <v>75.7</v>
      </c>
      <c r="O39" s="5">
        <v>176.7</v>
      </c>
      <c r="P39" s="5">
        <v>3.375</v>
      </c>
      <c r="Q39" s="5">
        <v>19</v>
      </c>
      <c r="R39" s="5">
        <v>16</v>
      </c>
      <c r="S39" s="6">
        <v>40762</v>
      </c>
      <c r="T39" s="5">
        <v>188.14432300000001</v>
      </c>
    </row>
    <row r="40" spans="1:20" x14ac:dyDescent="0.3">
      <c r="A40" s="4" t="s">
        <v>75</v>
      </c>
      <c r="B40" s="3" t="s">
        <v>68</v>
      </c>
      <c r="C40" s="5" t="s">
        <v>221</v>
      </c>
      <c r="D40" s="10">
        <v>227061</v>
      </c>
      <c r="E40" s="10" t="s">
        <v>19</v>
      </c>
      <c r="F40" s="11">
        <v>19460</v>
      </c>
      <c r="G40" s="11">
        <v>15060</v>
      </c>
      <c r="H40" s="12">
        <f t="shared" si="2"/>
        <v>0.77389516957862281</v>
      </c>
      <c r="I40" s="12" t="str">
        <f t="shared" si="1"/>
        <v>GOOD</v>
      </c>
      <c r="J40" s="5">
        <v>5.2</v>
      </c>
      <c r="K40" s="5">
        <v>230</v>
      </c>
      <c r="L40" s="5" t="str" cm="1">
        <f t="array" ref="L40">_xlfn.IFS(K40&gt;299,"High HP",K40&gt;99,"Medium HP",K40&lt;100,"Low HP")</f>
        <v>Medium HP</v>
      </c>
      <c r="M40" s="5">
        <v>138.69999999999999</v>
      </c>
      <c r="N40" s="5">
        <v>79.3</v>
      </c>
      <c r="O40" s="5">
        <v>224.2</v>
      </c>
      <c r="P40" s="5">
        <v>4.47</v>
      </c>
      <c r="Q40" s="5">
        <v>26</v>
      </c>
      <c r="R40" s="5">
        <v>17</v>
      </c>
      <c r="S40" s="6">
        <v>40974</v>
      </c>
      <c r="T40" s="5">
        <v>90.211700050000005</v>
      </c>
    </row>
    <row r="41" spans="1:20" x14ac:dyDescent="0.3">
      <c r="A41" s="4" t="s">
        <v>76</v>
      </c>
      <c r="B41" s="3" t="s">
        <v>68</v>
      </c>
      <c r="C41" s="5" t="s">
        <v>221</v>
      </c>
      <c r="D41" s="10">
        <v>16767</v>
      </c>
      <c r="E41" s="10" t="s">
        <v>40</v>
      </c>
      <c r="F41" s="11">
        <v>21315</v>
      </c>
      <c r="G41" s="11">
        <v>15510</v>
      </c>
      <c r="H41" s="12">
        <f t="shared" si="2"/>
        <v>0.72765657987332866</v>
      </c>
      <c r="I41" s="12" t="str">
        <f t="shared" si="1"/>
        <v>GOOD</v>
      </c>
      <c r="J41" s="5">
        <v>3.9</v>
      </c>
      <c r="K41" s="5">
        <v>175</v>
      </c>
      <c r="L41" s="5" t="str" cm="1">
        <f t="array" ref="L41">_xlfn.IFS(K41&gt;299,"High HP",K41&gt;99,"Medium HP",K41&lt;100,"Low HP")</f>
        <v>Medium HP</v>
      </c>
      <c r="M41" s="5">
        <v>109.6</v>
      </c>
      <c r="N41" s="5">
        <v>78.8</v>
      </c>
      <c r="O41" s="5">
        <v>192.6</v>
      </c>
      <c r="P41" s="5">
        <v>4.2450000000000001</v>
      </c>
      <c r="Q41" s="5">
        <v>32</v>
      </c>
      <c r="R41" s="5">
        <v>15</v>
      </c>
      <c r="S41" s="6">
        <v>40914</v>
      </c>
      <c r="T41" s="5">
        <v>71.135291609999996</v>
      </c>
    </row>
    <row r="42" spans="1:20" x14ac:dyDescent="0.3">
      <c r="A42" s="4" t="s">
        <v>77</v>
      </c>
      <c r="B42" s="3" t="s">
        <v>68</v>
      </c>
      <c r="C42" s="5" t="s">
        <v>221</v>
      </c>
      <c r="D42" s="10">
        <v>31038</v>
      </c>
      <c r="E42" s="10" t="s">
        <v>35</v>
      </c>
      <c r="F42" s="11">
        <v>18575</v>
      </c>
      <c r="G42" s="11">
        <v>13425</v>
      </c>
      <c r="H42" s="12">
        <f t="shared" si="2"/>
        <v>0.7227456258411844</v>
      </c>
      <c r="I42" s="12" t="str">
        <f t="shared" si="1"/>
        <v>GOOD</v>
      </c>
      <c r="J42" s="5">
        <v>3.9</v>
      </c>
      <c r="K42" s="5">
        <v>175</v>
      </c>
      <c r="L42" s="5" t="str" cm="1">
        <f t="array" ref="L42">_xlfn.IFS(K42&gt;299,"High HP",K42&gt;99,"Medium HP",K42&lt;100,"Low HP")</f>
        <v>Medium HP</v>
      </c>
      <c r="M42" s="5">
        <v>127.2</v>
      </c>
      <c r="N42" s="5">
        <v>78.8</v>
      </c>
      <c r="O42" s="5">
        <v>208.5</v>
      </c>
      <c r="P42" s="5">
        <v>4.298</v>
      </c>
      <c r="Q42" s="5">
        <v>32</v>
      </c>
      <c r="R42" s="5">
        <v>16</v>
      </c>
      <c r="S42" s="6">
        <v>41116</v>
      </c>
      <c r="T42" s="5">
        <v>70.078321540000005</v>
      </c>
    </row>
    <row r="43" spans="1:20" x14ac:dyDescent="0.3">
      <c r="A43" s="4" t="s">
        <v>78</v>
      </c>
      <c r="B43" s="3" t="s">
        <v>68</v>
      </c>
      <c r="C43" s="5" t="s">
        <v>221</v>
      </c>
      <c r="D43" s="10">
        <v>111313</v>
      </c>
      <c r="E43" s="10" t="s">
        <v>35</v>
      </c>
      <c r="F43" s="11">
        <v>16980</v>
      </c>
      <c r="G43" s="11">
        <v>11260</v>
      </c>
      <c r="H43" s="12">
        <f t="shared" si="2"/>
        <v>0.66313309776207308</v>
      </c>
      <c r="I43" s="12" t="str">
        <f t="shared" si="1"/>
        <v>POOR</v>
      </c>
      <c r="J43" s="5">
        <v>2.5</v>
      </c>
      <c r="K43" s="5">
        <v>120</v>
      </c>
      <c r="L43" s="5" t="str" cm="1">
        <f t="array" ref="L43">_xlfn.IFS(K43&gt;299,"High HP",K43&gt;99,"Medium HP",K43&lt;100,"Low HP")</f>
        <v>Medium HP</v>
      </c>
      <c r="M43" s="5">
        <v>131</v>
      </c>
      <c r="N43" s="5">
        <v>71.5</v>
      </c>
      <c r="O43" s="5">
        <v>215</v>
      </c>
      <c r="P43" s="5">
        <v>3.5569999999999999</v>
      </c>
      <c r="Q43" s="5">
        <v>22</v>
      </c>
      <c r="R43" s="5">
        <v>19</v>
      </c>
      <c r="S43" s="6">
        <v>40872</v>
      </c>
      <c r="T43" s="5">
        <v>49.64500177</v>
      </c>
    </row>
    <row r="44" spans="1:20" x14ac:dyDescent="0.3">
      <c r="A44" s="4" t="s">
        <v>79</v>
      </c>
      <c r="B44" s="3" t="s">
        <v>68</v>
      </c>
      <c r="C44" s="5" t="s">
        <v>221</v>
      </c>
      <c r="D44" s="10">
        <v>101323</v>
      </c>
      <c r="E44" s="10" t="s">
        <v>35</v>
      </c>
      <c r="F44" s="11">
        <v>26310</v>
      </c>
      <c r="G44" s="11">
        <v>21436</v>
      </c>
      <c r="H44" s="12">
        <f t="shared" si="2"/>
        <v>0.81474724439376667</v>
      </c>
      <c r="I44" s="12" t="str">
        <f t="shared" si="1"/>
        <v>GOOD</v>
      </c>
      <c r="J44" s="5">
        <v>5.2</v>
      </c>
      <c r="K44" s="5">
        <v>230</v>
      </c>
      <c r="L44" s="5" t="str" cm="1">
        <f t="array" ref="L44">_xlfn.IFS(K44&gt;299,"High HP",K44&gt;99,"Medium HP",K44&lt;100,"Low HP")</f>
        <v>Medium HP</v>
      </c>
      <c r="M44" s="5">
        <v>115.7</v>
      </c>
      <c r="N44" s="5">
        <v>71.7</v>
      </c>
      <c r="O44" s="5">
        <v>193.5</v>
      </c>
      <c r="P44" s="5">
        <v>4.3940000000000001</v>
      </c>
      <c r="Q44" s="5">
        <v>25</v>
      </c>
      <c r="R44" s="5">
        <v>17</v>
      </c>
      <c r="S44" s="6">
        <v>41087</v>
      </c>
      <c r="T44" s="5">
        <v>92.85412522</v>
      </c>
    </row>
    <row r="45" spans="1:20" x14ac:dyDescent="0.3">
      <c r="A45" s="4" t="s">
        <v>80</v>
      </c>
      <c r="B45" s="3" t="s">
        <v>68</v>
      </c>
      <c r="C45" s="5" t="s">
        <v>221</v>
      </c>
      <c r="D45" s="10">
        <v>181749</v>
      </c>
      <c r="E45" s="10" t="s">
        <v>19</v>
      </c>
      <c r="F45" s="11">
        <v>19565</v>
      </c>
      <c r="G45" s="11">
        <v>12025</v>
      </c>
      <c r="H45" s="12">
        <f t="shared" si="2"/>
        <v>0.61461794019933558</v>
      </c>
      <c r="I45" s="12" t="str">
        <f t="shared" si="1"/>
        <v>POOR</v>
      </c>
      <c r="J45" s="5">
        <v>2.4</v>
      </c>
      <c r="K45" s="5">
        <v>150</v>
      </c>
      <c r="L45" s="5" t="str" cm="1">
        <f t="array" ref="L45">_xlfn.IFS(K45&gt;299,"High HP",K45&gt;99,"Medium HP",K45&lt;100,"Low HP")</f>
        <v>Medium HP</v>
      </c>
      <c r="M45" s="5">
        <v>113.3</v>
      </c>
      <c r="N45" s="5">
        <v>76.8</v>
      </c>
      <c r="O45" s="5">
        <v>186.3</v>
      </c>
      <c r="P45" s="5">
        <v>3.5329999999999999</v>
      </c>
      <c r="Q45" s="5">
        <v>20</v>
      </c>
      <c r="R45" s="5">
        <v>24</v>
      </c>
      <c r="S45" s="6">
        <v>40787</v>
      </c>
      <c r="T45" s="5">
        <v>61.227000310000001</v>
      </c>
    </row>
    <row r="46" spans="1:20" x14ac:dyDescent="0.3">
      <c r="A46" s="4" t="s">
        <v>82</v>
      </c>
      <c r="B46" s="3" t="s">
        <v>81</v>
      </c>
      <c r="C46" s="5" t="s">
        <v>220</v>
      </c>
      <c r="D46" s="10">
        <v>70227</v>
      </c>
      <c r="E46" s="10" t="s">
        <v>47</v>
      </c>
      <c r="F46" s="11">
        <v>12070</v>
      </c>
      <c r="G46" s="11">
        <v>7425</v>
      </c>
      <c r="H46" s="12">
        <f t="shared" si="2"/>
        <v>0.61516155758077884</v>
      </c>
      <c r="I46" s="12" t="str">
        <f t="shared" si="1"/>
        <v>POOR</v>
      </c>
      <c r="J46" s="5">
        <v>2</v>
      </c>
      <c r="K46" s="5">
        <v>110</v>
      </c>
      <c r="L46" s="5" t="str" cm="1">
        <f t="array" ref="L46">_xlfn.IFS(K46&gt;299,"High HP",K46&gt;99,"Medium HP",K46&lt;100,"Low HP")</f>
        <v>Medium HP</v>
      </c>
      <c r="M46" s="5">
        <v>98.4</v>
      </c>
      <c r="N46" s="5">
        <v>67</v>
      </c>
      <c r="O46" s="5">
        <v>174.7</v>
      </c>
      <c r="P46" s="5">
        <v>2.468</v>
      </c>
      <c r="Q46" s="5">
        <v>12.7</v>
      </c>
      <c r="R46" s="5">
        <v>30</v>
      </c>
      <c r="S46" s="6">
        <v>40999</v>
      </c>
      <c r="T46" s="5">
        <v>44.083709460000001</v>
      </c>
    </row>
    <row r="47" spans="1:20" x14ac:dyDescent="0.3">
      <c r="A47" s="4" t="s">
        <v>83</v>
      </c>
      <c r="B47" s="3" t="s">
        <v>81</v>
      </c>
      <c r="C47" s="5" t="s">
        <v>220</v>
      </c>
      <c r="D47" s="10">
        <v>113369</v>
      </c>
      <c r="E47" s="10" t="s">
        <v>45</v>
      </c>
      <c r="F47" s="11">
        <v>21560</v>
      </c>
      <c r="G47" s="11">
        <v>12760</v>
      </c>
      <c r="H47" s="12">
        <f t="shared" si="2"/>
        <v>0.59183673469387754</v>
      </c>
      <c r="I47" s="12" t="str">
        <f t="shared" si="1"/>
        <v>POOR</v>
      </c>
      <c r="J47" s="5">
        <v>3.8</v>
      </c>
      <c r="K47" s="5">
        <v>190</v>
      </c>
      <c r="L47" s="5" t="str" cm="1">
        <f t="array" ref="L47">_xlfn.IFS(K47&gt;299,"High HP",K47&gt;99,"Medium HP",K47&lt;100,"Low HP")</f>
        <v>Medium HP</v>
      </c>
      <c r="M47" s="5">
        <v>101.3</v>
      </c>
      <c r="N47" s="5">
        <v>73.099999999999994</v>
      </c>
      <c r="O47" s="5">
        <v>183.2</v>
      </c>
      <c r="P47" s="5">
        <v>3.2029999999999998</v>
      </c>
      <c r="Q47" s="5">
        <v>15.7</v>
      </c>
      <c r="R47" s="5">
        <v>24</v>
      </c>
      <c r="S47" s="6">
        <v>40939</v>
      </c>
      <c r="T47" s="5">
        <v>76.509184559999994</v>
      </c>
    </row>
    <row r="48" spans="1:20" x14ac:dyDescent="0.3">
      <c r="A48" s="4" t="s">
        <v>84</v>
      </c>
      <c r="B48" s="3" t="s">
        <v>81</v>
      </c>
      <c r="C48" s="5" t="s">
        <v>220</v>
      </c>
      <c r="D48" s="10">
        <v>35068</v>
      </c>
      <c r="E48" s="10" t="s">
        <v>45</v>
      </c>
      <c r="F48" s="11">
        <v>17035</v>
      </c>
      <c r="G48" s="11">
        <v>8835</v>
      </c>
      <c r="H48" s="12">
        <f t="shared" si="2"/>
        <v>0.5186380980334605</v>
      </c>
      <c r="I48" s="12" t="str">
        <f t="shared" si="1"/>
        <v>POOR</v>
      </c>
      <c r="J48" s="5">
        <v>2.5</v>
      </c>
      <c r="K48" s="5">
        <v>170</v>
      </c>
      <c r="L48" s="5" t="str" cm="1">
        <f t="array" ref="L48">_xlfn.IFS(K48&gt;299,"High HP",K48&gt;99,"Medium HP",K48&lt;100,"Low HP")</f>
        <v>Medium HP</v>
      </c>
      <c r="M48" s="5">
        <v>106.5</v>
      </c>
      <c r="N48" s="5">
        <v>69.099999999999994</v>
      </c>
      <c r="O48" s="5">
        <v>184.6</v>
      </c>
      <c r="P48" s="5">
        <v>2.7690000000000001</v>
      </c>
      <c r="Q48" s="5">
        <v>15</v>
      </c>
      <c r="R48" s="5">
        <v>25</v>
      </c>
      <c r="S48" s="6">
        <v>41141</v>
      </c>
      <c r="T48" s="5">
        <v>67.351010720000005</v>
      </c>
    </row>
    <row r="49" spans="1:20" x14ac:dyDescent="0.3">
      <c r="A49" s="4" t="s">
        <v>85</v>
      </c>
      <c r="B49" s="3" t="s">
        <v>81</v>
      </c>
      <c r="C49" s="5" t="s">
        <v>220</v>
      </c>
      <c r="D49" s="10">
        <v>245815</v>
      </c>
      <c r="E49" s="10" t="s">
        <v>45</v>
      </c>
      <c r="F49" s="11">
        <v>17885</v>
      </c>
      <c r="G49" s="11">
        <v>10055</v>
      </c>
      <c r="H49" s="12">
        <f t="shared" si="2"/>
        <v>0.56220296337713171</v>
      </c>
      <c r="I49" s="12" t="str">
        <f t="shared" si="1"/>
        <v>POOR</v>
      </c>
      <c r="J49" s="5">
        <v>3</v>
      </c>
      <c r="K49" s="5">
        <v>155</v>
      </c>
      <c r="L49" s="5" t="str" cm="1">
        <f t="array" ref="L49">_xlfn.IFS(K49&gt;299,"High HP",K49&gt;99,"Medium HP",K49&lt;100,"Low HP")</f>
        <v>Medium HP</v>
      </c>
      <c r="M49" s="5">
        <v>108.5</v>
      </c>
      <c r="N49" s="5">
        <v>73</v>
      </c>
      <c r="O49" s="5">
        <v>197.6</v>
      </c>
      <c r="P49" s="5">
        <v>3.3679999999999999</v>
      </c>
      <c r="Q49" s="5">
        <v>16</v>
      </c>
      <c r="R49" s="5">
        <v>24</v>
      </c>
      <c r="S49" s="6">
        <v>40897</v>
      </c>
      <c r="T49" s="5">
        <v>62.503739500000002</v>
      </c>
    </row>
    <row r="50" spans="1:20" x14ac:dyDescent="0.3">
      <c r="A50" s="4" t="s">
        <v>86</v>
      </c>
      <c r="B50" s="3" t="s">
        <v>81</v>
      </c>
      <c r="C50" s="5" t="s">
        <v>220</v>
      </c>
      <c r="D50" s="10">
        <v>175670</v>
      </c>
      <c r="E50" s="10" t="s">
        <v>45</v>
      </c>
      <c r="F50" s="11">
        <v>12315</v>
      </c>
      <c r="G50" s="11">
        <v>8670</v>
      </c>
      <c r="H50" s="12">
        <f t="shared" si="2"/>
        <v>0.7040194884287454</v>
      </c>
      <c r="I50" s="12" t="str">
        <f t="shared" si="1"/>
        <v>GOOD</v>
      </c>
      <c r="J50" s="5">
        <v>2</v>
      </c>
      <c r="K50" s="5">
        <v>107</v>
      </c>
      <c r="L50" s="5" t="str" cm="1">
        <f t="array" ref="L50">_xlfn.IFS(K50&gt;299,"High HP",K50&gt;99,"Medium HP",K50&lt;100,"Low HP")</f>
        <v>Medium HP</v>
      </c>
      <c r="M50" s="5">
        <v>103</v>
      </c>
      <c r="N50" s="5">
        <v>66.900000000000006</v>
      </c>
      <c r="O50" s="5">
        <v>174.8</v>
      </c>
      <c r="P50" s="5">
        <v>2.5640000000000001</v>
      </c>
      <c r="Q50" s="5">
        <v>13.2</v>
      </c>
      <c r="R50" s="5">
        <v>30</v>
      </c>
      <c r="S50" s="6">
        <v>41112</v>
      </c>
      <c r="T50" s="5">
        <v>43.117132009999999</v>
      </c>
    </row>
    <row r="51" spans="1:20" x14ac:dyDescent="0.3">
      <c r="A51" s="4" t="s">
        <v>87</v>
      </c>
      <c r="B51" s="3" t="s">
        <v>81</v>
      </c>
      <c r="C51" s="5" t="s">
        <v>220</v>
      </c>
      <c r="D51" s="10">
        <v>63403</v>
      </c>
      <c r="E51" s="10" t="s">
        <v>19</v>
      </c>
      <c r="F51" s="11">
        <v>22195</v>
      </c>
      <c r="G51" s="11">
        <v>14210</v>
      </c>
      <c r="H51" s="12">
        <f t="shared" si="2"/>
        <v>0.64023428700157692</v>
      </c>
      <c r="I51" s="12" t="str">
        <f t="shared" si="1"/>
        <v>POOR</v>
      </c>
      <c r="J51" s="5">
        <v>4.5999999999999996</v>
      </c>
      <c r="K51" s="5">
        <v>200</v>
      </c>
      <c r="L51" s="5" t="str" cm="1">
        <f t="array" ref="L51">_xlfn.IFS(K51&gt;299,"High HP",K51&gt;99,"Medium HP",K51&lt;100,"Low HP")</f>
        <v>Medium HP</v>
      </c>
      <c r="M51" s="5">
        <v>114.7</v>
      </c>
      <c r="N51" s="5">
        <v>78.2</v>
      </c>
      <c r="O51" s="5">
        <v>212</v>
      </c>
      <c r="P51" s="5">
        <v>3.9079999999999999</v>
      </c>
      <c r="Q51" s="5">
        <v>19</v>
      </c>
      <c r="R51" s="5">
        <v>21</v>
      </c>
      <c r="S51" s="6">
        <v>40812</v>
      </c>
      <c r="T51" s="5">
        <v>80.499536710000001</v>
      </c>
    </row>
    <row r="52" spans="1:20" x14ac:dyDescent="0.3">
      <c r="A52" s="4" t="s">
        <v>88</v>
      </c>
      <c r="B52" s="3" t="s">
        <v>81</v>
      </c>
      <c r="C52" s="5" t="s">
        <v>221</v>
      </c>
      <c r="D52" s="10">
        <v>276747</v>
      </c>
      <c r="E52" s="10" t="s">
        <v>19</v>
      </c>
      <c r="F52" s="11">
        <v>31930</v>
      </c>
      <c r="G52" s="11">
        <v>16640</v>
      </c>
      <c r="H52" s="12">
        <f t="shared" si="2"/>
        <v>0.52113999373629816</v>
      </c>
      <c r="I52" s="12" t="str">
        <f t="shared" si="1"/>
        <v>POOR</v>
      </c>
      <c r="J52" s="5">
        <v>4</v>
      </c>
      <c r="K52" s="5">
        <v>210</v>
      </c>
      <c r="L52" s="5" t="str" cm="1">
        <f t="array" ref="L52">_xlfn.IFS(K52&gt;299,"High HP",K52&gt;99,"Medium HP",K52&lt;100,"Low HP")</f>
        <v>Medium HP</v>
      </c>
      <c r="M52" s="5">
        <v>111.6</v>
      </c>
      <c r="N52" s="5">
        <v>70.2</v>
      </c>
      <c r="O52" s="5">
        <v>190.7</v>
      </c>
      <c r="P52" s="5">
        <v>3.8759999999999999</v>
      </c>
      <c r="Q52" s="5">
        <v>21</v>
      </c>
      <c r="R52" s="5">
        <v>19</v>
      </c>
      <c r="S52" s="6">
        <v>41024</v>
      </c>
      <c r="T52" s="5">
        <v>87.635495779999999</v>
      </c>
    </row>
    <row r="53" spans="1:20" x14ac:dyDescent="0.3">
      <c r="A53" s="4" t="s">
        <v>89</v>
      </c>
      <c r="B53" s="3" t="s">
        <v>81</v>
      </c>
      <c r="C53" s="5" t="s">
        <v>221</v>
      </c>
      <c r="D53" s="10">
        <v>155787</v>
      </c>
      <c r="E53" s="10" t="s">
        <v>54</v>
      </c>
      <c r="F53" s="11">
        <v>21410</v>
      </c>
      <c r="G53" s="11">
        <v>13175</v>
      </c>
      <c r="H53" s="12">
        <f t="shared" si="2"/>
        <v>0.6153666510976179</v>
      </c>
      <c r="I53" s="12" t="str">
        <f t="shared" si="1"/>
        <v>POOR</v>
      </c>
      <c r="J53" s="5">
        <v>3</v>
      </c>
      <c r="K53" s="5">
        <v>150</v>
      </c>
      <c r="L53" s="5" t="str" cm="1">
        <f t="array" ref="L53">_xlfn.IFS(K53&gt;299,"High HP",K53&gt;99,"Medium HP",K53&lt;100,"Low HP")</f>
        <v>Medium HP</v>
      </c>
      <c r="M53" s="5">
        <v>120.7</v>
      </c>
      <c r="N53" s="5">
        <v>76.599999999999994</v>
      </c>
      <c r="O53" s="5">
        <v>200.9</v>
      </c>
      <c r="P53" s="5">
        <v>3.7610000000000001</v>
      </c>
      <c r="Q53" s="5">
        <v>26</v>
      </c>
      <c r="R53" s="5">
        <v>21</v>
      </c>
      <c r="S53" s="6">
        <v>40964</v>
      </c>
      <c r="T53" s="5">
        <v>62.095048390000002</v>
      </c>
    </row>
    <row r="54" spans="1:20" x14ac:dyDescent="0.3">
      <c r="A54" s="4" t="s">
        <v>90</v>
      </c>
      <c r="B54" s="3" t="s">
        <v>81</v>
      </c>
      <c r="C54" s="5" t="s">
        <v>221</v>
      </c>
      <c r="D54" s="10">
        <v>125338</v>
      </c>
      <c r="E54" s="10" t="s">
        <v>54</v>
      </c>
      <c r="F54" s="11">
        <v>36135</v>
      </c>
      <c r="G54" s="11">
        <v>23575</v>
      </c>
      <c r="H54" s="12">
        <f t="shared" si="2"/>
        <v>0.65241455652414559</v>
      </c>
      <c r="I54" s="12" t="str">
        <f t="shared" si="1"/>
        <v>POOR</v>
      </c>
      <c r="J54" s="5">
        <v>4.5999999999999996</v>
      </c>
      <c r="K54" s="5">
        <v>240</v>
      </c>
      <c r="L54" s="5" t="str" cm="1">
        <f t="array" ref="L54">_xlfn.IFS(K54&gt;299,"High HP",K54&gt;99,"Medium HP",K54&lt;100,"Low HP")</f>
        <v>Medium HP</v>
      </c>
      <c r="M54" s="5">
        <v>119</v>
      </c>
      <c r="N54" s="5">
        <v>78.7</v>
      </c>
      <c r="O54" s="5">
        <v>204.6</v>
      </c>
      <c r="P54" s="5">
        <v>4.8079999999999998</v>
      </c>
      <c r="Q54" s="5">
        <v>26</v>
      </c>
      <c r="R54" s="5">
        <v>16</v>
      </c>
      <c r="S54" s="6">
        <v>41166</v>
      </c>
      <c r="T54" s="5">
        <v>100.0248023</v>
      </c>
    </row>
    <row r="55" spans="1:20" x14ac:dyDescent="0.3">
      <c r="A55" s="4" t="s">
        <v>91</v>
      </c>
      <c r="B55" s="3" t="s">
        <v>81</v>
      </c>
      <c r="C55" s="5" t="s">
        <v>221</v>
      </c>
      <c r="D55" s="10">
        <v>220650</v>
      </c>
      <c r="E55" s="10" t="s">
        <v>54</v>
      </c>
      <c r="F55" s="11">
        <v>12050</v>
      </c>
      <c r="G55" s="11">
        <v>7850</v>
      </c>
      <c r="H55" s="12">
        <f t="shared" si="2"/>
        <v>0.65145228215767637</v>
      </c>
      <c r="I55" s="12" t="str">
        <f t="shared" si="1"/>
        <v>POOR</v>
      </c>
      <c r="J55" s="5">
        <v>2.5</v>
      </c>
      <c r="K55" s="5">
        <v>119</v>
      </c>
      <c r="L55" s="5" t="str" cm="1">
        <f t="array" ref="L55">_xlfn.IFS(K55&gt;299,"High HP",K55&gt;99,"Medium HP",K55&lt;100,"Low HP")</f>
        <v>Medium HP</v>
      </c>
      <c r="M55" s="5">
        <v>117.5</v>
      </c>
      <c r="N55" s="5">
        <v>69.400000000000006</v>
      </c>
      <c r="O55" s="5">
        <v>200.7</v>
      </c>
      <c r="P55" s="5">
        <v>3.0859999999999999</v>
      </c>
      <c r="Q55" s="5">
        <v>20</v>
      </c>
      <c r="R55" s="5">
        <v>23</v>
      </c>
      <c r="S55" s="6">
        <v>40922</v>
      </c>
      <c r="T55" s="5">
        <v>47.389531310000002</v>
      </c>
    </row>
    <row r="56" spans="1:20" x14ac:dyDescent="0.3">
      <c r="A56" s="4" t="s">
        <v>92</v>
      </c>
      <c r="B56" s="3" t="s">
        <v>81</v>
      </c>
      <c r="C56" s="5" t="s">
        <v>221</v>
      </c>
      <c r="D56" s="10">
        <v>540561</v>
      </c>
      <c r="E56" s="10" t="s">
        <v>22</v>
      </c>
      <c r="F56" s="11">
        <v>26935</v>
      </c>
      <c r="G56" s="11">
        <v>15075</v>
      </c>
      <c r="H56" s="12">
        <f t="shared" si="2"/>
        <v>0.55968071282717657</v>
      </c>
      <c r="I56" s="12" t="str">
        <f t="shared" si="1"/>
        <v>POOR</v>
      </c>
      <c r="J56" s="5">
        <v>4.5999999999999996</v>
      </c>
      <c r="K56" s="5">
        <v>220</v>
      </c>
      <c r="L56" s="5" t="str" cm="1">
        <f t="array" ref="L56">_xlfn.IFS(K56&gt;299,"High HP",K56&gt;99,"Medium HP",K56&lt;100,"Low HP")</f>
        <v>Medium HP</v>
      </c>
      <c r="M56" s="5">
        <v>138.5</v>
      </c>
      <c r="N56" s="5">
        <v>79.099999999999994</v>
      </c>
      <c r="O56" s="5">
        <v>224.5</v>
      </c>
      <c r="P56" s="5">
        <v>4.2409999999999997</v>
      </c>
      <c r="Q56" s="5">
        <v>25.1</v>
      </c>
      <c r="R56" s="5">
        <v>18</v>
      </c>
      <c r="S56" s="6">
        <v>41137</v>
      </c>
      <c r="T56" s="5">
        <v>89.401934729999994</v>
      </c>
    </row>
    <row r="57" spans="1:20" x14ac:dyDescent="0.3">
      <c r="A57" s="4" t="s">
        <v>94</v>
      </c>
      <c r="B57" s="3" t="s">
        <v>93</v>
      </c>
      <c r="C57" s="5" t="s">
        <v>220</v>
      </c>
      <c r="D57" s="10">
        <v>199685</v>
      </c>
      <c r="E57" s="10" t="s">
        <v>45</v>
      </c>
      <c r="F57" s="11">
        <v>12885</v>
      </c>
      <c r="G57" s="11">
        <v>9850</v>
      </c>
      <c r="H57" s="12">
        <f t="shared" si="2"/>
        <v>0.76445479239425684</v>
      </c>
      <c r="I57" s="12" t="str">
        <f t="shared" si="1"/>
        <v>GOOD</v>
      </c>
      <c r="J57" s="5">
        <v>1.6</v>
      </c>
      <c r="K57" s="5">
        <v>106</v>
      </c>
      <c r="L57" s="5" t="str" cm="1">
        <f t="array" ref="L57">_xlfn.IFS(K57&gt;299,"High HP",K57&gt;99,"Medium HP",K57&lt;100,"Low HP")</f>
        <v>Medium HP</v>
      </c>
      <c r="M57" s="5">
        <v>103.2</v>
      </c>
      <c r="N57" s="5">
        <v>67.099999999999994</v>
      </c>
      <c r="O57" s="5">
        <v>175.1</v>
      </c>
      <c r="P57" s="5">
        <v>2.339</v>
      </c>
      <c r="Q57" s="5">
        <v>11.9</v>
      </c>
      <c r="R57" s="5">
        <v>32</v>
      </c>
      <c r="S57" s="6">
        <v>40837</v>
      </c>
      <c r="T57" s="5">
        <v>42.879097340000001</v>
      </c>
    </row>
    <row r="58" spans="1:20" x14ac:dyDescent="0.3">
      <c r="A58" s="4" t="s">
        <v>95</v>
      </c>
      <c r="B58" s="3" t="s">
        <v>93</v>
      </c>
      <c r="C58" s="5" t="s">
        <v>220</v>
      </c>
      <c r="D58" s="10">
        <v>230902</v>
      </c>
      <c r="E58" s="10" t="s">
        <v>45</v>
      </c>
      <c r="F58" s="11">
        <v>15350</v>
      </c>
      <c r="G58" s="11">
        <v>13210</v>
      </c>
      <c r="H58" s="12">
        <f t="shared" si="2"/>
        <v>0.86058631921824102</v>
      </c>
      <c r="I58" s="12" t="str">
        <f t="shared" si="1"/>
        <v>GOOD</v>
      </c>
      <c r="J58" s="5">
        <v>2.2999999999999998</v>
      </c>
      <c r="K58" s="5">
        <v>135</v>
      </c>
      <c r="L58" s="5" t="str" cm="1">
        <f t="array" ref="L58">_xlfn.IFS(K58&gt;299,"High HP",K58&gt;99,"Medium HP",K58&lt;100,"Low HP")</f>
        <v>Medium HP</v>
      </c>
      <c r="M58" s="5">
        <v>106.9</v>
      </c>
      <c r="N58" s="5">
        <v>70.3</v>
      </c>
      <c r="O58" s="5">
        <v>188.8</v>
      </c>
      <c r="P58" s="5">
        <v>2.9319999999999999</v>
      </c>
      <c r="Q58" s="5">
        <v>17.100000000000001</v>
      </c>
      <c r="R58" s="5">
        <v>27</v>
      </c>
      <c r="S58" s="6">
        <v>41049</v>
      </c>
      <c r="T58" s="5">
        <v>54.269548290000003</v>
      </c>
    </row>
    <row r="59" spans="1:20" x14ac:dyDescent="0.3">
      <c r="A59" s="4" t="s">
        <v>96</v>
      </c>
      <c r="B59" s="3" t="s">
        <v>93</v>
      </c>
      <c r="C59" s="5" t="s">
        <v>221</v>
      </c>
      <c r="D59" s="10">
        <v>73203</v>
      </c>
      <c r="E59" s="10" t="s">
        <v>49</v>
      </c>
      <c r="F59" s="11">
        <v>20550</v>
      </c>
      <c r="G59" s="11">
        <v>17710</v>
      </c>
      <c r="H59" s="12">
        <f t="shared" si="2"/>
        <v>0.8618004866180049</v>
      </c>
      <c r="I59" s="12" t="str">
        <f t="shared" si="1"/>
        <v>GOOD</v>
      </c>
      <c r="J59" s="5">
        <v>2</v>
      </c>
      <c r="K59" s="5">
        <v>146</v>
      </c>
      <c r="L59" s="5" t="str" cm="1">
        <f t="array" ref="L59">_xlfn.IFS(K59&gt;299,"High HP",K59&gt;99,"Medium HP",K59&lt;100,"Low HP")</f>
        <v>Medium HP</v>
      </c>
      <c r="M59" s="5">
        <v>103.2</v>
      </c>
      <c r="N59" s="5">
        <v>68.900000000000006</v>
      </c>
      <c r="O59" s="5">
        <v>177.6</v>
      </c>
      <c r="P59" s="5">
        <v>3.2189999999999999</v>
      </c>
      <c r="Q59" s="5">
        <v>15.3</v>
      </c>
      <c r="R59" s="5">
        <v>24</v>
      </c>
      <c r="S59" s="6">
        <v>40989</v>
      </c>
      <c r="T59" s="5">
        <v>60.087966620000003</v>
      </c>
    </row>
    <row r="60" spans="1:20" x14ac:dyDescent="0.3">
      <c r="A60" s="4" t="s">
        <v>97</v>
      </c>
      <c r="B60" s="3" t="s">
        <v>93</v>
      </c>
      <c r="C60" s="5" t="s">
        <v>221</v>
      </c>
      <c r="D60" s="10">
        <v>12855</v>
      </c>
      <c r="E60" s="10" t="s">
        <v>49</v>
      </c>
      <c r="F60" s="11">
        <v>26600</v>
      </c>
      <c r="G60" s="11">
        <v>17525</v>
      </c>
      <c r="H60" s="12">
        <f t="shared" si="2"/>
        <v>0.65883458646616544</v>
      </c>
      <c r="I60" s="12" t="str">
        <f t="shared" si="1"/>
        <v>POOR</v>
      </c>
      <c r="J60" s="5">
        <v>3.2</v>
      </c>
      <c r="K60" s="5">
        <v>205</v>
      </c>
      <c r="L60" s="5" t="str" cm="1">
        <f t="array" ref="L60">_xlfn.IFS(K60&gt;299,"High HP",K60&gt;99,"Medium HP",K60&lt;100,"Low HP")</f>
        <v>Medium HP</v>
      </c>
      <c r="M60" s="5">
        <v>106.4</v>
      </c>
      <c r="N60" s="5">
        <v>70.400000000000006</v>
      </c>
      <c r="O60" s="5">
        <v>178.2</v>
      </c>
      <c r="P60" s="5">
        <v>3.8570000000000002</v>
      </c>
      <c r="Q60" s="5">
        <v>21.1</v>
      </c>
      <c r="R60" s="5">
        <v>19</v>
      </c>
      <c r="S60" s="6">
        <v>41191</v>
      </c>
      <c r="T60" s="5">
        <v>83.602500800000001</v>
      </c>
    </row>
    <row r="61" spans="1:20" x14ac:dyDescent="0.3">
      <c r="A61" s="4" t="s">
        <v>98</v>
      </c>
      <c r="B61" s="3" t="s">
        <v>93</v>
      </c>
      <c r="C61" s="5" t="s">
        <v>221</v>
      </c>
      <c r="D61" s="10">
        <v>76029</v>
      </c>
      <c r="E61" s="10" t="s">
        <v>99</v>
      </c>
      <c r="F61" s="11">
        <v>26000</v>
      </c>
      <c r="G61" s="11">
        <v>19490</v>
      </c>
      <c r="H61" s="12">
        <f t="shared" si="2"/>
        <v>0.74961538461538457</v>
      </c>
      <c r="I61" s="12" t="str">
        <f t="shared" si="1"/>
        <v>GOOD</v>
      </c>
      <c r="J61" s="5">
        <v>3.5</v>
      </c>
      <c r="K61" s="5">
        <v>210</v>
      </c>
      <c r="L61" s="5" t="str" cm="1">
        <f t="array" ref="L61">_xlfn.IFS(K61&gt;299,"High HP",K61&gt;99,"Medium HP",K61&lt;100,"Low HP")</f>
        <v>Medium HP</v>
      </c>
      <c r="M61" s="5">
        <v>118.1</v>
      </c>
      <c r="N61" s="5">
        <v>75.599999999999994</v>
      </c>
      <c r="O61" s="5">
        <v>201.2</v>
      </c>
      <c r="P61" s="5">
        <v>4.2880000000000003</v>
      </c>
      <c r="Q61" s="5">
        <v>20</v>
      </c>
      <c r="R61" s="5">
        <v>23</v>
      </c>
      <c r="S61" s="6">
        <v>40947</v>
      </c>
      <c r="T61" s="5">
        <v>85.217691340000002</v>
      </c>
    </row>
    <row r="62" spans="1:20" x14ac:dyDescent="0.3">
      <c r="A62" s="4" t="s">
        <v>101</v>
      </c>
      <c r="B62" s="3" t="s">
        <v>100</v>
      </c>
      <c r="C62" s="5" t="s">
        <v>220</v>
      </c>
      <c r="D62" s="10">
        <v>41184</v>
      </c>
      <c r="E62" s="10" t="s">
        <v>19</v>
      </c>
      <c r="F62" s="11">
        <v>9699</v>
      </c>
      <c r="G62" s="11">
        <v>5860</v>
      </c>
      <c r="H62" s="12">
        <f t="shared" si="2"/>
        <v>0.6041859985565522</v>
      </c>
      <c r="I62" s="12" t="str">
        <f t="shared" si="1"/>
        <v>POOR</v>
      </c>
      <c r="J62" s="5">
        <v>1.5</v>
      </c>
      <c r="K62" s="5">
        <v>92</v>
      </c>
      <c r="L62" s="5" t="str" cm="1">
        <f t="array" ref="L62">_xlfn.IFS(K62&gt;299,"High HP",K62&gt;99,"Medium HP",K62&lt;100,"Low HP")</f>
        <v>Low HP</v>
      </c>
      <c r="M62" s="5">
        <v>96.1</v>
      </c>
      <c r="N62" s="5">
        <v>65.7</v>
      </c>
      <c r="O62" s="5">
        <v>166.7</v>
      </c>
      <c r="P62" s="5">
        <v>2.2400000000000002</v>
      </c>
      <c r="Q62" s="5">
        <v>11.9</v>
      </c>
      <c r="R62" s="5">
        <v>31</v>
      </c>
      <c r="S62" s="6">
        <v>41162</v>
      </c>
      <c r="T62" s="5">
        <v>36.672283579999998</v>
      </c>
    </row>
    <row r="63" spans="1:20" x14ac:dyDescent="0.3">
      <c r="A63" s="4" t="s">
        <v>102</v>
      </c>
      <c r="B63" s="3" t="s">
        <v>100</v>
      </c>
      <c r="C63" s="5" t="s">
        <v>220</v>
      </c>
      <c r="D63" s="10">
        <v>66692</v>
      </c>
      <c r="E63" s="10" t="s">
        <v>49</v>
      </c>
      <c r="F63" s="11">
        <v>11799</v>
      </c>
      <c r="G63" s="11">
        <v>7825</v>
      </c>
      <c r="H63" s="12">
        <f t="shared" si="2"/>
        <v>0.66319179591490807</v>
      </c>
      <c r="I63" s="12" t="str">
        <f t="shared" si="1"/>
        <v>POOR</v>
      </c>
      <c r="J63" s="5">
        <v>2</v>
      </c>
      <c r="K63" s="5">
        <v>140</v>
      </c>
      <c r="L63" s="5" t="str" cm="1">
        <f t="array" ref="L63">_xlfn.IFS(K63&gt;299,"High HP",K63&gt;99,"Medium HP",K63&lt;100,"Low HP")</f>
        <v>Medium HP</v>
      </c>
      <c r="M63" s="5">
        <v>100.4</v>
      </c>
      <c r="N63" s="5">
        <v>66.900000000000006</v>
      </c>
      <c r="O63" s="5">
        <v>174</v>
      </c>
      <c r="P63" s="5">
        <v>2.6259999999999999</v>
      </c>
      <c r="Q63" s="5">
        <v>14.5</v>
      </c>
      <c r="R63" s="5">
        <v>27</v>
      </c>
      <c r="S63" s="6">
        <v>40862</v>
      </c>
      <c r="T63" s="5">
        <v>54.590045160000003</v>
      </c>
    </row>
    <row r="64" spans="1:20" x14ac:dyDescent="0.3">
      <c r="A64" s="4" t="s">
        <v>103</v>
      </c>
      <c r="B64" s="3" t="s">
        <v>100</v>
      </c>
      <c r="C64" s="5" t="s">
        <v>220</v>
      </c>
      <c r="D64" s="10">
        <v>29450</v>
      </c>
      <c r="E64" s="10" t="s">
        <v>104</v>
      </c>
      <c r="F64" s="11">
        <v>14999</v>
      </c>
      <c r="G64" s="11">
        <v>8910</v>
      </c>
      <c r="H64" s="12">
        <f t="shared" si="2"/>
        <v>0.59403960264017597</v>
      </c>
      <c r="I64" s="12" t="str">
        <f t="shared" si="1"/>
        <v>POOR</v>
      </c>
      <c r="J64" s="5">
        <v>2.4</v>
      </c>
      <c r="K64" s="5">
        <v>148</v>
      </c>
      <c r="L64" s="5" t="str" cm="1">
        <f t="array" ref="L64">_xlfn.IFS(K64&gt;299,"High HP",K64&gt;99,"Medium HP",K64&lt;100,"Low HP")</f>
        <v>Medium HP</v>
      </c>
      <c r="M64" s="5">
        <v>106.3</v>
      </c>
      <c r="N64" s="5">
        <v>71.599999999999994</v>
      </c>
      <c r="O64" s="5">
        <v>185.4</v>
      </c>
      <c r="P64" s="5">
        <v>3.0720000000000001</v>
      </c>
      <c r="Q64" s="5">
        <v>17.2</v>
      </c>
      <c r="R64" s="5">
        <v>25</v>
      </c>
      <c r="S64" s="6">
        <v>41074</v>
      </c>
      <c r="T64" s="5">
        <v>58.758248999999999</v>
      </c>
    </row>
    <row r="65" spans="1:20" x14ac:dyDescent="0.3">
      <c r="A65" s="4" t="s">
        <v>106</v>
      </c>
      <c r="B65" s="3" t="s">
        <v>105</v>
      </c>
      <c r="C65" s="5" t="s">
        <v>220</v>
      </c>
      <c r="D65" s="10">
        <v>23713</v>
      </c>
      <c r="E65" s="10" t="s">
        <v>104</v>
      </c>
      <c r="F65" s="11">
        <v>29465</v>
      </c>
      <c r="G65" s="11">
        <v>19690</v>
      </c>
      <c r="H65" s="12">
        <f t="shared" si="2"/>
        <v>0.66825046665535381</v>
      </c>
      <c r="I65" s="12" t="str">
        <f t="shared" si="1"/>
        <v>POOR</v>
      </c>
      <c r="J65" s="5">
        <v>3</v>
      </c>
      <c r="K65" s="5">
        <v>227</v>
      </c>
      <c r="L65" s="5" t="str" cm="1">
        <f t="array" ref="L65">_xlfn.IFS(K65&gt;299,"High HP",K65&gt;99,"Medium HP",K65&lt;100,"Low HP")</f>
        <v>Medium HP</v>
      </c>
      <c r="M65" s="5">
        <v>108.3</v>
      </c>
      <c r="N65" s="5">
        <v>70.2</v>
      </c>
      <c r="O65" s="5">
        <v>193.7</v>
      </c>
      <c r="P65" s="5">
        <v>3.3420000000000001</v>
      </c>
      <c r="Q65" s="5">
        <v>18.5</v>
      </c>
      <c r="R65" s="5">
        <v>25</v>
      </c>
      <c r="S65" s="6">
        <v>41014</v>
      </c>
      <c r="T65" s="5">
        <v>92.436889230000006</v>
      </c>
    </row>
    <row r="66" spans="1:20" x14ac:dyDescent="0.3">
      <c r="A66" s="4" t="s">
        <v>108</v>
      </c>
      <c r="B66" s="3" t="s">
        <v>107</v>
      </c>
      <c r="C66" s="5" t="s">
        <v>220</v>
      </c>
      <c r="D66" s="10">
        <v>15467</v>
      </c>
      <c r="E66" s="10" t="s">
        <v>19</v>
      </c>
      <c r="F66" s="11">
        <v>42800</v>
      </c>
      <c r="G66" s="11">
        <v>33219</v>
      </c>
      <c r="H66" s="12">
        <f t="shared" si="2"/>
        <v>0.77614485981308412</v>
      </c>
      <c r="I66" s="12" t="str">
        <f t="shared" si="1"/>
        <v>GOOD</v>
      </c>
      <c r="J66" s="5">
        <v>3</v>
      </c>
      <c r="K66" s="5">
        <v>240</v>
      </c>
      <c r="L66" s="5" t="str" cm="1">
        <f t="array" ref="L66">_xlfn.IFS(K66&gt;299,"High HP",K66&gt;99,"Medium HP",K66&lt;100,"Low HP")</f>
        <v>Medium HP</v>
      </c>
      <c r="M66" s="5">
        <v>114.5</v>
      </c>
      <c r="N66" s="5">
        <v>71.599999999999994</v>
      </c>
      <c r="O66" s="5">
        <v>191.3</v>
      </c>
      <c r="P66" s="5">
        <v>3.65</v>
      </c>
      <c r="Q66" s="5">
        <v>18.399999999999999</v>
      </c>
      <c r="R66" s="5">
        <v>21</v>
      </c>
      <c r="S66" s="6">
        <v>41216</v>
      </c>
      <c r="T66" s="5">
        <v>102.17898479999999</v>
      </c>
    </row>
    <row r="67" spans="1:20" x14ac:dyDescent="0.3">
      <c r="A67" s="4" t="s">
        <v>110</v>
      </c>
      <c r="B67" s="3" t="s">
        <v>109</v>
      </c>
      <c r="C67" s="5" t="s">
        <v>221</v>
      </c>
      <c r="D67" s="10">
        <v>55557</v>
      </c>
      <c r="E67" s="10" t="s">
        <v>111</v>
      </c>
      <c r="F67" s="11">
        <v>14460</v>
      </c>
      <c r="G67" s="11">
        <v>13475</v>
      </c>
      <c r="H67" s="12">
        <f t="shared" si="2"/>
        <v>0.931881051175657</v>
      </c>
      <c r="I67" s="12" t="str">
        <f t="shared" ref="I67:I130" si="3">IF(H67&gt;69%, "GOOD", "POOR")</f>
        <v>GOOD</v>
      </c>
      <c r="J67" s="5">
        <v>2.5</v>
      </c>
      <c r="K67" s="5">
        <v>120</v>
      </c>
      <c r="L67" s="5" t="str" cm="1">
        <f t="array" ref="L67">_xlfn.IFS(K67&gt;299,"High HP",K67&gt;99,"Medium HP",K67&lt;100,"Low HP")</f>
        <v>Medium HP</v>
      </c>
      <c r="M67" s="5">
        <v>93.4</v>
      </c>
      <c r="N67" s="5">
        <v>66.7</v>
      </c>
      <c r="O67" s="5">
        <v>152</v>
      </c>
      <c r="P67" s="5">
        <v>3.0449999999999999</v>
      </c>
      <c r="Q67" s="5">
        <v>19</v>
      </c>
      <c r="R67" s="5">
        <v>17</v>
      </c>
      <c r="S67" s="6">
        <v>40972</v>
      </c>
      <c r="T67" s="5">
        <v>48.672897910000003</v>
      </c>
    </row>
    <row r="68" spans="1:20" x14ac:dyDescent="0.3">
      <c r="A68" s="4" t="s">
        <v>112</v>
      </c>
      <c r="B68" s="3" t="s">
        <v>109</v>
      </c>
      <c r="C68" s="5" t="s">
        <v>221</v>
      </c>
      <c r="D68" s="10">
        <v>80556</v>
      </c>
      <c r="E68" s="10" t="s">
        <v>45</v>
      </c>
      <c r="F68" s="11">
        <v>21620</v>
      </c>
      <c r="G68" s="11">
        <v>13775</v>
      </c>
      <c r="H68" s="12">
        <f t="shared" si="2"/>
        <v>0.63714153561517117</v>
      </c>
      <c r="I68" s="12" t="str">
        <f t="shared" si="3"/>
        <v>POOR</v>
      </c>
      <c r="J68" s="5">
        <v>4</v>
      </c>
      <c r="K68" s="5">
        <v>190</v>
      </c>
      <c r="L68" s="5" t="str" cm="1">
        <f t="array" ref="L68">_xlfn.IFS(K68&gt;299,"High HP",K68&gt;99,"Medium HP",K68&lt;100,"Low HP")</f>
        <v>Medium HP</v>
      </c>
      <c r="M68" s="5">
        <v>101.4</v>
      </c>
      <c r="N68" s="5">
        <v>69.400000000000006</v>
      </c>
      <c r="O68" s="5">
        <v>167.5</v>
      </c>
      <c r="P68" s="5">
        <v>3.194</v>
      </c>
      <c r="Q68" s="5">
        <v>20</v>
      </c>
      <c r="R68" s="5">
        <v>20</v>
      </c>
      <c r="S68" s="6">
        <v>41187</v>
      </c>
      <c r="T68" s="5">
        <v>76.584439619999998</v>
      </c>
    </row>
    <row r="69" spans="1:20" x14ac:dyDescent="0.3">
      <c r="A69" s="4" t="s">
        <v>113</v>
      </c>
      <c r="B69" s="3" t="s">
        <v>109</v>
      </c>
      <c r="C69" s="5" t="s">
        <v>221</v>
      </c>
      <c r="D69" s="10">
        <v>157040</v>
      </c>
      <c r="E69" s="10" t="s">
        <v>19</v>
      </c>
      <c r="F69" s="11">
        <v>26895</v>
      </c>
      <c r="G69" s="11">
        <v>18810</v>
      </c>
      <c r="H69" s="12">
        <f t="shared" si="2"/>
        <v>0.69938650306748462</v>
      </c>
      <c r="I69" s="12" t="str">
        <f t="shared" si="3"/>
        <v>GOOD</v>
      </c>
      <c r="J69" s="5">
        <v>4</v>
      </c>
      <c r="K69" s="5">
        <v>195</v>
      </c>
      <c r="L69" s="5" t="str" cm="1">
        <f t="array" ref="L69">_xlfn.IFS(K69&gt;299,"High HP",K69&gt;99,"Medium HP",K69&lt;100,"Low HP")</f>
        <v>Medium HP</v>
      </c>
      <c r="M69" s="5">
        <v>105.9</v>
      </c>
      <c r="N69" s="5">
        <v>72.3</v>
      </c>
      <c r="O69" s="5">
        <v>181.5</v>
      </c>
      <c r="P69" s="5">
        <v>3.88</v>
      </c>
      <c r="Q69" s="5">
        <v>20.5</v>
      </c>
      <c r="R69" s="5">
        <v>19</v>
      </c>
      <c r="S69" s="6">
        <v>40887</v>
      </c>
      <c r="T69" s="5">
        <v>80.387779120000005</v>
      </c>
    </row>
    <row r="70" spans="1:20" x14ac:dyDescent="0.3">
      <c r="A70" s="4" t="s">
        <v>115</v>
      </c>
      <c r="B70" s="3" t="s">
        <v>114</v>
      </c>
      <c r="C70" s="5" t="s">
        <v>220</v>
      </c>
      <c r="D70" s="10">
        <v>24072</v>
      </c>
      <c r="E70" s="10" t="s">
        <v>19</v>
      </c>
      <c r="F70" s="11">
        <v>31505</v>
      </c>
      <c r="G70" s="11">
        <v>26975</v>
      </c>
      <c r="H70" s="12">
        <f t="shared" si="2"/>
        <v>0.85621329947627356</v>
      </c>
      <c r="I70" s="12" t="str">
        <f t="shared" si="3"/>
        <v>GOOD</v>
      </c>
      <c r="J70" s="5">
        <v>3</v>
      </c>
      <c r="K70" s="5">
        <v>210</v>
      </c>
      <c r="L70" s="5" t="str" cm="1">
        <f t="array" ref="L70">_xlfn.IFS(K70&gt;299,"High HP",K70&gt;99,"Medium HP",K70&lt;100,"Low HP")</f>
        <v>Medium HP</v>
      </c>
      <c r="M70" s="5">
        <v>105.1</v>
      </c>
      <c r="N70" s="5">
        <v>70.5</v>
      </c>
      <c r="O70" s="5">
        <v>190.2</v>
      </c>
      <c r="P70" s="5">
        <v>3.3730000000000002</v>
      </c>
      <c r="Q70" s="5">
        <v>18.5</v>
      </c>
      <c r="R70" s="5">
        <v>23</v>
      </c>
      <c r="S70" s="6">
        <v>41099</v>
      </c>
      <c r="T70" s="5">
        <v>87.211001039999999</v>
      </c>
    </row>
    <row r="71" spans="1:20" x14ac:dyDescent="0.3">
      <c r="A71" s="4" t="s">
        <v>116</v>
      </c>
      <c r="B71" s="3" t="s">
        <v>114</v>
      </c>
      <c r="C71" s="5" t="s">
        <v>220</v>
      </c>
      <c r="D71" s="10">
        <v>12698</v>
      </c>
      <c r="E71" s="10" t="s">
        <v>45</v>
      </c>
      <c r="F71" s="11">
        <v>37805</v>
      </c>
      <c r="G71" s="11">
        <v>32075.000000000004</v>
      </c>
      <c r="H71" s="12">
        <f t="shared" si="2"/>
        <v>0.8484327469911388</v>
      </c>
      <c r="I71" s="12" t="str">
        <f t="shared" si="3"/>
        <v>GOOD</v>
      </c>
      <c r="J71" s="5">
        <v>3</v>
      </c>
      <c r="K71" s="5">
        <v>225</v>
      </c>
      <c r="L71" s="5" t="str" cm="1">
        <f t="array" ref="L71">_xlfn.IFS(K71&gt;299,"High HP",K71&gt;99,"Medium HP",K71&lt;100,"Low HP")</f>
        <v>Medium HP</v>
      </c>
      <c r="M71" s="5">
        <v>110.2</v>
      </c>
      <c r="N71" s="5">
        <v>70.900000000000006</v>
      </c>
      <c r="O71" s="5">
        <v>189.2</v>
      </c>
      <c r="P71" s="5">
        <v>3.6379999999999999</v>
      </c>
      <c r="Q71" s="5">
        <v>19.8</v>
      </c>
      <c r="R71" s="5">
        <v>23</v>
      </c>
      <c r="S71" s="6">
        <v>41039</v>
      </c>
      <c r="T71" s="5">
        <v>94.946698400000002</v>
      </c>
    </row>
    <row r="72" spans="1:20" x14ac:dyDescent="0.3">
      <c r="A72" s="4" t="s">
        <v>117</v>
      </c>
      <c r="B72" s="3" t="s">
        <v>114</v>
      </c>
      <c r="C72" s="5" t="s">
        <v>220</v>
      </c>
      <c r="D72" s="10">
        <v>3334</v>
      </c>
      <c r="E72" s="10" t="s">
        <v>19</v>
      </c>
      <c r="F72" s="11">
        <v>46305</v>
      </c>
      <c r="G72" s="11">
        <v>38955</v>
      </c>
      <c r="H72" s="12">
        <f t="shared" si="2"/>
        <v>0.84126984126984128</v>
      </c>
      <c r="I72" s="12" t="str">
        <f t="shared" si="3"/>
        <v>GOOD</v>
      </c>
      <c r="J72" s="5">
        <v>4</v>
      </c>
      <c r="K72" s="5">
        <v>300</v>
      </c>
      <c r="L72" s="5" t="str" cm="1">
        <f t="array" ref="L72">_xlfn.IFS(K72&gt;299,"High HP",K72&gt;99,"Medium HP",K72&lt;100,"Low HP")</f>
        <v>High HP</v>
      </c>
      <c r="M72" s="5">
        <v>110.2</v>
      </c>
      <c r="N72" s="5">
        <v>70.900000000000006</v>
      </c>
      <c r="O72" s="5">
        <v>189.2</v>
      </c>
      <c r="P72" s="5">
        <v>3.6930000000000001</v>
      </c>
      <c r="Q72" s="5">
        <v>19.8</v>
      </c>
      <c r="R72" s="5">
        <v>21</v>
      </c>
      <c r="S72" s="6">
        <v>41241</v>
      </c>
      <c r="T72" s="5">
        <v>125.0133574</v>
      </c>
    </row>
    <row r="73" spans="1:20" x14ac:dyDescent="0.3">
      <c r="A73" s="4" t="s">
        <v>118</v>
      </c>
      <c r="B73" s="3" t="s">
        <v>114</v>
      </c>
      <c r="C73" s="5" t="s">
        <v>220</v>
      </c>
      <c r="D73" s="10">
        <v>6375</v>
      </c>
      <c r="E73" s="10" t="s">
        <v>19</v>
      </c>
      <c r="F73" s="11">
        <v>54005</v>
      </c>
      <c r="G73" s="11">
        <v>40375</v>
      </c>
      <c r="H73" s="12">
        <f t="shared" si="2"/>
        <v>0.74761596148504772</v>
      </c>
      <c r="I73" s="12" t="str">
        <f t="shared" si="3"/>
        <v>GOOD</v>
      </c>
      <c r="J73" s="5">
        <v>4</v>
      </c>
      <c r="K73" s="5">
        <v>290</v>
      </c>
      <c r="L73" s="5" t="str" cm="1">
        <f t="array" ref="L73">_xlfn.IFS(K73&gt;299,"High HP",K73&gt;99,"Medium HP",K73&lt;100,"Low HP")</f>
        <v>Medium HP</v>
      </c>
      <c r="M73" s="5">
        <v>112.2</v>
      </c>
      <c r="N73" s="5">
        <v>72</v>
      </c>
      <c r="O73" s="5">
        <v>196.7</v>
      </c>
      <c r="P73" s="5">
        <v>3.89</v>
      </c>
      <c r="Q73" s="5">
        <v>22.5</v>
      </c>
      <c r="R73" s="5">
        <v>22</v>
      </c>
      <c r="S73" s="6">
        <v>40997</v>
      </c>
      <c r="T73" s="5">
        <v>124.44671630000001</v>
      </c>
    </row>
    <row r="74" spans="1:20" x14ac:dyDescent="0.3">
      <c r="A74" s="4" t="s">
        <v>119</v>
      </c>
      <c r="B74" s="3" t="s">
        <v>114</v>
      </c>
      <c r="C74" s="5" t="s">
        <v>221</v>
      </c>
      <c r="D74" s="10">
        <v>9126</v>
      </c>
      <c r="E74" s="10" t="s">
        <v>47</v>
      </c>
      <c r="F74" s="11">
        <v>60105</v>
      </c>
      <c r="G74" s="11">
        <v>43870</v>
      </c>
      <c r="H74" s="12">
        <f t="shared" si="2"/>
        <v>0.72988936028616591</v>
      </c>
      <c r="I74" s="12" t="str">
        <f t="shared" si="3"/>
        <v>GOOD</v>
      </c>
      <c r="J74" s="5">
        <v>4.7</v>
      </c>
      <c r="K74" s="5">
        <v>230</v>
      </c>
      <c r="L74" s="5" t="str" cm="1">
        <f t="array" ref="L74">_xlfn.IFS(K74&gt;299,"High HP",K74&gt;99,"Medium HP",K74&lt;100,"Low HP")</f>
        <v>Medium HP</v>
      </c>
      <c r="M74" s="5">
        <v>112.2</v>
      </c>
      <c r="N74" s="5">
        <v>76.400000000000006</v>
      </c>
      <c r="O74" s="5">
        <v>192.5</v>
      </c>
      <c r="P74" s="5">
        <v>5.4009999999999998</v>
      </c>
      <c r="Q74" s="5">
        <v>25.4</v>
      </c>
      <c r="R74" s="5">
        <v>15</v>
      </c>
      <c r="S74" s="6">
        <v>41212</v>
      </c>
      <c r="T74" s="5">
        <v>105.760458</v>
      </c>
    </row>
    <row r="75" spans="1:20" x14ac:dyDescent="0.3">
      <c r="A75" s="4" t="s">
        <v>120</v>
      </c>
      <c r="B75" s="3" t="s">
        <v>114</v>
      </c>
      <c r="C75" s="5" t="s">
        <v>221</v>
      </c>
      <c r="D75" s="10">
        <v>51238</v>
      </c>
      <c r="E75" s="10" t="s">
        <v>45</v>
      </c>
      <c r="F75" s="11">
        <v>34605</v>
      </c>
      <c r="G75" s="11">
        <v>29140</v>
      </c>
      <c r="H75" s="12">
        <f t="shared" si="2"/>
        <v>0.84207484467562488</v>
      </c>
      <c r="I75" s="12" t="str">
        <f t="shared" si="3"/>
        <v>GOOD</v>
      </c>
      <c r="J75" s="5">
        <v>3</v>
      </c>
      <c r="K75" s="5">
        <v>220</v>
      </c>
      <c r="L75" s="5" t="str" cm="1">
        <f t="array" ref="L75">_xlfn.IFS(K75&gt;299,"High HP",K75&gt;99,"Medium HP",K75&lt;100,"Low HP")</f>
        <v>Medium HP</v>
      </c>
      <c r="M75" s="5">
        <v>103</v>
      </c>
      <c r="N75" s="5">
        <v>71.5</v>
      </c>
      <c r="O75" s="5">
        <v>180.1</v>
      </c>
      <c r="P75" s="5">
        <v>3.9</v>
      </c>
      <c r="Q75" s="5">
        <v>17.2</v>
      </c>
      <c r="R75" s="5">
        <v>21</v>
      </c>
      <c r="S75" s="6">
        <v>40912</v>
      </c>
      <c r="T75" s="5">
        <v>91.943801559999997</v>
      </c>
    </row>
    <row r="76" spans="1:20" x14ac:dyDescent="0.3">
      <c r="A76" s="4" t="s">
        <v>122</v>
      </c>
      <c r="B76" s="3" t="s">
        <v>121</v>
      </c>
      <c r="C76" s="5" t="s">
        <v>220</v>
      </c>
      <c r="D76" s="10">
        <v>13798</v>
      </c>
      <c r="E76" s="10" t="s">
        <v>19</v>
      </c>
      <c r="F76" s="11">
        <v>39080</v>
      </c>
      <c r="G76" s="11">
        <v>20525</v>
      </c>
      <c r="H76" s="12">
        <f t="shared" si="2"/>
        <v>0.52520470829068577</v>
      </c>
      <c r="I76" s="12" t="str">
        <f t="shared" si="3"/>
        <v>POOR</v>
      </c>
      <c r="J76" s="5">
        <v>4.5999999999999996</v>
      </c>
      <c r="K76" s="5">
        <v>275</v>
      </c>
      <c r="L76" s="5" t="str" cm="1">
        <f t="array" ref="L76">_xlfn.IFS(K76&gt;299,"High HP",K76&gt;99,"Medium HP",K76&lt;100,"Low HP")</f>
        <v>Medium HP</v>
      </c>
      <c r="M76" s="5">
        <v>109</v>
      </c>
      <c r="N76" s="5">
        <v>73.599999999999994</v>
      </c>
      <c r="O76" s="5">
        <v>208.5</v>
      </c>
      <c r="P76" s="5">
        <v>3.8679999999999999</v>
      </c>
      <c r="Q76" s="5">
        <v>20</v>
      </c>
      <c r="R76" s="5">
        <v>22</v>
      </c>
      <c r="S76" s="6">
        <v>41124</v>
      </c>
      <c r="T76" s="5">
        <v>113.5402069</v>
      </c>
    </row>
    <row r="77" spans="1:20" x14ac:dyDescent="0.3">
      <c r="A77" s="4" t="s">
        <v>123</v>
      </c>
      <c r="B77" s="3" t="s">
        <v>121</v>
      </c>
      <c r="C77" s="5" t="s">
        <v>220</v>
      </c>
      <c r="D77" s="10">
        <v>48911</v>
      </c>
      <c r="E77" s="10" t="s">
        <v>19</v>
      </c>
      <c r="F77" s="11">
        <v>43330</v>
      </c>
      <c r="G77" s="11">
        <v>21725</v>
      </c>
      <c r="H77" s="12">
        <f t="shared" si="2"/>
        <v>0.5013847219016847</v>
      </c>
      <c r="I77" s="12" t="str">
        <f t="shared" si="3"/>
        <v>POOR</v>
      </c>
      <c r="J77" s="5">
        <v>4.5999999999999996</v>
      </c>
      <c r="K77" s="5">
        <v>215</v>
      </c>
      <c r="L77" s="5" t="str" cm="1">
        <f t="array" ref="L77">_xlfn.IFS(K77&gt;299,"High HP",K77&gt;99,"Medium HP",K77&lt;100,"Low HP")</f>
        <v>Medium HP</v>
      </c>
      <c r="M77" s="5">
        <v>117.7</v>
      </c>
      <c r="N77" s="5">
        <v>78.2</v>
      </c>
      <c r="O77" s="5">
        <v>215.3</v>
      </c>
      <c r="P77" s="5">
        <v>4.1210000000000004</v>
      </c>
      <c r="Q77" s="5">
        <v>19</v>
      </c>
      <c r="R77" s="5">
        <v>21</v>
      </c>
      <c r="S77" s="6">
        <v>41064</v>
      </c>
      <c r="T77" s="5">
        <v>93.957916900000001</v>
      </c>
    </row>
    <row r="78" spans="1:20" x14ac:dyDescent="0.3">
      <c r="A78" s="4" t="s">
        <v>124</v>
      </c>
      <c r="B78" s="3" t="s">
        <v>121</v>
      </c>
      <c r="C78" s="5" t="s">
        <v>221</v>
      </c>
      <c r="D78" s="10">
        <v>22925</v>
      </c>
      <c r="E78" s="10" t="s">
        <v>19</v>
      </c>
      <c r="F78" s="11">
        <v>42660</v>
      </c>
      <c r="G78" s="11">
        <v>20765</v>
      </c>
      <c r="H78" s="12">
        <f t="shared" si="2"/>
        <v>0.48675574308485703</v>
      </c>
      <c r="I78" s="12" t="str">
        <f t="shared" si="3"/>
        <v>POOR</v>
      </c>
      <c r="J78" s="5">
        <v>5.4</v>
      </c>
      <c r="K78" s="5">
        <v>300</v>
      </c>
      <c r="L78" s="5" t="str" cm="1">
        <f t="array" ref="L78">_xlfn.IFS(K78&gt;299,"High HP",K78&gt;99,"Medium HP",K78&lt;100,"Low HP")</f>
        <v>High HP</v>
      </c>
      <c r="M78" s="5">
        <v>119</v>
      </c>
      <c r="N78" s="5">
        <v>79.900000000000006</v>
      </c>
      <c r="O78" s="5">
        <v>204.8</v>
      </c>
      <c r="P78" s="5">
        <v>5.3929999999999998</v>
      </c>
      <c r="Q78" s="5">
        <v>30</v>
      </c>
      <c r="R78" s="5">
        <v>15</v>
      </c>
      <c r="S78" s="6">
        <v>41266</v>
      </c>
      <c r="T78" s="5">
        <v>123.97204670000001</v>
      </c>
    </row>
    <row r="79" spans="1:20" x14ac:dyDescent="0.3">
      <c r="A79" s="4" t="s">
        <v>126</v>
      </c>
      <c r="B79" s="3" t="s">
        <v>125</v>
      </c>
      <c r="C79" s="5" t="s">
        <v>220</v>
      </c>
      <c r="D79" s="10">
        <v>26232</v>
      </c>
      <c r="E79" s="10" t="s">
        <v>49</v>
      </c>
      <c r="F79" s="11">
        <v>13987</v>
      </c>
      <c r="G79" s="11">
        <v>8325</v>
      </c>
      <c r="H79" s="12">
        <f t="shared" si="2"/>
        <v>0.59519553871452058</v>
      </c>
      <c r="I79" s="12" t="str">
        <f t="shared" si="3"/>
        <v>POOR</v>
      </c>
      <c r="J79" s="5">
        <v>1.8</v>
      </c>
      <c r="K79" s="5">
        <v>113</v>
      </c>
      <c r="L79" s="5" t="str" cm="1">
        <f t="array" ref="L79">_xlfn.IFS(K79&gt;299,"High HP",K79&gt;99,"Medium HP",K79&lt;100,"Low HP")</f>
        <v>Medium HP</v>
      </c>
      <c r="M79" s="5">
        <v>98.4</v>
      </c>
      <c r="N79" s="5">
        <v>66.5</v>
      </c>
      <c r="O79" s="5">
        <v>173.6</v>
      </c>
      <c r="P79" s="5">
        <v>2.25</v>
      </c>
      <c r="Q79" s="5">
        <v>13.2</v>
      </c>
      <c r="R79" s="5">
        <v>30</v>
      </c>
      <c r="S79" s="6">
        <v>41022</v>
      </c>
      <c r="T79" s="5">
        <v>45.832180559999998</v>
      </c>
    </row>
    <row r="80" spans="1:20" x14ac:dyDescent="0.3">
      <c r="A80" s="4" t="s">
        <v>127</v>
      </c>
      <c r="B80" s="3" t="s">
        <v>125</v>
      </c>
      <c r="C80" s="5" t="s">
        <v>220</v>
      </c>
      <c r="D80" s="10">
        <v>42541</v>
      </c>
      <c r="E80" s="10" t="s">
        <v>19</v>
      </c>
      <c r="F80" s="11">
        <v>19047</v>
      </c>
      <c r="G80" s="11">
        <v>10395</v>
      </c>
      <c r="H80" s="12">
        <f t="shared" si="2"/>
        <v>0.54575523704520401</v>
      </c>
      <c r="I80" s="12" t="str">
        <f t="shared" si="3"/>
        <v>POOR</v>
      </c>
      <c r="J80" s="5">
        <v>2.4</v>
      </c>
      <c r="K80" s="5">
        <v>154</v>
      </c>
      <c r="L80" s="5" t="str" cm="1">
        <f t="array" ref="L80">_xlfn.IFS(K80&gt;299,"High HP",K80&gt;99,"Medium HP",K80&lt;100,"Low HP")</f>
        <v>Medium HP</v>
      </c>
      <c r="M80" s="5">
        <v>100.8</v>
      </c>
      <c r="N80" s="5">
        <v>68.900000000000006</v>
      </c>
      <c r="O80" s="5">
        <v>175.4</v>
      </c>
      <c r="P80" s="5">
        <v>2.91</v>
      </c>
      <c r="Q80" s="5">
        <v>15.9</v>
      </c>
      <c r="R80" s="5">
        <v>24</v>
      </c>
      <c r="S80" s="6">
        <v>41237</v>
      </c>
      <c r="T80" s="5">
        <v>62.441962349999997</v>
      </c>
    </row>
    <row r="81" spans="1:20" x14ac:dyDescent="0.3">
      <c r="A81" s="4" t="s">
        <v>128</v>
      </c>
      <c r="B81" s="3" t="s">
        <v>125</v>
      </c>
      <c r="C81" s="5" t="s">
        <v>220</v>
      </c>
      <c r="D81" s="10">
        <v>55616</v>
      </c>
      <c r="E81" s="10" t="s">
        <v>19</v>
      </c>
      <c r="F81" s="11">
        <v>17357</v>
      </c>
      <c r="G81" s="11">
        <v>10595</v>
      </c>
      <c r="H81" s="12">
        <f t="shared" si="2"/>
        <v>0.61041654663824396</v>
      </c>
      <c r="I81" s="12" t="str">
        <f t="shared" si="3"/>
        <v>POOR</v>
      </c>
      <c r="J81" s="5">
        <v>2.4</v>
      </c>
      <c r="K81" s="5">
        <v>145</v>
      </c>
      <c r="L81" s="5" t="str" cm="1">
        <f t="array" ref="L81">_xlfn.IFS(K81&gt;299,"High HP",K81&gt;99,"Medium HP",K81&lt;100,"Low HP")</f>
        <v>Medium HP</v>
      </c>
      <c r="M81" s="5">
        <v>103.7</v>
      </c>
      <c r="N81" s="5">
        <v>68.5</v>
      </c>
      <c r="O81" s="5">
        <v>187.8</v>
      </c>
      <c r="P81" s="5">
        <v>2.9449999999999998</v>
      </c>
      <c r="Q81" s="5">
        <v>16.3</v>
      </c>
      <c r="R81" s="5">
        <v>25</v>
      </c>
      <c r="S81" s="6">
        <v>40937</v>
      </c>
      <c r="T81" s="5">
        <v>58.606772919999997</v>
      </c>
    </row>
    <row r="82" spans="1:20" x14ac:dyDescent="0.3">
      <c r="A82" s="4" t="s">
        <v>129</v>
      </c>
      <c r="B82" s="3" t="s">
        <v>125</v>
      </c>
      <c r="C82" s="5" t="s">
        <v>220</v>
      </c>
      <c r="D82" s="10">
        <v>5711</v>
      </c>
      <c r="E82" s="10" t="s">
        <v>19</v>
      </c>
      <c r="F82" s="11">
        <v>24997</v>
      </c>
      <c r="G82" s="11">
        <v>16575</v>
      </c>
      <c r="H82" s="12">
        <f t="shared" si="2"/>
        <v>0.66307956954834579</v>
      </c>
      <c r="I82" s="12" t="str">
        <f t="shared" si="3"/>
        <v>POOR</v>
      </c>
      <c r="J82" s="5">
        <v>3.5</v>
      </c>
      <c r="K82" s="5">
        <v>210</v>
      </c>
      <c r="L82" s="5" t="str" cm="1">
        <f t="array" ref="L82">_xlfn.IFS(K82&gt;299,"High HP",K82&gt;99,"Medium HP",K82&lt;100,"Low HP")</f>
        <v>Medium HP</v>
      </c>
      <c r="M82" s="5">
        <v>107.1</v>
      </c>
      <c r="N82" s="5">
        <v>70.3</v>
      </c>
      <c r="O82" s="5">
        <v>194.1</v>
      </c>
      <c r="P82" s="5">
        <v>3.4430000000000001</v>
      </c>
      <c r="Q82" s="5">
        <v>19</v>
      </c>
      <c r="R82" s="5">
        <v>22</v>
      </c>
      <c r="S82" s="6">
        <v>41149</v>
      </c>
      <c r="T82" s="5">
        <v>84.83077858</v>
      </c>
    </row>
    <row r="83" spans="1:20" x14ac:dyDescent="0.3">
      <c r="A83" s="4" t="s">
        <v>130</v>
      </c>
      <c r="B83" s="3" t="s">
        <v>125</v>
      </c>
      <c r="C83" s="5" t="s">
        <v>220</v>
      </c>
      <c r="D83" s="10">
        <v>110</v>
      </c>
      <c r="E83" s="10" t="s">
        <v>19</v>
      </c>
      <c r="F83" s="11">
        <v>25450</v>
      </c>
      <c r="G83" s="11">
        <v>20940</v>
      </c>
      <c r="H83" s="12">
        <f t="shared" si="2"/>
        <v>0.82278978388998036</v>
      </c>
      <c r="I83" s="12" t="str">
        <f t="shared" si="3"/>
        <v>GOOD</v>
      </c>
      <c r="J83" s="5">
        <v>3</v>
      </c>
      <c r="K83" s="5">
        <v>161</v>
      </c>
      <c r="L83" s="5" t="str" cm="1">
        <f t="array" ref="L83">_xlfn.IFS(K83&gt;299,"High HP",K83&gt;99,"Medium HP",K83&lt;100,"Low HP")</f>
        <v>Medium HP</v>
      </c>
      <c r="M83" s="5">
        <v>97.2</v>
      </c>
      <c r="N83" s="5">
        <v>72.400000000000006</v>
      </c>
      <c r="O83" s="5">
        <v>180.3</v>
      </c>
      <c r="P83" s="5">
        <v>3.1309999999999998</v>
      </c>
      <c r="Q83" s="5">
        <v>19.8</v>
      </c>
      <c r="R83" s="5">
        <v>21</v>
      </c>
      <c r="S83" s="6">
        <v>41089</v>
      </c>
      <c r="T83" s="5">
        <v>67.544154939999999</v>
      </c>
    </row>
    <row r="84" spans="1:20" x14ac:dyDescent="0.3">
      <c r="A84" s="4" t="s">
        <v>131</v>
      </c>
      <c r="B84" s="3" t="s">
        <v>125</v>
      </c>
      <c r="C84" s="5" t="s">
        <v>221</v>
      </c>
      <c r="D84" s="10">
        <v>11337</v>
      </c>
      <c r="E84" s="10" t="s">
        <v>19</v>
      </c>
      <c r="F84" s="11">
        <v>31807</v>
      </c>
      <c r="G84" s="11">
        <v>19125</v>
      </c>
      <c r="H84" s="12">
        <f t="shared" si="2"/>
        <v>0.601282736504543</v>
      </c>
      <c r="I84" s="12" t="str">
        <f t="shared" si="3"/>
        <v>POOR</v>
      </c>
      <c r="J84" s="5">
        <v>3.5</v>
      </c>
      <c r="K84" s="5">
        <v>200</v>
      </c>
      <c r="L84" s="5" t="str" cm="1">
        <f t="array" ref="L84">_xlfn.IFS(K84&gt;299,"High HP",K84&gt;99,"Medium HP",K84&lt;100,"Low HP")</f>
        <v>Medium HP</v>
      </c>
      <c r="M84" s="5">
        <v>107.3</v>
      </c>
      <c r="N84" s="5">
        <v>69.900000000000006</v>
      </c>
      <c r="O84" s="5">
        <v>186.6</v>
      </c>
      <c r="P84" s="5">
        <v>4.5199999999999996</v>
      </c>
      <c r="Q84" s="5">
        <v>24.3</v>
      </c>
      <c r="R84" s="5">
        <v>18</v>
      </c>
      <c r="S84" s="6">
        <v>40925</v>
      </c>
      <c r="T84" s="5">
        <v>83.920815039999994</v>
      </c>
    </row>
    <row r="85" spans="1:20" x14ac:dyDescent="0.3">
      <c r="A85" s="4" t="s">
        <v>132</v>
      </c>
      <c r="B85" s="3" t="s">
        <v>125</v>
      </c>
      <c r="C85" s="5" t="s">
        <v>221</v>
      </c>
      <c r="D85" s="10">
        <v>39348</v>
      </c>
      <c r="E85" s="10" t="s">
        <v>26</v>
      </c>
      <c r="F85" s="11">
        <v>22527</v>
      </c>
      <c r="G85" s="11">
        <v>13880</v>
      </c>
      <c r="H85" s="12">
        <f t="shared" si="2"/>
        <v>0.6161495094775159</v>
      </c>
      <c r="I85" s="12" t="str">
        <f t="shared" si="3"/>
        <v>POOR</v>
      </c>
      <c r="J85" s="5">
        <v>3</v>
      </c>
      <c r="K85" s="5">
        <v>173</v>
      </c>
      <c r="L85" s="5" t="str" cm="1">
        <f t="array" ref="L85">_xlfn.IFS(K85&gt;299,"High HP",K85&gt;99,"Medium HP",K85&lt;100,"Low HP")</f>
        <v>Medium HP</v>
      </c>
      <c r="M85" s="5">
        <v>107.3</v>
      </c>
      <c r="N85" s="5">
        <v>66.7</v>
      </c>
      <c r="O85" s="5">
        <v>178.3</v>
      </c>
      <c r="P85" s="5">
        <v>3.51</v>
      </c>
      <c r="Q85" s="5">
        <v>19.5</v>
      </c>
      <c r="R85" s="5">
        <v>20</v>
      </c>
      <c r="S85" s="6">
        <v>41047</v>
      </c>
      <c r="T85" s="5">
        <v>70.660941789999995</v>
      </c>
    </row>
    <row r="86" spans="1:20" x14ac:dyDescent="0.3">
      <c r="A86" s="4" t="s">
        <v>134</v>
      </c>
      <c r="B86" s="3" t="s">
        <v>133</v>
      </c>
      <c r="C86" s="5" t="s">
        <v>220</v>
      </c>
      <c r="D86" s="10">
        <v>14351</v>
      </c>
      <c r="E86" s="10" t="s">
        <v>111</v>
      </c>
      <c r="F86" s="11">
        <v>16239.999999999998</v>
      </c>
      <c r="G86" s="11">
        <v>8800</v>
      </c>
      <c r="H86" s="12">
        <f t="shared" si="2"/>
        <v>0.54187192118226613</v>
      </c>
      <c r="I86" s="12" t="str">
        <f t="shared" si="3"/>
        <v>POOR</v>
      </c>
      <c r="J86" s="5">
        <v>2</v>
      </c>
      <c r="K86" s="5">
        <v>125</v>
      </c>
      <c r="L86" s="5" t="str" cm="1">
        <f t="array" ref="L86">_xlfn.IFS(K86&gt;299,"High HP",K86&gt;99,"Medium HP",K86&lt;100,"Low HP")</f>
        <v>Medium HP</v>
      </c>
      <c r="M86" s="5">
        <v>106.5</v>
      </c>
      <c r="N86" s="5">
        <v>69.099999999999994</v>
      </c>
      <c r="O86" s="5">
        <v>184.8</v>
      </c>
      <c r="P86" s="5">
        <v>2.7690000000000001</v>
      </c>
      <c r="Q86" s="5">
        <v>15</v>
      </c>
      <c r="R86" s="5">
        <v>28</v>
      </c>
      <c r="S86" s="6">
        <v>41262</v>
      </c>
      <c r="T86" s="5">
        <v>50.997747609999998</v>
      </c>
    </row>
    <row r="87" spans="1:20" x14ac:dyDescent="0.3">
      <c r="A87" s="4" t="s">
        <v>135</v>
      </c>
      <c r="B87" s="3" t="s">
        <v>133</v>
      </c>
      <c r="C87" s="5" t="s">
        <v>220</v>
      </c>
      <c r="D87" s="10">
        <v>26529</v>
      </c>
      <c r="E87" s="10" t="s">
        <v>111</v>
      </c>
      <c r="F87" s="11">
        <v>16540</v>
      </c>
      <c r="G87" s="11">
        <v>13890</v>
      </c>
      <c r="H87" s="12">
        <f t="shared" si="2"/>
        <v>0.83978234582829503</v>
      </c>
      <c r="I87" s="12" t="str">
        <f t="shared" si="3"/>
        <v>GOOD</v>
      </c>
      <c r="J87" s="5">
        <v>2</v>
      </c>
      <c r="K87" s="5">
        <v>125</v>
      </c>
      <c r="L87" s="5" t="str" cm="1">
        <f t="array" ref="L87">_xlfn.IFS(K87&gt;299,"High HP",K87&gt;99,"Medium HP",K87&lt;100,"Low HP")</f>
        <v>Medium HP</v>
      </c>
      <c r="M87" s="5">
        <v>106.4</v>
      </c>
      <c r="N87" s="5">
        <v>69.599999999999994</v>
      </c>
      <c r="O87" s="5">
        <v>185</v>
      </c>
      <c r="P87" s="5">
        <v>2.8919999999999999</v>
      </c>
      <c r="Q87" s="5">
        <v>16</v>
      </c>
      <c r="R87" s="5">
        <v>30</v>
      </c>
      <c r="S87" s="6">
        <v>40962</v>
      </c>
      <c r="T87" s="5">
        <v>51.113474259999997</v>
      </c>
    </row>
    <row r="88" spans="1:20" x14ac:dyDescent="0.3">
      <c r="A88" s="4" t="s">
        <v>136</v>
      </c>
      <c r="B88" s="3" t="s">
        <v>133</v>
      </c>
      <c r="C88" s="5" t="s">
        <v>220</v>
      </c>
      <c r="D88" s="10">
        <v>67956</v>
      </c>
      <c r="E88" s="10" t="s">
        <v>49</v>
      </c>
      <c r="F88" s="11">
        <v>19035</v>
      </c>
      <c r="G88" s="11">
        <v>11030</v>
      </c>
      <c r="H88" s="12">
        <f t="shared" si="2"/>
        <v>0.57945889151562913</v>
      </c>
      <c r="I88" s="12" t="str">
        <f t="shared" si="3"/>
        <v>POOR</v>
      </c>
      <c r="J88" s="5">
        <v>3</v>
      </c>
      <c r="K88" s="5">
        <v>153</v>
      </c>
      <c r="L88" s="5" t="str" cm="1">
        <f t="array" ref="L88">_xlfn.IFS(K88&gt;299,"High HP",K88&gt;99,"Medium HP",K88&lt;100,"Low HP")</f>
        <v>Medium HP</v>
      </c>
      <c r="M88" s="5">
        <v>108.5</v>
      </c>
      <c r="N88" s="5">
        <v>73</v>
      </c>
      <c r="O88" s="5">
        <v>199.7</v>
      </c>
      <c r="P88" s="5">
        <v>3.379</v>
      </c>
      <c r="Q88" s="5">
        <v>16</v>
      </c>
      <c r="R88" s="5">
        <v>24</v>
      </c>
      <c r="S88" s="6">
        <v>41174</v>
      </c>
      <c r="T88" s="5">
        <v>62.239966629999998</v>
      </c>
    </row>
    <row r="89" spans="1:20" x14ac:dyDescent="0.3">
      <c r="A89" s="4" t="s">
        <v>137</v>
      </c>
      <c r="B89" s="3" t="s">
        <v>133</v>
      </c>
      <c r="C89" s="5" t="s">
        <v>220</v>
      </c>
      <c r="D89" s="10">
        <v>81174</v>
      </c>
      <c r="E89" s="10" t="s">
        <v>19</v>
      </c>
      <c r="F89" s="11">
        <v>22605</v>
      </c>
      <c r="G89" s="11">
        <v>14875</v>
      </c>
      <c r="H89" s="12">
        <f t="shared" si="2"/>
        <v>0.65804025658040255</v>
      </c>
      <c r="I89" s="12" t="str">
        <f t="shared" si="3"/>
        <v>POOR</v>
      </c>
      <c r="J89" s="5">
        <v>4.5999999999999996</v>
      </c>
      <c r="K89" s="5">
        <v>200</v>
      </c>
      <c r="L89" s="5" t="str" cm="1">
        <f t="array" ref="L89">_xlfn.IFS(K89&gt;299,"High HP",K89&gt;99,"Medium HP",K89&lt;100,"Low HP")</f>
        <v>Medium HP</v>
      </c>
      <c r="M89" s="5">
        <v>114.7</v>
      </c>
      <c r="N89" s="5">
        <v>78.2</v>
      </c>
      <c r="O89" s="5">
        <v>212</v>
      </c>
      <c r="P89" s="5">
        <v>3.9580000000000002</v>
      </c>
      <c r="Q89" s="5">
        <v>19</v>
      </c>
      <c r="R89" s="5">
        <v>21</v>
      </c>
      <c r="S89" s="6">
        <v>41114</v>
      </c>
      <c r="T89" s="5">
        <v>80.657696459999997</v>
      </c>
    </row>
    <row r="90" spans="1:20" x14ac:dyDescent="0.3">
      <c r="A90" s="4" t="s">
        <v>138</v>
      </c>
      <c r="B90" s="3" t="s">
        <v>133</v>
      </c>
      <c r="C90" s="5" t="s">
        <v>221</v>
      </c>
      <c r="D90" s="10">
        <v>27609</v>
      </c>
      <c r="E90" s="10" t="s">
        <v>47</v>
      </c>
      <c r="F90" s="11">
        <v>27560</v>
      </c>
      <c r="G90" s="11">
        <v>20430</v>
      </c>
      <c r="H90" s="12">
        <f t="shared" si="2"/>
        <v>0.74129172714078373</v>
      </c>
      <c r="I90" s="12" t="str">
        <f t="shared" si="3"/>
        <v>GOOD</v>
      </c>
      <c r="J90" s="5">
        <v>4</v>
      </c>
      <c r="K90" s="5">
        <v>210</v>
      </c>
      <c r="L90" s="5" t="str" cm="1">
        <f t="array" ref="L90">_xlfn.IFS(K90&gt;299,"High HP",K90&gt;99,"Medium HP",K90&lt;100,"Low HP")</f>
        <v>Medium HP</v>
      </c>
      <c r="M90" s="5">
        <v>111.6</v>
      </c>
      <c r="N90" s="5">
        <v>70.2</v>
      </c>
      <c r="O90" s="5">
        <v>190.1</v>
      </c>
      <c r="P90" s="5">
        <v>3.8759999999999999</v>
      </c>
      <c r="Q90" s="5">
        <v>21</v>
      </c>
      <c r="R90" s="5">
        <v>18</v>
      </c>
      <c r="S90" s="6">
        <v>39491</v>
      </c>
      <c r="T90" s="5">
        <v>85.949744249999995</v>
      </c>
    </row>
    <row r="91" spans="1:20" x14ac:dyDescent="0.3">
      <c r="A91" s="4" t="s">
        <v>139</v>
      </c>
      <c r="B91" s="3" t="s">
        <v>133</v>
      </c>
      <c r="C91" s="5" t="s">
        <v>221</v>
      </c>
      <c r="D91" s="10">
        <v>20380</v>
      </c>
      <c r="E91" s="10" t="s">
        <v>47</v>
      </c>
      <c r="F91" s="11">
        <v>22510</v>
      </c>
      <c r="G91" s="11">
        <v>14795</v>
      </c>
      <c r="H91" s="12">
        <f t="shared" si="2"/>
        <v>0.65726343847179036</v>
      </c>
      <c r="I91" s="12" t="str">
        <f t="shared" si="3"/>
        <v>POOR</v>
      </c>
      <c r="J91" s="5">
        <v>3.3</v>
      </c>
      <c r="K91" s="5">
        <v>170</v>
      </c>
      <c r="L91" s="5" t="str" cm="1">
        <f t="array" ref="L91">_xlfn.IFS(K91&gt;299,"High HP",K91&gt;99,"Medium HP",K91&lt;100,"Low HP")</f>
        <v>Medium HP</v>
      </c>
      <c r="M91" s="5">
        <v>112.2</v>
      </c>
      <c r="N91" s="5">
        <v>74.900000000000006</v>
      </c>
      <c r="O91" s="5">
        <v>194.7</v>
      </c>
      <c r="P91" s="5">
        <v>3.944</v>
      </c>
      <c r="Q91" s="5">
        <v>20</v>
      </c>
      <c r="R91" s="5">
        <v>21</v>
      </c>
      <c r="S91" s="6">
        <v>40106</v>
      </c>
      <c r="T91" s="5">
        <v>69.671460999999994</v>
      </c>
    </row>
    <row r="92" spans="1:20" x14ac:dyDescent="0.3">
      <c r="A92" s="4" t="s">
        <v>141</v>
      </c>
      <c r="B92" s="3" t="s">
        <v>140</v>
      </c>
      <c r="C92" s="5" t="s">
        <v>220</v>
      </c>
      <c r="D92" s="10">
        <v>18392</v>
      </c>
      <c r="E92" s="10" t="s">
        <v>19</v>
      </c>
      <c r="F92" s="11">
        <v>31750</v>
      </c>
      <c r="G92" s="11">
        <v>26050</v>
      </c>
      <c r="H92" s="12">
        <f t="shared" si="2"/>
        <v>0.82047244094488192</v>
      </c>
      <c r="I92" s="12" t="str">
        <f t="shared" si="3"/>
        <v>GOOD</v>
      </c>
      <c r="J92" s="5">
        <v>2.2999999999999998</v>
      </c>
      <c r="K92" s="5">
        <v>185</v>
      </c>
      <c r="L92" s="5" t="str" cm="1">
        <f t="array" ref="L92">_xlfn.IFS(K92&gt;299,"High HP",K92&gt;99,"Medium HP",K92&lt;100,"Low HP")</f>
        <v>Medium HP</v>
      </c>
      <c r="M92" s="5">
        <v>105.9</v>
      </c>
      <c r="N92" s="5">
        <v>67.7</v>
      </c>
      <c r="O92" s="5">
        <v>177.4</v>
      </c>
      <c r="P92" s="5">
        <v>3.25</v>
      </c>
      <c r="Q92" s="5">
        <v>16.399999999999999</v>
      </c>
      <c r="R92" s="5">
        <v>26</v>
      </c>
      <c r="S92" s="6">
        <v>40657</v>
      </c>
      <c r="T92" s="5">
        <v>78.280730879999993</v>
      </c>
    </row>
    <row r="93" spans="1:20" x14ac:dyDescent="0.3">
      <c r="A93" s="4" t="s">
        <v>142</v>
      </c>
      <c r="B93" s="3" t="s">
        <v>140</v>
      </c>
      <c r="C93" s="5" t="s">
        <v>220</v>
      </c>
      <c r="D93" s="10">
        <v>27602</v>
      </c>
      <c r="E93" s="10" t="s">
        <v>45</v>
      </c>
      <c r="F93" s="11">
        <v>49900</v>
      </c>
      <c r="G93" s="11">
        <v>41450</v>
      </c>
      <c r="H93" s="12">
        <f t="shared" si="2"/>
        <v>0.83066132264529058</v>
      </c>
      <c r="I93" s="12" t="str">
        <f t="shared" si="3"/>
        <v>GOOD</v>
      </c>
      <c r="J93" s="5">
        <v>3.2</v>
      </c>
      <c r="K93" s="5">
        <v>221</v>
      </c>
      <c r="L93" s="5" t="str" cm="1">
        <f t="array" ref="L93">_xlfn.IFS(K93&gt;299,"High HP",K93&gt;99,"Medium HP",K93&lt;100,"Low HP")</f>
        <v>Medium HP</v>
      </c>
      <c r="M93" s="5">
        <v>111.5</v>
      </c>
      <c r="N93" s="5">
        <v>70.8</v>
      </c>
      <c r="O93" s="5">
        <v>189.4</v>
      </c>
      <c r="P93" s="5">
        <v>3.823</v>
      </c>
      <c r="Q93" s="5">
        <v>21.1</v>
      </c>
      <c r="R93" s="5">
        <v>25</v>
      </c>
      <c r="S93" s="6">
        <v>40736</v>
      </c>
      <c r="T93" s="5">
        <v>98.249737499999995</v>
      </c>
    </row>
    <row r="94" spans="1:20" x14ac:dyDescent="0.3">
      <c r="A94" s="4" t="s">
        <v>143</v>
      </c>
      <c r="B94" s="3" t="s">
        <v>140</v>
      </c>
      <c r="C94" s="5" t="s">
        <v>220</v>
      </c>
      <c r="D94" s="10">
        <v>16774</v>
      </c>
      <c r="E94" s="10" t="s">
        <v>30</v>
      </c>
      <c r="F94" s="11">
        <v>69700</v>
      </c>
      <c r="G94" s="11">
        <v>50375</v>
      </c>
      <c r="H94" s="12">
        <f t="shared" si="2"/>
        <v>0.72274031563845054</v>
      </c>
      <c r="I94" s="12" t="str">
        <f t="shared" si="3"/>
        <v>GOOD</v>
      </c>
      <c r="J94" s="5">
        <v>4.3</v>
      </c>
      <c r="K94" s="5">
        <v>275</v>
      </c>
      <c r="L94" s="5" t="str" cm="1">
        <f t="array" ref="L94">_xlfn.IFS(K94&gt;299,"High HP",K94&gt;99,"Medium HP",K94&lt;100,"Low HP")</f>
        <v>Medium HP</v>
      </c>
      <c r="M94" s="5">
        <v>121.5</v>
      </c>
      <c r="N94" s="5">
        <v>73.099999999999994</v>
      </c>
      <c r="O94" s="5">
        <v>203.1</v>
      </c>
      <c r="P94" s="5">
        <v>4.133</v>
      </c>
      <c r="Q94" s="5">
        <v>23.2</v>
      </c>
      <c r="R94" s="5">
        <v>21</v>
      </c>
      <c r="S94" s="6">
        <v>40707</v>
      </c>
      <c r="T94" s="5">
        <v>125.2738757</v>
      </c>
    </row>
    <row r="95" spans="1:20" x14ac:dyDescent="0.3">
      <c r="A95" s="4" t="s">
        <v>144</v>
      </c>
      <c r="B95" s="3" t="s">
        <v>140</v>
      </c>
      <c r="C95" s="5" t="s">
        <v>220</v>
      </c>
      <c r="D95" s="10">
        <v>3311</v>
      </c>
      <c r="E95" s="10" t="s">
        <v>30</v>
      </c>
      <c r="F95" s="11">
        <v>82600</v>
      </c>
      <c r="G95" s="11">
        <v>58600</v>
      </c>
      <c r="H95" s="12">
        <f t="shared" si="2"/>
        <v>0.70944309927360771</v>
      </c>
      <c r="I95" s="12" t="str">
        <f t="shared" si="3"/>
        <v>GOOD</v>
      </c>
      <c r="J95" s="5">
        <v>5</v>
      </c>
      <c r="K95" s="5">
        <v>302</v>
      </c>
      <c r="L95" s="5" t="str" cm="1">
        <f t="array" ref="L95">_xlfn.IFS(K95&gt;299,"High HP",K95&gt;99,"Medium HP",K95&lt;100,"Low HP")</f>
        <v>High HP</v>
      </c>
      <c r="M95" s="5">
        <v>99</v>
      </c>
      <c r="N95" s="5">
        <v>71.3</v>
      </c>
      <c r="O95" s="5">
        <v>177.1</v>
      </c>
      <c r="P95" s="5">
        <v>4.125</v>
      </c>
      <c r="Q95" s="5">
        <v>21.1</v>
      </c>
      <c r="R95" s="5">
        <v>20</v>
      </c>
      <c r="S95" s="6">
        <v>40619</v>
      </c>
      <c r="T95" s="5">
        <v>139.98229359999999</v>
      </c>
    </row>
    <row r="96" spans="1:20" x14ac:dyDescent="0.3">
      <c r="A96" s="4" t="s">
        <v>145</v>
      </c>
      <c r="B96" s="3" t="s">
        <v>140</v>
      </c>
      <c r="C96" s="5" t="s">
        <v>220</v>
      </c>
      <c r="D96" s="10">
        <v>7998</v>
      </c>
      <c r="E96" s="10" t="s">
        <v>104</v>
      </c>
      <c r="F96" s="11">
        <v>38900</v>
      </c>
      <c r="G96" s="11">
        <v>32436</v>
      </c>
      <c r="H96" s="12">
        <f t="shared" si="2"/>
        <v>0.83383033419023134</v>
      </c>
      <c r="I96" s="12" t="str">
        <f t="shared" si="3"/>
        <v>GOOD</v>
      </c>
      <c r="J96" s="5">
        <v>2.2999999999999998</v>
      </c>
      <c r="K96" s="5">
        <v>190</v>
      </c>
      <c r="L96" s="5" t="str" cm="1">
        <f t="array" ref="L96">_xlfn.IFS(K96&gt;299,"High HP",K96&gt;99,"Medium HP",K96&lt;100,"Low HP")</f>
        <v>Medium HP</v>
      </c>
      <c r="M96" s="5">
        <v>94.5</v>
      </c>
      <c r="N96" s="5">
        <v>67.5</v>
      </c>
      <c r="O96" s="5">
        <v>157.9</v>
      </c>
      <c r="P96" s="5">
        <v>3.0550000000000002</v>
      </c>
      <c r="Q96" s="5">
        <v>15.9</v>
      </c>
      <c r="R96" s="5">
        <v>26</v>
      </c>
      <c r="S96" s="6">
        <v>40559</v>
      </c>
      <c r="T96" s="5">
        <v>82.807361929999999</v>
      </c>
    </row>
    <row r="97" spans="1:20" x14ac:dyDescent="0.3">
      <c r="A97" s="4" t="s">
        <v>146</v>
      </c>
      <c r="B97" s="3" t="s">
        <v>140</v>
      </c>
      <c r="C97" s="5" t="s">
        <v>220</v>
      </c>
      <c r="D97" s="10">
        <v>1526</v>
      </c>
      <c r="E97" s="10" t="s">
        <v>22</v>
      </c>
      <c r="F97" s="11">
        <v>41000</v>
      </c>
      <c r="G97" s="11">
        <v>28635</v>
      </c>
      <c r="H97" s="12">
        <f t="shared" si="2"/>
        <v>0.69841463414634142</v>
      </c>
      <c r="I97" s="12" t="str">
        <f t="shared" si="3"/>
        <v>GOOD</v>
      </c>
      <c r="J97" s="5">
        <v>2.2999999999999998</v>
      </c>
      <c r="K97" s="5">
        <v>185</v>
      </c>
      <c r="L97" s="5" t="str" cm="1">
        <f t="array" ref="L97">_xlfn.IFS(K97&gt;299,"High HP",K97&gt;99,"Medium HP",K97&lt;100,"Low HP")</f>
        <v>Medium HP</v>
      </c>
      <c r="M97" s="5">
        <v>94.5</v>
      </c>
      <c r="N97" s="5">
        <v>67.5</v>
      </c>
      <c r="O97" s="5">
        <v>157.30000000000001</v>
      </c>
      <c r="P97" s="5">
        <v>2.9750000000000001</v>
      </c>
      <c r="Q97" s="5">
        <v>14</v>
      </c>
      <c r="R97" s="5">
        <v>27</v>
      </c>
      <c r="S97" s="6">
        <v>40761</v>
      </c>
      <c r="T97" s="5">
        <v>81.848969240000002</v>
      </c>
    </row>
    <row r="98" spans="1:20" x14ac:dyDescent="0.3">
      <c r="A98" s="4" t="s">
        <v>147</v>
      </c>
      <c r="B98" s="3" t="s">
        <v>140</v>
      </c>
      <c r="C98" s="5" t="s">
        <v>220</v>
      </c>
      <c r="D98" s="10">
        <v>11592</v>
      </c>
      <c r="E98" s="10" t="s">
        <v>19</v>
      </c>
      <c r="F98" s="11">
        <v>41600</v>
      </c>
      <c r="G98" s="11">
        <v>29200</v>
      </c>
      <c r="H98" s="12">
        <f t="shared" ref="H98:H156" si="4">SUM(G98/F98)</f>
        <v>0.70192307692307687</v>
      </c>
      <c r="I98" s="12" t="str">
        <f t="shared" si="3"/>
        <v>GOOD</v>
      </c>
      <c r="J98" s="5">
        <v>3.2</v>
      </c>
      <c r="K98" s="5">
        <v>215</v>
      </c>
      <c r="L98" s="5" t="str" cm="1">
        <f t="array" ref="L98">_xlfn.IFS(K98&gt;299,"High HP",K98&gt;99,"Medium HP",K98&lt;100,"Low HP")</f>
        <v>Medium HP</v>
      </c>
      <c r="M98" s="5">
        <v>105.9</v>
      </c>
      <c r="N98" s="5">
        <v>67.8</v>
      </c>
      <c r="O98" s="5">
        <v>180.3</v>
      </c>
      <c r="P98" s="5">
        <v>3.2130000000000001</v>
      </c>
      <c r="Q98" s="5">
        <v>16.399999999999999</v>
      </c>
      <c r="R98" s="5">
        <v>26</v>
      </c>
      <c r="S98" s="6">
        <v>40732</v>
      </c>
      <c r="T98" s="5">
        <v>92.925791770000004</v>
      </c>
    </row>
    <row r="99" spans="1:20" x14ac:dyDescent="0.3">
      <c r="A99" s="4" t="s">
        <v>148</v>
      </c>
      <c r="B99" s="3" t="s">
        <v>140</v>
      </c>
      <c r="C99" s="5" t="s">
        <v>220</v>
      </c>
      <c r="D99" s="10">
        <v>954</v>
      </c>
      <c r="E99" s="10" t="s">
        <v>35</v>
      </c>
      <c r="F99" s="11">
        <v>85500</v>
      </c>
      <c r="G99" s="11">
        <v>63423</v>
      </c>
      <c r="H99" s="12">
        <f t="shared" si="4"/>
        <v>0.74178947368421055</v>
      </c>
      <c r="I99" s="12" t="str">
        <f t="shared" si="3"/>
        <v>GOOD</v>
      </c>
      <c r="J99" s="5">
        <v>5</v>
      </c>
      <c r="K99" s="5">
        <v>302</v>
      </c>
      <c r="L99" s="5" t="str" cm="1">
        <f t="array" ref="L99">_xlfn.IFS(K99&gt;299,"High HP",K99&gt;99,"Medium HP",K99&lt;100,"Low HP")</f>
        <v>High HP</v>
      </c>
      <c r="M99" s="5">
        <v>113.6</v>
      </c>
      <c r="N99" s="5">
        <v>73.099999999999994</v>
      </c>
      <c r="O99" s="5">
        <v>196.6</v>
      </c>
      <c r="P99" s="5">
        <v>4.1150000000000002</v>
      </c>
      <c r="Q99" s="5">
        <v>23.2</v>
      </c>
      <c r="R99" s="5">
        <v>20</v>
      </c>
      <c r="S99" s="6">
        <v>40644</v>
      </c>
      <c r="T99" s="5">
        <v>141.10098450000001</v>
      </c>
    </row>
    <row r="100" spans="1:20" x14ac:dyDescent="0.3">
      <c r="A100" s="4" t="s">
        <v>149</v>
      </c>
      <c r="B100" s="3" t="s">
        <v>140</v>
      </c>
      <c r="C100" s="5" t="s">
        <v>221</v>
      </c>
      <c r="D100" s="10">
        <v>28976</v>
      </c>
      <c r="E100" s="10" t="s">
        <v>19</v>
      </c>
      <c r="F100" s="11">
        <v>35300</v>
      </c>
      <c r="G100" s="11">
        <v>28720</v>
      </c>
      <c r="H100" s="12">
        <f t="shared" si="4"/>
        <v>0.81359773371104815</v>
      </c>
      <c r="I100" s="12" t="str">
        <f t="shared" si="3"/>
        <v>GOOD</v>
      </c>
      <c r="J100" s="5">
        <v>3.2</v>
      </c>
      <c r="K100" s="5">
        <v>215</v>
      </c>
      <c r="L100" s="5" t="str" cm="1">
        <f t="array" ref="L100">_xlfn.IFS(K100&gt;299,"High HP",K100&gt;99,"Medium HP",K100&lt;100,"Low HP")</f>
        <v>Medium HP</v>
      </c>
      <c r="M100" s="5">
        <v>111</v>
      </c>
      <c r="N100" s="5">
        <v>72.2</v>
      </c>
      <c r="O100" s="5">
        <v>180.6</v>
      </c>
      <c r="P100" s="5">
        <v>4.3869999999999996</v>
      </c>
      <c r="Q100" s="5">
        <v>19</v>
      </c>
      <c r="R100" s="5">
        <v>20</v>
      </c>
      <c r="S100" s="6">
        <v>40584</v>
      </c>
      <c r="T100" s="5">
        <v>90.495532130000001</v>
      </c>
    </row>
    <row r="101" spans="1:20" x14ac:dyDescent="0.3">
      <c r="A101" s="4" t="s">
        <v>151</v>
      </c>
      <c r="B101" s="3" t="s">
        <v>150</v>
      </c>
      <c r="C101" s="5" t="s">
        <v>220</v>
      </c>
      <c r="D101" s="10">
        <v>42643</v>
      </c>
      <c r="E101" s="10" t="s">
        <v>152</v>
      </c>
      <c r="F101" s="11">
        <v>13499</v>
      </c>
      <c r="G101" s="11">
        <v>8450</v>
      </c>
      <c r="H101" s="12">
        <f t="shared" si="4"/>
        <v>0.62597229424401812</v>
      </c>
      <c r="I101" s="12" t="str">
        <f t="shared" si="3"/>
        <v>POOR</v>
      </c>
      <c r="J101" s="5">
        <v>1.8</v>
      </c>
      <c r="K101" s="5">
        <v>126</v>
      </c>
      <c r="L101" s="5" t="str" cm="1">
        <f t="array" ref="L101">_xlfn.IFS(K101&gt;299,"High HP",K101&gt;99,"Medium HP",K101&lt;100,"Low HP")</f>
        <v>Medium HP</v>
      </c>
      <c r="M101" s="5">
        <v>99.8</v>
      </c>
      <c r="N101" s="5">
        <v>67.3</v>
      </c>
      <c r="O101" s="5">
        <v>177.5</v>
      </c>
      <c r="P101" s="5">
        <v>2.593</v>
      </c>
      <c r="Q101" s="5">
        <v>13.2</v>
      </c>
      <c r="R101" s="5">
        <v>30</v>
      </c>
      <c r="S101" s="6">
        <v>40786</v>
      </c>
      <c r="T101" s="5">
        <v>50.241977910000003</v>
      </c>
    </row>
    <row r="102" spans="1:20" x14ac:dyDescent="0.3">
      <c r="A102" s="4" t="s">
        <v>153</v>
      </c>
      <c r="B102" s="3" t="s">
        <v>150</v>
      </c>
      <c r="C102" s="5" t="s">
        <v>220</v>
      </c>
      <c r="D102" s="10">
        <v>88094</v>
      </c>
      <c r="E102" s="10" t="s">
        <v>72</v>
      </c>
      <c r="F102" s="11">
        <v>20390</v>
      </c>
      <c r="G102" s="11">
        <v>11295</v>
      </c>
      <c r="H102" s="12">
        <f t="shared" si="4"/>
        <v>0.55394801373222169</v>
      </c>
      <c r="I102" s="12" t="str">
        <f t="shared" si="3"/>
        <v>POOR</v>
      </c>
      <c r="J102" s="5">
        <v>2.4</v>
      </c>
      <c r="K102" s="5">
        <v>155</v>
      </c>
      <c r="L102" s="5" t="str" cm="1">
        <f t="array" ref="L102">_xlfn.IFS(K102&gt;299,"High HP",K102&gt;99,"Medium HP",K102&lt;100,"Low HP")</f>
        <v>Medium HP</v>
      </c>
      <c r="M102" s="5">
        <v>103.1</v>
      </c>
      <c r="N102" s="5">
        <v>69.099999999999994</v>
      </c>
      <c r="O102" s="5">
        <v>183.5</v>
      </c>
      <c r="P102" s="5">
        <v>3.012</v>
      </c>
      <c r="Q102" s="5">
        <v>15.9</v>
      </c>
      <c r="R102" s="5">
        <v>25</v>
      </c>
      <c r="S102" s="6">
        <v>40757</v>
      </c>
      <c r="T102" s="5">
        <v>63.313727829999998</v>
      </c>
    </row>
    <row r="103" spans="1:20" x14ac:dyDescent="0.3">
      <c r="A103" s="4" t="s">
        <v>154</v>
      </c>
      <c r="B103" s="3" t="s">
        <v>150</v>
      </c>
      <c r="C103" s="5" t="s">
        <v>220</v>
      </c>
      <c r="D103" s="10">
        <v>79853</v>
      </c>
      <c r="E103" s="10" t="s">
        <v>45</v>
      </c>
      <c r="F103" s="11">
        <v>26249</v>
      </c>
      <c r="G103" s="11">
        <v>15125</v>
      </c>
      <c r="H103" s="12">
        <f t="shared" si="4"/>
        <v>0.57621242714008147</v>
      </c>
      <c r="I103" s="12" t="str">
        <f t="shared" si="3"/>
        <v>POOR</v>
      </c>
      <c r="J103" s="5">
        <v>3</v>
      </c>
      <c r="K103" s="5">
        <v>222</v>
      </c>
      <c r="L103" s="5" t="str" cm="1">
        <f t="array" ref="L103">_xlfn.IFS(K103&gt;299,"High HP",K103&gt;99,"Medium HP",K103&lt;100,"Low HP")</f>
        <v>Medium HP</v>
      </c>
      <c r="M103" s="5">
        <v>108.3</v>
      </c>
      <c r="N103" s="5">
        <v>70.3</v>
      </c>
      <c r="O103" s="5">
        <v>190.5</v>
      </c>
      <c r="P103" s="5">
        <v>3.294</v>
      </c>
      <c r="Q103" s="5">
        <v>18.5</v>
      </c>
      <c r="R103" s="5">
        <v>25</v>
      </c>
      <c r="S103" s="6">
        <v>40669</v>
      </c>
      <c r="T103" s="5">
        <v>89.427820310000001</v>
      </c>
    </row>
    <row r="104" spans="1:20" x14ac:dyDescent="0.3">
      <c r="A104" s="4" t="s">
        <v>155</v>
      </c>
      <c r="B104" s="3" t="s">
        <v>150</v>
      </c>
      <c r="C104" s="5" t="s">
        <v>221</v>
      </c>
      <c r="D104" s="10">
        <v>27308</v>
      </c>
      <c r="E104" s="10" t="s">
        <v>19</v>
      </c>
      <c r="F104" s="11">
        <v>26399</v>
      </c>
      <c r="G104" s="11">
        <v>15380</v>
      </c>
      <c r="H104" s="12">
        <f t="shared" si="4"/>
        <v>0.58259782567521501</v>
      </c>
      <c r="I104" s="12" t="str">
        <f t="shared" si="3"/>
        <v>POOR</v>
      </c>
      <c r="J104" s="5">
        <v>3.3</v>
      </c>
      <c r="K104" s="5">
        <v>170</v>
      </c>
      <c r="L104" s="5" t="str" cm="1">
        <f t="array" ref="L104">_xlfn.IFS(K104&gt;299,"High HP",K104&gt;99,"Medium HP",K104&lt;100,"Low HP")</f>
        <v>Medium HP</v>
      </c>
      <c r="M104" s="5">
        <v>112.2</v>
      </c>
      <c r="N104" s="5">
        <v>74.900000000000006</v>
      </c>
      <c r="O104" s="5">
        <v>194.8</v>
      </c>
      <c r="P104" s="5">
        <v>3.9910000000000001</v>
      </c>
      <c r="Q104" s="5">
        <v>20</v>
      </c>
      <c r="R104" s="5">
        <v>21</v>
      </c>
      <c r="S104" s="6">
        <v>40609</v>
      </c>
      <c r="T104" s="5">
        <v>71.171664129999996</v>
      </c>
    </row>
    <row r="105" spans="1:20" x14ac:dyDescent="0.3">
      <c r="A105" s="4" t="s">
        <v>156</v>
      </c>
      <c r="B105" s="3" t="s">
        <v>150</v>
      </c>
      <c r="C105" s="5" t="s">
        <v>221</v>
      </c>
      <c r="D105" s="10">
        <v>42574</v>
      </c>
      <c r="E105" s="10" t="s">
        <v>22</v>
      </c>
      <c r="F105" s="11">
        <v>29299</v>
      </c>
      <c r="G105" s="11">
        <v>17810</v>
      </c>
      <c r="H105" s="12">
        <f t="shared" si="4"/>
        <v>0.60787057578756953</v>
      </c>
      <c r="I105" s="12" t="str">
        <f t="shared" si="3"/>
        <v>POOR</v>
      </c>
      <c r="J105" s="5">
        <v>3.3</v>
      </c>
      <c r="K105" s="5">
        <v>170</v>
      </c>
      <c r="L105" s="5" t="str" cm="1">
        <f t="array" ref="L105">_xlfn.IFS(K105&gt;299,"High HP",K105&gt;99,"Medium HP",K105&lt;100,"Low HP")</f>
        <v>Medium HP</v>
      </c>
      <c r="M105" s="5">
        <v>106.3</v>
      </c>
      <c r="N105" s="5">
        <v>71.7</v>
      </c>
      <c r="O105" s="5">
        <v>182.6</v>
      </c>
      <c r="P105" s="5">
        <v>3.9470000000000001</v>
      </c>
      <c r="Q105" s="5">
        <v>21</v>
      </c>
      <c r="R105" s="5">
        <v>19</v>
      </c>
      <c r="S105" s="6">
        <v>40811</v>
      </c>
      <c r="T105" s="5">
        <v>72.290355079999998</v>
      </c>
    </row>
    <row r="106" spans="1:20" x14ac:dyDescent="0.3">
      <c r="A106" s="4" t="s">
        <v>157</v>
      </c>
      <c r="B106" s="3" t="s">
        <v>150</v>
      </c>
      <c r="C106" s="5" t="s">
        <v>221</v>
      </c>
      <c r="D106" s="10">
        <v>54158</v>
      </c>
      <c r="E106" s="10" t="s">
        <v>19</v>
      </c>
      <c r="F106" s="11">
        <v>22799</v>
      </c>
      <c r="G106" s="11">
        <v>13093</v>
      </c>
      <c r="H106" s="12">
        <f t="shared" si="4"/>
        <v>0.57427957366551163</v>
      </c>
      <c r="I106" s="12" t="str">
        <f t="shared" si="3"/>
        <v>POOR</v>
      </c>
      <c r="J106" s="5">
        <v>3.3</v>
      </c>
      <c r="K106" s="5">
        <v>170</v>
      </c>
      <c r="L106" s="5" t="str" cm="1">
        <f t="array" ref="L106">_xlfn.IFS(K106&gt;299,"High HP",K106&gt;99,"Medium HP",K106&lt;100,"Low HP")</f>
        <v>Medium HP</v>
      </c>
      <c r="M106" s="5">
        <v>104.3</v>
      </c>
      <c r="N106" s="5">
        <v>70.400000000000006</v>
      </c>
      <c r="O106" s="5">
        <v>178</v>
      </c>
      <c r="P106" s="5">
        <v>3.8210000000000002</v>
      </c>
      <c r="Q106" s="5">
        <v>19.399999999999999</v>
      </c>
      <c r="R106" s="5">
        <v>18</v>
      </c>
      <c r="S106" s="6">
        <v>40567</v>
      </c>
      <c r="T106" s="5">
        <v>69.78294434</v>
      </c>
    </row>
    <row r="107" spans="1:20" x14ac:dyDescent="0.3">
      <c r="A107" s="4" t="s">
        <v>158</v>
      </c>
      <c r="B107" s="3" t="s">
        <v>150</v>
      </c>
      <c r="C107" s="5" t="s">
        <v>221</v>
      </c>
      <c r="D107" s="10">
        <v>65004.999999999993</v>
      </c>
      <c r="E107" s="10" t="s">
        <v>54</v>
      </c>
      <c r="F107" s="11">
        <v>17890</v>
      </c>
      <c r="G107" s="11">
        <v>10670</v>
      </c>
      <c r="H107" s="12">
        <f t="shared" si="4"/>
        <v>0.59642258244829516</v>
      </c>
      <c r="I107" s="12" t="str">
        <f t="shared" si="3"/>
        <v>POOR</v>
      </c>
      <c r="J107" s="5">
        <v>3.3</v>
      </c>
      <c r="K107" s="5">
        <v>170</v>
      </c>
      <c r="L107" s="5" t="str" cm="1">
        <f t="array" ref="L107">_xlfn.IFS(K107&gt;299,"High HP",K107&gt;99,"Medium HP",K107&lt;100,"Low HP")</f>
        <v>Medium HP</v>
      </c>
      <c r="M107" s="5">
        <v>116.1</v>
      </c>
      <c r="N107" s="5">
        <v>66.5</v>
      </c>
      <c r="O107" s="5">
        <v>196.1</v>
      </c>
      <c r="P107" s="5">
        <v>3.2170000000000001</v>
      </c>
      <c r="Q107" s="5">
        <v>19.399999999999999</v>
      </c>
      <c r="R107" s="5">
        <v>18</v>
      </c>
      <c r="S107" s="6">
        <v>40782</v>
      </c>
      <c r="T107" s="5">
        <v>67.889270589999995</v>
      </c>
    </row>
    <row r="108" spans="1:20" x14ac:dyDescent="0.3">
      <c r="A108" s="4" t="s">
        <v>160</v>
      </c>
      <c r="B108" s="3" t="s">
        <v>159</v>
      </c>
      <c r="C108" s="5" t="s">
        <v>220</v>
      </c>
      <c r="D108" s="10">
        <v>1112</v>
      </c>
      <c r="E108" s="10" t="s">
        <v>19</v>
      </c>
      <c r="F108" s="11">
        <v>18145</v>
      </c>
      <c r="G108" s="11">
        <v>11240</v>
      </c>
      <c r="H108" s="12">
        <f t="shared" si="4"/>
        <v>0.61945439515017908</v>
      </c>
      <c r="I108" s="12" t="str">
        <f t="shared" si="3"/>
        <v>POOR</v>
      </c>
      <c r="J108" s="5">
        <v>3.1</v>
      </c>
      <c r="K108" s="5">
        <v>150</v>
      </c>
      <c r="L108" s="5" t="str" cm="1">
        <f t="array" ref="L108">_xlfn.IFS(K108&gt;299,"High HP",K108&gt;99,"Medium HP",K108&lt;100,"Low HP")</f>
        <v>Medium HP</v>
      </c>
      <c r="M108" s="5">
        <v>107</v>
      </c>
      <c r="N108" s="5">
        <v>69.400000000000006</v>
      </c>
      <c r="O108" s="5">
        <v>192</v>
      </c>
      <c r="P108" s="5">
        <v>3.1019999999999999</v>
      </c>
      <c r="Q108" s="5">
        <v>15.2</v>
      </c>
      <c r="R108" s="5">
        <v>25</v>
      </c>
      <c r="S108" s="6">
        <v>40694</v>
      </c>
      <c r="T108" s="5">
        <v>60.861611549999999</v>
      </c>
    </row>
    <row r="109" spans="1:20" x14ac:dyDescent="0.3">
      <c r="A109" s="4" t="s">
        <v>161</v>
      </c>
      <c r="B109" s="3" t="s">
        <v>159</v>
      </c>
      <c r="C109" s="5" t="s">
        <v>220</v>
      </c>
      <c r="D109" s="10">
        <v>38554</v>
      </c>
      <c r="E109" s="10" t="s">
        <v>22</v>
      </c>
      <c r="F109" s="11">
        <v>24150</v>
      </c>
      <c r="G109" s="11">
        <v>17100</v>
      </c>
      <c r="H109" s="12">
        <f t="shared" si="4"/>
        <v>0.70807453416149069</v>
      </c>
      <c r="I109" s="12" t="str">
        <f t="shared" si="3"/>
        <v>GOOD</v>
      </c>
      <c r="J109" s="5">
        <v>3.5</v>
      </c>
      <c r="K109" s="5">
        <v>215</v>
      </c>
      <c r="L109" s="5" t="str" cm="1">
        <f t="array" ref="L109">_xlfn.IFS(K109&gt;299,"High HP",K109&gt;99,"Medium HP",K109&lt;100,"Low HP")</f>
        <v>Medium HP</v>
      </c>
      <c r="M109" s="5">
        <v>109</v>
      </c>
      <c r="N109" s="5">
        <v>73.599999999999994</v>
      </c>
      <c r="O109" s="5">
        <v>195.9</v>
      </c>
      <c r="P109" s="5">
        <v>3.4550000000000001</v>
      </c>
      <c r="Q109" s="5">
        <v>18</v>
      </c>
      <c r="R109" s="5">
        <v>23</v>
      </c>
      <c r="S109" s="6">
        <v>40634</v>
      </c>
      <c r="T109" s="5">
        <v>86.272522910000006</v>
      </c>
    </row>
    <row r="110" spans="1:20" x14ac:dyDescent="0.3">
      <c r="A110" s="4" t="s">
        <v>162</v>
      </c>
      <c r="B110" s="3" t="s">
        <v>159</v>
      </c>
      <c r="C110" s="5" t="s">
        <v>220</v>
      </c>
      <c r="D110" s="10">
        <v>80255</v>
      </c>
      <c r="E110" s="10" t="s">
        <v>54</v>
      </c>
      <c r="F110" s="11">
        <v>18270</v>
      </c>
      <c r="G110" s="11">
        <v>11459</v>
      </c>
      <c r="H110" s="12">
        <f t="shared" si="4"/>
        <v>0.62720306513409962</v>
      </c>
      <c r="I110" s="12" t="str">
        <f t="shared" si="3"/>
        <v>POOR</v>
      </c>
      <c r="J110" s="5">
        <v>2.4</v>
      </c>
      <c r="K110" s="5">
        <v>150</v>
      </c>
      <c r="L110" s="5" t="str" cm="1">
        <f t="array" ref="L110">_xlfn.IFS(K110&gt;299,"High HP",K110&gt;99,"Medium HP",K110&lt;100,"Low HP")</f>
        <v>Medium HP</v>
      </c>
      <c r="M110" s="5">
        <v>107</v>
      </c>
      <c r="N110" s="5">
        <v>70.099999999999994</v>
      </c>
      <c r="O110" s="5">
        <v>186.7</v>
      </c>
      <c r="P110" s="5">
        <v>2.9580000000000002</v>
      </c>
      <c r="Q110" s="5">
        <v>15</v>
      </c>
      <c r="R110" s="5">
        <v>27</v>
      </c>
      <c r="S110" s="6">
        <v>40106</v>
      </c>
      <c r="T110" s="5">
        <v>60.727446929999999</v>
      </c>
    </row>
    <row r="111" spans="1:20" x14ac:dyDescent="0.3">
      <c r="A111" s="4" t="s">
        <v>163</v>
      </c>
      <c r="B111" s="3" t="s">
        <v>159</v>
      </c>
      <c r="C111" s="5" t="s">
        <v>220</v>
      </c>
      <c r="D111" s="10">
        <v>14690</v>
      </c>
      <c r="E111" s="10" t="s">
        <v>19</v>
      </c>
      <c r="F111" s="11">
        <v>36229</v>
      </c>
      <c r="G111" s="11">
        <v>19890</v>
      </c>
      <c r="H111" s="12">
        <f t="shared" si="4"/>
        <v>0.54900770101300067</v>
      </c>
      <c r="I111" s="12" t="str">
        <f t="shared" si="3"/>
        <v>POOR</v>
      </c>
      <c r="J111" s="5">
        <v>4</v>
      </c>
      <c r="K111" s="5">
        <v>250</v>
      </c>
      <c r="L111" s="5" t="str" cm="1">
        <f t="array" ref="L111">_xlfn.IFS(K111&gt;299,"High HP",K111&gt;99,"Medium HP",K111&lt;100,"Low HP")</f>
        <v>Medium HP</v>
      </c>
      <c r="M111" s="5">
        <v>113.8</v>
      </c>
      <c r="N111" s="5">
        <v>74.400000000000006</v>
      </c>
      <c r="O111" s="5">
        <v>205.4</v>
      </c>
      <c r="P111" s="5">
        <v>3.9670000000000001</v>
      </c>
      <c r="Q111" s="5">
        <v>18.5</v>
      </c>
      <c r="R111" s="5">
        <v>22</v>
      </c>
      <c r="S111" s="6">
        <v>40592</v>
      </c>
      <c r="T111" s="5">
        <v>103.4416926</v>
      </c>
    </row>
    <row r="112" spans="1:20" x14ac:dyDescent="0.3">
      <c r="A112" s="4" t="s">
        <v>164</v>
      </c>
      <c r="B112" s="3" t="s">
        <v>159</v>
      </c>
      <c r="C112" s="5" t="s">
        <v>221</v>
      </c>
      <c r="D112" s="10">
        <v>20017</v>
      </c>
      <c r="E112" s="10" t="s">
        <v>47</v>
      </c>
      <c r="F112" s="11">
        <v>31598</v>
      </c>
      <c r="G112" s="11">
        <v>19925</v>
      </c>
      <c r="H112" s="12">
        <f t="shared" si="4"/>
        <v>0.63057788467624531</v>
      </c>
      <c r="I112" s="12" t="str">
        <f t="shared" si="3"/>
        <v>POOR</v>
      </c>
      <c r="J112" s="5">
        <v>4.3</v>
      </c>
      <c r="K112" s="5">
        <v>190</v>
      </c>
      <c r="L112" s="5" t="str" cm="1">
        <f t="array" ref="L112">_xlfn.IFS(K112&gt;299,"High HP",K112&gt;99,"Medium HP",K112&lt;100,"Low HP")</f>
        <v>Medium HP</v>
      </c>
      <c r="M112" s="5">
        <v>107</v>
      </c>
      <c r="N112" s="5">
        <v>67.8</v>
      </c>
      <c r="O112" s="5">
        <v>181.2</v>
      </c>
      <c r="P112" s="5">
        <v>4.0679999999999996</v>
      </c>
      <c r="Q112" s="5">
        <v>17.5</v>
      </c>
      <c r="R112" s="5">
        <v>19</v>
      </c>
      <c r="S112" s="6">
        <v>40807</v>
      </c>
      <c r="T112" s="5">
        <v>80.511672590000003</v>
      </c>
    </row>
    <row r="113" spans="1:20" x14ac:dyDescent="0.3">
      <c r="A113" s="4" t="s">
        <v>165</v>
      </c>
      <c r="B113" s="3" t="s">
        <v>159</v>
      </c>
      <c r="C113" s="5" t="s">
        <v>221</v>
      </c>
      <c r="D113" s="10">
        <v>24361</v>
      </c>
      <c r="E113" s="10" t="s">
        <v>19</v>
      </c>
      <c r="F113" s="11">
        <v>25345</v>
      </c>
      <c r="G113" s="11">
        <v>15240</v>
      </c>
      <c r="H113" s="12">
        <f t="shared" si="4"/>
        <v>0.60130203195896625</v>
      </c>
      <c r="I113" s="12" t="str">
        <f t="shared" si="3"/>
        <v>POOR</v>
      </c>
      <c r="J113" s="5">
        <v>3.4</v>
      </c>
      <c r="K113" s="5">
        <v>185</v>
      </c>
      <c r="L113" s="5" t="str" cm="1">
        <f t="array" ref="L113">_xlfn.IFS(K113&gt;299,"High HP",K113&gt;99,"Medium HP",K113&lt;100,"Low HP")</f>
        <v>Medium HP</v>
      </c>
      <c r="M113" s="5">
        <v>120</v>
      </c>
      <c r="N113" s="5">
        <v>72.2</v>
      </c>
      <c r="O113" s="5">
        <v>201.4</v>
      </c>
      <c r="P113" s="5">
        <v>3.948</v>
      </c>
      <c r="Q113" s="5">
        <v>25</v>
      </c>
      <c r="R113" s="5">
        <v>22</v>
      </c>
      <c r="S113" s="6">
        <v>40719</v>
      </c>
      <c r="T113" s="5">
        <v>76.096570420000006</v>
      </c>
    </row>
    <row r="114" spans="1:20" x14ac:dyDescent="0.3">
      <c r="A114" s="4" t="s">
        <v>69</v>
      </c>
      <c r="B114" s="3" t="s">
        <v>166</v>
      </c>
      <c r="C114" s="5" t="s">
        <v>220</v>
      </c>
      <c r="D114" s="10">
        <v>32734</v>
      </c>
      <c r="E114" s="10" t="s">
        <v>45</v>
      </c>
      <c r="F114" s="11">
        <v>12640</v>
      </c>
      <c r="G114" s="11">
        <v>7750</v>
      </c>
      <c r="H114" s="12">
        <f t="shared" si="4"/>
        <v>0.61313291139240511</v>
      </c>
      <c r="I114" s="12" t="str">
        <f t="shared" si="3"/>
        <v>POOR</v>
      </c>
      <c r="J114" s="5">
        <v>2</v>
      </c>
      <c r="K114" s="5">
        <v>132</v>
      </c>
      <c r="L114" s="5" t="str" cm="1">
        <f t="array" ref="L114">_xlfn.IFS(K114&gt;299,"High HP",K114&gt;99,"Medium HP",K114&lt;100,"Low HP")</f>
        <v>Medium HP</v>
      </c>
      <c r="M114" s="5">
        <v>105</v>
      </c>
      <c r="N114" s="5">
        <v>74.400000000000006</v>
      </c>
      <c r="O114" s="5">
        <v>174.4</v>
      </c>
      <c r="P114" s="5">
        <v>2.5590000000000002</v>
      </c>
      <c r="Q114" s="5">
        <v>12.5</v>
      </c>
      <c r="R114" s="5">
        <v>29</v>
      </c>
      <c r="S114" s="6">
        <v>40659</v>
      </c>
      <c r="T114" s="5">
        <v>52.084898750000001</v>
      </c>
    </row>
    <row r="115" spans="1:20" x14ac:dyDescent="0.3">
      <c r="A115" s="4" t="s">
        <v>167</v>
      </c>
      <c r="B115" s="3" t="s">
        <v>166</v>
      </c>
      <c r="C115" s="5" t="s">
        <v>220</v>
      </c>
      <c r="D115" s="10">
        <v>5240</v>
      </c>
      <c r="E115" s="10" t="s">
        <v>19</v>
      </c>
      <c r="F115" s="11">
        <v>16079.999999999998</v>
      </c>
      <c r="G115" s="11">
        <v>9800</v>
      </c>
      <c r="H115" s="12">
        <f t="shared" si="4"/>
        <v>0.60945273631840802</v>
      </c>
      <c r="I115" s="12" t="str">
        <f t="shared" si="3"/>
        <v>POOR</v>
      </c>
      <c r="J115" s="5">
        <v>2</v>
      </c>
      <c r="K115" s="5">
        <v>132</v>
      </c>
      <c r="L115" s="5" t="str" cm="1">
        <f t="array" ref="L115">_xlfn.IFS(K115&gt;299,"High HP",K115&gt;99,"Medium HP",K115&lt;100,"Low HP")</f>
        <v>Medium HP</v>
      </c>
      <c r="M115" s="5">
        <v>108</v>
      </c>
      <c r="N115" s="5">
        <v>71</v>
      </c>
      <c r="O115" s="5">
        <v>186.3</v>
      </c>
      <c r="P115" s="5">
        <v>2.9420000000000002</v>
      </c>
      <c r="Q115" s="5">
        <v>16</v>
      </c>
      <c r="R115" s="5">
        <v>27</v>
      </c>
      <c r="S115" s="6">
        <v>40861</v>
      </c>
      <c r="T115" s="5">
        <v>53.411897670000002</v>
      </c>
    </row>
    <row r="116" spans="1:20" x14ac:dyDescent="0.3">
      <c r="A116" s="4" t="s">
        <v>168</v>
      </c>
      <c r="B116" s="3" t="s">
        <v>166</v>
      </c>
      <c r="C116" s="5" t="s">
        <v>221</v>
      </c>
      <c r="D116" s="10">
        <v>24155</v>
      </c>
      <c r="E116" s="10" t="s">
        <v>45</v>
      </c>
      <c r="F116" s="11">
        <v>18850</v>
      </c>
      <c r="G116" s="11">
        <v>12025</v>
      </c>
      <c r="H116" s="12">
        <f t="shared" si="4"/>
        <v>0.63793103448275867</v>
      </c>
      <c r="I116" s="12" t="str">
        <f t="shared" si="3"/>
        <v>POOR</v>
      </c>
      <c r="J116" s="5">
        <v>2.4</v>
      </c>
      <c r="K116" s="5">
        <v>150</v>
      </c>
      <c r="L116" s="5" t="str" cm="1">
        <f t="array" ref="L116">_xlfn.IFS(K116&gt;299,"High HP",K116&gt;99,"Medium HP",K116&lt;100,"Low HP")</f>
        <v>Medium HP</v>
      </c>
      <c r="M116" s="5">
        <v>113.3</v>
      </c>
      <c r="N116" s="5">
        <v>76.8</v>
      </c>
      <c r="O116" s="5">
        <v>186.3</v>
      </c>
      <c r="P116" s="5">
        <v>3.528</v>
      </c>
      <c r="Q116" s="5">
        <v>20</v>
      </c>
      <c r="R116" s="5">
        <v>24</v>
      </c>
      <c r="S116" s="6">
        <v>40657</v>
      </c>
      <c r="T116" s="5">
        <v>60.951185119999998</v>
      </c>
    </row>
    <row r="117" spans="1:20" x14ac:dyDescent="0.3">
      <c r="A117" s="4" t="s">
        <v>169</v>
      </c>
      <c r="B117" s="3" t="s">
        <v>166</v>
      </c>
      <c r="C117" s="5" t="s">
        <v>220</v>
      </c>
      <c r="D117" s="10">
        <v>1872</v>
      </c>
      <c r="E117" s="10" t="s">
        <v>19</v>
      </c>
      <c r="F117" s="11">
        <v>43000</v>
      </c>
      <c r="G117" s="11">
        <v>30434</v>
      </c>
      <c r="H117" s="12">
        <f t="shared" si="4"/>
        <v>0.70776744186046514</v>
      </c>
      <c r="I117" s="12" t="str">
        <f t="shared" si="3"/>
        <v>GOOD</v>
      </c>
      <c r="J117" s="5">
        <v>3.5</v>
      </c>
      <c r="K117" s="5">
        <v>253</v>
      </c>
      <c r="L117" s="5" t="str" cm="1">
        <f t="array" ref="L117">_xlfn.IFS(K117&gt;299,"High HP",K117&gt;99,"Medium HP",K117&lt;100,"Low HP")</f>
        <v>Medium HP</v>
      </c>
      <c r="M117" s="5">
        <v>113.3</v>
      </c>
      <c r="N117" s="5">
        <v>76.3</v>
      </c>
      <c r="O117" s="5">
        <v>165.4</v>
      </c>
      <c r="P117" s="5">
        <v>2.85</v>
      </c>
      <c r="Q117" s="5">
        <v>12</v>
      </c>
      <c r="R117" s="5">
        <v>21</v>
      </c>
      <c r="S117" s="6">
        <v>41087</v>
      </c>
      <c r="T117" s="5">
        <v>106.98445630000001</v>
      </c>
    </row>
    <row r="118" spans="1:20" x14ac:dyDescent="0.3">
      <c r="A118" s="4" t="s">
        <v>171</v>
      </c>
      <c r="B118" s="3" t="s">
        <v>170</v>
      </c>
      <c r="C118" s="5" t="s">
        <v>220</v>
      </c>
      <c r="D118" s="10">
        <v>51645</v>
      </c>
      <c r="E118" s="10" t="s">
        <v>19</v>
      </c>
      <c r="F118" s="11">
        <v>21610</v>
      </c>
      <c r="G118" s="11">
        <v>13790</v>
      </c>
      <c r="H118" s="12">
        <f t="shared" si="4"/>
        <v>0.6381304951411384</v>
      </c>
      <c r="I118" s="12" t="str">
        <f t="shared" si="3"/>
        <v>POOR</v>
      </c>
      <c r="J118" s="5">
        <v>2.4</v>
      </c>
      <c r="K118" s="5">
        <v>150</v>
      </c>
      <c r="L118" s="5" t="str" cm="1">
        <f t="array" ref="L118">_xlfn.IFS(K118&gt;299,"High HP",K118&gt;99,"Medium HP",K118&lt;100,"Low HP")</f>
        <v>Medium HP</v>
      </c>
      <c r="M118" s="5">
        <v>104.1</v>
      </c>
      <c r="N118" s="5">
        <v>68.400000000000006</v>
      </c>
      <c r="O118" s="5">
        <v>181.9</v>
      </c>
      <c r="P118" s="5">
        <v>2.9060000000000001</v>
      </c>
      <c r="Q118" s="5">
        <v>15</v>
      </c>
      <c r="R118" s="5">
        <v>27</v>
      </c>
      <c r="S118" s="6">
        <v>40933</v>
      </c>
      <c r="T118" s="5">
        <v>62.015870300000003</v>
      </c>
    </row>
    <row r="119" spans="1:20" x14ac:dyDescent="0.3">
      <c r="A119" s="4" t="s">
        <v>172</v>
      </c>
      <c r="B119" s="3" t="s">
        <v>170</v>
      </c>
      <c r="C119" s="5" t="s">
        <v>220</v>
      </c>
      <c r="D119" s="10">
        <v>131097</v>
      </c>
      <c r="E119" s="10" t="s">
        <v>19</v>
      </c>
      <c r="F119" s="11">
        <v>19720</v>
      </c>
      <c r="G119" s="11">
        <v>10290</v>
      </c>
      <c r="H119" s="12">
        <f t="shared" si="4"/>
        <v>0.52180527383367137</v>
      </c>
      <c r="I119" s="12" t="str">
        <f t="shared" si="3"/>
        <v>POOR</v>
      </c>
      <c r="J119" s="5">
        <v>3.4</v>
      </c>
      <c r="K119" s="5">
        <v>175</v>
      </c>
      <c r="L119" s="5" t="str" cm="1">
        <f t="array" ref="L119">_xlfn.IFS(K119&gt;299,"High HP",K119&gt;99,"Medium HP",K119&lt;100,"Low HP")</f>
        <v>Medium HP</v>
      </c>
      <c r="M119" s="5">
        <v>107</v>
      </c>
      <c r="N119" s="5">
        <v>70.400000000000006</v>
      </c>
      <c r="O119" s="5">
        <v>186.3</v>
      </c>
      <c r="P119" s="5">
        <v>3.0910000000000002</v>
      </c>
      <c r="Q119" s="5">
        <v>15.2</v>
      </c>
      <c r="R119" s="5">
        <v>25</v>
      </c>
      <c r="S119" s="6">
        <v>41239</v>
      </c>
      <c r="T119" s="5">
        <v>70.389737260000004</v>
      </c>
    </row>
    <row r="120" spans="1:20" x14ac:dyDescent="0.3">
      <c r="A120" s="4" t="s">
        <v>173</v>
      </c>
      <c r="B120" s="3" t="s">
        <v>170</v>
      </c>
      <c r="C120" s="5" t="s">
        <v>220</v>
      </c>
      <c r="D120" s="10">
        <v>19911</v>
      </c>
      <c r="E120" s="10" t="s">
        <v>49</v>
      </c>
      <c r="F120" s="11">
        <v>25310</v>
      </c>
      <c r="G120" s="11">
        <v>17805</v>
      </c>
      <c r="H120" s="12">
        <f t="shared" si="4"/>
        <v>0.70347688660608454</v>
      </c>
      <c r="I120" s="12" t="str">
        <f t="shared" si="3"/>
        <v>GOOD</v>
      </c>
      <c r="J120" s="5">
        <v>3.8</v>
      </c>
      <c r="K120" s="5">
        <v>200</v>
      </c>
      <c r="L120" s="5" t="str" cm="1">
        <f t="array" ref="L120">_xlfn.IFS(K120&gt;299,"High HP",K120&gt;99,"Medium HP",K120&lt;100,"Low HP")</f>
        <v>Medium HP</v>
      </c>
      <c r="M120" s="5">
        <v>101.1</v>
      </c>
      <c r="N120" s="5">
        <v>74.5</v>
      </c>
      <c r="O120" s="5">
        <v>193.4</v>
      </c>
      <c r="P120" s="5">
        <v>3.492</v>
      </c>
      <c r="Q120" s="5">
        <v>16.8</v>
      </c>
      <c r="R120" s="5">
        <v>25</v>
      </c>
      <c r="S120" s="6">
        <v>41076</v>
      </c>
      <c r="T120" s="5">
        <v>81.492726160000004</v>
      </c>
    </row>
    <row r="121" spans="1:20" x14ac:dyDescent="0.3">
      <c r="A121" s="4" t="s">
        <v>174</v>
      </c>
      <c r="B121" s="3" t="s">
        <v>170</v>
      </c>
      <c r="C121" s="5" t="s">
        <v>220</v>
      </c>
      <c r="D121" s="10">
        <v>92364</v>
      </c>
      <c r="E121" s="10" t="s">
        <v>19</v>
      </c>
      <c r="F121" s="11">
        <v>21665</v>
      </c>
      <c r="G121" s="11">
        <v>14010</v>
      </c>
      <c r="H121" s="12">
        <f t="shared" si="4"/>
        <v>0.6466651280867759</v>
      </c>
      <c r="I121" s="12" t="str">
        <f t="shared" si="3"/>
        <v>POOR</v>
      </c>
      <c r="J121" s="5">
        <v>3.8</v>
      </c>
      <c r="K121" s="5">
        <v>195</v>
      </c>
      <c r="L121" s="5" t="str" cm="1">
        <f t="array" ref="L121">_xlfn.IFS(K121&gt;299,"High HP",K121&gt;99,"Medium HP",K121&lt;100,"Low HP")</f>
        <v>Medium HP</v>
      </c>
      <c r="M121" s="5">
        <v>110.5</v>
      </c>
      <c r="N121" s="5">
        <v>72.7</v>
      </c>
      <c r="O121" s="5">
        <v>196.5</v>
      </c>
      <c r="P121" s="5">
        <v>3.3959999999999999</v>
      </c>
      <c r="Q121" s="5">
        <v>18</v>
      </c>
      <c r="R121" s="5">
        <v>25</v>
      </c>
      <c r="S121" s="6">
        <v>41197</v>
      </c>
      <c r="T121" s="5">
        <v>78.318168130000004</v>
      </c>
    </row>
    <row r="122" spans="1:20" x14ac:dyDescent="0.3">
      <c r="A122" s="4" t="s">
        <v>175</v>
      </c>
      <c r="B122" s="3" t="s">
        <v>170</v>
      </c>
      <c r="C122" s="5" t="s">
        <v>220</v>
      </c>
      <c r="D122" s="10">
        <v>35945</v>
      </c>
      <c r="E122" s="10" t="s">
        <v>19</v>
      </c>
      <c r="F122" s="11">
        <v>23755</v>
      </c>
      <c r="G122" s="11">
        <v>13225</v>
      </c>
      <c r="H122" s="12">
        <f t="shared" si="4"/>
        <v>0.55672490002104824</v>
      </c>
      <c r="I122" s="12" t="str">
        <f t="shared" si="3"/>
        <v>POOR</v>
      </c>
      <c r="J122" s="5">
        <v>3.8</v>
      </c>
      <c r="K122" s="5">
        <v>205</v>
      </c>
      <c r="L122" s="5" t="str" cm="1">
        <f t="array" ref="L122">_xlfn.IFS(K122&gt;299,"High HP",K122&gt;99,"Medium HP",K122&lt;100,"Low HP")</f>
        <v>Medium HP</v>
      </c>
      <c r="M122" s="5">
        <v>112.2</v>
      </c>
      <c r="N122" s="5">
        <v>72.599999999999994</v>
      </c>
      <c r="O122" s="5">
        <v>202.5</v>
      </c>
      <c r="P122" s="5">
        <v>3.59</v>
      </c>
      <c r="Q122" s="5">
        <v>17.5</v>
      </c>
      <c r="R122" s="5">
        <v>24</v>
      </c>
      <c r="S122" s="6">
        <v>40681</v>
      </c>
      <c r="T122" s="5">
        <v>82.661355599999993</v>
      </c>
    </row>
    <row r="123" spans="1:20" x14ac:dyDescent="0.3">
      <c r="A123" s="4" t="s">
        <v>176</v>
      </c>
      <c r="B123" s="3" t="s">
        <v>170</v>
      </c>
      <c r="C123" s="5" t="s">
        <v>221</v>
      </c>
      <c r="D123" s="10">
        <v>39572</v>
      </c>
      <c r="E123" s="10" t="s">
        <v>19</v>
      </c>
      <c r="F123" s="11">
        <v>25635</v>
      </c>
      <c r="G123" s="11">
        <v>14215</v>
      </c>
      <c r="H123" s="12">
        <f t="shared" si="4"/>
        <v>0.55451531109810803</v>
      </c>
      <c r="I123" s="12" t="str">
        <f t="shared" si="3"/>
        <v>POOR</v>
      </c>
      <c r="J123" s="5">
        <v>3.4</v>
      </c>
      <c r="K123" s="5">
        <v>185</v>
      </c>
      <c r="L123" s="5" t="str" cm="1">
        <f t="array" ref="L123">_xlfn.IFS(K123&gt;299,"High HP",K123&gt;99,"Medium HP",K123&lt;100,"Low HP")</f>
        <v>Medium HP</v>
      </c>
      <c r="M123" s="5">
        <v>120</v>
      </c>
      <c r="N123" s="5">
        <v>72.7</v>
      </c>
      <c r="O123" s="5">
        <v>201.3</v>
      </c>
      <c r="P123" s="5">
        <v>3.9420000000000002</v>
      </c>
      <c r="Q123" s="5">
        <v>25</v>
      </c>
      <c r="R123" s="5">
        <v>23</v>
      </c>
      <c r="S123" s="6">
        <v>41112</v>
      </c>
      <c r="T123" s="5">
        <v>76.208439519999999</v>
      </c>
    </row>
    <row r="124" spans="1:20" x14ac:dyDescent="0.3">
      <c r="A124" s="4" t="s">
        <v>178</v>
      </c>
      <c r="B124" s="3" t="s">
        <v>177</v>
      </c>
      <c r="C124" s="5" t="s">
        <v>220</v>
      </c>
      <c r="D124" s="10">
        <v>8982</v>
      </c>
      <c r="E124" s="10" t="s">
        <v>19</v>
      </c>
      <c r="F124" s="11">
        <v>41430</v>
      </c>
      <c r="G124" s="11">
        <v>41250</v>
      </c>
      <c r="H124" s="12">
        <f t="shared" si="4"/>
        <v>0.99565532223026787</v>
      </c>
      <c r="I124" s="12" t="str">
        <f t="shared" si="3"/>
        <v>GOOD</v>
      </c>
      <c r="J124" s="5">
        <v>2.7</v>
      </c>
      <c r="K124" s="5">
        <v>217</v>
      </c>
      <c r="L124" s="5" t="str" cm="1">
        <f t="array" ref="L124">_xlfn.IFS(K124&gt;299,"High HP",K124&gt;99,"Medium HP",K124&lt;100,"Low HP")</f>
        <v>Medium HP</v>
      </c>
      <c r="M124" s="5">
        <v>95.2</v>
      </c>
      <c r="N124" s="5">
        <v>70.099999999999994</v>
      </c>
      <c r="O124" s="5">
        <v>171</v>
      </c>
      <c r="P124" s="5">
        <v>2.778</v>
      </c>
      <c r="Q124" s="5">
        <v>17</v>
      </c>
      <c r="R124" s="5">
        <v>22</v>
      </c>
      <c r="S124" s="6">
        <v>40958</v>
      </c>
      <c r="T124" s="5">
        <v>93.437330700000004</v>
      </c>
    </row>
    <row r="125" spans="1:20" x14ac:dyDescent="0.3">
      <c r="A125" s="4" t="s">
        <v>179</v>
      </c>
      <c r="B125" s="3" t="s">
        <v>177</v>
      </c>
      <c r="C125" s="5" t="s">
        <v>220</v>
      </c>
      <c r="D125" s="10">
        <v>1280</v>
      </c>
      <c r="E125" s="10" t="s">
        <v>19</v>
      </c>
      <c r="F125" s="11">
        <v>71020</v>
      </c>
      <c r="G125" s="11">
        <v>60625</v>
      </c>
      <c r="H125" s="12">
        <f t="shared" si="4"/>
        <v>0.85363277949873273</v>
      </c>
      <c r="I125" s="12" t="str">
        <f t="shared" si="3"/>
        <v>GOOD</v>
      </c>
      <c r="J125" s="5">
        <v>3.4</v>
      </c>
      <c r="K125" s="5">
        <v>300</v>
      </c>
      <c r="L125" s="5" t="str" cm="1">
        <f t="array" ref="L125">_xlfn.IFS(K125&gt;299,"High HP",K125&gt;99,"Medium HP",K125&lt;100,"Low HP")</f>
        <v>High HP</v>
      </c>
      <c r="M125" s="5">
        <v>92.6</v>
      </c>
      <c r="N125" s="5">
        <v>69.5</v>
      </c>
      <c r="O125" s="5">
        <v>174.5</v>
      </c>
      <c r="P125" s="5">
        <v>3.032</v>
      </c>
      <c r="Q125" s="5">
        <v>17</v>
      </c>
      <c r="R125" s="5">
        <v>21</v>
      </c>
      <c r="S125" s="6">
        <v>41264</v>
      </c>
      <c r="T125" s="5">
        <v>134.3909754</v>
      </c>
    </row>
    <row r="126" spans="1:20" x14ac:dyDescent="0.3">
      <c r="A126" s="4" t="s">
        <v>180</v>
      </c>
      <c r="B126" s="3" t="s">
        <v>177</v>
      </c>
      <c r="C126" s="5" t="s">
        <v>220</v>
      </c>
      <c r="D126" s="10">
        <v>1866</v>
      </c>
      <c r="E126" s="10" t="s">
        <v>26</v>
      </c>
      <c r="F126" s="11">
        <v>74970</v>
      </c>
      <c r="G126" s="11">
        <v>67550</v>
      </c>
      <c r="H126" s="12">
        <f t="shared" si="4"/>
        <v>0.90102707749766575</v>
      </c>
      <c r="I126" s="12" t="str">
        <f t="shared" si="3"/>
        <v>GOOD</v>
      </c>
      <c r="J126" s="5">
        <v>3.4</v>
      </c>
      <c r="K126" s="5">
        <v>300</v>
      </c>
      <c r="L126" s="5" t="str" cm="1">
        <f t="array" ref="L126">_xlfn.IFS(K126&gt;299,"High HP",K126&gt;99,"Medium HP",K126&lt;100,"Low HP")</f>
        <v>High HP</v>
      </c>
      <c r="M126" s="5">
        <v>92.6</v>
      </c>
      <c r="N126" s="5">
        <v>69.5</v>
      </c>
      <c r="O126" s="5">
        <v>174.5</v>
      </c>
      <c r="P126" s="5">
        <v>3.0750000000000002</v>
      </c>
      <c r="Q126" s="5">
        <v>17</v>
      </c>
      <c r="R126" s="5">
        <v>23</v>
      </c>
      <c r="S126" s="6">
        <v>40735</v>
      </c>
      <c r="T126" s="5">
        <v>135.91470960000001</v>
      </c>
    </row>
    <row r="127" spans="1:20" x14ac:dyDescent="0.3">
      <c r="A127" s="7" t="s">
        <v>182</v>
      </c>
      <c r="B127" s="3" t="s">
        <v>181</v>
      </c>
      <c r="C127" s="5" t="s">
        <v>220</v>
      </c>
      <c r="D127" s="10">
        <v>9191</v>
      </c>
      <c r="E127" s="10" t="s">
        <v>111</v>
      </c>
      <c r="F127" s="11">
        <v>33120</v>
      </c>
      <c r="G127" s="11">
        <v>22789</v>
      </c>
      <c r="H127" s="12">
        <f t="shared" si="4"/>
        <v>0.68807367149758458</v>
      </c>
      <c r="I127" s="12" t="str">
        <f t="shared" si="3"/>
        <v>POOR</v>
      </c>
      <c r="J127" s="5">
        <v>2.2999999999999998</v>
      </c>
      <c r="K127" s="5">
        <v>170</v>
      </c>
      <c r="L127" s="5" t="str" cm="1">
        <f t="array" ref="L127">_xlfn.IFS(K127&gt;299,"High HP",K127&gt;99,"Medium HP",K127&lt;100,"Low HP")</f>
        <v>Medium HP</v>
      </c>
      <c r="M127" s="5">
        <v>106.4</v>
      </c>
      <c r="N127" s="5">
        <v>70.599999999999994</v>
      </c>
      <c r="O127" s="5">
        <v>189.2</v>
      </c>
      <c r="P127" s="5">
        <v>3.28</v>
      </c>
      <c r="Q127" s="5">
        <v>18.5</v>
      </c>
      <c r="R127" s="5">
        <v>23</v>
      </c>
      <c r="S127" s="6">
        <v>41222</v>
      </c>
      <c r="T127" s="5">
        <v>73.503778190000006</v>
      </c>
    </row>
    <row r="128" spans="1:20" x14ac:dyDescent="0.3">
      <c r="A128" s="7" t="s">
        <v>183</v>
      </c>
      <c r="B128" s="3" t="s">
        <v>181</v>
      </c>
      <c r="C128" s="5" t="s">
        <v>220</v>
      </c>
      <c r="D128" s="10">
        <v>12115</v>
      </c>
      <c r="E128" s="10" t="s">
        <v>111</v>
      </c>
      <c r="F128" s="11">
        <v>26100</v>
      </c>
      <c r="G128" s="11">
        <v>18255</v>
      </c>
      <c r="H128" s="12">
        <f t="shared" si="4"/>
        <v>0.69942528735632181</v>
      </c>
      <c r="I128" s="12" t="str">
        <f t="shared" si="3"/>
        <v>GOOD</v>
      </c>
      <c r="J128" s="5">
        <v>2</v>
      </c>
      <c r="K128" s="5">
        <v>185</v>
      </c>
      <c r="L128" s="5" t="str" cm="1">
        <f t="array" ref="L128">_xlfn.IFS(K128&gt;299,"High HP",K128&gt;99,"Medium HP",K128&lt;100,"Low HP")</f>
        <v>Medium HP</v>
      </c>
      <c r="M128" s="5">
        <v>102.6</v>
      </c>
      <c r="N128" s="5">
        <v>67.400000000000006</v>
      </c>
      <c r="O128" s="5">
        <v>182.2</v>
      </c>
      <c r="P128" s="5">
        <v>2.99</v>
      </c>
      <c r="Q128" s="5">
        <v>16.899999999999999</v>
      </c>
      <c r="R128" s="5">
        <v>23</v>
      </c>
      <c r="S128" s="6">
        <v>40706</v>
      </c>
      <c r="T128" s="5">
        <v>76.02304771</v>
      </c>
    </row>
    <row r="129" spans="1:20" x14ac:dyDescent="0.3">
      <c r="A129" s="4" t="s">
        <v>185</v>
      </c>
      <c r="B129" s="3" t="s">
        <v>184</v>
      </c>
      <c r="C129" s="5" t="s">
        <v>220</v>
      </c>
      <c r="D129" s="10">
        <v>80620</v>
      </c>
      <c r="E129" s="10" t="s">
        <v>49</v>
      </c>
      <c r="F129" s="11">
        <v>10685</v>
      </c>
      <c r="G129" s="11">
        <v>9200</v>
      </c>
      <c r="H129" s="12">
        <f t="shared" si="4"/>
        <v>0.86102012166588671</v>
      </c>
      <c r="I129" s="12" t="str">
        <f t="shared" si="3"/>
        <v>GOOD</v>
      </c>
      <c r="J129" s="5">
        <v>1.9</v>
      </c>
      <c r="K129" s="5">
        <v>100</v>
      </c>
      <c r="L129" s="5" t="str" cm="1">
        <f t="array" ref="L129">_xlfn.IFS(K129&gt;299,"High HP",K129&gt;99,"Medium HP",K129&lt;100,"Low HP")</f>
        <v>Medium HP</v>
      </c>
      <c r="M129" s="5">
        <v>102.4</v>
      </c>
      <c r="N129" s="5">
        <v>66.400000000000006</v>
      </c>
      <c r="O129" s="5">
        <v>176.9</v>
      </c>
      <c r="P129" s="5">
        <v>2.3319999999999999</v>
      </c>
      <c r="Q129" s="5">
        <v>12.1</v>
      </c>
      <c r="R129" s="5">
        <v>33</v>
      </c>
      <c r="S129" s="6">
        <v>41137</v>
      </c>
      <c r="T129" s="5">
        <v>39.986424749999998</v>
      </c>
    </row>
    <row r="130" spans="1:20" x14ac:dyDescent="0.3">
      <c r="A130" s="4" t="s">
        <v>186</v>
      </c>
      <c r="B130" s="3" t="s">
        <v>184</v>
      </c>
      <c r="C130" s="5" t="s">
        <v>220</v>
      </c>
      <c r="D130" s="10">
        <v>24546</v>
      </c>
      <c r="E130" s="10" t="s">
        <v>19</v>
      </c>
      <c r="F130" s="11">
        <v>12535</v>
      </c>
      <c r="G130" s="11">
        <v>10590</v>
      </c>
      <c r="H130" s="12">
        <f t="shared" si="4"/>
        <v>0.84483446350219382</v>
      </c>
      <c r="I130" s="12" t="str">
        <f t="shared" si="3"/>
        <v>GOOD</v>
      </c>
      <c r="J130" s="5">
        <v>1.9</v>
      </c>
      <c r="K130" s="5">
        <v>100</v>
      </c>
      <c r="L130" s="5" t="str" cm="1">
        <f t="array" ref="L130">_xlfn.IFS(K130&gt;299,"High HP",K130&gt;99,"Medium HP",K130&lt;100,"Low HP")</f>
        <v>Medium HP</v>
      </c>
      <c r="M130" s="5">
        <v>102.4</v>
      </c>
      <c r="N130" s="5">
        <v>66.400000000000006</v>
      </c>
      <c r="O130" s="5">
        <v>180</v>
      </c>
      <c r="P130" s="5">
        <v>2.367</v>
      </c>
      <c r="Q130" s="5">
        <v>12.1</v>
      </c>
      <c r="R130" s="5">
        <v>33</v>
      </c>
      <c r="S130" s="6">
        <v>40618</v>
      </c>
      <c r="T130" s="5">
        <v>40.700072419999998</v>
      </c>
    </row>
    <row r="131" spans="1:20" x14ac:dyDescent="0.3">
      <c r="A131" s="4" t="s">
        <v>187</v>
      </c>
      <c r="B131" s="3" t="s">
        <v>184</v>
      </c>
      <c r="C131" s="5" t="s">
        <v>220</v>
      </c>
      <c r="D131" s="10">
        <v>5223</v>
      </c>
      <c r="E131" s="10" t="s">
        <v>47</v>
      </c>
      <c r="F131" s="11">
        <v>14290</v>
      </c>
      <c r="G131" s="11">
        <v>10790</v>
      </c>
      <c r="H131" s="12">
        <f t="shared" si="4"/>
        <v>0.75507347795661306</v>
      </c>
      <c r="I131" s="12" t="str">
        <f t="shared" ref="I131:I156" si="5">IF(H131&gt;69%, "GOOD", "POOR")</f>
        <v>GOOD</v>
      </c>
      <c r="J131" s="5">
        <v>1.9</v>
      </c>
      <c r="K131" s="5">
        <v>124</v>
      </c>
      <c r="L131" s="5" t="str" cm="1">
        <f t="array" ref="L131">_xlfn.IFS(K131&gt;299,"High HP",K131&gt;99,"Medium HP",K131&lt;100,"Low HP")</f>
        <v>Medium HP</v>
      </c>
      <c r="M131" s="5">
        <v>102.4</v>
      </c>
      <c r="N131" s="5">
        <v>66.400000000000006</v>
      </c>
      <c r="O131" s="5">
        <v>176.9</v>
      </c>
      <c r="P131" s="5">
        <v>2.452</v>
      </c>
      <c r="Q131" s="5">
        <v>12.1</v>
      </c>
      <c r="R131" s="5">
        <v>31</v>
      </c>
      <c r="S131" s="6">
        <v>40558</v>
      </c>
      <c r="T131" s="5">
        <v>49.865773670000003</v>
      </c>
    </row>
    <row r="132" spans="1:20" x14ac:dyDescent="0.3">
      <c r="A132" s="4" t="s">
        <v>188</v>
      </c>
      <c r="B132" s="3" t="s">
        <v>184</v>
      </c>
      <c r="C132" s="5" t="s">
        <v>220</v>
      </c>
      <c r="D132" s="10">
        <v>8472</v>
      </c>
      <c r="E132" s="10" t="s">
        <v>47</v>
      </c>
      <c r="F132" s="11">
        <v>18835</v>
      </c>
      <c r="G132" s="11">
        <v>13700</v>
      </c>
      <c r="H132" s="12">
        <f t="shared" si="4"/>
        <v>0.72736925935757901</v>
      </c>
      <c r="I132" s="12" t="str">
        <f t="shared" si="5"/>
        <v>GOOD</v>
      </c>
      <c r="J132" s="5">
        <v>2.2000000000000002</v>
      </c>
      <c r="K132" s="5">
        <v>137</v>
      </c>
      <c r="L132" s="5" t="str" cm="1">
        <f t="array" ref="L132">_xlfn.IFS(K132&gt;299,"High HP",K132&gt;99,"Medium HP",K132&lt;100,"Low HP")</f>
        <v>Medium HP</v>
      </c>
      <c r="M132" s="5">
        <v>106.5</v>
      </c>
      <c r="N132" s="5">
        <v>69</v>
      </c>
      <c r="O132" s="5">
        <v>190.4</v>
      </c>
      <c r="P132" s="5">
        <v>3.0750000000000002</v>
      </c>
      <c r="Q132" s="5">
        <v>13.1</v>
      </c>
      <c r="R132" s="5">
        <v>27</v>
      </c>
      <c r="S132" s="6">
        <v>40760</v>
      </c>
      <c r="T132" s="5">
        <v>56.295243040000003</v>
      </c>
    </row>
    <row r="133" spans="1:20" x14ac:dyDescent="0.3">
      <c r="A133" s="4" t="s">
        <v>189</v>
      </c>
      <c r="B133" s="3" t="s">
        <v>184</v>
      </c>
      <c r="C133" s="5" t="s">
        <v>220</v>
      </c>
      <c r="D133" s="10">
        <v>49989</v>
      </c>
      <c r="E133" s="10" t="s">
        <v>19</v>
      </c>
      <c r="F133" s="11">
        <v>15010</v>
      </c>
      <c r="G133" s="11">
        <v>9900</v>
      </c>
      <c r="H133" s="12">
        <f t="shared" si="4"/>
        <v>0.65956029313790809</v>
      </c>
      <c r="I133" s="12" t="str">
        <f t="shared" si="5"/>
        <v>POOR</v>
      </c>
      <c r="J133" s="5">
        <v>2.2000000000000002</v>
      </c>
      <c r="K133" s="5">
        <v>137</v>
      </c>
      <c r="L133" s="5" t="str" cm="1">
        <f t="array" ref="L133">_xlfn.IFS(K133&gt;299,"High HP",K133&gt;99,"Medium HP",K133&lt;100,"Low HP")</f>
        <v>Medium HP</v>
      </c>
      <c r="M133" s="5">
        <v>106.5</v>
      </c>
      <c r="N133" s="5">
        <v>69</v>
      </c>
      <c r="O133" s="5">
        <v>190.4</v>
      </c>
      <c r="P133" s="5">
        <v>2.91</v>
      </c>
      <c r="Q133" s="5">
        <v>13.1</v>
      </c>
      <c r="R133" s="5">
        <v>28</v>
      </c>
      <c r="S133" s="6">
        <v>41247</v>
      </c>
      <c r="T133" s="5">
        <v>54.819728249999997</v>
      </c>
    </row>
    <row r="134" spans="1:20" x14ac:dyDescent="0.3">
      <c r="A134" s="4" t="s">
        <v>191</v>
      </c>
      <c r="B134" s="3" t="s">
        <v>190</v>
      </c>
      <c r="C134" s="5" t="s">
        <v>220</v>
      </c>
      <c r="D134" s="10">
        <v>47107</v>
      </c>
      <c r="E134" s="10" t="s">
        <v>45</v>
      </c>
      <c r="F134" s="11">
        <v>22695</v>
      </c>
      <c r="G134" s="11">
        <v>16770</v>
      </c>
      <c r="H134" s="12">
        <f t="shared" si="4"/>
        <v>0.73892927957699939</v>
      </c>
      <c r="I134" s="12" t="str">
        <f t="shared" si="5"/>
        <v>GOOD</v>
      </c>
      <c r="J134" s="5">
        <v>2.5</v>
      </c>
      <c r="K134" s="5">
        <v>165</v>
      </c>
      <c r="L134" s="5" t="str" cm="1">
        <f t="array" ref="L134">_xlfn.IFS(K134&gt;299,"High HP",K134&gt;99,"Medium HP",K134&lt;100,"Low HP")</f>
        <v>Medium HP</v>
      </c>
      <c r="M134" s="5">
        <v>103.5</v>
      </c>
      <c r="N134" s="5">
        <v>67.5</v>
      </c>
      <c r="O134" s="5">
        <v>185.8</v>
      </c>
      <c r="P134" s="5">
        <v>3.415</v>
      </c>
      <c r="Q134" s="5">
        <v>16.899999999999999</v>
      </c>
      <c r="R134" s="5">
        <v>25</v>
      </c>
      <c r="S134" s="6">
        <v>40731</v>
      </c>
      <c r="T134" s="5">
        <v>67.765907600000006</v>
      </c>
    </row>
    <row r="135" spans="1:20" x14ac:dyDescent="0.3">
      <c r="A135" s="4" t="s">
        <v>192</v>
      </c>
      <c r="B135" s="3" t="s">
        <v>190</v>
      </c>
      <c r="C135" s="5" t="s">
        <v>221</v>
      </c>
      <c r="D135" s="10">
        <v>33028</v>
      </c>
      <c r="E135" s="10" t="s">
        <v>30</v>
      </c>
      <c r="F135" s="11">
        <v>20095</v>
      </c>
      <c r="G135" s="11">
        <v>14832</v>
      </c>
      <c r="H135" s="12">
        <f t="shared" si="4"/>
        <v>0.73809405324707644</v>
      </c>
      <c r="I135" s="12" t="str">
        <f t="shared" si="5"/>
        <v>GOOD</v>
      </c>
      <c r="J135" s="5">
        <v>2.5</v>
      </c>
      <c r="K135" s="5">
        <v>165</v>
      </c>
      <c r="L135" s="5" t="str" cm="1">
        <f t="array" ref="L135">_xlfn.IFS(K135&gt;299,"High HP",K135&gt;99,"Medium HP",K135&lt;100,"Low HP")</f>
        <v>Medium HP</v>
      </c>
      <c r="M135" s="5">
        <v>99.4</v>
      </c>
      <c r="N135" s="5">
        <v>68.3</v>
      </c>
      <c r="O135" s="5">
        <v>175.2</v>
      </c>
      <c r="P135" s="5">
        <v>3.125</v>
      </c>
      <c r="Q135" s="5">
        <v>15.9</v>
      </c>
      <c r="R135" s="5">
        <v>24</v>
      </c>
      <c r="S135" s="6">
        <v>41162</v>
      </c>
      <c r="T135" s="5">
        <v>66.762943309999997</v>
      </c>
    </row>
    <row r="136" spans="1:20" x14ac:dyDescent="0.3">
      <c r="A136" s="4" t="s">
        <v>194</v>
      </c>
      <c r="B136" s="3" t="s">
        <v>193</v>
      </c>
      <c r="C136" s="5" t="s">
        <v>220</v>
      </c>
      <c r="D136" s="10">
        <v>142535</v>
      </c>
      <c r="E136" s="10" t="s">
        <v>30</v>
      </c>
      <c r="F136" s="11">
        <v>13108</v>
      </c>
      <c r="G136" s="11">
        <v>10025</v>
      </c>
      <c r="H136" s="12">
        <f t="shared" si="4"/>
        <v>0.76480012206286241</v>
      </c>
      <c r="I136" s="12" t="str">
        <f t="shared" si="5"/>
        <v>GOOD</v>
      </c>
      <c r="J136" s="5">
        <v>1.8</v>
      </c>
      <c r="K136" s="5">
        <v>120</v>
      </c>
      <c r="L136" s="5" t="str" cm="1">
        <f t="array" ref="L136">_xlfn.IFS(K136&gt;299,"High HP",K136&gt;99,"Medium HP",K136&lt;100,"Low HP")</f>
        <v>Medium HP</v>
      </c>
      <c r="M136" s="5">
        <v>97</v>
      </c>
      <c r="N136" s="5">
        <v>66.7</v>
      </c>
      <c r="O136" s="5">
        <v>174</v>
      </c>
      <c r="P136" s="5">
        <v>2.42</v>
      </c>
      <c r="Q136" s="5">
        <v>13.2</v>
      </c>
      <c r="R136" s="5">
        <v>33</v>
      </c>
      <c r="S136" s="6">
        <v>40644</v>
      </c>
      <c r="T136" s="5">
        <v>47.96897242</v>
      </c>
    </row>
    <row r="137" spans="1:20" x14ac:dyDescent="0.3">
      <c r="A137" s="4" t="s">
        <v>195</v>
      </c>
      <c r="B137" s="3" t="s">
        <v>193</v>
      </c>
      <c r="C137" s="5" t="s">
        <v>220</v>
      </c>
      <c r="D137" s="10">
        <v>247994</v>
      </c>
      <c r="E137" s="10" t="s">
        <v>104</v>
      </c>
      <c r="F137" s="11">
        <v>17518</v>
      </c>
      <c r="G137" s="11">
        <v>13245</v>
      </c>
      <c r="H137" s="12">
        <f t="shared" si="4"/>
        <v>0.75607946112569924</v>
      </c>
      <c r="I137" s="12" t="str">
        <f t="shared" si="5"/>
        <v>GOOD</v>
      </c>
      <c r="J137" s="5">
        <v>2.2000000000000002</v>
      </c>
      <c r="K137" s="5">
        <v>133</v>
      </c>
      <c r="L137" s="5" t="str" cm="1">
        <f t="array" ref="L137">_xlfn.IFS(K137&gt;299,"High HP",K137&gt;99,"Medium HP",K137&lt;100,"Low HP")</f>
        <v>Medium HP</v>
      </c>
      <c r="M137" s="5">
        <v>105.2</v>
      </c>
      <c r="N137" s="5">
        <v>70.099999999999994</v>
      </c>
      <c r="O137" s="5">
        <v>188.5</v>
      </c>
      <c r="P137" s="5">
        <v>2.9980000000000002</v>
      </c>
      <c r="Q137" s="5">
        <v>18.5</v>
      </c>
      <c r="R137" s="5">
        <v>27</v>
      </c>
      <c r="S137" s="6">
        <v>40584</v>
      </c>
      <c r="T137" s="5">
        <v>54.372419649999998</v>
      </c>
    </row>
    <row r="138" spans="1:20" x14ac:dyDescent="0.3">
      <c r="A138" s="4" t="s">
        <v>196</v>
      </c>
      <c r="B138" s="3" t="s">
        <v>193</v>
      </c>
      <c r="C138" s="5" t="s">
        <v>220</v>
      </c>
      <c r="D138" s="10">
        <v>63849</v>
      </c>
      <c r="E138" s="10" t="s">
        <v>22</v>
      </c>
      <c r="F138" s="11">
        <v>25545</v>
      </c>
      <c r="G138" s="11">
        <v>18140</v>
      </c>
      <c r="H138" s="12">
        <f t="shared" si="4"/>
        <v>0.71011939714229788</v>
      </c>
      <c r="I138" s="12" t="str">
        <f t="shared" si="5"/>
        <v>GOOD</v>
      </c>
      <c r="J138" s="5">
        <v>3</v>
      </c>
      <c r="K138" s="5">
        <v>210</v>
      </c>
      <c r="L138" s="5" t="str" cm="1">
        <f t="array" ref="L138">_xlfn.IFS(K138&gt;299,"High HP",K138&gt;99,"Medium HP",K138&lt;100,"Low HP")</f>
        <v>Medium HP</v>
      </c>
      <c r="M138" s="5">
        <v>107.1</v>
      </c>
      <c r="N138" s="5">
        <v>71.7</v>
      </c>
      <c r="O138" s="5">
        <v>191.9</v>
      </c>
      <c r="P138" s="5">
        <v>3.4169999999999998</v>
      </c>
      <c r="Q138" s="5">
        <v>18.5</v>
      </c>
      <c r="R138" s="5">
        <v>26</v>
      </c>
      <c r="S138" s="6">
        <v>40786</v>
      </c>
      <c r="T138" s="5">
        <v>84.911898260000001</v>
      </c>
    </row>
    <row r="139" spans="1:20" x14ac:dyDescent="0.3">
      <c r="A139" s="4" t="s">
        <v>197</v>
      </c>
      <c r="B139" s="3" t="s">
        <v>193</v>
      </c>
      <c r="C139" s="5" t="s">
        <v>220</v>
      </c>
      <c r="D139" s="10">
        <v>33269</v>
      </c>
      <c r="E139" s="10" t="s">
        <v>19</v>
      </c>
      <c r="F139" s="11">
        <v>16875</v>
      </c>
      <c r="G139" s="11">
        <v>15445</v>
      </c>
      <c r="H139" s="12">
        <f t="shared" si="4"/>
        <v>0.91525925925925922</v>
      </c>
      <c r="I139" s="12" t="str">
        <f t="shared" si="5"/>
        <v>GOOD</v>
      </c>
      <c r="J139" s="5">
        <v>1.8</v>
      </c>
      <c r="K139" s="5">
        <v>140</v>
      </c>
      <c r="L139" s="5" t="str" cm="1">
        <f t="array" ref="L139">_xlfn.IFS(K139&gt;299,"High HP",K139&gt;99,"Medium HP",K139&lt;100,"Low HP")</f>
        <v>Medium HP</v>
      </c>
      <c r="M139" s="5">
        <v>102.4</v>
      </c>
      <c r="N139" s="5">
        <v>68.3</v>
      </c>
      <c r="O139" s="5">
        <v>170.5</v>
      </c>
      <c r="P139" s="5">
        <v>2.4249999999999998</v>
      </c>
      <c r="Q139" s="5">
        <v>14.5</v>
      </c>
      <c r="R139" s="5">
        <v>31</v>
      </c>
      <c r="S139" s="6">
        <v>41272</v>
      </c>
      <c r="T139" s="5">
        <v>56.496030339999997</v>
      </c>
    </row>
    <row r="140" spans="1:20" x14ac:dyDescent="0.3">
      <c r="A140" s="4" t="s">
        <v>198</v>
      </c>
      <c r="B140" s="3" t="s">
        <v>193</v>
      </c>
      <c r="C140" s="5" t="s">
        <v>221</v>
      </c>
      <c r="D140" s="10">
        <v>84087</v>
      </c>
      <c r="E140" s="10" t="s">
        <v>35</v>
      </c>
      <c r="F140" s="11">
        <v>11528</v>
      </c>
      <c r="G140" s="11">
        <v>9575</v>
      </c>
      <c r="H140" s="12">
        <f t="shared" si="4"/>
        <v>0.83058639833448988</v>
      </c>
      <c r="I140" s="12" t="str">
        <f t="shared" si="5"/>
        <v>GOOD</v>
      </c>
      <c r="J140" s="5">
        <v>2.4</v>
      </c>
      <c r="K140" s="5">
        <v>142</v>
      </c>
      <c r="L140" s="5" t="str" cm="1">
        <f t="array" ref="L140">_xlfn.IFS(K140&gt;299,"High HP",K140&gt;99,"Medium HP",K140&lt;100,"Low HP")</f>
        <v>Medium HP</v>
      </c>
      <c r="M140" s="5">
        <v>103.3</v>
      </c>
      <c r="N140" s="5">
        <v>66.5</v>
      </c>
      <c r="O140" s="5">
        <v>178.7</v>
      </c>
      <c r="P140" s="5">
        <v>2.58</v>
      </c>
      <c r="Q140" s="5">
        <v>15.1</v>
      </c>
      <c r="R140" s="5">
        <v>23</v>
      </c>
      <c r="S140" s="6">
        <v>40756</v>
      </c>
      <c r="T140" s="5">
        <v>55.297116580000001</v>
      </c>
    </row>
    <row r="141" spans="1:20" x14ac:dyDescent="0.3">
      <c r="A141" s="4" t="s">
        <v>199</v>
      </c>
      <c r="B141" s="3" t="s">
        <v>193</v>
      </c>
      <c r="C141" s="5" t="s">
        <v>221</v>
      </c>
      <c r="D141" s="10">
        <v>65119</v>
      </c>
      <c r="E141" s="10" t="s">
        <v>19</v>
      </c>
      <c r="F141" s="11">
        <v>22368</v>
      </c>
      <c r="G141" s="11">
        <v>18689</v>
      </c>
      <c r="H141" s="12">
        <f t="shared" si="4"/>
        <v>0.83552396280400576</v>
      </c>
      <c r="I141" s="12" t="str">
        <f t="shared" si="5"/>
        <v>GOOD</v>
      </c>
      <c r="J141" s="5">
        <v>3</v>
      </c>
      <c r="K141" s="5">
        <v>194</v>
      </c>
      <c r="L141" s="5" t="str" cm="1">
        <f t="array" ref="L141">_xlfn.IFS(K141&gt;299,"High HP",K141&gt;99,"Medium HP",K141&lt;100,"Low HP")</f>
        <v>Medium HP</v>
      </c>
      <c r="M141" s="5">
        <v>114.2</v>
      </c>
      <c r="N141" s="5">
        <v>73.400000000000006</v>
      </c>
      <c r="O141" s="5">
        <v>193.5</v>
      </c>
      <c r="P141" s="5">
        <v>3.7589999999999999</v>
      </c>
      <c r="Q141" s="5">
        <v>20.9</v>
      </c>
      <c r="R141" s="5">
        <v>22</v>
      </c>
      <c r="S141" s="6">
        <v>41187</v>
      </c>
      <c r="T141" s="5">
        <v>78.027219470000006</v>
      </c>
    </row>
    <row r="142" spans="1:20" x14ac:dyDescent="0.3">
      <c r="A142" s="4" t="s">
        <v>200</v>
      </c>
      <c r="B142" s="3" t="s">
        <v>193</v>
      </c>
      <c r="C142" s="5" t="s">
        <v>221</v>
      </c>
      <c r="D142" s="10">
        <v>25106</v>
      </c>
      <c r="E142" s="10" t="s">
        <v>152</v>
      </c>
      <c r="F142" s="11">
        <v>16888</v>
      </c>
      <c r="G142" s="11">
        <v>13325</v>
      </c>
      <c r="H142" s="12">
        <f t="shared" si="4"/>
        <v>0.78902179062055899</v>
      </c>
      <c r="I142" s="12" t="str">
        <f t="shared" si="5"/>
        <v>GOOD</v>
      </c>
      <c r="J142" s="5">
        <v>2</v>
      </c>
      <c r="K142" s="5">
        <v>127</v>
      </c>
      <c r="L142" s="5" t="str" cm="1">
        <f t="array" ref="L142">_xlfn.IFS(K142&gt;299,"High HP",K142&gt;99,"Medium HP",K142&lt;100,"Low HP")</f>
        <v>Medium HP</v>
      </c>
      <c r="M142" s="5">
        <v>94.9</v>
      </c>
      <c r="N142" s="5">
        <v>66.7</v>
      </c>
      <c r="O142" s="5">
        <v>163.80000000000001</v>
      </c>
      <c r="P142" s="5">
        <v>2.6680000000000001</v>
      </c>
      <c r="Q142" s="5">
        <v>15.3</v>
      </c>
      <c r="R142" s="5">
        <v>27</v>
      </c>
      <c r="S142" s="6">
        <v>40669</v>
      </c>
      <c r="T142" s="5">
        <v>51.955108869999997</v>
      </c>
    </row>
    <row r="143" spans="1:20" x14ac:dyDescent="0.3">
      <c r="A143" s="4" t="s">
        <v>201</v>
      </c>
      <c r="B143" s="3" t="s">
        <v>193</v>
      </c>
      <c r="C143" s="5" t="s">
        <v>221</v>
      </c>
      <c r="D143" s="10">
        <v>68411</v>
      </c>
      <c r="E143" s="10" t="s">
        <v>72</v>
      </c>
      <c r="F143" s="11">
        <v>22288</v>
      </c>
      <c r="G143" s="11">
        <v>19425</v>
      </c>
      <c r="H143" s="12">
        <f t="shared" si="4"/>
        <v>0.87154522613065322</v>
      </c>
      <c r="I143" s="12" t="str">
        <f t="shared" si="5"/>
        <v>GOOD</v>
      </c>
      <c r="J143" s="5">
        <v>2.7</v>
      </c>
      <c r="K143" s="5">
        <v>150</v>
      </c>
      <c r="L143" s="5" t="str" cm="1">
        <f t="array" ref="L143">_xlfn.IFS(K143&gt;299,"High HP",K143&gt;99,"Medium HP",K143&lt;100,"Low HP")</f>
        <v>Medium HP</v>
      </c>
      <c r="M143" s="5">
        <v>105.3</v>
      </c>
      <c r="N143" s="5">
        <v>66.5</v>
      </c>
      <c r="O143" s="5">
        <v>183.3</v>
      </c>
      <c r="P143" s="5">
        <v>3.44</v>
      </c>
      <c r="Q143" s="5">
        <v>18.5</v>
      </c>
      <c r="R143" s="5">
        <v>23</v>
      </c>
      <c r="S143" s="6">
        <v>40609</v>
      </c>
      <c r="T143" s="5">
        <v>62.35557713</v>
      </c>
    </row>
    <row r="144" spans="1:20" x14ac:dyDescent="0.3">
      <c r="A144" s="4" t="s">
        <v>202</v>
      </c>
      <c r="B144" s="3" t="s">
        <v>193</v>
      </c>
      <c r="C144" s="5" t="s">
        <v>221</v>
      </c>
      <c r="D144" s="10">
        <v>9835</v>
      </c>
      <c r="E144" s="10" t="s">
        <v>45</v>
      </c>
      <c r="F144" s="11">
        <v>51728</v>
      </c>
      <c r="G144" s="11">
        <v>34080</v>
      </c>
      <c r="H144" s="12">
        <f t="shared" si="4"/>
        <v>0.65883080729972165</v>
      </c>
      <c r="I144" s="12" t="str">
        <f t="shared" si="5"/>
        <v>POOR</v>
      </c>
      <c r="J144" s="5">
        <v>4.7</v>
      </c>
      <c r="K144" s="5">
        <v>230</v>
      </c>
      <c r="L144" s="5" t="str" cm="1">
        <f t="array" ref="L144">_xlfn.IFS(K144&gt;299,"High HP",K144&gt;99,"Medium HP",K144&lt;100,"Low HP")</f>
        <v>Medium HP</v>
      </c>
      <c r="M144" s="5">
        <v>112.2</v>
      </c>
      <c r="N144" s="5">
        <v>76.400000000000006</v>
      </c>
      <c r="O144" s="5">
        <v>192.5</v>
      </c>
      <c r="P144" s="5">
        <v>5.1150000000000002</v>
      </c>
      <c r="Q144" s="5">
        <v>25.4</v>
      </c>
      <c r="R144" s="5">
        <v>15</v>
      </c>
      <c r="S144" s="6">
        <v>40811</v>
      </c>
      <c r="T144" s="5">
        <v>102.5289842</v>
      </c>
    </row>
    <row r="145" spans="1:20" x14ac:dyDescent="0.3">
      <c r="A145" s="4" t="s">
        <v>204</v>
      </c>
      <c r="B145" s="3" t="s">
        <v>203</v>
      </c>
      <c r="C145" s="5" t="s">
        <v>220</v>
      </c>
      <c r="D145" s="10">
        <v>9761</v>
      </c>
      <c r="E145" s="10" t="s">
        <v>19</v>
      </c>
      <c r="F145" s="11">
        <v>14900</v>
      </c>
      <c r="G145" s="11">
        <v>11425</v>
      </c>
      <c r="H145" s="12">
        <f t="shared" si="4"/>
        <v>0.76677852348993292</v>
      </c>
      <c r="I145" s="12" t="str">
        <f t="shared" si="5"/>
        <v>GOOD</v>
      </c>
      <c r="J145" s="5">
        <v>2</v>
      </c>
      <c r="K145" s="5">
        <v>115</v>
      </c>
      <c r="L145" s="5" t="str" cm="1">
        <f t="array" ref="L145">_xlfn.IFS(K145&gt;299,"High HP",K145&gt;99,"Medium HP",K145&lt;100,"Low HP")</f>
        <v>Medium HP</v>
      </c>
      <c r="M145" s="5">
        <v>98.9</v>
      </c>
      <c r="N145" s="5">
        <v>68.3</v>
      </c>
      <c r="O145" s="5">
        <v>163.30000000000001</v>
      </c>
      <c r="P145" s="5">
        <v>2.7669999999999999</v>
      </c>
      <c r="Q145" s="5">
        <v>14.5</v>
      </c>
      <c r="R145" s="5">
        <v>26</v>
      </c>
      <c r="S145" s="6">
        <v>40567</v>
      </c>
      <c r="T145" s="5">
        <v>46.943876760000002</v>
      </c>
    </row>
    <row r="146" spans="1:20" x14ac:dyDescent="0.3">
      <c r="A146" s="4" t="s">
        <v>205</v>
      </c>
      <c r="B146" s="3" t="s">
        <v>203</v>
      </c>
      <c r="C146" s="5" t="s">
        <v>220</v>
      </c>
      <c r="D146" s="10">
        <v>83721</v>
      </c>
      <c r="E146" s="10" t="s">
        <v>22</v>
      </c>
      <c r="F146" s="11">
        <v>16700</v>
      </c>
      <c r="G146" s="11">
        <v>13240</v>
      </c>
      <c r="H146" s="12">
        <f t="shared" si="4"/>
        <v>0.792814371257485</v>
      </c>
      <c r="I146" s="12" t="str">
        <f t="shared" si="5"/>
        <v>GOOD</v>
      </c>
      <c r="J146" s="5">
        <v>2</v>
      </c>
      <c r="K146" s="5">
        <v>115</v>
      </c>
      <c r="L146" s="5" t="str" cm="1">
        <f t="array" ref="L146">_xlfn.IFS(K146&gt;299,"High HP",K146&gt;99,"Medium HP",K146&lt;100,"Low HP")</f>
        <v>Medium HP</v>
      </c>
      <c r="M146" s="5">
        <v>98.9</v>
      </c>
      <c r="N146" s="5">
        <v>68.3</v>
      </c>
      <c r="O146" s="5">
        <v>172.3</v>
      </c>
      <c r="P146" s="5">
        <v>2.8530000000000002</v>
      </c>
      <c r="Q146" s="5">
        <v>14.5</v>
      </c>
      <c r="R146" s="5">
        <v>26</v>
      </c>
      <c r="S146" s="6">
        <v>40782</v>
      </c>
      <c r="T146" s="5">
        <v>47.638236659999997</v>
      </c>
    </row>
    <row r="147" spans="1:20" x14ac:dyDescent="0.3">
      <c r="A147" s="4" t="s">
        <v>206</v>
      </c>
      <c r="B147" s="3" t="s">
        <v>203</v>
      </c>
      <c r="C147" s="5" t="s">
        <v>220</v>
      </c>
      <c r="D147" s="10">
        <v>51102</v>
      </c>
      <c r="E147" s="10" t="s">
        <v>19</v>
      </c>
      <c r="F147" s="11">
        <v>21200</v>
      </c>
      <c r="G147" s="11">
        <v>16725</v>
      </c>
      <c r="H147" s="12">
        <f t="shared" si="4"/>
        <v>0.78891509433962259</v>
      </c>
      <c r="I147" s="12" t="str">
        <f t="shared" si="5"/>
        <v>GOOD</v>
      </c>
      <c r="J147" s="5">
        <v>1.8</v>
      </c>
      <c r="K147" s="5">
        <v>150</v>
      </c>
      <c r="L147" s="5" t="str" cm="1">
        <f t="array" ref="L147">_xlfn.IFS(K147&gt;299,"High HP",K147&gt;99,"Medium HP",K147&lt;100,"Low HP")</f>
        <v>Medium HP</v>
      </c>
      <c r="M147" s="5">
        <v>106.4</v>
      </c>
      <c r="N147" s="5">
        <v>68.5</v>
      </c>
      <c r="O147" s="5">
        <v>184.1</v>
      </c>
      <c r="P147" s="5">
        <v>3.0430000000000001</v>
      </c>
      <c r="Q147" s="5">
        <v>16.399999999999999</v>
      </c>
      <c r="R147" s="5">
        <v>27</v>
      </c>
      <c r="S147" s="6">
        <v>41212</v>
      </c>
      <c r="T147" s="5">
        <v>61.701381359999999</v>
      </c>
    </row>
    <row r="148" spans="1:20" x14ac:dyDescent="0.3">
      <c r="A148" s="4" t="s">
        <v>207</v>
      </c>
      <c r="B148" s="3" t="s">
        <v>203</v>
      </c>
      <c r="C148" s="5" t="s">
        <v>220</v>
      </c>
      <c r="D148" s="10">
        <v>9569</v>
      </c>
      <c r="E148" s="10" t="s">
        <v>54</v>
      </c>
      <c r="F148" s="11">
        <v>19990</v>
      </c>
      <c r="G148" s="11">
        <v>16575</v>
      </c>
      <c r="H148" s="12">
        <f t="shared" si="4"/>
        <v>0.82916458229114554</v>
      </c>
      <c r="I148" s="12" t="str">
        <f t="shared" si="5"/>
        <v>GOOD</v>
      </c>
      <c r="J148" s="5">
        <v>2</v>
      </c>
      <c r="K148" s="5">
        <v>115</v>
      </c>
      <c r="L148" s="5" t="str" cm="1">
        <f t="array" ref="L148">_xlfn.IFS(K148&gt;299,"High HP",K148&gt;99,"Medium HP",K148&lt;100,"Low HP")</f>
        <v>Medium HP</v>
      </c>
      <c r="M148" s="5">
        <v>97.4</v>
      </c>
      <c r="N148" s="5">
        <v>66.7</v>
      </c>
      <c r="O148" s="5">
        <v>160.4</v>
      </c>
      <c r="P148" s="5">
        <v>3.0790000000000002</v>
      </c>
      <c r="Q148" s="5">
        <v>13.7</v>
      </c>
      <c r="R148" s="5">
        <v>26</v>
      </c>
      <c r="S148" s="6">
        <v>40694</v>
      </c>
      <c r="T148" s="5">
        <v>48.907372250000002</v>
      </c>
    </row>
    <row r="149" spans="1:20" x14ac:dyDescent="0.3">
      <c r="A149" s="4" t="s">
        <v>208</v>
      </c>
      <c r="B149" s="3" t="s">
        <v>203</v>
      </c>
      <c r="C149" s="5" t="s">
        <v>220</v>
      </c>
      <c r="D149" s="10">
        <v>5596</v>
      </c>
      <c r="E149" s="10" t="s">
        <v>19</v>
      </c>
      <c r="F149" s="11">
        <v>17500</v>
      </c>
      <c r="G149" s="11">
        <v>13760</v>
      </c>
      <c r="H149" s="12">
        <f t="shared" si="4"/>
        <v>0.78628571428571425</v>
      </c>
      <c r="I149" s="12" t="str">
        <f t="shared" si="5"/>
        <v>GOOD</v>
      </c>
      <c r="J149" s="5">
        <v>2</v>
      </c>
      <c r="K149" s="5">
        <v>115</v>
      </c>
      <c r="L149" s="5" t="str" cm="1">
        <f t="array" ref="L149">_xlfn.IFS(K149&gt;299,"High HP",K149&gt;99,"Medium HP",K149&lt;100,"Low HP")</f>
        <v>Medium HP</v>
      </c>
      <c r="M149" s="5">
        <v>98.9</v>
      </c>
      <c r="N149" s="5">
        <v>68.3</v>
      </c>
      <c r="O149" s="5">
        <v>163.30000000000001</v>
      </c>
      <c r="P149" s="5">
        <v>2.762</v>
      </c>
      <c r="Q149" s="5">
        <v>14.6</v>
      </c>
      <c r="R149" s="5">
        <v>26</v>
      </c>
      <c r="S149" s="6">
        <v>40634</v>
      </c>
      <c r="T149" s="5">
        <v>47.946841059999997</v>
      </c>
    </row>
    <row r="150" spans="1:20" x14ac:dyDescent="0.3">
      <c r="A150" s="4" t="s">
        <v>209</v>
      </c>
      <c r="B150" s="3" t="s">
        <v>203</v>
      </c>
      <c r="C150" s="5" t="s">
        <v>220</v>
      </c>
      <c r="D150" s="10">
        <v>49463</v>
      </c>
      <c r="E150" s="10" t="s">
        <v>22</v>
      </c>
      <c r="F150" s="11">
        <v>15900</v>
      </c>
      <c r="G150" s="11">
        <v>11986</v>
      </c>
      <c r="H150" s="12">
        <f t="shared" si="4"/>
        <v>0.75383647798742137</v>
      </c>
      <c r="I150" s="12" t="str">
        <f t="shared" si="5"/>
        <v>GOOD</v>
      </c>
      <c r="J150" s="5">
        <v>2</v>
      </c>
      <c r="K150" s="5">
        <v>115</v>
      </c>
      <c r="L150" s="5" t="str" cm="1">
        <f t="array" ref="L150">_xlfn.IFS(K150&gt;299,"High HP",K150&gt;99,"Medium HP",K150&lt;100,"Low HP")</f>
        <v>Medium HP</v>
      </c>
      <c r="M150" s="5">
        <v>98.9</v>
      </c>
      <c r="N150" s="5">
        <v>67.900000000000006</v>
      </c>
      <c r="O150" s="5">
        <v>161.1</v>
      </c>
      <c r="P150" s="5">
        <v>2.7690000000000001</v>
      </c>
      <c r="Q150" s="5">
        <v>14.5</v>
      </c>
      <c r="R150" s="5">
        <v>26</v>
      </c>
      <c r="S150" s="6">
        <v>40836</v>
      </c>
      <c r="T150" s="5">
        <v>47.329632259999997</v>
      </c>
    </row>
    <row r="151" spans="1:20" x14ac:dyDescent="0.3">
      <c r="A151" s="4" t="s">
        <v>211</v>
      </c>
      <c r="B151" s="3" t="s">
        <v>210</v>
      </c>
      <c r="C151" s="5" t="s">
        <v>220</v>
      </c>
      <c r="D151" s="10">
        <v>16957</v>
      </c>
      <c r="E151" s="10" t="s">
        <v>54</v>
      </c>
      <c r="F151" s="11">
        <v>23400</v>
      </c>
      <c r="G151" s="11">
        <v>14334</v>
      </c>
      <c r="H151" s="12">
        <f t="shared" si="4"/>
        <v>0.61256410256410254</v>
      </c>
      <c r="I151" s="12" t="str">
        <f t="shared" si="5"/>
        <v>POOR</v>
      </c>
      <c r="J151" s="5">
        <v>1.9</v>
      </c>
      <c r="K151" s="5">
        <v>160</v>
      </c>
      <c r="L151" s="5" t="str" cm="1">
        <f t="array" ref="L151">_xlfn.IFS(K151&gt;299,"High HP",K151&gt;99,"Medium HP",K151&lt;100,"Low HP")</f>
        <v>Medium HP</v>
      </c>
      <c r="M151" s="5">
        <v>100.5</v>
      </c>
      <c r="N151" s="5">
        <v>67.599999999999994</v>
      </c>
      <c r="O151" s="5">
        <v>176.6</v>
      </c>
      <c r="P151" s="5">
        <v>2.9980000000000002</v>
      </c>
      <c r="Q151" s="5">
        <v>15.8</v>
      </c>
      <c r="R151" s="5">
        <v>25</v>
      </c>
      <c r="S151" s="6">
        <v>40592</v>
      </c>
      <c r="T151" s="5">
        <v>66.113056799999995</v>
      </c>
    </row>
    <row r="152" spans="1:20" x14ac:dyDescent="0.3">
      <c r="A152" s="4" t="s">
        <v>212</v>
      </c>
      <c r="B152" s="3" t="s">
        <v>210</v>
      </c>
      <c r="C152" s="5" t="s">
        <v>220</v>
      </c>
      <c r="D152" s="10">
        <v>3545</v>
      </c>
      <c r="E152" s="10" t="s">
        <v>19</v>
      </c>
      <c r="F152" s="11">
        <v>24400</v>
      </c>
      <c r="G152" s="11">
        <v>15252</v>
      </c>
      <c r="H152" s="12">
        <f t="shared" si="4"/>
        <v>0.62508196721311471</v>
      </c>
      <c r="I152" s="12" t="str">
        <f t="shared" si="5"/>
        <v>POOR</v>
      </c>
      <c r="J152" s="5">
        <v>1.9</v>
      </c>
      <c r="K152" s="5">
        <v>160</v>
      </c>
      <c r="L152" s="5" t="str" cm="1">
        <f t="array" ref="L152">_xlfn.IFS(K152&gt;299,"High HP",K152&gt;99,"Medium HP",K152&lt;100,"Low HP")</f>
        <v>Medium HP</v>
      </c>
      <c r="M152" s="5">
        <v>100.5</v>
      </c>
      <c r="N152" s="5">
        <v>67.599999999999994</v>
      </c>
      <c r="O152" s="5">
        <v>176.6</v>
      </c>
      <c r="P152" s="5">
        <v>3.0419999999999998</v>
      </c>
      <c r="Q152" s="5">
        <v>15.8</v>
      </c>
      <c r="R152" s="5">
        <v>25</v>
      </c>
      <c r="S152" s="6">
        <v>40807</v>
      </c>
      <c r="T152" s="5">
        <v>66.498812299999997</v>
      </c>
    </row>
    <row r="153" spans="1:20" x14ac:dyDescent="0.3">
      <c r="A153" s="4" t="s">
        <v>213</v>
      </c>
      <c r="B153" s="3" t="s">
        <v>210</v>
      </c>
      <c r="C153" s="5" t="s">
        <v>220</v>
      </c>
      <c r="D153" s="10">
        <v>15245</v>
      </c>
      <c r="E153" s="10" t="s">
        <v>47</v>
      </c>
      <c r="F153" s="11">
        <v>27500</v>
      </c>
      <c r="G153" s="11">
        <v>18900</v>
      </c>
      <c r="H153" s="12">
        <f t="shared" si="4"/>
        <v>0.68727272727272726</v>
      </c>
      <c r="I153" s="12" t="str">
        <f t="shared" si="5"/>
        <v>POOR</v>
      </c>
      <c r="J153" s="5">
        <v>2.4</v>
      </c>
      <c r="K153" s="5">
        <v>168</v>
      </c>
      <c r="L153" s="5" t="str" cm="1">
        <f t="array" ref="L153">_xlfn.IFS(K153&gt;299,"High HP",K153&gt;99,"Medium HP",K153&lt;100,"Low HP")</f>
        <v>Medium HP</v>
      </c>
      <c r="M153" s="5">
        <v>104.9</v>
      </c>
      <c r="N153" s="5">
        <v>69.3</v>
      </c>
      <c r="O153" s="5">
        <v>185.9</v>
      </c>
      <c r="P153" s="5">
        <v>3.2080000000000002</v>
      </c>
      <c r="Q153" s="5">
        <v>17.899999999999999</v>
      </c>
      <c r="R153" s="5">
        <v>25</v>
      </c>
      <c r="S153" s="6">
        <v>41237</v>
      </c>
      <c r="T153" s="5">
        <v>70.654495449999999</v>
      </c>
    </row>
    <row r="154" spans="1:20" x14ac:dyDescent="0.3">
      <c r="A154" s="4" t="s">
        <v>214</v>
      </c>
      <c r="B154" s="3" t="s">
        <v>210</v>
      </c>
      <c r="C154" s="5" t="s">
        <v>220</v>
      </c>
      <c r="D154" s="10">
        <v>17531</v>
      </c>
      <c r="E154" s="10" t="s">
        <v>19</v>
      </c>
      <c r="F154" s="11">
        <v>28800</v>
      </c>
      <c r="G154" s="11">
        <v>20223</v>
      </c>
      <c r="H154" s="12">
        <f t="shared" si="4"/>
        <v>0.70218749999999996</v>
      </c>
      <c r="I154" s="12" t="str">
        <f t="shared" si="5"/>
        <v>GOOD</v>
      </c>
      <c r="J154" s="5">
        <v>2.4</v>
      </c>
      <c r="K154" s="5">
        <v>168</v>
      </c>
      <c r="L154" s="5" t="str" cm="1">
        <f t="array" ref="L154">_xlfn.IFS(K154&gt;299,"High HP",K154&gt;99,"Medium HP",K154&lt;100,"Low HP")</f>
        <v>Medium HP</v>
      </c>
      <c r="M154" s="5">
        <v>104.9</v>
      </c>
      <c r="N154" s="5">
        <v>69.3</v>
      </c>
      <c r="O154" s="5">
        <v>186.2</v>
      </c>
      <c r="P154" s="5">
        <v>3.2589999999999999</v>
      </c>
      <c r="Q154" s="5">
        <v>17.899999999999999</v>
      </c>
      <c r="R154" s="5">
        <v>25</v>
      </c>
      <c r="S154" s="6">
        <v>40719</v>
      </c>
      <c r="T154" s="5">
        <v>71.1559776</v>
      </c>
    </row>
    <row r="155" spans="1:20" x14ac:dyDescent="0.3">
      <c r="A155" s="4" t="s">
        <v>215</v>
      </c>
      <c r="B155" s="3" t="s">
        <v>210</v>
      </c>
      <c r="C155" s="5" t="s">
        <v>220</v>
      </c>
      <c r="D155" s="10">
        <v>3493</v>
      </c>
      <c r="E155" s="10" t="s">
        <v>45</v>
      </c>
      <c r="F155" s="11">
        <v>45500</v>
      </c>
      <c r="G155" s="11">
        <v>34175</v>
      </c>
      <c r="H155" s="12">
        <f t="shared" si="4"/>
        <v>0.75109890109890109</v>
      </c>
      <c r="I155" s="12" t="str">
        <f t="shared" si="5"/>
        <v>GOOD</v>
      </c>
      <c r="J155" s="5">
        <v>2.2999999999999998</v>
      </c>
      <c r="K155" s="5">
        <v>236</v>
      </c>
      <c r="L155" s="5" t="str" cm="1">
        <f t="array" ref="L155">_xlfn.IFS(K155&gt;299,"High HP",K155&gt;99,"Medium HP",K155&lt;100,"Low HP")</f>
        <v>Medium HP</v>
      </c>
      <c r="M155" s="5">
        <v>104.9</v>
      </c>
      <c r="N155" s="5">
        <v>71.5</v>
      </c>
      <c r="O155" s="5">
        <v>185.7</v>
      </c>
      <c r="P155" s="5">
        <v>3.601</v>
      </c>
      <c r="Q155" s="5">
        <v>18.5</v>
      </c>
      <c r="R155" s="5">
        <v>23</v>
      </c>
      <c r="S155" s="6">
        <v>40659</v>
      </c>
      <c r="T155" s="5">
        <v>101.6233572</v>
      </c>
    </row>
    <row r="156" spans="1:20" x14ac:dyDescent="0.3">
      <c r="A156" s="4" t="s">
        <v>216</v>
      </c>
      <c r="B156" s="3" t="s">
        <v>210</v>
      </c>
      <c r="C156" s="5" t="s">
        <v>220</v>
      </c>
      <c r="D156" s="10">
        <v>18969</v>
      </c>
      <c r="E156" s="10" t="s">
        <v>19</v>
      </c>
      <c r="F156" s="11">
        <v>36000</v>
      </c>
      <c r="G156" s="11">
        <v>26403</v>
      </c>
      <c r="H156" s="12">
        <f t="shared" si="4"/>
        <v>0.73341666666666672</v>
      </c>
      <c r="I156" s="12" t="str">
        <f t="shared" si="5"/>
        <v>GOOD</v>
      </c>
      <c r="J156" s="5">
        <v>2.9</v>
      </c>
      <c r="K156" s="5">
        <v>201</v>
      </c>
      <c r="L156" s="5" t="str" cm="1">
        <f t="array" ref="L156">_xlfn.IFS(K156&gt;299,"High HP",K156&gt;99,"Medium HP",K156&lt;100,"Low HP")</f>
        <v>Medium HP</v>
      </c>
      <c r="M156" s="5">
        <v>109.9</v>
      </c>
      <c r="N156" s="5">
        <v>72.099999999999994</v>
      </c>
      <c r="O156" s="5">
        <v>189.8</v>
      </c>
      <c r="P156" s="5">
        <v>3.6</v>
      </c>
      <c r="Q156" s="5">
        <v>21.1</v>
      </c>
      <c r="R156" s="5">
        <v>24</v>
      </c>
      <c r="S156" s="6">
        <v>40861</v>
      </c>
      <c r="T156" s="5">
        <v>85.735654510000003</v>
      </c>
    </row>
  </sheetData>
  <conditionalFormatting sqref="I2:I156">
    <cfRule type="containsText" dxfId="22" priority="2" operator="containsText" text="GOOD">
      <formula>NOT(ISERROR(SEARCH("GOOD",I2)))</formula>
    </cfRule>
  </conditionalFormatting>
  <conditionalFormatting sqref="I2:I156">
    <cfRule type="containsText" dxfId="21" priority="1" operator="containsText" text="POOR">
      <formula>NOT(ISERROR(SEARCH("POOR",I2)))</formula>
    </cfRule>
  </conditionalFormatting>
  <pageMargins left="0.7" right="0.7" top="0.75" bottom="0.75" header="0.3" footer="0.3"/>
  <pageSetup paperSize="9"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tabSelected="1" zoomScale="76" zoomScaleNormal="70" workbookViewId="0">
      <selection activeCell="Z23" sqref="Z2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Histogram Chart</vt:lpstr>
      <vt:lpstr>Scatter Chart</vt:lpstr>
      <vt:lpstr>Sunburst Chart</vt:lpstr>
      <vt:lpstr>Sheet1</vt:lpstr>
      <vt:lpstr>Sheet2</vt:lpstr>
      <vt:lpstr>Sheet3</vt:lpstr>
      <vt:lpstr>Sheet4</vt:lpstr>
      <vt:lpstr>Car_Sales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Mysterio</cp:lastModifiedBy>
  <cp:revision/>
  <dcterms:created xsi:type="dcterms:W3CDTF">2020-05-21T14:49:04Z</dcterms:created>
  <dcterms:modified xsi:type="dcterms:W3CDTF">2024-11-04T18:02:52Z</dcterms:modified>
  <cp:category/>
  <cp:contentStatus/>
</cp:coreProperties>
</file>