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Career_Essentials\"/>
    </mc:Choice>
  </mc:AlternateContent>
  <xr:revisionPtr revIDLastSave="0" documentId="13_ncr:1_{33072F31-26F5-4237-A2CA-DC7217941021}" xr6:coauthVersionLast="47" xr6:coauthVersionMax="47" xr10:uidLastSave="{00000000-0000-0000-0000-000000000000}"/>
  <bookViews>
    <workbookView xWindow="-98" yWindow="-98" windowWidth="21795" windowHeight="11625" xr2:uid="{A0C5B379-E708-443C-A0A0-D92437C9D4C7}"/>
  </bookViews>
  <sheets>
    <sheet name="PayRoll_2" sheetId="3" r:id="rId1"/>
    <sheet name="PayRo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3" l="1"/>
  <c r="N7" i="3"/>
  <c r="AD28" i="3"/>
  <c r="AD27" i="3"/>
  <c r="AD26" i="3"/>
  <c r="AD25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7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N26" i="3"/>
  <c r="N25" i="3"/>
  <c r="N27" i="3"/>
  <c r="N28" i="3"/>
  <c r="Z8" i="3"/>
  <c r="Y7" i="3"/>
  <c r="Z7" i="3"/>
  <c r="AA7" i="3"/>
  <c r="AB7" i="3"/>
  <c r="Y8" i="3"/>
  <c r="AA8" i="3"/>
  <c r="AB8" i="3"/>
  <c r="Y9" i="3"/>
  <c r="Z9" i="3"/>
  <c r="AA9" i="3"/>
  <c r="AB9" i="3"/>
  <c r="Y10" i="3"/>
  <c r="Z10" i="3"/>
  <c r="AA10" i="3"/>
  <c r="AB10" i="3"/>
  <c r="Y11" i="3"/>
  <c r="Z11" i="3"/>
  <c r="AA11" i="3"/>
  <c r="AB11" i="3"/>
  <c r="Y12" i="3"/>
  <c r="Z12" i="3"/>
  <c r="AA12" i="3"/>
  <c r="AB12" i="3"/>
  <c r="Y13" i="3"/>
  <c r="Z13" i="3"/>
  <c r="AA13" i="3"/>
  <c r="AB13" i="3"/>
  <c r="Y14" i="3"/>
  <c r="Z14" i="3"/>
  <c r="AA14" i="3"/>
  <c r="AB14" i="3"/>
  <c r="Y15" i="3"/>
  <c r="Z15" i="3"/>
  <c r="AA15" i="3"/>
  <c r="AB15" i="3"/>
  <c r="Y16" i="3"/>
  <c r="Z16" i="3"/>
  <c r="AA16" i="3"/>
  <c r="AB16" i="3"/>
  <c r="Y17" i="3"/>
  <c r="Z17" i="3"/>
  <c r="AA17" i="3"/>
  <c r="AB17" i="3"/>
  <c r="Y18" i="3"/>
  <c r="Z18" i="3"/>
  <c r="AA18" i="3"/>
  <c r="AB18" i="3"/>
  <c r="Y19" i="3"/>
  <c r="Z19" i="3"/>
  <c r="AA19" i="3"/>
  <c r="AB19" i="3"/>
  <c r="Y20" i="3"/>
  <c r="Z20" i="3"/>
  <c r="AA20" i="3"/>
  <c r="AB20" i="3"/>
  <c r="Y21" i="3"/>
  <c r="Z21" i="3"/>
  <c r="AA21" i="3"/>
  <c r="AB21" i="3"/>
  <c r="Y22" i="3"/>
  <c r="Z22" i="3"/>
  <c r="AA22" i="3"/>
  <c r="AB22" i="3"/>
  <c r="Y23" i="3"/>
  <c r="Z23" i="3"/>
  <c r="AA23" i="3"/>
  <c r="AB23" i="3"/>
  <c r="Z6" i="3"/>
  <c r="AA6" i="3"/>
  <c r="AB6" i="3"/>
  <c r="Y6" i="3"/>
  <c r="X7" i="3"/>
  <c r="T7" i="3"/>
  <c r="U7" i="3"/>
  <c r="V7" i="3"/>
  <c r="W7" i="3"/>
  <c r="T8" i="3"/>
  <c r="U8" i="3"/>
  <c r="V8" i="3"/>
  <c r="W8" i="3"/>
  <c r="T9" i="3"/>
  <c r="U9" i="3"/>
  <c r="V9" i="3"/>
  <c r="W9" i="3"/>
  <c r="T10" i="3"/>
  <c r="U10" i="3"/>
  <c r="V10" i="3"/>
  <c r="W10" i="3"/>
  <c r="T11" i="3"/>
  <c r="U11" i="3"/>
  <c r="V11" i="3"/>
  <c r="W11" i="3"/>
  <c r="T12" i="3"/>
  <c r="U12" i="3"/>
  <c r="V12" i="3"/>
  <c r="W12" i="3"/>
  <c r="T13" i="3"/>
  <c r="U13" i="3"/>
  <c r="V13" i="3"/>
  <c r="W13" i="3"/>
  <c r="T14" i="3"/>
  <c r="U14" i="3"/>
  <c r="V14" i="3"/>
  <c r="W14" i="3"/>
  <c r="T15" i="3"/>
  <c r="U15" i="3"/>
  <c r="V15" i="3"/>
  <c r="W15" i="3"/>
  <c r="T16" i="3"/>
  <c r="U16" i="3"/>
  <c r="V16" i="3"/>
  <c r="W16" i="3"/>
  <c r="T17" i="3"/>
  <c r="U17" i="3"/>
  <c r="V17" i="3"/>
  <c r="W17" i="3"/>
  <c r="T18" i="3"/>
  <c r="U18" i="3"/>
  <c r="V18" i="3"/>
  <c r="W18" i="3"/>
  <c r="T19" i="3"/>
  <c r="U19" i="3"/>
  <c r="V19" i="3"/>
  <c r="W19" i="3"/>
  <c r="T20" i="3"/>
  <c r="U20" i="3"/>
  <c r="V20" i="3"/>
  <c r="W20" i="3"/>
  <c r="T21" i="3"/>
  <c r="U21" i="3"/>
  <c r="V21" i="3"/>
  <c r="W21" i="3"/>
  <c r="T22" i="3"/>
  <c r="U22" i="3"/>
  <c r="V22" i="3"/>
  <c r="W22" i="3"/>
  <c r="T23" i="3"/>
  <c r="U23" i="3"/>
  <c r="V23" i="3"/>
  <c r="W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U6" i="3"/>
  <c r="V6" i="3"/>
  <c r="W6" i="3"/>
  <c r="T6" i="3"/>
  <c r="Q7" i="3"/>
  <c r="R7" i="3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O6" i="3"/>
  <c r="P6" i="3" s="1"/>
  <c r="Q6" i="3" s="1"/>
  <c r="R6" i="3" s="1"/>
  <c r="K7" i="3"/>
  <c r="J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6" i="3"/>
  <c r="K6" i="3" s="1"/>
  <c r="L6" i="3" s="1"/>
  <c r="M6" i="3" s="1"/>
  <c r="E6" i="3"/>
  <c r="F6" i="3" s="1"/>
  <c r="G6" i="3" s="1"/>
  <c r="H6" i="3" s="1"/>
  <c r="I8" i="3"/>
  <c r="I9" i="3"/>
  <c r="I10" i="3"/>
  <c r="I11" i="3"/>
  <c r="I12" i="3"/>
  <c r="I13" i="3"/>
  <c r="I14" i="3"/>
  <c r="I15" i="3"/>
  <c r="I16" i="3"/>
  <c r="I17" i="3"/>
  <c r="X17" i="3" s="1"/>
  <c r="I18" i="3"/>
  <c r="I19" i="3"/>
  <c r="I20" i="3"/>
  <c r="I21" i="3"/>
  <c r="I22" i="3"/>
  <c r="I23" i="3"/>
  <c r="I7" i="3"/>
  <c r="E28" i="1"/>
  <c r="D28" i="1"/>
  <c r="E25" i="1"/>
  <c r="E26" i="1"/>
  <c r="E27" i="1"/>
  <c r="D27" i="1"/>
  <c r="D26" i="1"/>
  <c r="D25" i="1"/>
  <c r="C27" i="1"/>
  <c r="C26" i="1"/>
  <c r="C25" i="1"/>
  <c r="E14" i="1"/>
  <c r="E23" i="1"/>
  <c r="E22" i="1"/>
  <c r="E21" i="1"/>
  <c r="E20" i="1"/>
  <c r="E19" i="1"/>
  <c r="E18" i="1"/>
  <c r="E17" i="1"/>
  <c r="E7" i="1"/>
  <c r="E8" i="1"/>
  <c r="E9" i="1"/>
  <c r="E10" i="1"/>
  <c r="E11" i="1"/>
  <c r="E12" i="1"/>
  <c r="E13" i="1"/>
  <c r="E15" i="1"/>
  <c r="E16" i="1"/>
  <c r="C27" i="3"/>
  <c r="C26" i="3"/>
  <c r="C25" i="3"/>
  <c r="X16" i="3" l="1"/>
  <c r="X10" i="3"/>
  <c r="X20" i="3"/>
  <c r="X21" i="3"/>
  <c r="X13" i="3"/>
  <c r="X14" i="3"/>
  <c r="X23" i="3"/>
  <c r="X12" i="3"/>
  <c r="X8" i="3"/>
  <c r="X15" i="3"/>
  <c r="X18" i="3"/>
  <c r="X22" i="3"/>
  <c r="X9" i="3"/>
  <c r="X19" i="3"/>
  <c r="X11" i="3"/>
</calcChain>
</file>

<file path=xl/sharedStrings.xml><?xml version="1.0" encoding="utf-8"?>
<sst xmlns="http://schemas.openxmlformats.org/spreadsheetml/2006/main" count="94" uniqueCount="49">
  <si>
    <t>Employe PayRoll</t>
  </si>
  <si>
    <t>Last Name</t>
  </si>
  <si>
    <t xml:space="preserve">First Name </t>
  </si>
  <si>
    <t>Hourly Wage</t>
  </si>
  <si>
    <t>Hours Worked</t>
  </si>
  <si>
    <t>Pay Calculated</t>
  </si>
  <si>
    <t>Kern</t>
  </si>
  <si>
    <t xml:space="preserve">Jon </t>
  </si>
  <si>
    <t>Glenda</t>
  </si>
  <si>
    <t xml:space="preserve">Ron 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</si>
  <si>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</si>
  <si>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</si>
  <si>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</si>
  <si>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</si>
  <si>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</si>
  <si>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</si>
  <si>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</si>
  <si>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</si>
  <si>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</si>
  <si>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</si>
  <si>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</si>
  <si>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</si>
  <si>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</si>
  <si>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</si>
  <si>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Underhill</t>
  </si>
  <si>
    <t>Mann</t>
  </si>
  <si>
    <t>Norman</t>
  </si>
  <si>
    <t>Engleheart</t>
  </si>
  <si>
    <t>Trenton</t>
  </si>
  <si>
    <t>Young</t>
  </si>
  <si>
    <t>Islington</t>
  </si>
  <si>
    <t>Penfold</t>
  </si>
  <si>
    <t>Westerfield</t>
  </si>
  <si>
    <t>Carnehan</t>
  </si>
  <si>
    <t>Velinda</t>
  </si>
  <si>
    <t>Baker</t>
  </si>
  <si>
    <t>Smith</t>
  </si>
  <si>
    <t>Herndandez</t>
  </si>
  <si>
    <t>O'Donnald</t>
  </si>
  <si>
    <t>Howard</t>
  </si>
  <si>
    <t>Max</t>
  </si>
  <si>
    <t>Min</t>
  </si>
  <si>
    <t>Average</t>
  </si>
  <si>
    <t>Total</t>
  </si>
  <si>
    <t>Mr.Slutter</t>
  </si>
  <si>
    <t>OverTime Hours</t>
  </si>
  <si>
    <t>Total Pay</t>
  </si>
  <si>
    <t>Overtime Bonus</t>
  </si>
  <si>
    <t>Net 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</si>
</sst>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5BED-3DFD-46F5-9694-E1FD1CB0DCF0}">
  <sheetPr>
    <pageSetUpPr fitToPage="1"/>
  </sheetPr>
  <dimension ref="A4:AE28"/>
  <sheetViews>
    <sheetView tabSelected="1" topLeftCell="N4" zoomScale="82" zoomScaleNormal="82" workbookViewId="0">
      <selection activeCell="S7" sqref="S7"/>
    </sheetView>
  </sheetViews>
  <sheetFormatPr defaultRowHeight="14.25" x14ac:dyDescent="0.45"/>
  <cols>
    <col min="1" max="1" width="10.59765625" customWidth="1"/>
    <col min="3" max="3" width="12.06640625" customWidth="1"/>
    <col min="4" max="8" width="12.1328125" customWidth="1"/>
    <col min="9" max="13" width="13.33203125" customWidth="1"/>
    <col min="14" max="18" width="12.265625" customWidth="1"/>
    <col min="19" max="19" width="14.19921875" customWidth="1"/>
    <col min="20" max="23" width="13.3984375" customWidth="1"/>
    <col min="24" max="24" width="11.46484375" customWidth="1"/>
    <col min="25" max="25" width="11.9296875" customWidth="1"/>
    <col min="26" max="26" width="11.73046875" customWidth="1"/>
    <col min="27" max="27" width="11.6640625" customWidth="1"/>
    <col min="28" max="28" width="10.59765625" customWidth="1"/>
    <col min="30" max="30" width="10.6640625" customWidth="1"/>
  </cols>
  <sheetData>
    <row r="4" spans="1:31" x14ac:dyDescent="0.45">
      <c r="A4" t="s">
        <v>0</v>
      </c>
      <c r="C4" t="s">
        <v>44</v>
      </c>
    </row>
    <row r="5" spans="1:31" x14ac:dyDescent="0.45">
      <c r="D5" s="4" t="s">
        <v>4</v>
      </c>
      <c r="I5" s="5" t="s">
        <v>45</v>
      </c>
      <c r="N5" s="7" t="s">
        <v>5</v>
      </c>
      <c r="S5" s="9" t="s">
        <v>47</v>
      </c>
      <c r="X5" s="11" t="s">
        <v>46</v>
      </c>
      <c r="AD5" s="13" t="s">
        <v>48</v>
      </c>
      <c r="AE5" s="13"/>
    </row>
    <row r="6" spans="1:31" x14ac:dyDescent="0.45">
      <c r="A6" t="s">
        <v>1</v>
      </c>
      <c r="B6" t="s">
        <v>2</v>
      </c>
      <c r="C6" t="s">
        <v>3</v>
      </c>
      <c r="D6" s="1">
        <v>45658</v>
      </c>
      <c r="E6" s="1">
        <f>D6+7</f>
        <v>45665</v>
      </c>
      <c r="F6" s="1">
        <f t="shared" ref="F6:H6" si="0">E6+7</f>
        <v>45672</v>
      </c>
      <c r="G6" s="1">
        <f t="shared" si="0"/>
        <v>45679</v>
      </c>
      <c r="H6" s="1">
        <f t="shared" si="0"/>
        <v>45686</v>
      </c>
      <c r="I6" s="1">
        <v>45658</v>
      </c>
      <c r="J6" s="1">
        <f>I6+7</f>
        <v>45665</v>
      </c>
      <c r="K6" s="1">
        <f t="shared" ref="K6:M6" si="1">J6+7</f>
        <v>45672</v>
      </c>
      <c r="L6" s="1">
        <f t="shared" si="1"/>
        <v>45679</v>
      </c>
      <c r="M6" s="1">
        <f t="shared" si="1"/>
        <v>45686</v>
      </c>
      <c r="N6" s="1">
        <v>45658</v>
      </c>
      <c r="O6" s="1">
        <f>N6+7</f>
        <v>45665</v>
      </c>
      <c r="P6" s="1">
        <f t="shared" ref="P6:R6" si="2">O6+7</f>
        <v>45672</v>
      </c>
      <c r="Q6" s="1">
        <f t="shared" si="2"/>
        <v>45679</v>
      </c>
      <c r="R6" s="1">
        <f t="shared" si="2"/>
        <v>45686</v>
      </c>
      <c r="S6" s="1">
        <v>45658</v>
      </c>
      <c r="T6" s="1">
        <f>S6+7</f>
        <v>45665</v>
      </c>
      <c r="U6" s="1">
        <f t="shared" ref="U6:W6" si="3">T6+7</f>
        <v>45672</v>
      </c>
      <c r="V6" s="1">
        <f t="shared" si="3"/>
        <v>45679</v>
      </c>
      <c r="W6" s="1">
        <f t="shared" si="3"/>
        <v>45686</v>
      </c>
      <c r="X6" s="1">
        <v>45658</v>
      </c>
      <c r="Y6" s="1">
        <f>X6+7</f>
        <v>45665</v>
      </c>
      <c r="Z6" s="1">
        <f t="shared" ref="Z6:AB6" si="4">Y6+7</f>
        <v>45672</v>
      </c>
      <c r="AA6" s="1">
        <f t="shared" si="4"/>
        <v>45679</v>
      </c>
      <c r="AB6" s="1">
        <f t="shared" si="4"/>
        <v>45686</v>
      </c>
      <c r="AD6" s="13"/>
      <c r="AE6" s="13"/>
    </row>
    <row r="7" spans="1:31" x14ac:dyDescent="0.45">
      <c r="A7" t="s">
        <v>6</v>
      </c>
      <c r="B7" t="s">
        <v>7</v>
      </c>
      <c r="C7" s="2">
        <v>15.9</v>
      </c>
      <c r="D7" s="4">
        <v>41</v>
      </c>
      <c r="E7" s="4">
        <v>42</v>
      </c>
      <c r="F7" s="4">
        <v>39</v>
      </c>
      <c r="G7" s="4">
        <v>30</v>
      </c>
      <c r="H7" s="4">
        <v>46</v>
      </c>
      <c r="I7" s="5">
        <f t="shared" ref="I7:I23" si="5">IF(D7&gt;40,D7-40,0)</f>
        <v>1</v>
      </c>
      <c r="J7" s="5">
        <f t="shared" ref="J7:M22" si="6">IF(E7&gt;40,E7-40,0)</f>
        <v>2</v>
      </c>
      <c r="K7" s="5">
        <f>IF(F7&gt;40,F7-40,0)</f>
        <v>0</v>
      </c>
      <c r="L7" s="5">
        <f t="shared" si="6"/>
        <v>0</v>
      </c>
      <c r="M7" s="5">
        <f t="shared" si="6"/>
        <v>6</v>
      </c>
      <c r="N7" s="6">
        <f>$C7*D7</f>
        <v>651.9</v>
      </c>
      <c r="O7" s="6">
        <f t="shared" ref="O7:P22" si="7">$C7*E7</f>
        <v>667.80000000000007</v>
      </c>
      <c r="P7" s="6">
        <f t="shared" si="7"/>
        <v>620.1</v>
      </c>
      <c r="Q7" s="6">
        <f>$C7*G7</f>
        <v>477</v>
      </c>
      <c r="R7" s="6">
        <f t="shared" ref="R7:R23" si="8">$C7*H7</f>
        <v>731.4</v>
      </c>
      <c r="S7" s="8">
        <f>0.5*$C7*I7</f>
        <v>7.95</v>
      </c>
      <c r="T7" s="8">
        <f t="shared" ref="T7:W22" si="9">0.5*$C7*J7</f>
        <v>15.9</v>
      </c>
      <c r="U7" s="8">
        <f t="shared" si="9"/>
        <v>0</v>
      </c>
      <c r="V7" s="8">
        <f t="shared" si="9"/>
        <v>0</v>
      </c>
      <c r="W7" s="8">
        <f t="shared" si="9"/>
        <v>47.7</v>
      </c>
      <c r="X7" s="10">
        <f>N7+S7</f>
        <v>659.85</v>
      </c>
      <c r="Y7" s="10">
        <f t="shared" ref="Y7:AB22" si="10">O7+T7</f>
        <v>683.7</v>
      </c>
      <c r="Z7" s="10">
        <f t="shared" si="10"/>
        <v>620.1</v>
      </c>
      <c r="AA7" s="10">
        <f t="shared" si="10"/>
        <v>477</v>
      </c>
      <c r="AB7" s="10">
        <f t="shared" si="10"/>
        <v>779.1</v>
      </c>
      <c r="AD7" s="12">
        <f>SUM(X7:AB7)</f>
        <v>3219.75</v>
      </c>
      <c r="AE7" s="13"/>
    </row>
    <row r="8" spans="1:31" x14ac:dyDescent="0.45">
      <c r="A8" t="s">
        <v>39</v>
      </c>
      <c r="B8" t="s">
        <v>8</v>
      </c>
      <c r="C8" s="2">
        <v>10</v>
      </c>
      <c r="D8" s="4">
        <v>42</v>
      </c>
      <c r="E8" s="4">
        <v>41</v>
      </c>
      <c r="F8" s="4">
        <v>40</v>
      </c>
      <c r="G8" s="4">
        <v>38</v>
      </c>
      <c r="H8" s="4">
        <v>44</v>
      </c>
      <c r="I8" s="5">
        <f t="shared" si="5"/>
        <v>2</v>
      </c>
      <c r="J8" s="5">
        <f t="shared" si="6"/>
        <v>1</v>
      </c>
      <c r="K8" s="5">
        <f t="shared" si="6"/>
        <v>0</v>
      </c>
      <c r="L8" s="5">
        <f t="shared" si="6"/>
        <v>0</v>
      </c>
      <c r="M8" s="5">
        <f t="shared" si="6"/>
        <v>4</v>
      </c>
      <c r="N8" s="6">
        <f t="shared" ref="N8:N23" si="11">$C8*D8</f>
        <v>420</v>
      </c>
      <c r="O8" s="6">
        <f t="shared" si="7"/>
        <v>410</v>
      </c>
      <c r="P8" s="6">
        <f t="shared" si="7"/>
        <v>400</v>
      </c>
      <c r="Q8" s="6">
        <f t="shared" ref="Q8:Q23" si="12">$C8*G8</f>
        <v>380</v>
      </c>
      <c r="R8" s="6">
        <f t="shared" si="8"/>
        <v>440</v>
      </c>
      <c r="S8" s="8">
        <f t="shared" ref="S8:S23" si="13">0.5*$C8*I8</f>
        <v>10</v>
      </c>
      <c r="T8" s="8">
        <f t="shared" si="9"/>
        <v>5</v>
      </c>
      <c r="U8" s="8">
        <f t="shared" si="9"/>
        <v>0</v>
      </c>
      <c r="V8" s="8">
        <f t="shared" si="9"/>
        <v>0</v>
      </c>
      <c r="W8" s="8">
        <f t="shared" si="9"/>
        <v>20</v>
      </c>
      <c r="X8" s="10">
        <f t="shared" ref="X8:X23" si="14">N8+S8</f>
        <v>430</v>
      </c>
      <c r="Y8" s="10">
        <f t="shared" si="10"/>
        <v>415</v>
      </c>
      <c r="Z8" s="10">
        <f>P8+U8</f>
        <v>400</v>
      </c>
      <c r="AA8" s="10">
        <f t="shared" si="10"/>
        <v>380</v>
      </c>
      <c r="AB8" s="10">
        <f t="shared" si="10"/>
        <v>460</v>
      </c>
      <c r="AD8" s="12">
        <f t="shared" ref="AD8:AD23" si="15">SUM(X8:AB8)</f>
        <v>2085</v>
      </c>
      <c r="AE8" s="13"/>
    </row>
    <row r="9" spans="1:31" x14ac:dyDescent="0.45">
      <c r="A9" t="s">
        <v>38</v>
      </c>
      <c r="B9" t="s">
        <v>9</v>
      </c>
      <c r="C9" s="2">
        <v>22.1</v>
      </c>
      <c r="D9" s="4">
        <v>49</v>
      </c>
      <c r="E9" s="4">
        <v>40</v>
      </c>
      <c r="F9" s="4">
        <v>33</v>
      </c>
      <c r="G9" s="4">
        <v>20</v>
      </c>
      <c r="H9" s="4">
        <v>18</v>
      </c>
      <c r="I9" s="5">
        <f t="shared" si="5"/>
        <v>9</v>
      </c>
      <c r="J9" s="5">
        <f t="shared" si="6"/>
        <v>0</v>
      </c>
      <c r="K9" s="5">
        <f t="shared" si="6"/>
        <v>0</v>
      </c>
      <c r="L9" s="5">
        <f t="shared" si="6"/>
        <v>0</v>
      </c>
      <c r="M9" s="5">
        <f t="shared" si="6"/>
        <v>0</v>
      </c>
      <c r="N9" s="6">
        <f t="shared" si="11"/>
        <v>1082.9000000000001</v>
      </c>
      <c r="O9" s="6">
        <f t="shared" si="7"/>
        <v>884</v>
      </c>
      <c r="P9" s="6">
        <f t="shared" si="7"/>
        <v>729.30000000000007</v>
      </c>
      <c r="Q9" s="6">
        <f t="shared" si="12"/>
        <v>442</v>
      </c>
      <c r="R9" s="6">
        <f t="shared" si="8"/>
        <v>397.8</v>
      </c>
      <c r="S9" s="8">
        <f t="shared" si="13"/>
        <v>99.45</v>
      </c>
      <c r="T9" s="8">
        <f t="shared" si="9"/>
        <v>0</v>
      </c>
      <c r="U9" s="8">
        <f t="shared" si="9"/>
        <v>0</v>
      </c>
      <c r="V9" s="8">
        <f t="shared" si="9"/>
        <v>0</v>
      </c>
      <c r="W9" s="8">
        <f t="shared" si="9"/>
        <v>0</v>
      </c>
      <c r="X9" s="10">
        <f t="shared" si="14"/>
        <v>1182.3500000000001</v>
      </c>
      <c r="Y9" s="10">
        <f t="shared" si="10"/>
        <v>884</v>
      </c>
      <c r="Z9" s="10">
        <f t="shared" si="10"/>
        <v>729.30000000000007</v>
      </c>
      <c r="AA9" s="10">
        <f t="shared" si="10"/>
        <v>442</v>
      </c>
      <c r="AB9" s="10">
        <f t="shared" si="10"/>
        <v>397.8</v>
      </c>
      <c r="AD9" s="12">
        <f t="shared" si="15"/>
        <v>3635.4500000000007</v>
      </c>
      <c r="AE9" s="13"/>
    </row>
    <row r="10" spans="1:31" x14ac:dyDescent="0.45">
      <c r="A10" t="s">
        <v>37</v>
      </c>
      <c r="B10" t="s">
        <v>10</v>
      </c>
      <c r="C10" s="2">
        <v>19.100000000000001</v>
      </c>
      <c r="D10" s="4">
        <v>41</v>
      </c>
      <c r="E10" s="4">
        <v>50</v>
      </c>
      <c r="F10" s="4">
        <v>47</v>
      </c>
      <c r="G10" s="4">
        <v>30</v>
      </c>
      <c r="H10" s="4">
        <v>39</v>
      </c>
      <c r="I10" s="5">
        <f t="shared" si="5"/>
        <v>1</v>
      </c>
      <c r="J10" s="5">
        <f t="shared" si="6"/>
        <v>10</v>
      </c>
      <c r="K10" s="5">
        <f t="shared" si="6"/>
        <v>7</v>
      </c>
      <c r="L10" s="5">
        <f t="shared" si="6"/>
        <v>0</v>
      </c>
      <c r="M10" s="5">
        <f t="shared" si="6"/>
        <v>0</v>
      </c>
      <c r="N10" s="6">
        <f t="shared" si="11"/>
        <v>783.1</v>
      </c>
      <c r="O10" s="6">
        <f t="shared" si="7"/>
        <v>955.00000000000011</v>
      </c>
      <c r="P10" s="6">
        <f t="shared" si="7"/>
        <v>897.7</v>
      </c>
      <c r="Q10" s="6">
        <f t="shared" si="12"/>
        <v>573</v>
      </c>
      <c r="R10" s="6">
        <f t="shared" si="8"/>
        <v>744.90000000000009</v>
      </c>
      <c r="S10" s="8">
        <f t="shared" si="13"/>
        <v>9.5500000000000007</v>
      </c>
      <c r="T10" s="8">
        <f t="shared" si="9"/>
        <v>95.5</v>
      </c>
      <c r="U10" s="8">
        <f t="shared" si="9"/>
        <v>66.850000000000009</v>
      </c>
      <c r="V10" s="8">
        <f t="shared" si="9"/>
        <v>0</v>
      </c>
      <c r="W10" s="8">
        <f t="shared" si="9"/>
        <v>0</v>
      </c>
      <c r="X10" s="10">
        <f t="shared" si="14"/>
        <v>792.65</v>
      </c>
      <c r="Y10" s="10">
        <f t="shared" si="10"/>
        <v>1050.5</v>
      </c>
      <c r="Z10" s="10">
        <f t="shared" si="10"/>
        <v>964.55000000000007</v>
      </c>
      <c r="AA10" s="10">
        <f t="shared" si="10"/>
        <v>573</v>
      </c>
      <c r="AB10" s="10">
        <f t="shared" si="10"/>
        <v>744.90000000000009</v>
      </c>
      <c r="AD10" s="12">
        <f t="shared" si="15"/>
        <v>4125.6000000000004</v>
      </c>
      <c r="AE10" s="13"/>
    </row>
    <row r="11" spans="1:31" x14ac:dyDescent="0.45">
      <c r="A11" t="s">
        <v>36</v>
      </c>
      <c r="B11" t="s">
        <v>11</v>
      </c>
      <c r="C11" s="2">
        <v>6.9</v>
      </c>
      <c r="D11" s="4">
        <v>39</v>
      </c>
      <c r="E11" s="4">
        <v>52</v>
      </c>
      <c r="F11" s="4">
        <v>42</v>
      </c>
      <c r="G11" s="4">
        <v>40</v>
      </c>
      <c r="H11" s="4">
        <v>40</v>
      </c>
      <c r="I11" s="5">
        <f t="shared" si="5"/>
        <v>0</v>
      </c>
      <c r="J11" s="5">
        <f t="shared" si="6"/>
        <v>12</v>
      </c>
      <c r="K11" s="5">
        <f t="shared" si="6"/>
        <v>2</v>
      </c>
      <c r="L11" s="5">
        <f t="shared" si="6"/>
        <v>0</v>
      </c>
      <c r="M11" s="5">
        <f t="shared" si="6"/>
        <v>0</v>
      </c>
      <c r="N11" s="6">
        <f t="shared" si="11"/>
        <v>269.10000000000002</v>
      </c>
      <c r="O11" s="6">
        <f t="shared" si="7"/>
        <v>358.8</v>
      </c>
      <c r="P11" s="6">
        <f t="shared" si="7"/>
        <v>289.8</v>
      </c>
      <c r="Q11" s="6">
        <f t="shared" si="12"/>
        <v>276</v>
      </c>
      <c r="R11" s="6">
        <f t="shared" si="8"/>
        <v>276</v>
      </c>
      <c r="S11" s="8">
        <f t="shared" si="13"/>
        <v>0</v>
      </c>
      <c r="T11" s="8">
        <f t="shared" si="9"/>
        <v>41.400000000000006</v>
      </c>
      <c r="U11" s="8">
        <f t="shared" si="9"/>
        <v>6.9</v>
      </c>
      <c r="V11" s="8">
        <f t="shared" si="9"/>
        <v>0</v>
      </c>
      <c r="W11" s="8">
        <f t="shared" si="9"/>
        <v>0</v>
      </c>
      <c r="X11" s="10">
        <f t="shared" si="14"/>
        <v>269.10000000000002</v>
      </c>
      <c r="Y11" s="10">
        <f t="shared" si="10"/>
        <v>400.20000000000005</v>
      </c>
      <c r="Z11" s="10">
        <f t="shared" si="10"/>
        <v>296.7</v>
      </c>
      <c r="AA11" s="10">
        <f t="shared" si="10"/>
        <v>276</v>
      </c>
      <c r="AB11" s="10">
        <f t="shared" si="10"/>
        <v>276</v>
      </c>
      <c r="AD11" s="12">
        <f t="shared" si="15"/>
        <v>1518</v>
      </c>
      <c r="AE11" s="13"/>
    </row>
    <row r="12" spans="1:31" x14ac:dyDescent="0.45">
      <c r="A12" t="s">
        <v>35</v>
      </c>
      <c r="B12" t="s">
        <v>12</v>
      </c>
      <c r="C12" s="2">
        <v>14.2</v>
      </c>
      <c r="D12" s="4">
        <v>44</v>
      </c>
      <c r="E12" s="4">
        <v>51</v>
      </c>
      <c r="F12" s="4">
        <v>42</v>
      </c>
      <c r="G12" s="4">
        <v>40</v>
      </c>
      <c r="H12" s="4">
        <v>20</v>
      </c>
      <c r="I12" s="5">
        <f t="shared" si="5"/>
        <v>4</v>
      </c>
      <c r="J12" s="5">
        <f t="shared" si="6"/>
        <v>11</v>
      </c>
      <c r="K12" s="5">
        <f t="shared" si="6"/>
        <v>2</v>
      </c>
      <c r="L12" s="5">
        <f t="shared" si="6"/>
        <v>0</v>
      </c>
      <c r="M12" s="5">
        <f t="shared" si="6"/>
        <v>0</v>
      </c>
      <c r="N12" s="6">
        <f t="shared" si="11"/>
        <v>624.79999999999995</v>
      </c>
      <c r="O12" s="6">
        <f t="shared" si="7"/>
        <v>724.19999999999993</v>
      </c>
      <c r="P12" s="6">
        <f t="shared" si="7"/>
        <v>596.4</v>
      </c>
      <c r="Q12" s="6">
        <f t="shared" si="12"/>
        <v>568</v>
      </c>
      <c r="R12" s="6">
        <f t="shared" si="8"/>
        <v>284</v>
      </c>
      <c r="S12" s="8">
        <f t="shared" si="13"/>
        <v>28.4</v>
      </c>
      <c r="T12" s="8">
        <f t="shared" si="9"/>
        <v>78.099999999999994</v>
      </c>
      <c r="U12" s="8">
        <f t="shared" si="9"/>
        <v>14.2</v>
      </c>
      <c r="V12" s="8">
        <f t="shared" si="9"/>
        <v>0</v>
      </c>
      <c r="W12" s="8">
        <f t="shared" si="9"/>
        <v>0</v>
      </c>
      <c r="X12" s="10">
        <f t="shared" si="14"/>
        <v>653.19999999999993</v>
      </c>
      <c r="Y12" s="10">
        <f t="shared" si="10"/>
        <v>802.3</v>
      </c>
      <c r="Z12" s="10">
        <f t="shared" si="10"/>
        <v>610.6</v>
      </c>
      <c r="AA12" s="10">
        <f t="shared" si="10"/>
        <v>568</v>
      </c>
      <c r="AB12" s="10">
        <f t="shared" si="10"/>
        <v>284</v>
      </c>
      <c r="AD12" s="12">
        <f t="shared" si="15"/>
        <v>2918.1</v>
      </c>
      <c r="AE12" s="13"/>
    </row>
    <row r="13" spans="1:31" x14ac:dyDescent="0.45">
      <c r="A13" t="s">
        <v>34</v>
      </c>
      <c r="B13" t="s">
        <v>13</v>
      </c>
      <c r="C13" s="2">
        <v>18</v>
      </c>
      <c r="D13" s="4">
        <v>55</v>
      </c>
      <c r="E13" s="4">
        <v>60</v>
      </c>
      <c r="F13" s="4">
        <v>45</v>
      </c>
      <c r="G13" s="4">
        <v>40</v>
      </c>
      <c r="H13" s="4">
        <v>49</v>
      </c>
      <c r="I13" s="5">
        <f t="shared" si="5"/>
        <v>15</v>
      </c>
      <c r="J13" s="5">
        <f t="shared" si="6"/>
        <v>20</v>
      </c>
      <c r="K13" s="5">
        <f t="shared" si="6"/>
        <v>5</v>
      </c>
      <c r="L13" s="5">
        <f t="shared" si="6"/>
        <v>0</v>
      </c>
      <c r="M13" s="5">
        <f t="shared" si="6"/>
        <v>9</v>
      </c>
      <c r="N13" s="6">
        <f t="shared" si="11"/>
        <v>990</v>
      </c>
      <c r="O13" s="6">
        <f t="shared" si="7"/>
        <v>1080</v>
      </c>
      <c r="P13" s="6">
        <f t="shared" si="7"/>
        <v>810</v>
      </c>
      <c r="Q13" s="6">
        <f t="shared" si="12"/>
        <v>720</v>
      </c>
      <c r="R13" s="6">
        <f t="shared" si="8"/>
        <v>882</v>
      </c>
      <c r="S13" s="8">
        <f t="shared" si="13"/>
        <v>135</v>
      </c>
      <c r="T13" s="8">
        <f t="shared" si="9"/>
        <v>180</v>
      </c>
      <c r="U13" s="8">
        <f t="shared" si="9"/>
        <v>45</v>
      </c>
      <c r="V13" s="8">
        <f t="shared" si="9"/>
        <v>0</v>
      </c>
      <c r="W13" s="8">
        <f t="shared" si="9"/>
        <v>81</v>
      </c>
      <c r="X13" s="10">
        <f t="shared" si="14"/>
        <v>1125</v>
      </c>
      <c r="Y13" s="10">
        <f t="shared" si="10"/>
        <v>1260</v>
      </c>
      <c r="Z13" s="10">
        <f t="shared" si="10"/>
        <v>855</v>
      </c>
      <c r="AA13" s="10">
        <f t="shared" si="10"/>
        <v>720</v>
      </c>
      <c r="AB13" s="10">
        <f t="shared" si="10"/>
        <v>963</v>
      </c>
      <c r="AD13" s="12">
        <f t="shared" si="15"/>
        <v>4923</v>
      </c>
      <c r="AE13" s="13"/>
    </row>
    <row r="14" spans="1:31" x14ac:dyDescent="0.45">
      <c r="A14" t="s">
        <v>33</v>
      </c>
      <c r="B14" t="s">
        <v>14</v>
      </c>
      <c r="C14" s="2">
        <v>17.5</v>
      </c>
      <c r="D14" s="4">
        <v>33</v>
      </c>
      <c r="E14" s="4">
        <v>22</v>
      </c>
      <c r="F14" s="4">
        <v>54</v>
      </c>
      <c r="G14" s="4">
        <v>40</v>
      </c>
      <c r="H14" s="4">
        <v>20</v>
      </c>
      <c r="I14" s="5">
        <f t="shared" si="5"/>
        <v>0</v>
      </c>
      <c r="J14" s="5">
        <f t="shared" si="6"/>
        <v>0</v>
      </c>
      <c r="K14" s="5">
        <f t="shared" si="6"/>
        <v>14</v>
      </c>
      <c r="L14" s="5">
        <f t="shared" si="6"/>
        <v>0</v>
      </c>
      <c r="M14" s="5">
        <f t="shared" si="6"/>
        <v>0</v>
      </c>
      <c r="N14" s="6">
        <f t="shared" si="11"/>
        <v>577.5</v>
      </c>
      <c r="O14" s="6">
        <f t="shared" si="7"/>
        <v>385</v>
      </c>
      <c r="P14" s="6">
        <f t="shared" si="7"/>
        <v>945</v>
      </c>
      <c r="Q14" s="6">
        <f t="shared" si="12"/>
        <v>700</v>
      </c>
      <c r="R14" s="6">
        <f t="shared" si="8"/>
        <v>350</v>
      </c>
      <c r="S14" s="8">
        <f t="shared" si="13"/>
        <v>0</v>
      </c>
      <c r="T14" s="8">
        <f t="shared" si="9"/>
        <v>0</v>
      </c>
      <c r="U14" s="8">
        <f t="shared" si="9"/>
        <v>122.5</v>
      </c>
      <c r="V14" s="8">
        <f t="shared" si="9"/>
        <v>0</v>
      </c>
      <c r="W14" s="8">
        <f t="shared" si="9"/>
        <v>0</v>
      </c>
      <c r="X14" s="10">
        <f t="shared" si="14"/>
        <v>577.5</v>
      </c>
      <c r="Y14" s="10">
        <f t="shared" si="10"/>
        <v>385</v>
      </c>
      <c r="Z14" s="10">
        <f t="shared" si="10"/>
        <v>1067.5</v>
      </c>
      <c r="AA14" s="10">
        <f t="shared" si="10"/>
        <v>700</v>
      </c>
      <c r="AB14" s="10">
        <f t="shared" si="10"/>
        <v>350</v>
      </c>
      <c r="AD14" s="12">
        <f t="shared" si="15"/>
        <v>3080</v>
      </c>
      <c r="AE14" s="13"/>
    </row>
    <row r="15" spans="1:31" x14ac:dyDescent="0.45">
      <c r="A15" t="s">
        <v>32</v>
      </c>
      <c r="B15" t="s">
        <v>15</v>
      </c>
      <c r="C15" s="2">
        <v>14.7</v>
      </c>
      <c r="D15" s="4">
        <v>29</v>
      </c>
      <c r="E15" s="4">
        <v>40</v>
      </c>
      <c r="F15" s="4">
        <v>42</v>
      </c>
      <c r="G15" s="4">
        <v>40</v>
      </c>
      <c r="H15" s="4">
        <v>40</v>
      </c>
      <c r="I15" s="5">
        <f t="shared" si="5"/>
        <v>0</v>
      </c>
      <c r="J15" s="5">
        <f t="shared" si="6"/>
        <v>0</v>
      </c>
      <c r="K15" s="5">
        <f t="shared" si="6"/>
        <v>2</v>
      </c>
      <c r="L15" s="5">
        <f t="shared" si="6"/>
        <v>0</v>
      </c>
      <c r="M15" s="5">
        <f t="shared" si="6"/>
        <v>0</v>
      </c>
      <c r="N15" s="6">
        <f t="shared" si="11"/>
        <v>426.29999999999995</v>
      </c>
      <c r="O15" s="6">
        <f t="shared" si="7"/>
        <v>588</v>
      </c>
      <c r="P15" s="6">
        <f t="shared" si="7"/>
        <v>617.4</v>
      </c>
      <c r="Q15" s="6">
        <f t="shared" si="12"/>
        <v>588</v>
      </c>
      <c r="R15" s="6">
        <f t="shared" si="8"/>
        <v>588</v>
      </c>
      <c r="S15" s="8">
        <f t="shared" si="13"/>
        <v>0</v>
      </c>
      <c r="T15" s="8">
        <f t="shared" si="9"/>
        <v>0</v>
      </c>
      <c r="U15" s="8">
        <f t="shared" si="9"/>
        <v>14.7</v>
      </c>
      <c r="V15" s="8">
        <f t="shared" si="9"/>
        <v>0</v>
      </c>
      <c r="W15" s="8">
        <f t="shared" si="9"/>
        <v>0</v>
      </c>
      <c r="X15" s="10">
        <f t="shared" si="14"/>
        <v>426.29999999999995</v>
      </c>
      <c r="Y15" s="10">
        <f t="shared" si="10"/>
        <v>588</v>
      </c>
      <c r="Z15" s="10">
        <f t="shared" si="10"/>
        <v>632.1</v>
      </c>
      <c r="AA15" s="10">
        <f t="shared" si="10"/>
        <v>588</v>
      </c>
      <c r="AB15" s="10">
        <f t="shared" si="10"/>
        <v>588</v>
      </c>
      <c r="AD15" s="12">
        <f t="shared" si="15"/>
        <v>2822.4</v>
      </c>
      <c r="AE15" s="13"/>
    </row>
    <row r="16" spans="1:31" x14ac:dyDescent="0.45">
      <c r="A16" t="s">
        <v>31</v>
      </c>
      <c r="B16" t="s">
        <v>16</v>
      </c>
      <c r="C16" s="2">
        <v>13.9</v>
      </c>
      <c r="D16" s="4">
        <v>40</v>
      </c>
      <c r="E16" s="4">
        <v>40</v>
      </c>
      <c r="F16" s="4">
        <v>42</v>
      </c>
      <c r="G16" s="4">
        <v>40</v>
      </c>
      <c r="H16" s="4">
        <v>40</v>
      </c>
      <c r="I16" s="5">
        <f t="shared" si="5"/>
        <v>0</v>
      </c>
      <c r="J16" s="5">
        <f t="shared" si="6"/>
        <v>0</v>
      </c>
      <c r="K16" s="5">
        <f t="shared" si="6"/>
        <v>2</v>
      </c>
      <c r="L16" s="5">
        <f t="shared" si="6"/>
        <v>0</v>
      </c>
      <c r="M16" s="5">
        <f t="shared" si="6"/>
        <v>0</v>
      </c>
      <c r="N16" s="6">
        <f t="shared" si="11"/>
        <v>556</v>
      </c>
      <c r="O16" s="6">
        <f t="shared" si="7"/>
        <v>556</v>
      </c>
      <c r="P16" s="6">
        <f t="shared" si="7"/>
        <v>583.80000000000007</v>
      </c>
      <c r="Q16" s="6">
        <f t="shared" si="12"/>
        <v>556</v>
      </c>
      <c r="R16" s="6">
        <f t="shared" si="8"/>
        <v>556</v>
      </c>
      <c r="S16" s="8">
        <f t="shared" si="13"/>
        <v>0</v>
      </c>
      <c r="T16" s="8">
        <f t="shared" si="9"/>
        <v>0</v>
      </c>
      <c r="U16" s="8">
        <f t="shared" si="9"/>
        <v>13.9</v>
      </c>
      <c r="V16" s="8">
        <f t="shared" si="9"/>
        <v>0</v>
      </c>
      <c r="W16" s="8">
        <f t="shared" si="9"/>
        <v>0</v>
      </c>
      <c r="X16" s="10">
        <f t="shared" si="14"/>
        <v>556</v>
      </c>
      <c r="Y16" s="10">
        <f t="shared" si="10"/>
        <v>556</v>
      </c>
      <c r="Z16" s="10">
        <f t="shared" si="10"/>
        <v>597.70000000000005</v>
      </c>
      <c r="AA16" s="10">
        <f t="shared" si="10"/>
        <v>556</v>
      </c>
      <c r="AB16" s="10">
        <f t="shared" si="10"/>
        <v>556</v>
      </c>
      <c r="AD16" s="12">
        <f t="shared" si="15"/>
        <v>2821.7</v>
      </c>
      <c r="AE16" s="13"/>
    </row>
    <row r="17" spans="1:31" x14ac:dyDescent="0.45">
      <c r="A17" t="s">
        <v>30</v>
      </c>
      <c r="B17" t="s">
        <v>17</v>
      </c>
      <c r="C17" s="2">
        <v>11.2</v>
      </c>
      <c r="D17" s="4">
        <v>40</v>
      </c>
      <c r="E17" s="4">
        <v>40</v>
      </c>
      <c r="F17" s="4">
        <v>42</v>
      </c>
      <c r="G17" s="4">
        <v>39</v>
      </c>
      <c r="H17" s="4">
        <v>40</v>
      </c>
      <c r="I17" s="5">
        <f t="shared" si="5"/>
        <v>0</v>
      </c>
      <c r="J17" s="5">
        <f t="shared" si="6"/>
        <v>0</v>
      </c>
      <c r="K17" s="5">
        <f t="shared" si="6"/>
        <v>2</v>
      </c>
      <c r="L17" s="5">
        <f t="shared" si="6"/>
        <v>0</v>
      </c>
      <c r="M17" s="5">
        <f t="shared" si="6"/>
        <v>0</v>
      </c>
      <c r="N17" s="6">
        <f t="shared" si="11"/>
        <v>448</v>
      </c>
      <c r="O17" s="6">
        <f t="shared" si="7"/>
        <v>448</v>
      </c>
      <c r="P17" s="6">
        <f t="shared" si="7"/>
        <v>470.4</v>
      </c>
      <c r="Q17" s="6">
        <f t="shared" si="12"/>
        <v>436.79999999999995</v>
      </c>
      <c r="R17" s="6">
        <f t="shared" si="8"/>
        <v>448</v>
      </c>
      <c r="S17" s="8">
        <f t="shared" si="13"/>
        <v>0</v>
      </c>
      <c r="T17" s="8">
        <f t="shared" si="9"/>
        <v>0</v>
      </c>
      <c r="U17" s="8">
        <f t="shared" si="9"/>
        <v>11.2</v>
      </c>
      <c r="V17" s="8">
        <f t="shared" si="9"/>
        <v>0</v>
      </c>
      <c r="W17" s="8">
        <f t="shared" si="9"/>
        <v>0</v>
      </c>
      <c r="X17" s="10">
        <f t="shared" si="14"/>
        <v>448</v>
      </c>
      <c r="Y17" s="10">
        <f t="shared" si="10"/>
        <v>448</v>
      </c>
      <c r="Z17" s="10">
        <f t="shared" si="10"/>
        <v>481.59999999999997</v>
      </c>
      <c r="AA17" s="10">
        <f t="shared" si="10"/>
        <v>436.79999999999995</v>
      </c>
      <c r="AB17" s="10">
        <f t="shared" si="10"/>
        <v>448</v>
      </c>
      <c r="AD17" s="12">
        <f t="shared" si="15"/>
        <v>2262.3999999999996</v>
      </c>
      <c r="AE17" s="13"/>
    </row>
    <row r="18" spans="1:31" x14ac:dyDescent="0.45">
      <c r="A18" t="s">
        <v>29</v>
      </c>
      <c r="B18" t="s">
        <v>18</v>
      </c>
      <c r="C18" s="2">
        <v>10.1</v>
      </c>
      <c r="D18" s="4">
        <v>40</v>
      </c>
      <c r="E18" s="4">
        <v>40</v>
      </c>
      <c r="F18" s="4">
        <v>41</v>
      </c>
      <c r="G18" s="4">
        <v>42</v>
      </c>
      <c r="H18" s="4">
        <v>40</v>
      </c>
      <c r="I18" s="5">
        <f t="shared" si="5"/>
        <v>0</v>
      </c>
      <c r="J18" s="5">
        <f t="shared" si="6"/>
        <v>0</v>
      </c>
      <c r="K18" s="5">
        <f t="shared" si="6"/>
        <v>1</v>
      </c>
      <c r="L18" s="5">
        <f t="shared" si="6"/>
        <v>2</v>
      </c>
      <c r="M18" s="5">
        <f t="shared" si="6"/>
        <v>0</v>
      </c>
      <c r="N18" s="6">
        <f t="shared" si="11"/>
        <v>404</v>
      </c>
      <c r="O18" s="6">
        <f t="shared" si="7"/>
        <v>404</v>
      </c>
      <c r="P18" s="6">
        <f t="shared" si="7"/>
        <v>414.09999999999997</v>
      </c>
      <c r="Q18" s="6">
        <f t="shared" si="12"/>
        <v>424.2</v>
      </c>
      <c r="R18" s="6">
        <f t="shared" si="8"/>
        <v>404</v>
      </c>
      <c r="S18" s="8">
        <f t="shared" si="13"/>
        <v>0</v>
      </c>
      <c r="T18" s="8">
        <f t="shared" si="9"/>
        <v>0</v>
      </c>
      <c r="U18" s="8">
        <f t="shared" si="9"/>
        <v>5.05</v>
      </c>
      <c r="V18" s="8">
        <f t="shared" si="9"/>
        <v>10.1</v>
      </c>
      <c r="W18" s="8">
        <f t="shared" si="9"/>
        <v>0</v>
      </c>
      <c r="X18" s="10">
        <f t="shared" si="14"/>
        <v>404</v>
      </c>
      <c r="Y18" s="10">
        <f t="shared" si="10"/>
        <v>404</v>
      </c>
      <c r="Z18" s="10">
        <f t="shared" si="10"/>
        <v>419.15</v>
      </c>
      <c r="AA18" s="10">
        <f t="shared" si="10"/>
        <v>434.3</v>
      </c>
      <c r="AB18" s="10">
        <f t="shared" si="10"/>
        <v>404</v>
      </c>
      <c r="AD18" s="12">
        <f t="shared" si="15"/>
        <v>2065.4499999999998</v>
      </c>
      <c r="AE18" s="13"/>
    </row>
    <row r="19" spans="1:31" x14ac:dyDescent="0.45">
      <c r="A19" t="s">
        <v>28</v>
      </c>
      <c r="B19" t="s">
        <v>19</v>
      </c>
      <c r="C19" s="2">
        <v>9</v>
      </c>
      <c r="D19" s="4">
        <v>42</v>
      </c>
      <c r="E19" s="4">
        <v>42</v>
      </c>
      <c r="F19" s="4">
        <v>39</v>
      </c>
      <c r="G19" s="4">
        <v>42</v>
      </c>
      <c r="H19" s="4">
        <v>40</v>
      </c>
      <c r="I19" s="5">
        <f t="shared" si="5"/>
        <v>2</v>
      </c>
      <c r="J19" s="5">
        <f t="shared" si="6"/>
        <v>2</v>
      </c>
      <c r="K19" s="5">
        <f t="shared" si="6"/>
        <v>0</v>
      </c>
      <c r="L19" s="5">
        <f t="shared" si="6"/>
        <v>2</v>
      </c>
      <c r="M19" s="5">
        <f t="shared" si="6"/>
        <v>0</v>
      </c>
      <c r="N19" s="6">
        <f t="shared" si="11"/>
        <v>378</v>
      </c>
      <c r="O19" s="6">
        <f t="shared" si="7"/>
        <v>378</v>
      </c>
      <c r="P19" s="6">
        <f t="shared" si="7"/>
        <v>351</v>
      </c>
      <c r="Q19" s="6">
        <f t="shared" si="12"/>
        <v>378</v>
      </c>
      <c r="R19" s="6">
        <f t="shared" si="8"/>
        <v>360</v>
      </c>
      <c r="S19" s="8">
        <f t="shared" si="13"/>
        <v>9</v>
      </c>
      <c r="T19" s="8">
        <f t="shared" si="9"/>
        <v>9</v>
      </c>
      <c r="U19" s="8">
        <f t="shared" si="9"/>
        <v>0</v>
      </c>
      <c r="V19" s="8">
        <f t="shared" si="9"/>
        <v>9</v>
      </c>
      <c r="W19" s="8">
        <f t="shared" si="9"/>
        <v>0</v>
      </c>
      <c r="X19" s="10">
        <f t="shared" si="14"/>
        <v>387</v>
      </c>
      <c r="Y19" s="10">
        <f t="shared" si="10"/>
        <v>387</v>
      </c>
      <c r="Z19" s="10">
        <f t="shared" si="10"/>
        <v>351</v>
      </c>
      <c r="AA19" s="10">
        <f t="shared" si="10"/>
        <v>387</v>
      </c>
      <c r="AB19" s="10">
        <f t="shared" si="10"/>
        <v>360</v>
      </c>
      <c r="AD19" s="12">
        <f t="shared" si="15"/>
        <v>1872</v>
      </c>
      <c r="AE19" s="13"/>
    </row>
    <row r="20" spans="1:31" x14ac:dyDescent="0.45">
      <c r="A20" t="s">
        <v>27</v>
      </c>
      <c r="B20" t="s">
        <v>20</v>
      </c>
      <c r="C20" s="2">
        <v>8.44</v>
      </c>
      <c r="D20" s="4">
        <v>40</v>
      </c>
      <c r="E20" s="4">
        <v>43</v>
      </c>
      <c r="F20" s="4">
        <v>39</v>
      </c>
      <c r="G20" s="4">
        <v>41</v>
      </c>
      <c r="H20" s="4">
        <v>40</v>
      </c>
      <c r="I20" s="5">
        <f t="shared" si="5"/>
        <v>0</v>
      </c>
      <c r="J20" s="5">
        <f t="shared" si="6"/>
        <v>3</v>
      </c>
      <c r="K20" s="5">
        <f t="shared" si="6"/>
        <v>0</v>
      </c>
      <c r="L20" s="5">
        <f t="shared" si="6"/>
        <v>1</v>
      </c>
      <c r="M20" s="5">
        <f t="shared" si="6"/>
        <v>0</v>
      </c>
      <c r="N20" s="6">
        <f t="shared" si="11"/>
        <v>337.59999999999997</v>
      </c>
      <c r="O20" s="6">
        <f t="shared" si="7"/>
        <v>362.91999999999996</v>
      </c>
      <c r="P20" s="6">
        <f t="shared" si="7"/>
        <v>329.15999999999997</v>
      </c>
      <c r="Q20" s="6">
        <f t="shared" si="12"/>
        <v>346.03999999999996</v>
      </c>
      <c r="R20" s="6">
        <f t="shared" si="8"/>
        <v>337.59999999999997</v>
      </c>
      <c r="S20" s="8">
        <f t="shared" si="13"/>
        <v>0</v>
      </c>
      <c r="T20" s="8">
        <f t="shared" si="9"/>
        <v>12.66</v>
      </c>
      <c r="U20" s="8">
        <f t="shared" si="9"/>
        <v>0</v>
      </c>
      <c r="V20" s="8">
        <f t="shared" si="9"/>
        <v>4.22</v>
      </c>
      <c r="W20" s="8">
        <f t="shared" si="9"/>
        <v>0</v>
      </c>
      <c r="X20" s="10">
        <f t="shared" si="14"/>
        <v>337.59999999999997</v>
      </c>
      <c r="Y20" s="10">
        <f t="shared" si="10"/>
        <v>375.58</v>
      </c>
      <c r="Z20" s="10">
        <f t="shared" si="10"/>
        <v>329.15999999999997</v>
      </c>
      <c r="AA20" s="10">
        <f t="shared" si="10"/>
        <v>350.26</v>
      </c>
      <c r="AB20" s="10">
        <f t="shared" si="10"/>
        <v>337.59999999999997</v>
      </c>
      <c r="AD20" s="12">
        <f t="shared" si="15"/>
        <v>1730.1999999999998</v>
      </c>
      <c r="AE20" s="13"/>
    </row>
    <row r="21" spans="1:31" x14ac:dyDescent="0.45">
      <c r="A21" t="s">
        <v>26</v>
      </c>
      <c r="B21" t="s">
        <v>21</v>
      </c>
      <c r="C21" s="2">
        <v>14.2</v>
      </c>
      <c r="D21" s="4">
        <v>40</v>
      </c>
      <c r="E21" s="4">
        <v>42</v>
      </c>
      <c r="F21" s="4">
        <v>39</v>
      </c>
      <c r="G21" s="4">
        <v>40</v>
      </c>
      <c r="H21" s="4">
        <v>40</v>
      </c>
      <c r="I21" s="5">
        <f t="shared" si="5"/>
        <v>0</v>
      </c>
      <c r="J21" s="5">
        <f t="shared" si="6"/>
        <v>2</v>
      </c>
      <c r="K21" s="5">
        <f t="shared" si="6"/>
        <v>0</v>
      </c>
      <c r="L21" s="5">
        <f t="shared" si="6"/>
        <v>0</v>
      </c>
      <c r="M21" s="5">
        <f t="shared" si="6"/>
        <v>0</v>
      </c>
      <c r="N21" s="6">
        <f t="shared" si="11"/>
        <v>568</v>
      </c>
      <c r="O21" s="6">
        <f t="shared" si="7"/>
        <v>596.4</v>
      </c>
      <c r="P21" s="6">
        <f t="shared" si="7"/>
        <v>553.79999999999995</v>
      </c>
      <c r="Q21" s="6">
        <f t="shared" si="12"/>
        <v>568</v>
      </c>
      <c r="R21" s="6">
        <f t="shared" si="8"/>
        <v>568</v>
      </c>
      <c r="S21" s="8">
        <f t="shared" si="13"/>
        <v>0</v>
      </c>
      <c r="T21" s="8">
        <f t="shared" si="9"/>
        <v>14.2</v>
      </c>
      <c r="U21" s="8">
        <f t="shared" si="9"/>
        <v>0</v>
      </c>
      <c r="V21" s="8">
        <f t="shared" si="9"/>
        <v>0</v>
      </c>
      <c r="W21" s="8">
        <f t="shared" si="9"/>
        <v>0</v>
      </c>
      <c r="X21" s="10">
        <f t="shared" si="14"/>
        <v>568</v>
      </c>
      <c r="Y21" s="10">
        <f t="shared" si="10"/>
        <v>610.6</v>
      </c>
      <c r="Z21" s="10">
        <f t="shared" si="10"/>
        <v>553.79999999999995</v>
      </c>
      <c r="AA21" s="10">
        <f t="shared" si="10"/>
        <v>568</v>
      </c>
      <c r="AB21" s="10">
        <f t="shared" si="10"/>
        <v>568</v>
      </c>
      <c r="AD21" s="12">
        <f t="shared" si="15"/>
        <v>2868.3999999999996</v>
      </c>
      <c r="AE21" s="13"/>
    </row>
    <row r="22" spans="1:31" x14ac:dyDescent="0.45">
      <c r="A22" t="s">
        <v>25</v>
      </c>
      <c r="B22" t="s">
        <v>22</v>
      </c>
      <c r="C22" s="2">
        <v>45</v>
      </c>
      <c r="D22" s="4">
        <v>41</v>
      </c>
      <c r="E22" s="4">
        <v>42</v>
      </c>
      <c r="F22" s="4">
        <v>40</v>
      </c>
      <c r="G22" s="4">
        <v>28</v>
      </c>
      <c r="H22" s="4">
        <v>40</v>
      </c>
      <c r="I22" s="5">
        <f t="shared" si="5"/>
        <v>1</v>
      </c>
      <c r="J22" s="5">
        <f t="shared" si="6"/>
        <v>2</v>
      </c>
      <c r="K22" s="5">
        <f t="shared" si="6"/>
        <v>0</v>
      </c>
      <c r="L22" s="5">
        <f t="shared" si="6"/>
        <v>0</v>
      </c>
      <c r="M22" s="5">
        <f t="shared" si="6"/>
        <v>0</v>
      </c>
      <c r="N22" s="6">
        <f t="shared" si="11"/>
        <v>1845</v>
      </c>
      <c r="O22" s="6">
        <f t="shared" si="7"/>
        <v>1890</v>
      </c>
      <c r="P22" s="6">
        <f t="shared" si="7"/>
        <v>1800</v>
      </c>
      <c r="Q22" s="6">
        <f t="shared" si="12"/>
        <v>1260</v>
      </c>
      <c r="R22" s="6">
        <f t="shared" si="8"/>
        <v>1800</v>
      </c>
      <c r="S22" s="8">
        <f t="shared" si="13"/>
        <v>22.5</v>
      </c>
      <c r="T22" s="8">
        <f t="shared" si="9"/>
        <v>45</v>
      </c>
      <c r="U22" s="8">
        <f t="shared" si="9"/>
        <v>0</v>
      </c>
      <c r="V22" s="8">
        <f t="shared" si="9"/>
        <v>0</v>
      </c>
      <c r="W22" s="8">
        <f t="shared" si="9"/>
        <v>0</v>
      </c>
      <c r="X22" s="10">
        <f t="shared" si="14"/>
        <v>1867.5</v>
      </c>
      <c r="Y22" s="10">
        <f t="shared" si="10"/>
        <v>1935</v>
      </c>
      <c r="Z22" s="10">
        <f t="shared" si="10"/>
        <v>1800</v>
      </c>
      <c r="AA22" s="10">
        <f t="shared" si="10"/>
        <v>1260</v>
      </c>
      <c r="AB22" s="10">
        <f t="shared" si="10"/>
        <v>1800</v>
      </c>
      <c r="AD22" s="12">
        <f t="shared" si="15"/>
        <v>8662.5</v>
      </c>
      <c r="AE22" s="13"/>
    </row>
    <row r="23" spans="1:31" x14ac:dyDescent="0.45">
      <c r="A23" t="s">
        <v>24</v>
      </c>
      <c r="B23" t="s">
        <v>23</v>
      </c>
      <c r="C23" s="2">
        <v>30</v>
      </c>
      <c r="D23" s="4">
        <v>39</v>
      </c>
      <c r="E23" s="4">
        <v>80</v>
      </c>
      <c r="F23" s="4">
        <v>40</v>
      </c>
      <c r="G23" s="4">
        <v>20</v>
      </c>
      <c r="H23" s="4">
        <v>40</v>
      </c>
      <c r="I23" s="5">
        <f t="shared" si="5"/>
        <v>0</v>
      </c>
      <c r="J23" s="5">
        <f t="shared" ref="J23:M23" si="16">IF(E23&gt;40,E23-40,0)</f>
        <v>40</v>
      </c>
      <c r="K23" s="5">
        <f t="shared" si="16"/>
        <v>0</v>
      </c>
      <c r="L23" s="5">
        <f t="shared" si="16"/>
        <v>0</v>
      </c>
      <c r="M23" s="5">
        <f t="shared" si="16"/>
        <v>0</v>
      </c>
      <c r="N23" s="6">
        <f t="shared" si="11"/>
        <v>1170</v>
      </c>
      <c r="O23" s="6">
        <f t="shared" ref="O23" si="17">$C23*E23</f>
        <v>2400</v>
      </c>
      <c r="P23" s="6">
        <f t="shared" ref="P23" si="18">$C23*F23</f>
        <v>1200</v>
      </c>
      <c r="Q23" s="6">
        <f t="shared" si="12"/>
        <v>600</v>
      </c>
      <c r="R23" s="6">
        <f t="shared" si="8"/>
        <v>1200</v>
      </c>
      <c r="S23" s="8">
        <f t="shared" si="13"/>
        <v>0</v>
      </c>
      <c r="T23" s="8">
        <f t="shared" ref="T23" si="19">0.5*$C23*J23</f>
        <v>600</v>
      </c>
      <c r="U23" s="8">
        <f t="shared" ref="U23" si="20">0.5*$C23*K23</f>
        <v>0</v>
      </c>
      <c r="V23" s="8">
        <f t="shared" ref="V23" si="21">0.5*$C23*L23</f>
        <v>0</v>
      </c>
      <c r="W23" s="8">
        <f t="shared" ref="W23" si="22">0.5*$C23*M23</f>
        <v>0</v>
      </c>
      <c r="X23" s="10">
        <f t="shared" si="14"/>
        <v>1170</v>
      </c>
      <c r="Y23" s="10">
        <f t="shared" ref="Y23" si="23">O23+T23</f>
        <v>3000</v>
      </c>
      <c r="Z23" s="10">
        <f t="shared" ref="Z23" si="24">P23+U23</f>
        <v>1200</v>
      </c>
      <c r="AA23" s="10">
        <f t="shared" ref="AA23" si="25">Q23+V23</f>
        <v>600</v>
      </c>
      <c r="AB23" s="10">
        <f t="shared" ref="AB23" si="26">R23+W23</f>
        <v>1200</v>
      </c>
      <c r="AD23" s="12">
        <f t="shared" si="15"/>
        <v>7170</v>
      </c>
      <c r="AE23" s="13"/>
    </row>
    <row r="24" spans="1:31" x14ac:dyDescent="0.45">
      <c r="AD24" s="13"/>
      <c r="AE24" s="13"/>
    </row>
    <row r="25" spans="1:31" x14ac:dyDescent="0.45">
      <c r="A25" t="s">
        <v>40</v>
      </c>
      <c r="B25" s="2"/>
      <c r="C25" s="2">
        <f>MAX(C7:C23)</f>
        <v>45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2">
        <f>MAX(N7:N23)</f>
        <v>1845</v>
      </c>
      <c r="O25" s="2">
        <f t="shared" ref="O25:AB25" si="27">MAX(O7:O23)</f>
        <v>2400</v>
      </c>
      <c r="P25" s="2">
        <f t="shared" si="27"/>
        <v>1800</v>
      </c>
      <c r="Q25" s="2">
        <f t="shared" si="27"/>
        <v>1260</v>
      </c>
      <c r="R25" s="2">
        <f t="shared" si="27"/>
        <v>1800</v>
      </c>
      <c r="S25" s="2">
        <f t="shared" si="27"/>
        <v>135</v>
      </c>
      <c r="T25" s="2">
        <f t="shared" si="27"/>
        <v>600</v>
      </c>
      <c r="U25" s="2">
        <f t="shared" si="27"/>
        <v>122.5</v>
      </c>
      <c r="V25" s="2">
        <f t="shared" si="27"/>
        <v>10.1</v>
      </c>
      <c r="W25" s="2">
        <f t="shared" si="27"/>
        <v>81</v>
      </c>
      <c r="X25" s="2">
        <f t="shared" si="27"/>
        <v>1867.5</v>
      </c>
      <c r="Y25" s="2">
        <f t="shared" si="27"/>
        <v>3000</v>
      </c>
      <c r="Z25" s="2">
        <f t="shared" si="27"/>
        <v>1800</v>
      </c>
      <c r="AA25" s="2">
        <f t="shared" si="27"/>
        <v>1260</v>
      </c>
      <c r="AB25" s="2">
        <f t="shared" si="27"/>
        <v>1800</v>
      </c>
      <c r="AC25" s="2"/>
      <c r="AD25" s="12">
        <f t="shared" ref="AD25" si="28">MAX(AD7:AD23)</f>
        <v>8662.5</v>
      </c>
      <c r="AE25" s="12"/>
    </row>
    <row r="26" spans="1:31" x14ac:dyDescent="0.45">
      <c r="A26" t="s">
        <v>41</v>
      </c>
      <c r="C26" s="2">
        <f>MIN(C7:C23)</f>
        <v>6.9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2">
        <f>MIN(N7:N23)</f>
        <v>269.10000000000002</v>
      </c>
      <c r="O26" s="2">
        <f t="shared" ref="O26:AB26" si="29">MIN(O7:O23)</f>
        <v>358.8</v>
      </c>
      <c r="P26" s="2">
        <f t="shared" si="29"/>
        <v>289.8</v>
      </c>
      <c r="Q26" s="2">
        <f t="shared" si="29"/>
        <v>276</v>
      </c>
      <c r="R26" s="2">
        <f t="shared" si="29"/>
        <v>276</v>
      </c>
      <c r="S26" s="2">
        <f t="shared" si="29"/>
        <v>0</v>
      </c>
      <c r="T26" s="2">
        <f t="shared" si="29"/>
        <v>0</v>
      </c>
      <c r="U26" s="2">
        <f t="shared" si="29"/>
        <v>0</v>
      </c>
      <c r="V26" s="2">
        <f t="shared" si="29"/>
        <v>0</v>
      </c>
      <c r="W26" s="2">
        <f t="shared" si="29"/>
        <v>0</v>
      </c>
      <c r="X26" s="2">
        <f t="shared" si="29"/>
        <v>269.10000000000002</v>
      </c>
      <c r="Y26" s="2">
        <f t="shared" si="29"/>
        <v>375.58</v>
      </c>
      <c r="Z26" s="2">
        <f t="shared" si="29"/>
        <v>296.7</v>
      </c>
      <c r="AA26" s="2">
        <f t="shared" si="29"/>
        <v>276</v>
      </c>
      <c r="AB26" s="2">
        <f t="shared" si="29"/>
        <v>276</v>
      </c>
      <c r="AC26" s="2"/>
      <c r="AD26" s="12">
        <f t="shared" ref="AD26" si="30">MIN(AD7:AD23)</f>
        <v>1518</v>
      </c>
      <c r="AE26" s="12"/>
    </row>
    <row r="27" spans="1:31" x14ac:dyDescent="0.45">
      <c r="A27" t="s">
        <v>42</v>
      </c>
      <c r="C27" s="2">
        <f>AVERAGE(C7:C23)</f>
        <v>16.484705882352941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2">
        <f>AVERAGE(N7:N23)</f>
        <v>678.36470588235295</v>
      </c>
      <c r="O27" s="2">
        <f t="shared" ref="O27:AB27" si="31">AVERAGE(O7:O23)</f>
        <v>769.88941176470587</v>
      </c>
      <c r="P27" s="2">
        <f t="shared" si="31"/>
        <v>682.82117647058828</v>
      </c>
      <c r="Q27" s="2">
        <f t="shared" si="31"/>
        <v>546.64941176470597</v>
      </c>
      <c r="R27" s="2">
        <f t="shared" si="31"/>
        <v>609.86470588235295</v>
      </c>
      <c r="S27" s="2">
        <f t="shared" si="31"/>
        <v>18.932352941176472</v>
      </c>
      <c r="T27" s="2">
        <f t="shared" si="31"/>
        <v>64.515294117647059</v>
      </c>
      <c r="U27" s="2">
        <f t="shared" si="31"/>
        <v>17.664705882352941</v>
      </c>
      <c r="V27" s="2">
        <f t="shared" si="31"/>
        <v>1.371764705882353</v>
      </c>
      <c r="W27" s="2">
        <f t="shared" si="31"/>
        <v>8.7470588235294109</v>
      </c>
      <c r="X27" s="2">
        <f t="shared" si="31"/>
        <v>697.29705882352937</v>
      </c>
      <c r="Y27" s="2">
        <f t="shared" si="31"/>
        <v>834.40470588235303</v>
      </c>
      <c r="Z27" s="2">
        <f t="shared" si="31"/>
        <v>700.48588235294119</v>
      </c>
      <c r="AA27" s="2">
        <f t="shared" si="31"/>
        <v>548.02117647058822</v>
      </c>
      <c r="AB27" s="2">
        <f t="shared" si="31"/>
        <v>618.61176470588248</v>
      </c>
      <c r="AC27" s="2"/>
      <c r="AD27" s="12">
        <f t="shared" ref="AD27" si="32">AVERAGE(AD7:AD23)</f>
        <v>3398.8205882352941</v>
      </c>
      <c r="AE27" s="12"/>
    </row>
    <row r="28" spans="1:31" x14ac:dyDescent="0.45">
      <c r="A28" t="s">
        <v>43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2">
        <f>SUM(N7:N23)</f>
        <v>11532.2</v>
      </c>
      <c r="O28" s="2">
        <f t="shared" ref="O28:AB28" si="33">SUM(O7:O23)</f>
        <v>13088.119999999999</v>
      </c>
      <c r="P28" s="2">
        <f t="shared" si="33"/>
        <v>11607.960000000001</v>
      </c>
      <c r="Q28" s="2">
        <f t="shared" si="33"/>
        <v>9293.0400000000009</v>
      </c>
      <c r="R28" s="2">
        <f t="shared" si="33"/>
        <v>10367.700000000001</v>
      </c>
      <c r="S28" s="2">
        <f t="shared" si="33"/>
        <v>321.85000000000002</v>
      </c>
      <c r="T28" s="2">
        <f t="shared" si="33"/>
        <v>1096.76</v>
      </c>
      <c r="U28" s="2">
        <f t="shared" si="33"/>
        <v>300.3</v>
      </c>
      <c r="V28" s="2">
        <f t="shared" si="33"/>
        <v>23.32</v>
      </c>
      <c r="W28" s="2">
        <f t="shared" si="33"/>
        <v>148.69999999999999</v>
      </c>
      <c r="X28" s="2">
        <f t="shared" si="33"/>
        <v>11854.05</v>
      </c>
      <c r="Y28" s="2">
        <f t="shared" si="33"/>
        <v>14184.880000000001</v>
      </c>
      <c r="Z28" s="2">
        <f t="shared" si="33"/>
        <v>11908.26</v>
      </c>
      <c r="AA28" s="2">
        <f t="shared" si="33"/>
        <v>9316.36</v>
      </c>
      <c r="AB28" s="2">
        <f t="shared" si="33"/>
        <v>10516.400000000001</v>
      </c>
      <c r="AC28" s="2"/>
      <c r="AD28" s="12">
        <f t="shared" ref="AD28" si="34">SUM(AD7:AD23)</f>
        <v>57779.95</v>
      </c>
      <c r="AE28" s="12"/>
    </row>
  </sheetData>
  <mergeCells count="24">
    <mergeCell ref="AD10:AE10"/>
    <mergeCell ref="AD5:AE5"/>
    <mergeCell ref="AD6:AE6"/>
    <mergeCell ref="AD7:AE7"/>
    <mergeCell ref="AD8:AE8"/>
    <mergeCell ref="AD9:AE9"/>
    <mergeCell ref="AD22:AE22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3:AE23"/>
    <mergeCell ref="AD25:AE25"/>
    <mergeCell ref="AD26:AE26"/>
    <mergeCell ref="AD27:AE27"/>
    <mergeCell ref="AD28:AE28"/>
    <mergeCell ref="AD24:AE24"/>
  </mergeCells>
  <pageMargins left="0.7" right="0.7" top="0.75" bottom="0.75" header="0.3" footer="0.3"/>
  <pageSetup paperSize="9" fitToWidth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44E0-5603-471C-828A-EC5E8BC6C10F}">
  <dimension ref="A4:E28"/>
  <sheetViews>
    <sheetView topLeftCell="A10" workbookViewId="0">
      <selection activeCell="F28" sqref="F28"/>
    </sheetView>
  </sheetViews>
  <sheetFormatPr defaultRowHeight="14.25" x14ac:dyDescent="0.45"/>
  <cols>
    <col min="1" max="1" width="10.59765625" customWidth="1"/>
    <col min="3" max="3" width="12.06640625" customWidth="1"/>
    <col min="4" max="4" width="12.6640625" customWidth="1"/>
    <col min="5" max="5" width="12.265625" customWidth="1"/>
  </cols>
  <sheetData>
    <row r="4" spans="1:5" x14ac:dyDescent="0.45">
      <c r="A4" t="s">
        <v>0</v>
      </c>
      <c r="C4" t="s">
        <v>44</v>
      </c>
    </row>
    <row r="5" spans="1:5" x14ac:dyDescent="0.45">
      <c r="D5" t="s">
        <v>4</v>
      </c>
      <c r="E5" t="s">
        <v>5</v>
      </c>
    </row>
    <row r="6" spans="1:5" x14ac:dyDescent="0.45">
      <c r="A6" t="s">
        <v>1</v>
      </c>
      <c r="B6" t="s">
        <v>2</v>
      </c>
      <c r="C6" t="s">
        <v>3</v>
      </c>
      <c r="D6" s="1">
        <v>45658</v>
      </c>
    </row>
    <row r="7" spans="1:5" x14ac:dyDescent="0.45">
      <c r="A7" t="s">
        <v>6</v>
      </c>
      <c r="B7" t="s">
        <v>7</v>
      </c>
      <c r="C7" s="2">
        <v>15.9</v>
      </c>
      <c r="D7">
        <v>41</v>
      </c>
      <c r="E7" s="2">
        <f>C7*D7</f>
        <v>651.9</v>
      </c>
    </row>
    <row r="8" spans="1:5" x14ac:dyDescent="0.45">
      <c r="A8" t="s">
        <v>39</v>
      </c>
      <c r="B8" t="s">
        <v>8</v>
      </c>
      <c r="C8" s="2">
        <v>10</v>
      </c>
      <c r="D8">
        <v>42</v>
      </c>
      <c r="E8" s="2">
        <f t="shared" ref="E8:E23" si="0">C8*D8</f>
        <v>420</v>
      </c>
    </row>
    <row r="9" spans="1:5" x14ac:dyDescent="0.45">
      <c r="A9" t="s">
        <v>38</v>
      </c>
      <c r="B9" t="s">
        <v>9</v>
      </c>
      <c r="C9" s="2">
        <v>22.1</v>
      </c>
      <c r="D9">
        <v>49</v>
      </c>
      <c r="E9" s="2">
        <f t="shared" si="0"/>
        <v>1082.9000000000001</v>
      </c>
    </row>
    <row r="10" spans="1:5" x14ac:dyDescent="0.45">
      <c r="A10" t="s">
        <v>37</v>
      </c>
      <c r="B10" t="s">
        <v>10</v>
      </c>
      <c r="C10" s="2">
        <v>19.100000000000001</v>
      </c>
      <c r="D10">
        <v>41</v>
      </c>
      <c r="E10" s="2">
        <f t="shared" si="0"/>
        <v>783.1</v>
      </c>
    </row>
    <row r="11" spans="1:5" x14ac:dyDescent="0.45">
      <c r="A11" t="s">
        <v>36</v>
      </c>
      <c r="B11" t="s">
        <v>11</v>
      </c>
      <c r="C11" s="2">
        <v>6.9</v>
      </c>
      <c r="D11">
        <v>39</v>
      </c>
      <c r="E11" s="2">
        <f t="shared" si="0"/>
        <v>269.10000000000002</v>
      </c>
    </row>
    <row r="12" spans="1:5" x14ac:dyDescent="0.45">
      <c r="A12" t="s">
        <v>35</v>
      </c>
      <c r="B12" t="s">
        <v>12</v>
      </c>
      <c r="C12" s="2">
        <v>14.2</v>
      </c>
      <c r="D12">
        <v>44</v>
      </c>
      <c r="E12" s="2">
        <f t="shared" si="0"/>
        <v>624.79999999999995</v>
      </c>
    </row>
    <row r="13" spans="1:5" x14ac:dyDescent="0.45">
      <c r="A13" t="s">
        <v>34</v>
      </c>
      <c r="B13" t="s">
        <v>13</v>
      </c>
      <c r="C13" s="2">
        <v>18</v>
      </c>
      <c r="D13">
        <v>55</v>
      </c>
      <c r="E13" s="2">
        <f t="shared" si="0"/>
        <v>990</v>
      </c>
    </row>
    <row r="14" spans="1:5" x14ac:dyDescent="0.45">
      <c r="A14" t="s">
        <v>33</v>
      </c>
      <c r="B14" t="s">
        <v>14</v>
      </c>
      <c r="C14" s="2">
        <v>17.5</v>
      </c>
      <c r="D14">
        <v>33</v>
      </c>
      <c r="E14" s="2">
        <f>C14*D14</f>
        <v>577.5</v>
      </c>
    </row>
    <row r="15" spans="1:5" x14ac:dyDescent="0.45">
      <c r="A15" t="s">
        <v>32</v>
      </c>
      <c r="B15" t="s">
        <v>15</v>
      </c>
      <c r="C15" s="2">
        <v>14.7</v>
      </c>
      <c r="D15">
        <v>29</v>
      </c>
      <c r="E15" s="2">
        <f t="shared" si="0"/>
        <v>426.29999999999995</v>
      </c>
    </row>
    <row r="16" spans="1:5" x14ac:dyDescent="0.45">
      <c r="A16" t="s">
        <v>31</v>
      </c>
      <c r="B16" t="s">
        <v>16</v>
      </c>
      <c r="C16" s="2">
        <v>13.9</v>
      </c>
      <c r="D16">
        <v>40</v>
      </c>
      <c r="E16" s="2">
        <f t="shared" si="0"/>
        <v>556</v>
      </c>
    </row>
    <row r="17" spans="1:5" x14ac:dyDescent="0.45">
      <c r="A17" t="s">
        <v>30</v>
      </c>
      <c r="B17" t="s">
        <v>17</v>
      </c>
      <c r="C17" s="2">
        <v>11.2</v>
      </c>
      <c r="D17">
        <v>40</v>
      </c>
      <c r="E17" s="2">
        <f t="shared" si="0"/>
        <v>448</v>
      </c>
    </row>
    <row r="18" spans="1:5" x14ac:dyDescent="0.45">
      <c r="A18" t="s">
        <v>29</v>
      </c>
      <c r="B18" t="s">
        <v>18</v>
      </c>
      <c r="C18" s="2">
        <v>10.1</v>
      </c>
      <c r="D18">
        <v>40</v>
      </c>
      <c r="E18" s="2">
        <f t="shared" si="0"/>
        <v>404</v>
      </c>
    </row>
    <row r="19" spans="1:5" x14ac:dyDescent="0.45">
      <c r="A19" t="s">
        <v>28</v>
      </c>
      <c r="B19" t="s">
        <v>19</v>
      </c>
      <c r="C19" s="2">
        <v>9</v>
      </c>
      <c r="D19">
        <v>42</v>
      </c>
      <c r="E19" s="2">
        <f t="shared" si="0"/>
        <v>378</v>
      </c>
    </row>
    <row r="20" spans="1:5" x14ac:dyDescent="0.45">
      <c r="A20" t="s">
        <v>27</v>
      </c>
      <c r="B20" t="s">
        <v>20</v>
      </c>
      <c r="C20" s="2">
        <v>8.44</v>
      </c>
      <c r="D20">
        <v>40</v>
      </c>
      <c r="E20" s="2">
        <f t="shared" si="0"/>
        <v>337.59999999999997</v>
      </c>
    </row>
    <row r="21" spans="1:5" x14ac:dyDescent="0.45">
      <c r="A21" t="s">
        <v>26</v>
      </c>
      <c r="B21" t="s">
        <v>21</v>
      </c>
      <c r="C21" s="2">
        <v>14.2</v>
      </c>
      <c r="D21">
        <v>40</v>
      </c>
      <c r="E21" s="2">
        <f t="shared" si="0"/>
        <v>568</v>
      </c>
    </row>
    <row r="22" spans="1:5" x14ac:dyDescent="0.45">
      <c r="A22" t="s">
        <v>25</v>
      </c>
      <c r="B22" t="s">
        <v>22</v>
      </c>
      <c r="C22" s="2">
        <v>45</v>
      </c>
      <c r="D22">
        <v>41</v>
      </c>
      <c r="E22" s="2">
        <f t="shared" si="0"/>
        <v>1845</v>
      </c>
    </row>
    <row r="23" spans="1:5" x14ac:dyDescent="0.45">
      <c r="A23" t="s">
        <v>24</v>
      </c>
      <c r="B23" t="s">
        <v>23</v>
      </c>
      <c r="C23" s="2">
        <v>30</v>
      </c>
      <c r="D23">
        <v>39</v>
      </c>
      <c r="E23" s="2">
        <f t="shared" si="0"/>
        <v>1170</v>
      </c>
    </row>
    <row r="25" spans="1:5" x14ac:dyDescent="0.45">
      <c r="A25" t="s">
        <v>40</v>
      </c>
      <c r="B25" s="2"/>
      <c r="C25" s="2">
        <f>MAX(C7:C23)</f>
        <v>45</v>
      </c>
      <c r="D25" s="3">
        <f>MAX(D7:D23)</f>
        <v>55</v>
      </c>
      <c r="E25" s="2">
        <f>MAX(E7:E23)</f>
        <v>1845</v>
      </c>
    </row>
    <row r="26" spans="1:5" x14ac:dyDescent="0.45">
      <c r="A26" t="s">
        <v>41</v>
      </c>
      <c r="C26" s="2">
        <f>MIN(C7:C23)</f>
        <v>6.9</v>
      </c>
      <c r="D26" s="3">
        <f>MIN(D7:D23)</f>
        <v>29</v>
      </c>
      <c r="E26" s="2">
        <f>MIN(E7:E23)</f>
        <v>269.10000000000002</v>
      </c>
    </row>
    <row r="27" spans="1:5" x14ac:dyDescent="0.45">
      <c r="A27" t="s">
        <v>42</v>
      </c>
      <c r="C27" s="2">
        <f>AVERAGE(C7:C23)</f>
        <v>16.484705882352941</v>
      </c>
      <c r="D27" s="3">
        <f>AVERAGE(D7:D23)</f>
        <v>40.882352941176471</v>
      </c>
      <c r="E27" s="2">
        <f>AVERAGE(E7:E23)</f>
        <v>678.36470588235295</v>
      </c>
    </row>
    <row r="28" spans="1:5" x14ac:dyDescent="0.45">
      <c r="A28" t="s">
        <v>43</v>
      </c>
      <c r="C28" s="2"/>
      <c r="D28" s="3">
        <f>SUM(D7:D23)</f>
        <v>695</v>
      </c>
      <c r="E28" s="2">
        <f>SUM(E7:E23)</f>
        <v>11532.2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PayRoll_2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Goyal</dc:creator>
  <cp:lastModifiedBy>Manav Goyal</cp:lastModifiedBy>
  <cp:lastPrinted>2025-01-29T09:44:43Z</cp:lastPrinted>
  <dcterms:created xsi:type="dcterms:W3CDTF">2025-01-02T04:35:16Z</dcterms:created>
  <dcterms:modified xsi:type="dcterms:W3CDTF">2025-01-29T10:51:47Z</dcterms:modified>
</cp:coreProperties>
</file>