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v\Desktop\"/>
    </mc:Choice>
  </mc:AlternateContent>
  <xr:revisionPtr revIDLastSave="0" documentId="13_ncr:1_{DCE3DAC9-55C7-4C34-91E4-9073BB88B52E}" xr6:coauthVersionLast="47" xr6:coauthVersionMax="47" xr10:uidLastSave="{00000000-0000-0000-0000-000000000000}"/>
  <bookViews>
    <workbookView xWindow="-98" yWindow="-98" windowWidth="21795" windowHeight="11625" xr2:uid="{71D43426-11C0-44E5-AC28-7A83DD31B6A3}"/>
  </bookViews>
  <sheets>
    <sheet name="Conditions" sheetId="7" r:id="rId1"/>
    <sheet name="VLOOKUP" sheetId="1" state="hidden" r:id="rId2"/>
    <sheet name="INDEX + MATCH" sheetId="8" state="hidden" r:id="rId3"/>
  </sheets>
  <externalReferences>
    <externalReference r:id="rId4"/>
    <externalReference r:id="rId5"/>
  </externalReferences>
  <definedNames>
    <definedName name="_xlnm._FilterDatabase" localSheetId="1" hidden="1">VLOOKUP!$A$9:$H$46</definedName>
    <definedName name="Category">'[1]Database Functions'!$C$5:$C$62</definedName>
    <definedName name="Division">'[1]Database Functions'!$B$5:$B$62</definedName>
    <definedName name="Gross_Margin">#REF!</definedName>
    <definedName name="List">#REF!</definedName>
    <definedName name="Prices">OFFSET([2]Dynamic_Range!$A$2,0,0,COUNTA([2]Dynamic_Range!$A:$A),1)</definedName>
    <definedName name="PricesFixed">[2]Dynamic_Range!$B$2:$B$6</definedName>
    <definedName name="Q1soft">#REF!</definedName>
    <definedName name="Total_Expenses">'[1]Database Functions'!$G$5:$G$62</definedName>
    <definedName name="vlookup_tabl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7" l="1"/>
  <c r="K5" i="7"/>
  <c r="I6" i="7"/>
  <c r="I7" i="7"/>
  <c r="I8" i="7"/>
  <c r="I9" i="7"/>
  <c r="I10" i="7"/>
  <c r="I5" i="7"/>
  <c r="H6" i="7"/>
  <c r="H7" i="7"/>
  <c r="H8" i="7"/>
  <c r="H9" i="7"/>
  <c r="H10" i="7"/>
  <c r="H5" i="7"/>
  <c r="E4" i="1"/>
  <c r="D4" i="1"/>
  <c r="C4" i="1"/>
  <c r="B4" i="1"/>
  <c r="G13" i="8"/>
  <c r="G9" i="8"/>
  <c r="G5" i="8"/>
  <c r="F10" i="7"/>
  <c r="F9" i="7"/>
  <c r="F8" i="7"/>
  <c r="F7" i="7"/>
  <c r="F6" i="7"/>
  <c r="F5" i="7"/>
  <c r="F14" i="7" s="1"/>
  <c r="F15" i="7" l="1"/>
  <c r="F12" i="7"/>
  <c r="F13" i="7"/>
</calcChain>
</file>

<file path=xl/sharedStrings.xml><?xml version="1.0" encoding="utf-8"?>
<sst xmlns="http://schemas.openxmlformats.org/spreadsheetml/2006/main" count="277" uniqueCount="157">
  <si>
    <t xml:space="preserve"> Company Sales - February</t>
  </si>
  <si>
    <t xml:space="preserve"> 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</si>
  <si>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</si>
  <si>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</si>
  <si>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</si>
  <si>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</si>
  <si>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</si>
  <si>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</si>
  <si>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</si>
  <si>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</si>
  <si>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Department Bonus of 1k?</t>
  </si>
  <si>
    <t>S. Sam</t>
  </si>
  <si>
    <t>E. Brown</t>
  </si>
  <si>
    <t>W. Dani</t>
  </si>
  <si>
    <t>M. Mayer</t>
  </si>
  <si>
    <t>S. Sandberg</t>
  </si>
  <si>
    <t>A. John</t>
  </si>
  <si>
    <t>Total Sales:</t>
  </si>
  <si>
    <t>Monthly Goal:</t>
  </si>
  <si>
    <t>Total Sales</t>
  </si>
  <si>
    <t>Average Sales:</t>
  </si>
  <si>
    <t>Bonus %</t>
  </si>
  <si>
    <t>AND</t>
  </si>
  <si>
    <t>Max Sales:</t>
  </si>
  <si>
    <t>Average Sales</t>
  </si>
  <si>
    <t>Min Sales:</t>
  </si>
  <si>
    <t>Receive a 6% bonus for reaching your goal</t>
  </si>
  <si>
    <t>Check-in Kiosk</t>
  </si>
  <si>
    <t>Employee Lookup (VLOOKUP)</t>
  </si>
  <si>
    <t>Emp ID</t>
  </si>
  <si>
    <t>Last Name</t>
  </si>
  <si>
    <t>First Name</t>
  </si>
  <si>
    <t>Dept</t>
  </si>
  <si>
    <t>Hire Date</t>
  </si>
  <si>
    <t>Employee Information - Master List</t>
  </si>
  <si>
    <t>Prerequisites</t>
  </si>
  <si>
    <t>E-mail</t>
  </si>
  <si>
    <t>Phone Ext</t>
  </si>
  <si>
    <t>Location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</si>
  <si>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</si>
  <si>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</si>
  <si>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</si>
  <si>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</si>
  <si>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</si>
  <si>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</si>
  <si>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</si>
  <si>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</si>
  <si>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</si>
  <si>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</si>
  <si>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</si>
  <si>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</si>
  <si>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</si>
  <si>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</si>
  <si>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</si>
  <si>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</si>
  <si>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</si>
  <si>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</si>
  <si>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</si>
  <si>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</si>
  <si>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</si>
  <si>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</si>
  <si>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</si>
  <si>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</si>
  <si>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</si>
  <si>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</si>
  <si>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</si>
  <si>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Building 3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</si>
  <si>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</si>
  <si>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</si>
  <si>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</si>
  <si>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</si>
  <si>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</si>
  <si>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</si>
  <si>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</si>
  <si>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</si>
  <si>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</si>
  <si>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</si>
  <si>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</si>
  <si>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</si>
  <si>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</si>
  <si>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</si>
  <si>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</si>
  <si>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</si>
  <si>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</si>
  <si>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</si>
  <si>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</si>
  <si>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</si>
  <si>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</si>
  <si>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</si>
  <si>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</si>
  <si>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</si>
  <si>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</si>
  <si>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</si>
  <si>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</si>
  <si>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Miller</t>
  </si>
  <si>
    <t>Pam</t>
  </si>
  <si>
    <t>pamk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</si>
  <si>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</si>
  <si>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</si>
  <si>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</si>
  <si>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</si>
  <si>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</si>
  <si>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</si>
  <si>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</si>
  <si>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</si>
  <si>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</si>
  <si>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</si>
  <si>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</si>
  <si>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</si>
  <si>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</si>
  <si>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</si>
  <si>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</si>
  <si>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</si>
  <si>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</si>
  <si>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</si>
  <si>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</si>
  <si>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</si>
  <si>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</si>
  <si>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</si>
  <si>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</si>
  <si>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</si>
  <si>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</si>
  <si>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</si>
  <si>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</si>
  <si>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</si>
  <si>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</si>
  <si>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</si>
  <si>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</si>
  <si>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</si>
  <si>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</si>
  <si>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</si>
  <si>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</si>
  <si>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</si>
  <si>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</si>
  <si>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</si>
  <si>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</si>
  <si>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</si>
  <si>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Larry</t>
  </si>
  <si>
    <t>larryf</t>
  </si>
  <si>
    <t>Judy</t>
  </si>
  <si>
    <t>judyc</t>
  </si>
  <si>
    <t>Chang</t>
  </si>
  <si>
    <t>Jessica</t>
  </si>
  <si>
    <t>jessc</t>
  </si>
  <si>
    <t>Maria</t>
  </si>
  <si>
    <t>mariam</t>
  </si>
  <si>
    <t>Atherly</t>
  </si>
  <si>
    <t>Katherine</t>
  </si>
  <si>
    <t>kathya</t>
  </si>
  <si>
    <t>Pay Rate</t>
  </si>
  <si>
    <t>INDEX</t>
  </si>
  <si>
    <t>Specify the intersection</t>
  </si>
  <si>
    <t>Pay Rate for Emp ID 1075</t>
  </si>
  <si>
    <t>MATCH</t>
  </si>
  <si>
    <t>Reveals the row number</t>
  </si>
  <si>
    <t>Last Name for Emp ID 1075</t>
  </si>
  <si>
    <t>INDEX AND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</si>
</sst>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&quot;$&quot;#,##0.00"/>
    <numFmt numFmtId="166" formatCode="&quot;$&quot;#,##0"/>
    <numFmt numFmtId="167" formatCode="_(&quot;$&quot;* #,##0_);_(&quot;$&quot;* \(#,##0\);_(&quot;$&quot;* &quot;-&quot;??_);_(@_)"/>
    <numFmt numFmtId="168" formatCode="0.00_);[Red]\(0.00\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3"/>
      <name val="Calibri Light"/>
      <family val="1"/>
      <scheme val="maj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2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4" applyNumberFormat="0" applyAlignment="0" applyProtection="0"/>
    <xf numFmtId="0" fontId="6" fillId="3" borderId="5" applyNumberFormat="0" applyAlignment="0" applyProtection="0"/>
    <xf numFmtId="0" fontId="1" fillId="4" borderId="6" applyNumberFormat="0" applyFont="0" applyAlignment="0" applyProtection="0"/>
    <xf numFmtId="0" fontId="7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1" fillId="0" borderId="0"/>
    <xf numFmtId="0" fontId="9" fillId="8" borderId="0" applyNumberFormat="0" applyBorder="0" applyAlignment="0" applyProtection="0"/>
    <xf numFmtId="0" fontId="17" fillId="0" borderId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164" fontId="11" fillId="0" borderId="0" applyFont="0" applyFill="0" applyBorder="0" applyAlignment="0" applyProtection="0"/>
    <xf numFmtId="0" fontId="1" fillId="10" borderId="0" applyNumberFormat="0" applyBorder="0" applyAlignment="0" applyProtection="0"/>
    <xf numFmtId="0" fontId="9" fillId="8" borderId="0" applyNumberFormat="0" applyBorder="0" applyAlignment="0" applyProtection="0"/>
  </cellStyleXfs>
  <cellXfs count="58">
    <xf numFmtId="0" fontId="0" fillId="0" borderId="0" xfId="0"/>
    <xf numFmtId="0" fontId="12" fillId="0" borderId="0" xfId="14" applyFont="1"/>
    <xf numFmtId="0" fontId="12" fillId="6" borderId="8" xfId="11" applyFont="1" applyBorder="1" applyAlignment="1">
      <alignment horizontal="center" vertical="center"/>
    </xf>
    <xf numFmtId="0" fontId="14" fillId="2" borderId="4" xfId="6" applyFont="1" applyAlignment="1">
      <alignment horizontal="center" vertical="center" wrapText="1"/>
    </xf>
    <xf numFmtId="0" fontId="6" fillId="3" borderId="5" xfId="7" applyAlignment="1">
      <alignment horizontal="center"/>
    </xf>
    <xf numFmtId="14" fontId="6" fillId="3" borderId="5" xfId="7" applyNumberFormat="1" applyAlignment="1">
      <alignment horizontal="center"/>
    </xf>
    <xf numFmtId="0" fontId="12" fillId="0" borderId="0" xfId="14" applyFont="1" applyAlignment="1">
      <alignment horizontal="center"/>
    </xf>
    <xf numFmtId="0" fontId="8" fillId="8" borderId="8" xfId="15" applyFont="1" applyBorder="1" applyAlignment="1">
      <alignment horizontal="center" vertical="center"/>
    </xf>
    <xf numFmtId="0" fontId="1" fillId="9" borderId="8" xfId="13" applyBorder="1" applyAlignment="1">
      <alignment horizontal="center" vertical="center" wrapText="1"/>
    </xf>
    <xf numFmtId="0" fontId="18" fillId="0" borderId="8" xfId="16" applyFont="1" applyBorder="1" applyAlignment="1">
      <alignment horizontal="center" vertical="center" wrapText="1"/>
    </xf>
    <xf numFmtId="14" fontId="18" fillId="0" borderId="8" xfId="16" applyNumberFormat="1" applyFont="1" applyBorder="1" applyAlignment="1">
      <alignment horizontal="center" vertical="center" wrapText="1"/>
    </xf>
    <xf numFmtId="0" fontId="5" fillId="2" borderId="4" xfId="6" applyAlignment="1">
      <alignment horizontal="center"/>
    </xf>
    <xf numFmtId="0" fontId="0" fillId="0" borderId="0" xfId="0" applyAlignment="1">
      <alignment horizontal="center"/>
    </xf>
    <xf numFmtId="164" fontId="0" fillId="0" borderId="0" xfId="1" applyFont="1"/>
    <xf numFmtId="0" fontId="9" fillId="5" borderId="3" xfId="10" applyBorder="1" applyAlignment="1">
      <alignment horizontal="center"/>
    </xf>
    <xf numFmtId="0" fontId="8" fillId="12" borderId="11" xfId="17" applyFont="1" applyBorder="1" applyAlignment="1">
      <alignment horizontal="center"/>
    </xf>
    <xf numFmtId="0" fontId="8" fillId="11" borderId="11" xfId="18" applyFont="1" applyBorder="1" applyAlignment="1">
      <alignment horizontal="center"/>
    </xf>
    <xf numFmtId="0" fontId="8" fillId="7" borderId="12" xfId="5" applyFont="1" applyFill="1" applyBorder="1" applyAlignment="1">
      <alignment horizontal="right"/>
    </xf>
    <xf numFmtId="167" fontId="12" fillId="0" borderId="8" xfId="19" applyNumberFormat="1" applyFont="1" applyBorder="1" applyAlignment="1">
      <alignment horizontal="left"/>
    </xf>
    <xf numFmtId="166" fontId="16" fillId="0" borderId="13" xfId="19" applyNumberFormat="1" applyFont="1" applyBorder="1" applyAlignment="1">
      <alignment horizontal="center"/>
    </xf>
    <xf numFmtId="168" fontId="6" fillId="3" borderId="5" xfId="7" applyNumberFormat="1" applyAlignment="1">
      <alignment horizontal="center"/>
    </xf>
    <xf numFmtId="166" fontId="6" fillId="3" borderId="5" xfId="7" applyNumberFormat="1" applyAlignment="1">
      <alignment horizontal="center"/>
    </xf>
    <xf numFmtId="0" fontId="8" fillId="7" borderId="14" xfId="5" applyFont="1" applyFill="1" applyBorder="1" applyAlignment="1">
      <alignment horizontal="right"/>
    </xf>
    <xf numFmtId="167" fontId="12" fillId="0" borderId="9" xfId="19" applyNumberFormat="1" applyFont="1" applyBorder="1" applyAlignment="1">
      <alignment horizontal="left"/>
    </xf>
    <xf numFmtId="0" fontId="8" fillId="7" borderId="15" xfId="5" applyFont="1" applyFill="1" applyBorder="1" applyAlignment="1">
      <alignment horizontal="right"/>
    </xf>
    <xf numFmtId="167" fontId="12" fillId="0" borderId="16" xfId="19" applyNumberFormat="1" applyFont="1" applyBorder="1" applyAlignment="1">
      <alignment horizontal="left"/>
    </xf>
    <xf numFmtId="166" fontId="16" fillId="0" borderId="8" xfId="14" applyNumberFormat="1" applyFont="1" applyBorder="1" applyAlignment="1">
      <alignment horizontal="right" vertical="center"/>
    </xf>
    <xf numFmtId="0" fontId="9" fillId="5" borderId="2" xfId="10" applyBorder="1" applyAlignment="1">
      <alignment horizontal="right"/>
    </xf>
    <xf numFmtId="0" fontId="19" fillId="8" borderId="8" xfId="21" applyFont="1" applyBorder="1" applyAlignment="1">
      <alignment horizontal="center" vertical="center"/>
    </xf>
    <xf numFmtId="0" fontId="19" fillId="8" borderId="17" xfId="21" applyFont="1" applyBorder="1" applyAlignment="1">
      <alignment horizontal="center" vertical="center"/>
    </xf>
    <xf numFmtId="164" fontId="12" fillId="0" borderId="8" xfId="1" applyFont="1" applyBorder="1"/>
    <xf numFmtId="164" fontId="0" fillId="0" borderId="8" xfId="1" applyFont="1" applyBorder="1"/>
    <xf numFmtId="164" fontId="6" fillId="3" borderId="5" xfId="1" applyFont="1" applyFill="1" applyBorder="1" applyAlignment="1">
      <alignment horizontal="center"/>
    </xf>
    <xf numFmtId="0" fontId="7" fillId="0" borderId="0" xfId="9"/>
    <xf numFmtId="165" fontId="5" fillId="2" borderId="4" xfId="6" applyNumberFormat="1" applyAlignment="1">
      <alignment horizontal="center"/>
    </xf>
    <xf numFmtId="9" fontId="5" fillId="2" borderId="4" xfId="2" applyFont="1" applyFill="1" applyBorder="1" applyAlignment="1">
      <alignment horizontal="center"/>
    </xf>
    <xf numFmtId="0" fontId="9" fillId="5" borderId="2" xfId="10" applyBorder="1" applyAlignment="1">
      <alignment horizontal="right" wrapText="1"/>
    </xf>
    <xf numFmtId="165" fontId="5" fillId="2" borderId="4" xfId="2" applyNumberFormat="1" applyFont="1" applyFill="1" applyBorder="1" applyAlignment="1">
      <alignment horizontal="center"/>
    </xf>
    <xf numFmtId="0" fontId="22" fillId="0" borderId="0" xfId="14" applyFont="1" applyAlignment="1">
      <alignment horizontal="center"/>
    </xf>
    <xf numFmtId="0" fontId="8" fillId="12" borderId="19" xfId="17" applyFont="1" applyBorder="1" applyAlignment="1">
      <alignment horizontal="center"/>
    </xf>
    <xf numFmtId="0" fontId="8" fillId="12" borderId="20" xfId="17" applyFont="1" applyBorder="1" applyAlignment="1">
      <alignment horizontal="center"/>
    </xf>
    <xf numFmtId="0" fontId="8" fillId="12" borderId="21" xfId="17" applyFont="1" applyBorder="1" applyAlignment="1">
      <alignment horizontal="center"/>
    </xf>
    <xf numFmtId="0" fontId="21" fillId="0" borderId="0" xfId="14" applyFont="1" applyAlignment="1">
      <alignment horizontal="center" vertical="center"/>
    </xf>
    <xf numFmtId="0" fontId="16" fillId="0" borderId="0" xfId="14" applyFont="1" applyAlignment="1">
      <alignment horizontal="center" vertical="center" wrapText="1"/>
    </xf>
    <xf numFmtId="0" fontId="20" fillId="0" borderId="10" xfId="3" applyFont="1" applyBorder="1" applyAlignment="1">
      <alignment horizontal="center"/>
    </xf>
    <xf numFmtId="0" fontId="8" fillId="10" borderId="8" xfId="20" applyFont="1" applyBorder="1" applyAlignment="1">
      <alignment horizontal="center" vertical="center"/>
    </xf>
    <xf numFmtId="0" fontId="22" fillId="0" borderId="22" xfId="14" applyFont="1" applyBorder="1" applyAlignment="1">
      <alignment horizontal="center"/>
    </xf>
    <xf numFmtId="0" fontId="10" fillId="5" borderId="7" xfId="10" applyFont="1" applyBorder="1" applyAlignment="1">
      <alignment horizontal="center"/>
    </xf>
    <xf numFmtId="0" fontId="10" fillId="5" borderId="0" xfId="10" applyFont="1" applyBorder="1" applyAlignment="1">
      <alignment horizontal="center"/>
    </xf>
    <xf numFmtId="0" fontId="13" fillId="8" borderId="1" xfId="12" applyFont="1" applyBorder="1" applyAlignment="1">
      <alignment horizontal="center" vertical="center"/>
    </xf>
    <xf numFmtId="0" fontId="15" fillId="5" borderId="0" xfId="4" applyFont="1" applyFill="1" applyBorder="1" applyAlignment="1">
      <alignment horizontal="center" vertical="center"/>
    </xf>
    <xf numFmtId="0" fontId="15" fillId="5" borderId="1" xfId="4" applyFont="1" applyFill="1" applyAlignment="1">
      <alignment horizontal="center" vertical="center"/>
    </xf>
    <xf numFmtId="0" fontId="16" fillId="4" borderId="6" xfId="8" applyFont="1" applyAlignment="1">
      <alignment horizontal="center"/>
    </xf>
    <xf numFmtId="0" fontId="8" fillId="8" borderId="0" xfId="21" applyFont="1" applyBorder="1" applyAlignment="1">
      <alignment horizontal="center" vertical="center"/>
    </xf>
    <xf numFmtId="0" fontId="8" fillId="8" borderId="0" xfId="12" applyFont="1" applyAlignment="1">
      <alignment horizontal="center"/>
    </xf>
    <xf numFmtId="0" fontId="6" fillId="3" borderId="18" xfId="7" applyBorder="1" applyAlignment="1">
      <alignment vertical="center"/>
    </xf>
    <xf numFmtId="0" fontId="6" fillId="3" borderId="5" xfId="7" applyAlignment="1">
      <alignment vertical="center"/>
    </xf>
    <xf numFmtId="0" fontId="12" fillId="0" borderId="0" xfId="14" applyFont="1" applyAlignment="1">
      <alignment horizontal="center"/>
    </xf>
  </cellXfs>
  <cellStyles count="22">
    <cellStyle name="20% - Accent1" xfId="11" builtinId="30"/>
    <cellStyle name="20% - Accent2" xfId="13" builtinId="34"/>
    <cellStyle name="20% - Accent3 2" xfId="20" xr:uid="{6C870F64-315D-4D0C-9C8A-7791162C7777}"/>
    <cellStyle name="20% - Accent4 2" xfId="17" xr:uid="{16A40D18-8248-4A87-B12C-0EE1BD50405C}"/>
    <cellStyle name="40% - Accent3 2" xfId="18" xr:uid="{97C442F3-4800-416E-8E12-9123D36413F7}"/>
    <cellStyle name="60% - Accent1" xfId="12" builtinId="32"/>
    <cellStyle name="60% - Accent1 2" xfId="15" xr:uid="{9DEE1772-8ABF-4B28-91A5-3C46E3029A95}"/>
    <cellStyle name="60% - Accent1 2 2" xfId="21" xr:uid="{0FD8F805-1FD7-4939-89C0-96063F0AA633}"/>
    <cellStyle name="Accent1" xfId="10" builtinId="29"/>
    <cellStyle name="Currency" xfId="1" builtinId="4"/>
    <cellStyle name="Currency 2" xfId="19" xr:uid="{CB225C17-B637-4DBE-9420-23029C1D75DC}"/>
    <cellStyle name="Explanatory Text" xfId="9" builtinId="53"/>
    <cellStyle name="Heading 1" xfId="4" builtinId="16"/>
    <cellStyle name="Heading 4" xfId="5" builtinId="19"/>
    <cellStyle name="Input" xfId="6" builtinId="20"/>
    <cellStyle name="Normal" xfId="0" builtinId="0"/>
    <cellStyle name="Normal 2" xfId="14" xr:uid="{6B9A3A7B-2944-4BD3-A867-94025431F688}"/>
    <cellStyle name="Normal_Sheet1_1" xfId="16" xr:uid="{5A868DC9-C841-4951-85AC-C6B8EC827B36}"/>
    <cellStyle name="Note" xfId="8" builtinId="10"/>
    <cellStyle name="Output" xfId="7" builtinId="21"/>
    <cellStyle name="Percent" xfId="2" builtinId="5"/>
    <cellStyle name="Title" xfId="3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lumes\LaCie\Excel%25202016%2520Outlines\Excel%2520Day%25203%2520Workfi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im/Desktop/SCIF/CB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 Func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 Gallery"/>
      <sheetName val="Data_Mining"/>
      <sheetName val="VLOOKUP Vs Index &amp; Match"/>
      <sheetName val="VLOOKUP RANGE"/>
      <sheetName val="VLOOKUP_joiningTables"/>
      <sheetName val="INDEX&amp;MATCH_joiningTables"/>
      <sheetName val="Array Formulas"/>
      <sheetName val="Array Formulas Cont."/>
      <sheetName val="Challenge"/>
      <sheetName val="Dynamic_Range"/>
      <sheetName val="Duplicates"/>
      <sheetName val="Hiding Dups"/>
      <sheetName val="FullRow"/>
      <sheetName val="FullRow Cont"/>
      <sheetName val="ENDOFPOWERUSER"/>
      <sheetName val="IF Function"/>
      <sheetName val="Error Checking0"/>
      <sheetName val="Error Checking1"/>
      <sheetName val="VLOOKUP RANGE Practice"/>
      <sheetName val="Database Functions"/>
      <sheetName val="Text Functions"/>
      <sheetName val="END OF ADVANCED FUNCTIONS"/>
      <sheetName val="Creating Tables"/>
      <sheetName val="Mergining Data Using VLookup"/>
      <sheetName val="Pivot Table Diagram"/>
      <sheetName val="Data"/>
      <sheetName val=" Complete Data"/>
      <sheetName val="Power of Nes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5A190-09D3-4380-A3BA-7E7B9A5663F9}">
  <sheetPr>
    <tabColor theme="1"/>
  </sheetPr>
  <dimension ref="A1:M16"/>
  <sheetViews>
    <sheetView tabSelected="1" zoomScale="110" zoomScaleNormal="110" workbookViewId="0">
      <pane ySplit="2" topLeftCell="A3" activePane="bottomLeft" state="frozen"/>
      <selection pane="bottomLeft" activeCell="M15" sqref="M15"/>
    </sheetView>
  </sheetViews>
  <sheetFormatPr defaultColWidth="9.1328125" defaultRowHeight="14.25" x14ac:dyDescent="0.45"/>
  <cols>
    <col min="1" max="1" width="14.59765625" style="1" bestFit="1" customWidth="1"/>
    <col min="2" max="2" width="8.3984375" style="1" bestFit="1" customWidth="1"/>
    <col min="3" max="4" width="9.3984375" style="1" bestFit="1" customWidth="1"/>
    <col min="5" max="5" width="9.1328125" style="1" customWidth="1"/>
    <col min="6" max="6" width="11.86328125" style="1" customWidth="1"/>
    <col min="7" max="7" width="2.59765625" style="1" customWidth="1"/>
    <col min="8" max="8" width="20" style="1" customWidth="1"/>
    <col min="9" max="9" width="14.86328125" style="1" bestFit="1" customWidth="1"/>
    <col min="10" max="11" width="9.1328125" style="1"/>
    <col min="12" max="12" width="10.86328125" style="1" bestFit="1" customWidth="1"/>
    <col min="13" max="16384" width="9.1328125" style="1"/>
  </cols>
  <sheetData>
    <row r="1" spans="1:13" ht="7.9" customHeight="1" x14ac:dyDescent="0.45"/>
    <row r="2" spans="1:13" ht="19.149999999999999" customHeight="1" thickBot="1" x14ac:dyDescent="0.75">
      <c r="A2" s="44" t="s">
        <v>0</v>
      </c>
      <c r="B2" s="44"/>
      <c r="C2" s="44"/>
      <c r="D2" s="44"/>
      <c r="E2" s="44"/>
      <c r="F2" s="44"/>
      <c r="H2" s="1" t="s">
        <v>1</v>
      </c>
    </row>
    <row r="3" spans="1:13" ht="16.5" thickTop="1" thickBot="1" x14ac:dyDescent="0.55000000000000004">
      <c r="H3" s="38"/>
      <c r="I3" s="38"/>
      <c r="K3" s="46"/>
      <c r="L3" s="46"/>
      <c r="M3" s="46"/>
    </row>
    <row r="4" spans="1:13" ht="14.65" thickBot="1" x14ac:dyDescent="0.5">
      <c r="A4" s="14" t="s">
        <v>2</v>
      </c>
      <c r="B4" s="14" t="s">
        <v>3</v>
      </c>
      <c r="C4" s="14" t="s">
        <v>4</v>
      </c>
      <c r="D4" s="14" t="s">
        <v>5</v>
      </c>
      <c r="E4" s="14" t="s">
        <v>6</v>
      </c>
      <c r="F4" s="14" t="s">
        <v>7</v>
      </c>
      <c r="H4" s="15" t="s">
        <v>8</v>
      </c>
      <c r="I4" s="16" t="s">
        <v>9</v>
      </c>
      <c r="K4" s="39" t="s">
        <v>10</v>
      </c>
      <c r="L4" s="40"/>
      <c r="M4" s="41"/>
    </row>
    <row r="5" spans="1:13" x14ac:dyDescent="0.45">
      <c r="A5" s="17" t="s">
        <v>11</v>
      </c>
      <c r="B5" s="18">
        <v>9550</v>
      </c>
      <c r="C5" s="18">
        <v>9230</v>
      </c>
      <c r="D5" s="18">
        <v>8500</v>
      </c>
      <c r="E5" s="18">
        <v>8965</v>
      </c>
      <c r="F5" s="19">
        <f>SUM(B5:E5)</f>
        <v>36245</v>
      </c>
      <c r="H5" s="20" t="str">
        <f>IF(F5&gt;=$I$12,"Yes","No")</f>
        <v>Yes</v>
      </c>
      <c r="I5" s="21">
        <f>IF(H5="Yes",F5*$I$13,"NA")</f>
        <v>2174.6999999999998</v>
      </c>
      <c r="K5" s="55" t="b">
        <f>AND(F12&gt;L12,F13&gt;L14,"TRUE","FALSE")</f>
        <v>0</v>
      </c>
      <c r="L5" s="55"/>
      <c r="M5" s="55"/>
    </row>
    <row r="6" spans="1:13" x14ac:dyDescent="0.45">
      <c r="A6" s="17" t="s">
        <v>12</v>
      </c>
      <c r="B6" s="18">
        <v>5975</v>
      </c>
      <c r="C6" s="18">
        <v>6900</v>
      </c>
      <c r="D6" s="18">
        <v>8500</v>
      </c>
      <c r="E6" s="18">
        <v>10100</v>
      </c>
      <c r="F6" s="19">
        <f t="shared" ref="F6:F10" si="0">SUM(B6:E6)</f>
        <v>31475</v>
      </c>
      <c r="H6" s="20" t="str">
        <f t="shared" ref="H6:H10" si="1">IF(F6&gt;=$I$12,"Yes","No")</f>
        <v>No</v>
      </c>
      <c r="I6" s="21" t="str">
        <f t="shared" ref="I6:I10" si="2">IF(H6="Yes",F6*$I$13,"NA")</f>
        <v>NA</v>
      </c>
      <c r="K6" s="56"/>
      <c r="L6" s="56"/>
      <c r="M6" s="56"/>
    </row>
    <row r="7" spans="1:13" x14ac:dyDescent="0.45">
      <c r="A7" s="17" t="s">
        <v>13</v>
      </c>
      <c r="B7" s="18">
        <v>7825</v>
      </c>
      <c r="C7" s="18">
        <v>8580</v>
      </c>
      <c r="D7" s="18">
        <v>9910</v>
      </c>
      <c r="E7" s="18">
        <v>7512</v>
      </c>
      <c r="F7" s="19">
        <f t="shared" si="0"/>
        <v>33827</v>
      </c>
      <c r="H7" s="20" t="str">
        <f t="shared" si="1"/>
        <v>No</v>
      </c>
      <c r="I7" s="21" t="str">
        <f t="shared" si="2"/>
        <v>NA</v>
      </c>
      <c r="K7" s="56"/>
      <c r="L7" s="56"/>
      <c r="M7" s="56"/>
    </row>
    <row r="8" spans="1:13" x14ac:dyDescent="0.45">
      <c r="A8" s="17" t="s">
        <v>14</v>
      </c>
      <c r="B8" s="18">
        <v>9560</v>
      </c>
      <c r="C8" s="18">
        <v>10150</v>
      </c>
      <c r="D8" s="18">
        <v>11200</v>
      </c>
      <c r="E8" s="18">
        <v>9795</v>
      </c>
      <c r="F8" s="19">
        <f t="shared" si="0"/>
        <v>40705</v>
      </c>
      <c r="H8" s="20" t="str">
        <f t="shared" si="1"/>
        <v>Yes</v>
      </c>
      <c r="I8" s="21">
        <f t="shared" si="2"/>
        <v>2442.2999999999997</v>
      </c>
      <c r="K8" s="56"/>
      <c r="L8" s="56"/>
      <c r="M8" s="56"/>
    </row>
    <row r="9" spans="1:13" x14ac:dyDescent="0.45">
      <c r="A9" s="22" t="s">
        <v>15</v>
      </c>
      <c r="B9" s="23">
        <v>8800</v>
      </c>
      <c r="C9" s="23">
        <v>7645</v>
      </c>
      <c r="D9" s="23">
        <v>9250</v>
      </c>
      <c r="E9" s="23">
        <v>8304</v>
      </c>
      <c r="F9" s="19">
        <f t="shared" si="0"/>
        <v>33999</v>
      </c>
      <c r="H9" s="20" t="str">
        <f t="shared" si="1"/>
        <v>No</v>
      </c>
      <c r="I9" s="21" t="str">
        <f t="shared" si="2"/>
        <v>NA</v>
      </c>
      <c r="K9" s="56"/>
      <c r="L9" s="56"/>
      <c r="M9" s="56"/>
    </row>
    <row r="10" spans="1:13" ht="14.65" thickBot="1" x14ac:dyDescent="0.5">
      <c r="A10" s="24" t="s">
        <v>16</v>
      </c>
      <c r="B10" s="25">
        <v>7892</v>
      </c>
      <c r="C10" s="25">
        <v>9695</v>
      </c>
      <c r="D10" s="25">
        <v>9520</v>
      </c>
      <c r="E10" s="25">
        <v>10252</v>
      </c>
      <c r="F10" s="19">
        <f t="shared" si="0"/>
        <v>37359</v>
      </c>
      <c r="H10" s="20" t="str">
        <f t="shared" si="1"/>
        <v>Yes</v>
      </c>
      <c r="I10" s="21">
        <f t="shared" si="2"/>
        <v>2241.54</v>
      </c>
      <c r="K10" s="56"/>
      <c r="L10" s="56"/>
      <c r="M10" s="56"/>
    </row>
    <row r="12" spans="1:13" ht="28.5" customHeight="1" x14ac:dyDescent="0.45">
      <c r="D12" s="45" t="s">
        <v>17</v>
      </c>
      <c r="E12" s="45"/>
      <c r="F12" s="26">
        <f>SUM(F5:F10)</f>
        <v>213610</v>
      </c>
      <c r="H12" s="27" t="s">
        <v>18</v>
      </c>
      <c r="I12" s="34">
        <v>34000</v>
      </c>
      <c r="K12" s="36" t="s">
        <v>19</v>
      </c>
      <c r="L12" s="34">
        <v>200000</v>
      </c>
    </row>
    <row r="13" spans="1:13" ht="29.25" customHeight="1" x14ac:dyDescent="0.45">
      <c r="B13" s="1" t="s">
        <v>1</v>
      </c>
      <c r="D13" s="45" t="s">
        <v>20</v>
      </c>
      <c r="E13" s="45"/>
      <c r="F13" s="26">
        <f>AVERAGE(F5:F10)</f>
        <v>35601.666666666664</v>
      </c>
      <c r="H13" s="27" t="s">
        <v>21</v>
      </c>
      <c r="I13" s="35">
        <v>0.06</v>
      </c>
      <c r="K13" s="42" t="s">
        <v>22</v>
      </c>
      <c r="L13" s="42"/>
    </row>
    <row r="14" spans="1:13" ht="29.25" thickTop="1" thickBot="1" x14ac:dyDescent="0.5">
      <c r="D14" s="45" t="s">
        <v>23</v>
      </c>
      <c r="E14" s="45"/>
      <c r="F14" s="26">
        <f>MAX(F5:F10)</f>
        <v>40705</v>
      </c>
      <c r="K14" s="36" t="s">
        <v>24</v>
      </c>
      <c r="L14" s="37">
        <v>40000</v>
      </c>
    </row>
    <row r="15" spans="1:13" ht="26.25" customHeight="1" thickTop="1" x14ac:dyDescent="0.45">
      <c r="D15" s="45" t="s">
        <v>25</v>
      </c>
      <c r="E15" s="45"/>
      <c r="F15" s="26">
        <f>MIN(F5:F10)</f>
        <v>31475</v>
      </c>
      <c r="H15" s="43" t="s">
        <v>26</v>
      </c>
      <c r="I15" s="43"/>
      <c r="K15" s="57" t="str">
        <f>IF(AND(F12&gt;L12,F13&gt;L14,"TRUE","FALSE"),"GREAT JOB","KEEP TRYING")</f>
        <v>KEEP TRYING</v>
      </c>
      <c r="L15" s="57"/>
    </row>
    <row r="16" spans="1:13" x14ac:dyDescent="0.45">
      <c r="H16" s="43"/>
      <c r="I16" s="43"/>
    </row>
  </sheetData>
  <mergeCells count="11">
    <mergeCell ref="K4:M4"/>
    <mergeCell ref="K5:M10"/>
    <mergeCell ref="K13:L13"/>
    <mergeCell ref="H15:I16"/>
    <mergeCell ref="A2:F2"/>
    <mergeCell ref="D12:E12"/>
    <mergeCell ref="D13:E13"/>
    <mergeCell ref="D14:E14"/>
    <mergeCell ref="D15:E15"/>
    <mergeCell ref="K3:M3"/>
    <mergeCell ref="K15:L15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BAE5D-E4D2-4854-85D7-ABE4A033CF84}">
  <sheetPr>
    <tabColor theme="9"/>
  </sheetPr>
  <dimension ref="A1:K46"/>
  <sheetViews>
    <sheetView zoomScale="110" zoomScaleNormal="110" workbookViewId="0">
      <selection activeCell="A5" sqref="A5"/>
    </sheetView>
  </sheetViews>
  <sheetFormatPr defaultColWidth="9.1328125" defaultRowHeight="14.25" x14ac:dyDescent="0.45"/>
  <cols>
    <col min="1" max="1" width="9.59765625" style="1" customWidth="1"/>
    <col min="2" max="2" width="13.265625" style="1" customWidth="1"/>
    <col min="3" max="3" width="14.86328125" style="1" customWidth="1"/>
    <col min="4" max="4" width="9.1328125" style="1"/>
    <col min="5" max="5" width="11.265625" style="1" customWidth="1"/>
    <col min="6" max="6" width="10.3984375" style="1" bestFit="1" customWidth="1"/>
    <col min="7" max="7" width="15.73046875" style="1" bestFit="1" customWidth="1"/>
    <col min="8" max="8" width="10.1328125" style="1" bestFit="1" customWidth="1"/>
    <col min="9" max="9" width="9.265625" style="1" bestFit="1" customWidth="1"/>
    <col min="10" max="10" width="4.3984375" style="1" customWidth="1"/>
    <col min="11" max="11" width="27" style="1" customWidth="1"/>
    <col min="12" max="16384" width="9.1328125" style="1"/>
  </cols>
  <sheetData>
    <row r="1" spans="1:11" ht="18.399999999999999" customHeight="1" x14ac:dyDescent="0.55000000000000004">
      <c r="A1" s="47" t="s">
        <v>27</v>
      </c>
      <c r="B1" s="48"/>
      <c r="C1" s="48"/>
      <c r="D1" s="48"/>
      <c r="E1" s="48"/>
    </row>
    <row r="2" spans="1:11" ht="15" customHeight="1" thickBot="1" x14ac:dyDescent="0.5">
      <c r="A2" s="49" t="s">
        <v>28</v>
      </c>
      <c r="B2" s="49"/>
      <c r="C2" s="49"/>
      <c r="D2" s="49"/>
      <c r="E2" s="49"/>
    </row>
    <row r="3" spans="1:11" ht="14.65" thickTop="1" x14ac:dyDescent="0.45">
      <c r="A3" s="2" t="s">
        <v>29</v>
      </c>
      <c r="B3" s="2" t="s">
        <v>30</v>
      </c>
      <c r="C3" s="2" t="s">
        <v>31</v>
      </c>
      <c r="D3" s="2" t="s">
        <v>32</v>
      </c>
      <c r="E3" s="2" t="s">
        <v>33</v>
      </c>
    </row>
    <row r="4" spans="1:11" x14ac:dyDescent="0.45">
      <c r="A4" s="3">
        <v>1054</v>
      </c>
      <c r="B4" s="4" t="str">
        <f>IFERROR(VLOOKUP($A$4,$A$10:$H$46,2,FALSE)," ")</f>
        <v>Smith</v>
      </c>
      <c r="C4" s="4" t="str">
        <f>IFERROR(VLOOKUP($A$4,$A$10:$H$46,3,FALSE)," ")</f>
        <v>Howard</v>
      </c>
      <c r="D4" s="4" t="str">
        <f>IFERROR(VLOOKUP($A$4,$A$10:$H$46,4,FALSE)," ")</f>
        <v>AT</v>
      </c>
      <c r="E4" s="5">
        <f>IFERROR(VLOOKUP($A$4,$A$10:$H$46,8,FALSE)," ")</f>
        <v>44235.663543420371</v>
      </c>
    </row>
    <row r="7" spans="1:11" ht="15.75" customHeight="1" x14ac:dyDescent="0.45">
      <c r="A7" s="50" t="s">
        <v>34</v>
      </c>
      <c r="B7" s="50"/>
      <c r="C7" s="50"/>
      <c r="D7" s="50"/>
      <c r="E7" s="50"/>
      <c r="F7" s="50"/>
      <c r="G7" s="50"/>
      <c r="H7" s="50"/>
      <c r="I7"/>
      <c r="J7" s="52" t="s">
        <v>35</v>
      </c>
      <c r="K7" s="52"/>
    </row>
    <row r="8" spans="1:11" ht="16.5" customHeight="1" thickBot="1" x14ac:dyDescent="0.5">
      <c r="A8" s="51"/>
      <c r="B8" s="51"/>
      <c r="C8" s="51"/>
      <c r="D8" s="51"/>
      <c r="E8" s="51"/>
      <c r="F8" s="51"/>
      <c r="G8" s="51"/>
      <c r="H8" s="51"/>
      <c r="I8"/>
      <c r="J8" s="6">
        <v>1</v>
      </c>
    </row>
    <row r="9" spans="1:11" ht="14.65" thickTop="1" x14ac:dyDescent="0.45">
      <c r="A9" s="7" t="s">
        <v>29</v>
      </c>
      <c r="B9" s="7" t="s">
        <v>30</v>
      </c>
      <c r="C9" s="7" t="s">
        <v>31</v>
      </c>
      <c r="D9" s="7" t="s">
        <v>32</v>
      </c>
      <c r="E9" s="7" t="s">
        <v>36</v>
      </c>
      <c r="F9" s="7" t="s">
        <v>37</v>
      </c>
      <c r="G9" s="7" t="s">
        <v>38</v>
      </c>
      <c r="H9" s="7" t="s">
        <v>33</v>
      </c>
      <c r="J9" s="6">
        <v>2</v>
      </c>
    </row>
    <row r="10" spans="1:11" x14ac:dyDescent="0.45">
      <c r="A10" s="8">
        <v>1054</v>
      </c>
      <c r="B10" s="9" t="s">
        <v>39</v>
      </c>
      <c r="C10" s="9" t="s">
        <v>40</v>
      </c>
      <c r="D10" s="9" t="s">
        <v>41</v>
      </c>
      <c r="E10" s="9" t="s">
        <v>42</v>
      </c>
      <c r="F10" s="9">
        <v>148</v>
      </c>
      <c r="G10" s="9" t="s">
        <v>43</v>
      </c>
      <c r="H10" s="10">
        <v>44235.663543420371</v>
      </c>
      <c r="J10" s="6">
        <v>3</v>
      </c>
    </row>
    <row r="11" spans="1:11" x14ac:dyDescent="0.45">
      <c r="A11" s="8">
        <v>1056</v>
      </c>
      <c r="B11" s="9" t="s">
        <v>44</v>
      </c>
      <c r="C11" s="9" t="s">
        <v>45</v>
      </c>
      <c r="D11" s="9" t="s">
        <v>41</v>
      </c>
      <c r="E11" s="9" t="s">
        <v>46</v>
      </c>
      <c r="F11" s="9">
        <v>121</v>
      </c>
      <c r="G11" s="9" t="s">
        <v>43</v>
      </c>
      <c r="H11" s="10">
        <v>44378.924218482833</v>
      </c>
    </row>
    <row r="12" spans="1:11" x14ac:dyDescent="0.45">
      <c r="A12" s="8">
        <v>1067</v>
      </c>
      <c r="B12" s="9" t="s">
        <v>47</v>
      </c>
      <c r="C12" s="9" t="s">
        <v>48</v>
      </c>
      <c r="D12" s="9" t="s">
        <v>41</v>
      </c>
      <c r="E12" s="9" t="s">
        <v>49</v>
      </c>
      <c r="F12" s="9">
        <v>123</v>
      </c>
      <c r="G12" s="9" t="s">
        <v>43</v>
      </c>
      <c r="H12" s="10">
        <v>44143.273798797665</v>
      </c>
    </row>
    <row r="13" spans="1:11" x14ac:dyDescent="0.45">
      <c r="A13" s="8">
        <v>1075</v>
      </c>
      <c r="B13" s="9" t="s">
        <v>50</v>
      </c>
      <c r="C13" s="9" t="s">
        <v>51</v>
      </c>
      <c r="D13" s="9" t="s">
        <v>52</v>
      </c>
      <c r="E13" s="9" t="s">
        <v>53</v>
      </c>
      <c r="F13" s="9">
        <v>126</v>
      </c>
      <c r="G13" s="9" t="s">
        <v>54</v>
      </c>
      <c r="H13" s="10">
        <v>42968.280610202841</v>
      </c>
    </row>
    <row r="14" spans="1:11" x14ac:dyDescent="0.45">
      <c r="A14" s="8">
        <v>1078</v>
      </c>
      <c r="B14" s="9" t="s">
        <v>55</v>
      </c>
      <c r="C14" s="9" t="s">
        <v>56</v>
      </c>
      <c r="D14" s="9" t="s">
        <v>57</v>
      </c>
      <c r="E14" s="9" t="s">
        <v>58</v>
      </c>
      <c r="F14" s="9">
        <v>101</v>
      </c>
      <c r="G14" s="9" t="s">
        <v>54</v>
      </c>
      <c r="H14" s="10">
        <v>41767.757735424981</v>
      </c>
    </row>
    <row r="15" spans="1:11" x14ac:dyDescent="0.45">
      <c r="A15" s="8">
        <v>1152</v>
      </c>
      <c r="B15" s="9" t="s">
        <v>59</v>
      </c>
      <c r="C15" s="9" t="s">
        <v>60</v>
      </c>
      <c r="D15" s="9" t="s">
        <v>52</v>
      </c>
      <c r="E15" s="9" t="s">
        <v>61</v>
      </c>
      <c r="F15" s="9">
        <v>118</v>
      </c>
      <c r="G15" s="9" t="s">
        <v>54</v>
      </c>
      <c r="H15" s="10">
        <v>42509.480482453953</v>
      </c>
    </row>
    <row r="16" spans="1:11" x14ac:dyDescent="0.45">
      <c r="A16" s="8">
        <v>1196</v>
      </c>
      <c r="B16" s="9" t="s">
        <v>62</v>
      </c>
      <c r="C16" s="9" t="s">
        <v>63</v>
      </c>
      <c r="D16" s="9" t="s">
        <v>64</v>
      </c>
      <c r="E16" s="9" t="s">
        <v>65</v>
      </c>
      <c r="F16" s="9">
        <v>289</v>
      </c>
      <c r="G16" s="9" t="s">
        <v>66</v>
      </c>
      <c r="H16" s="10">
        <v>42508.881786951402</v>
      </c>
    </row>
    <row r="17" spans="1:8" x14ac:dyDescent="0.45">
      <c r="A17" s="8">
        <v>1284</v>
      </c>
      <c r="B17" s="9" t="s">
        <v>67</v>
      </c>
      <c r="C17" s="9" t="s">
        <v>68</v>
      </c>
      <c r="D17" s="9" t="s">
        <v>69</v>
      </c>
      <c r="E17" s="9" t="s">
        <v>70</v>
      </c>
      <c r="F17" s="9">
        <v>124</v>
      </c>
      <c r="G17" s="9" t="s">
        <v>43</v>
      </c>
      <c r="H17" s="10">
        <v>44642.094045748374</v>
      </c>
    </row>
    <row r="18" spans="1:8" x14ac:dyDescent="0.45">
      <c r="A18" s="8">
        <v>1290</v>
      </c>
      <c r="B18" s="9" t="s">
        <v>71</v>
      </c>
      <c r="C18" s="9" t="s">
        <v>72</v>
      </c>
      <c r="D18" s="9" t="s">
        <v>52</v>
      </c>
      <c r="E18" s="9" t="s">
        <v>73</v>
      </c>
      <c r="F18" s="9">
        <v>113</v>
      </c>
      <c r="G18" s="9" t="s">
        <v>54</v>
      </c>
      <c r="H18" s="10">
        <v>41469.64271169393</v>
      </c>
    </row>
    <row r="19" spans="1:8" x14ac:dyDescent="0.45">
      <c r="A19" s="8">
        <v>1293</v>
      </c>
      <c r="B19" s="9" t="s">
        <v>74</v>
      </c>
      <c r="C19" s="9" t="s">
        <v>75</v>
      </c>
      <c r="D19" s="9" t="s">
        <v>64</v>
      </c>
      <c r="E19" s="9" t="s">
        <v>76</v>
      </c>
      <c r="F19" s="9">
        <v>205</v>
      </c>
      <c r="G19" s="9" t="s">
        <v>66</v>
      </c>
      <c r="H19" s="10">
        <v>43618.276581504826</v>
      </c>
    </row>
    <row r="20" spans="1:8" x14ac:dyDescent="0.45">
      <c r="A20" s="8">
        <v>1299</v>
      </c>
      <c r="B20" s="9" t="s">
        <v>77</v>
      </c>
      <c r="C20" s="9" t="s">
        <v>78</v>
      </c>
      <c r="D20" s="9" t="s">
        <v>79</v>
      </c>
      <c r="E20" s="9" t="s">
        <v>80</v>
      </c>
      <c r="F20" s="9">
        <v>127</v>
      </c>
      <c r="G20" s="9" t="s">
        <v>43</v>
      </c>
      <c r="H20" s="10">
        <v>43180.917210294952</v>
      </c>
    </row>
    <row r="21" spans="1:8" x14ac:dyDescent="0.45">
      <c r="A21" s="8">
        <v>1302</v>
      </c>
      <c r="B21" s="9" t="s">
        <v>39</v>
      </c>
      <c r="C21" s="9" t="s">
        <v>81</v>
      </c>
      <c r="D21" s="9" t="s">
        <v>69</v>
      </c>
      <c r="E21" s="9" t="s">
        <v>82</v>
      </c>
      <c r="F21" s="9">
        <v>139</v>
      </c>
      <c r="G21" s="9" t="s">
        <v>43</v>
      </c>
      <c r="H21" s="10">
        <v>43406.388488559933</v>
      </c>
    </row>
    <row r="22" spans="1:8" x14ac:dyDescent="0.45">
      <c r="A22" s="8">
        <v>1310</v>
      </c>
      <c r="B22" s="9" t="s">
        <v>39</v>
      </c>
      <c r="C22" s="9" t="s">
        <v>83</v>
      </c>
      <c r="D22" s="9" t="s">
        <v>79</v>
      </c>
      <c r="E22" s="9" t="s">
        <v>84</v>
      </c>
      <c r="F22" s="9">
        <v>137</v>
      </c>
      <c r="G22" s="9" t="s">
        <v>43</v>
      </c>
      <c r="H22" s="10">
        <v>42997.873372028851</v>
      </c>
    </row>
    <row r="23" spans="1:8" x14ac:dyDescent="0.45">
      <c r="A23" s="8">
        <v>1329</v>
      </c>
      <c r="B23" s="9" t="s">
        <v>85</v>
      </c>
      <c r="C23" s="9" t="s">
        <v>86</v>
      </c>
      <c r="D23" s="9" t="s">
        <v>57</v>
      </c>
      <c r="E23" s="9" t="s">
        <v>87</v>
      </c>
      <c r="F23" s="9">
        <v>151</v>
      </c>
      <c r="G23" s="9" t="s">
        <v>54</v>
      </c>
      <c r="H23" s="10">
        <v>43445.814373766363</v>
      </c>
    </row>
    <row r="24" spans="1:8" x14ac:dyDescent="0.45">
      <c r="A24" s="8">
        <v>1333</v>
      </c>
      <c r="B24" s="9" t="s">
        <v>88</v>
      </c>
      <c r="C24" s="9" t="s">
        <v>89</v>
      </c>
      <c r="D24" s="9" t="s">
        <v>64</v>
      </c>
      <c r="E24" s="9" t="s">
        <v>90</v>
      </c>
      <c r="F24" s="9">
        <v>122</v>
      </c>
      <c r="G24" s="9" t="s">
        <v>66</v>
      </c>
      <c r="H24" s="10">
        <v>41268.310511891112</v>
      </c>
    </row>
    <row r="25" spans="1:8" x14ac:dyDescent="0.45">
      <c r="A25" s="8">
        <v>1368</v>
      </c>
      <c r="B25" s="9" t="s">
        <v>91</v>
      </c>
      <c r="C25" s="9" t="s">
        <v>92</v>
      </c>
      <c r="D25" s="9" t="s">
        <v>52</v>
      </c>
      <c r="E25" s="9" t="s">
        <v>93</v>
      </c>
      <c r="F25" s="9">
        <v>132</v>
      </c>
      <c r="G25" s="9" t="s">
        <v>54</v>
      </c>
      <c r="H25" s="10">
        <v>44926.670699359864</v>
      </c>
    </row>
    <row r="26" spans="1:8" x14ac:dyDescent="0.45">
      <c r="A26" s="8">
        <v>1509</v>
      </c>
      <c r="B26" s="9" t="s">
        <v>94</v>
      </c>
      <c r="C26" s="9" t="s">
        <v>95</v>
      </c>
      <c r="D26" s="9" t="s">
        <v>41</v>
      </c>
      <c r="E26" s="9" t="s">
        <v>96</v>
      </c>
      <c r="F26" s="9">
        <v>135</v>
      </c>
      <c r="G26" s="9" t="s">
        <v>43</v>
      </c>
      <c r="H26" s="10">
        <v>41881.367191679412</v>
      </c>
    </row>
    <row r="27" spans="1:8" x14ac:dyDescent="0.45">
      <c r="A27" s="8">
        <v>1516</v>
      </c>
      <c r="B27" s="9" t="s">
        <v>39</v>
      </c>
      <c r="C27" s="9" t="s">
        <v>97</v>
      </c>
      <c r="D27" s="9" t="s">
        <v>57</v>
      </c>
      <c r="E27" s="9" t="s">
        <v>98</v>
      </c>
      <c r="F27" s="9">
        <v>105</v>
      </c>
      <c r="G27" s="9" t="s">
        <v>54</v>
      </c>
      <c r="H27" s="10">
        <v>44440.408295114146</v>
      </c>
    </row>
    <row r="28" spans="1:8" x14ac:dyDescent="0.45">
      <c r="A28" s="8">
        <v>1529</v>
      </c>
      <c r="B28" s="9" t="s">
        <v>99</v>
      </c>
      <c r="C28" s="9" t="s">
        <v>100</v>
      </c>
      <c r="D28" s="9" t="s">
        <v>69</v>
      </c>
      <c r="E28" s="9" t="s">
        <v>101</v>
      </c>
      <c r="F28" s="9">
        <v>129</v>
      </c>
      <c r="G28" s="9" t="s">
        <v>43</v>
      </c>
      <c r="H28" s="10">
        <v>44555.876023666999</v>
      </c>
    </row>
    <row r="29" spans="1:8" x14ac:dyDescent="0.45">
      <c r="A29" s="8">
        <v>1656</v>
      </c>
      <c r="B29" s="9" t="s">
        <v>102</v>
      </c>
      <c r="C29" s="9" t="s">
        <v>103</v>
      </c>
      <c r="D29" s="9" t="s">
        <v>79</v>
      </c>
      <c r="E29" s="9" t="s">
        <v>104</v>
      </c>
      <c r="F29" s="9">
        <v>149</v>
      </c>
      <c r="G29" s="9" t="s">
        <v>43</v>
      </c>
      <c r="H29" s="10">
        <v>42698.821813059847</v>
      </c>
    </row>
    <row r="30" spans="1:8" x14ac:dyDescent="0.45">
      <c r="A30" s="8">
        <v>1672</v>
      </c>
      <c r="B30" s="9" t="s">
        <v>105</v>
      </c>
      <c r="C30" s="9" t="s">
        <v>106</v>
      </c>
      <c r="D30" s="9" t="s">
        <v>79</v>
      </c>
      <c r="E30" s="9" t="s">
        <v>107</v>
      </c>
      <c r="F30" s="9">
        <v>114</v>
      </c>
      <c r="G30" s="9" t="s">
        <v>43</v>
      </c>
      <c r="H30" s="10">
        <v>42742.251257465992</v>
      </c>
    </row>
    <row r="31" spans="1:8" x14ac:dyDescent="0.45">
      <c r="A31" s="8">
        <v>1673</v>
      </c>
      <c r="B31" s="9" t="s">
        <v>108</v>
      </c>
      <c r="C31" s="9" t="s">
        <v>68</v>
      </c>
      <c r="D31" s="9" t="s">
        <v>52</v>
      </c>
      <c r="E31" s="9" t="s">
        <v>109</v>
      </c>
      <c r="F31" s="9">
        <v>112</v>
      </c>
      <c r="G31" s="9" t="s">
        <v>54</v>
      </c>
      <c r="H31" s="10">
        <v>43337.338173893026</v>
      </c>
    </row>
    <row r="32" spans="1:8" x14ac:dyDescent="0.45">
      <c r="A32" s="8">
        <v>1676</v>
      </c>
      <c r="B32" s="9" t="s">
        <v>94</v>
      </c>
      <c r="C32" s="9" t="s">
        <v>110</v>
      </c>
      <c r="D32" s="9" t="s">
        <v>69</v>
      </c>
      <c r="E32" s="9" t="s">
        <v>111</v>
      </c>
      <c r="F32" s="9">
        <v>115</v>
      </c>
      <c r="G32" s="9" t="s">
        <v>43</v>
      </c>
      <c r="H32" s="10">
        <v>41359.783036761364</v>
      </c>
    </row>
    <row r="33" spans="1:8" x14ac:dyDescent="0.45">
      <c r="A33" s="8">
        <v>1721</v>
      </c>
      <c r="B33" s="9" t="s">
        <v>112</v>
      </c>
      <c r="C33" s="9" t="s">
        <v>113</v>
      </c>
      <c r="D33" s="9" t="s">
        <v>64</v>
      </c>
      <c r="E33" s="9" t="s">
        <v>114</v>
      </c>
      <c r="F33" s="9">
        <v>102</v>
      </c>
      <c r="G33" s="9" t="s">
        <v>66</v>
      </c>
      <c r="H33" s="10">
        <v>42216.743730683862</v>
      </c>
    </row>
    <row r="34" spans="1:8" x14ac:dyDescent="0.45">
      <c r="A34" s="8">
        <v>1723</v>
      </c>
      <c r="B34" s="9" t="s">
        <v>115</v>
      </c>
      <c r="C34" s="9" t="s">
        <v>60</v>
      </c>
      <c r="D34" s="9" t="s">
        <v>69</v>
      </c>
      <c r="E34" s="9" t="s">
        <v>116</v>
      </c>
      <c r="F34" s="9">
        <v>145</v>
      </c>
      <c r="G34" s="9" t="s">
        <v>43</v>
      </c>
      <c r="H34" s="10">
        <v>41365.678614633318</v>
      </c>
    </row>
    <row r="35" spans="1:8" x14ac:dyDescent="0.45">
      <c r="A35" s="8">
        <v>1758</v>
      </c>
      <c r="B35" s="9" t="s">
        <v>117</v>
      </c>
      <c r="C35" s="9" t="s">
        <v>118</v>
      </c>
      <c r="D35" s="9" t="s">
        <v>57</v>
      </c>
      <c r="E35" s="9" t="s">
        <v>119</v>
      </c>
      <c r="F35" s="9">
        <v>107</v>
      </c>
      <c r="G35" s="9" t="s">
        <v>54</v>
      </c>
      <c r="H35" s="10">
        <v>44075.807966712746</v>
      </c>
    </row>
    <row r="36" spans="1:8" x14ac:dyDescent="0.45">
      <c r="A36" s="8">
        <v>1792</v>
      </c>
      <c r="B36" s="9" t="s">
        <v>120</v>
      </c>
      <c r="C36" s="9" t="s">
        <v>121</v>
      </c>
      <c r="D36" s="9" t="s">
        <v>41</v>
      </c>
      <c r="E36" s="9" t="s">
        <v>122</v>
      </c>
      <c r="F36" s="9">
        <v>111</v>
      </c>
      <c r="G36" s="9" t="s">
        <v>43</v>
      </c>
      <c r="H36" s="10">
        <v>42911.976731815819</v>
      </c>
    </row>
    <row r="37" spans="1:8" x14ac:dyDescent="0.45">
      <c r="A37" s="8">
        <v>1814</v>
      </c>
      <c r="B37" s="9" t="s">
        <v>123</v>
      </c>
      <c r="C37" s="9" t="s">
        <v>124</v>
      </c>
      <c r="D37" s="9" t="s">
        <v>64</v>
      </c>
      <c r="E37" s="9" t="s">
        <v>125</v>
      </c>
      <c r="F37" s="9">
        <v>103</v>
      </c>
      <c r="G37" s="9" t="s">
        <v>66</v>
      </c>
      <c r="H37" s="10">
        <v>42174.170372663626</v>
      </c>
    </row>
    <row r="38" spans="1:8" x14ac:dyDescent="0.45">
      <c r="A38" s="8">
        <v>1908</v>
      </c>
      <c r="B38" s="9" t="s">
        <v>126</v>
      </c>
      <c r="C38" s="9" t="s">
        <v>127</v>
      </c>
      <c r="D38" s="9" t="s">
        <v>41</v>
      </c>
      <c r="E38" s="9" t="s">
        <v>128</v>
      </c>
      <c r="F38" s="9">
        <v>152</v>
      </c>
      <c r="G38" s="9" t="s">
        <v>43</v>
      </c>
      <c r="H38" s="10">
        <v>42685.117843879139</v>
      </c>
    </row>
    <row r="39" spans="1:8" x14ac:dyDescent="0.45">
      <c r="A39" s="8">
        <v>1931</v>
      </c>
      <c r="B39" s="9" t="s">
        <v>94</v>
      </c>
      <c r="C39" s="9" t="s">
        <v>129</v>
      </c>
      <c r="D39" s="9" t="s">
        <v>57</v>
      </c>
      <c r="E39" s="9" t="s">
        <v>130</v>
      </c>
      <c r="F39" s="9">
        <v>110</v>
      </c>
      <c r="G39" s="9" t="s">
        <v>54</v>
      </c>
      <c r="H39" s="10">
        <v>42313.257895377326</v>
      </c>
    </row>
    <row r="40" spans="1:8" x14ac:dyDescent="0.45">
      <c r="A40" s="8">
        <v>1960</v>
      </c>
      <c r="B40" s="9" t="s">
        <v>131</v>
      </c>
      <c r="C40" s="9" t="s">
        <v>132</v>
      </c>
      <c r="D40" s="9" t="s">
        <v>79</v>
      </c>
      <c r="E40" s="9" t="s">
        <v>133</v>
      </c>
      <c r="F40" s="9">
        <v>150</v>
      </c>
      <c r="G40" s="9" t="s">
        <v>43</v>
      </c>
      <c r="H40" s="10">
        <v>43606.119711947562</v>
      </c>
    </row>
    <row r="41" spans="1:8" x14ac:dyDescent="0.45">
      <c r="A41" s="8">
        <v>1964</v>
      </c>
      <c r="B41" s="9" t="s">
        <v>134</v>
      </c>
      <c r="C41" s="9" t="s">
        <v>135</v>
      </c>
      <c r="D41" s="9" t="s">
        <v>57</v>
      </c>
      <c r="E41" s="9" t="s">
        <v>136</v>
      </c>
      <c r="F41" s="9">
        <v>108</v>
      </c>
      <c r="G41" s="9" t="s">
        <v>54</v>
      </c>
      <c r="H41" s="10">
        <v>42839.23616122298</v>
      </c>
    </row>
    <row r="42" spans="1:8" x14ac:dyDescent="0.45">
      <c r="A42" s="8">
        <v>1975</v>
      </c>
      <c r="B42" s="9" t="s">
        <v>39</v>
      </c>
      <c r="C42" s="9" t="s">
        <v>137</v>
      </c>
      <c r="D42" s="9" t="s">
        <v>57</v>
      </c>
      <c r="E42" s="9" t="s">
        <v>138</v>
      </c>
      <c r="F42" s="9">
        <v>125</v>
      </c>
      <c r="G42" s="9" t="s">
        <v>54</v>
      </c>
      <c r="H42" s="10">
        <v>44005.072384999628</v>
      </c>
    </row>
    <row r="43" spans="1:8" x14ac:dyDescent="0.45">
      <c r="A43" s="8">
        <v>1983</v>
      </c>
      <c r="B43" s="9" t="s">
        <v>134</v>
      </c>
      <c r="C43" s="9" t="s">
        <v>139</v>
      </c>
      <c r="D43" s="9" t="s">
        <v>41</v>
      </c>
      <c r="E43" s="9" t="s">
        <v>140</v>
      </c>
      <c r="F43" s="9">
        <v>154</v>
      </c>
      <c r="G43" s="9" t="s">
        <v>43</v>
      </c>
      <c r="H43" s="10">
        <v>42198.974450523106</v>
      </c>
    </row>
    <row r="44" spans="1:8" x14ac:dyDescent="0.45">
      <c r="A44" s="8">
        <v>1990</v>
      </c>
      <c r="B44" s="9" t="s">
        <v>141</v>
      </c>
      <c r="C44" s="9" t="s">
        <v>142</v>
      </c>
      <c r="D44" s="9" t="s">
        <v>79</v>
      </c>
      <c r="E44" s="9" t="s">
        <v>143</v>
      </c>
      <c r="F44" s="9">
        <v>198</v>
      </c>
      <c r="G44" s="9" t="s">
        <v>43</v>
      </c>
      <c r="H44" s="10">
        <v>41717.103666282754</v>
      </c>
    </row>
    <row r="45" spans="1:8" x14ac:dyDescent="0.45">
      <c r="A45" s="8">
        <v>1995</v>
      </c>
      <c r="B45" s="9" t="s">
        <v>94</v>
      </c>
      <c r="C45" s="9" t="s">
        <v>144</v>
      </c>
      <c r="D45" s="9" t="s">
        <v>41</v>
      </c>
      <c r="E45" s="9" t="s">
        <v>145</v>
      </c>
      <c r="F45" s="9">
        <v>198</v>
      </c>
      <c r="G45" s="9" t="s">
        <v>43</v>
      </c>
      <c r="H45" s="10">
        <v>43946.597118535254</v>
      </c>
    </row>
    <row r="46" spans="1:8" x14ac:dyDescent="0.45">
      <c r="A46" s="8">
        <v>2006</v>
      </c>
      <c r="B46" s="9" t="s">
        <v>146</v>
      </c>
      <c r="C46" s="9" t="s">
        <v>147</v>
      </c>
      <c r="D46" s="9" t="s">
        <v>64</v>
      </c>
      <c r="E46" s="9" t="s">
        <v>148</v>
      </c>
      <c r="F46" s="9">
        <v>428</v>
      </c>
      <c r="G46" s="9" t="s">
        <v>66</v>
      </c>
      <c r="H46" s="10">
        <v>43235.23678045407</v>
      </c>
    </row>
  </sheetData>
  <mergeCells count="4">
    <mergeCell ref="A1:E1"/>
    <mergeCell ref="A2:E2"/>
    <mergeCell ref="A7:H8"/>
    <mergeCell ref="J7:K7"/>
  </mergeCells>
  <pageMargins left="0.75" right="0.75" top="1" bottom="1" header="0.5" footer="0.5"/>
  <pageSetup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8081A-AF6C-4040-9E6B-71E0DA01C516}">
  <dimension ref="A3:G23"/>
  <sheetViews>
    <sheetView zoomScale="115" zoomScaleNormal="115" workbookViewId="0">
      <selection activeCell="J10" sqref="J10"/>
    </sheetView>
  </sheetViews>
  <sheetFormatPr defaultRowHeight="14.25" x14ac:dyDescent="0.45"/>
  <cols>
    <col min="1" max="1" width="7.3984375" bestFit="1" customWidth="1"/>
    <col min="2" max="2" width="10.59765625" bestFit="1" customWidth="1"/>
    <col min="3" max="3" width="11" bestFit="1" customWidth="1"/>
    <col min="6" max="6" width="23.3984375" bestFit="1" customWidth="1"/>
    <col min="7" max="7" width="9" style="12"/>
    <col min="11" max="11" width="13.59765625" bestFit="1" customWidth="1"/>
  </cols>
  <sheetData>
    <row r="3" spans="1:7" ht="15.75" x14ac:dyDescent="0.45">
      <c r="A3" s="28" t="s">
        <v>29</v>
      </c>
      <c r="B3" s="28" t="s">
        <v>30</v>
      </c>
      <c r="C3" s="28" t="s">
        <v>31</v>
      </c>
      <c r="D3" s="29" t="s">
        <v>149</v>
      </c>
      <c r="F3" s="53" t="s">
        <v>150</v>
      </c>
      <c r="G3" s="53"/>
    </row>
    <row r="4" spans="1:7" x14ac:dyDescent="0.45">
      <c r="A4" s="8">
        <v>1054</v>
      </c>
      <c r="B4" s="9" t="s">
        <v>39</v>
      </c>
      <c r="C4" s="9" t="s">
        <v>40</v>
      </c>
      <c r="D4" s="30">
        <v>32.764127542256375</v>
      </c>
      <c r="F4" s="33" t="s">
        <v>151</v>
      </c>
    </row>
    <row r="5" spans="1:7" x14ac:dyDescent="0.45">
      <c r="A5" s="8">
        <v>1056</v>
      </c>
      <c r="B5" s="9" t="s">
        <v>44</v>
      </c>
      <c r="C5" s="9" t="s">
        <v>45</v>
      </c>
      <c r="D5" s="30">
        <v>29.191666447273697</v>
      </c>
      <c r="F5" t="s">
        <v>152</v>
      </c>
      <c r="G5" s="32">
        <f>INDEX(A4:D20,4,4)</f>
        <v>31.059509478014789</v>
      </c>
    </row>
    <row r="6" spans="1:7" x14ac:dyDescent="0.45">
      <c r="A6" s="8">
        <v>1067</v>
      </c>
      <c r="B6" s="9" t="s">
        <v>47</v>
      </c>
      <c r="C6" s="9" t="s">
        <v>48</v>
      </c>
      <c r="D6" s="30">
        <v>33.051864929220301</v>
      </c>
    </row>
    <row r="7" spans="1:7" x14ac:dyDescent="0.45">
      <c r="A7" s="8">
        <v>1075</v>
      </c>
      <c r="B7" s="9" t="s">
        <v>50</v>
      </c>
      <c r="C7" s="9" t="s">
        <v>51</v>
      </c>
      <c r="D7" s="30">
        <v>31.059509478014789</v>
      </c>
      <c r="F7" s="53" t="s">
        <v>153</v>
      </c>
      <c r="G7" s="53"/>
    </row>
    <row r="8" spans="1:7" x14ac:dyDescent="0.45">
      <c r="A8" s="8">
        <v>1078</v>
      </c>
      <c r="B8" s="9" t="s">
        <v>55</v>
      </c>
      <c r="C8" s="9" t="s">
        <v>56</v>
      </c>
      <c r="D8" s="31">
        <v>29.63025662628484</v>
      </c>
      <c r="F8" s="33" t="s">
        <v>154</v>
      </c>
      <c r="G8" s="11">
        <v>1075</v>
      </c>
    </row>
    <row r="9" spans="1:7" x14ac:dyDescent="0.45">
      <c r="A9" s="8">
        <v>1152</v>
      </c>
      <c r="B9" s="9" t="s">
        <v>59</v>
      </c>
      <c r="C9" s="9" t="s">
        <v>60</v>
      </c>
      <c r="D9" s="31">
        <v>32.004980961015761</v>
      </c>
      <c r="F9" t="s">
        <v>155</v>
      </c>
      <c r="G9" s="4">
        <f>MATCH(G8,A4:A20,0)</f>
        <v>4</v>
      </c>
    </row>
    <row r="10" spans="1:7" x14ac:dyDescent="0.45">
      <c r="A10" s="8">
        <v>1196</v>
      </c>
      <c r="B10" s="9" t="s">
        <v>62</v>
      </c>
      <c r="C10" s="9" t="s">
        <v>63</v>
      </c>
      <c r="D10" s="31">
        <v>28.716149313379425</v>
      </c>
    </row>
    <row r="11" spans="1:7" x14ac:dyDescent="0.45">
      <c r="A11" s="8">
        <v>1284</v>
      </c>
      <c r="B11" s="9" t="s">
        <v>67</v>
      </c>
      <c r="C11" s="9" t="s">
        <v>68</v>
      </c>
      <c r="D11" s="31">
        <v>29.691531798672251</v>
      </c>
      <c r="F11" s="54" t="s">
        <v>156</v>
      </c>
      <c r="G11" s="54"/>
    </row>
    <row r="12" spans="1:7" x14ac:dyDescent="0.45">
      <c r="A12" s="8">
        <v>1290</v>
      </c>
      <c r="B12" s="9" t="s">
        <v>71</v>
      </c>
      <c r="C12" s="9" t="s">
        <v>72</v>
      </c>
      <c r="D12" s="31">
        <v>28.597677110099603</v>
      </c>
      <c r="F12" t="s">
        <v>29</v>
      </c>
      <c r="G12" s="11">
        <v>1075</v>
      </c>
    </row>
    <row r="13" spans="1:7" x14ac:dyDescent="0.45">
      <c r="A13" s="8">
        <v>1293</v>
      </c>
      <c r="B13" s="9" t="s">
        <v>74</v>
      </c>
      <c r="C13" s="9" t="s">
        <v>75</v>
      </c>
      <c r="D13" s="31">
        <v>26.704266136056091</v>
      </c>
      <c r="F13" t="s">
        <v>149</v>
      </c>
      <c r="G13" s="32">
        <f>INDEX(A4:D20,MATCH(G8,A4:A20,0),4)</f>
        <v>31.059509478014789</v>
      </c>
    </row>
    <row r="14" spans="1:7" x14ac:dyDescent="0.45">
      <c r="A14" s="8">
        <v>1299</v>
      </c>
      <c r="B14" s="9" t="s">
        <v>77</v>
      </c>
      <c r="C14" s="9" t="s">
        <v>78</v>
      </c>
      <c r="D14" s="31">
        <v>26.656889361621374</v>
      </c>
    </row>
    <row r="15" spans="1:7" x14ac:dyDescent="0.45">
      <c r="A15" s="8">
        <v>1302</v>
      </c>
      <c r="B15" s="9" t="s">
        <v>39</v>
      </c>
      <c r="C15" s="9" t="s">
        <v>81</v>
      </c>
      <c r="D15" s="31">
        <v>29.063666575018999</v>
      </c>
    </row>
    <row r="16" spans="1:7" x14ac:dyDescent="0.45">
      <c r="A16" s="8">
        <v>1310</v>
      </c>
      <c r="B16" s="9" t="s">
        <v>39</v>
      </c>
      <c r="C16" s="9" t="s">
        <v>83</v>
      </c>
      <c r="D16" s="31">
        <v>25.690290536413393</v>
      </c>
    </row>
    <row r="17" spans="1:4" x14ac:dyDescent="0.45">
      <c r="A17" s="8">
        <v>1329</v>
      </c>
      <c r="B17" s="9" t="s">
        <v>85</v>
      </c>
      <c r="C17" s="9" t="s">
        <v>86</v>
      </c>
      <c r="D17" s="31">
        <v>27.645142140742038</v>
      </c>
    </row>
    <row r="18" spans="1:4" x14ac:dyDescent="0.45">
      <c r="A18" s="8">
        <v>1333</v>
      </c>
      <c r="B18" s="9" t="s">
        <v>88</v>
      </c>
      <c r="C18" s="9" t="s">
        <v>89</v>
      </c>
      <c r="D18" s="31">
        <v>34.915351086317045</v>
      </c>
    </row>
    <row r="19" spans="1:4" x14ac:dyDescent="0.45">
      <c r="A19" s="8">
        <v>1368</v>
      </c>
      <c r="B19" s="9" t="s">
        <v>91</v>
      </c>
      <c r="C19" s="9" t="s">
        <v>92</v>
      </c>
      <c r="D19" s="31">
        <v>26.224434239831268</v>
      </c>
    </row>
    <row r="20" spans="1:4" x14ac:dyDescent="0.45">
      <c r="A20" s="8">
        <v>1509</v>
      </c>
      <c r="B20" s="9" t="s">
        <v>94</v>
      </c>
      <c r="C20" s="9" t="s">
        <v>95</v>
      </c>
      <c r="D20" s="31">
        <v>31.094237549599555</v>
      </c>
    </row>
    <row r="21" spans="1:4" x14ac:dyDescent="0.45">
      <c r="D21" s="13"/>
    </row>
    <row r="22" spans="1:4" x14ac:dyDescent="0.45">
      <c r="D22" s="13"/>
    </row>
    <row r="23" spans="1:4" x14ac:dyDescent="0.45">
      <c r="D23" s="13"/>
    </row>
  </sheetData>
  <mergeCells count="3">
    <mergeCell ref="F3:G3"/>
    <mergeCell ref="F7:G7"/>
    <mergeCell ref="F11:G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Conditions</vt:lpstr>
      <vt:lpstr>VLOOKUP</vt:lpstr>
      <vt:lpstr>INDEX + MATCH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 Jones</dc:creator>
  <cp:keywords/>
  <dc:description/>
  <cp:lastModifiedBy>Manav Goyal</cp:lastModifiedBy>
  <cp:revision/>
  <dcterms:created xsi:type="dcterms:W3CDTF">2023-03-17T01:24:22Z</dcterms:created>
  <dcterms:modified xsi:type="dcterms:W3CDTF">2025-03-08T14:50:53Z</dcterms:modified>
  <cp:category/>
  <cp:contentStatus/>
</cp:coreProperties>
</file>