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FINAL YEAR ACADEMIC PROJECT\"/>
    </mc:Choice>
  </mc:AlternateContent>
  <xr:revisionPtr revIDLastSave="0" documentId="8_{77207D17-904F-469B-A6D8-4BFF7765D7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Sheet1!$A$2:$AB$16</definedName>
    <definedName name="_xlnm.Print_Area" localSheetId="0">Sheet1!$L$34:$M$34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6" i="1"/>
  <c r="F7" i="1"/>
  <c r="F13" i="1"/>
  <c r="E11" i="1"/>
  <c r="E10" i="1"/>
  <c r="E9" i="1"/>
  <c r="E12" i="1"/>
  <c r="F9" i="1"/>
  <c r="F10" i="1"/>
  <c r="F11" i="1"/>
  <c r="F12" i="1"/>
  <c r="E8" i="1"/>
  <c r="F8" i="1"/>
  <c r="I4" i="1"/>
  <c r="F14" i="1"/>
  <c r="I7" i="1"/>
  <c r="I6" i="1"/>
  <c r="J16" i="1"/>
  <c r="I11" i="1"/>
  <c r="I12" i="1"/>
  <c r="I10" i="1"/>
  <c r="I14" i="1"/>
  <c r="J4" i="1"/>
  <c r="J10" i="1" s="1"/>
  <c r="J11" i="1"/>
  <c r="I13" i="1"/>
  <c r="I3" i="1"/>
  <c r="J6" i="1"/>
  <c r="I2" i="1"/>
  <c r="J12" i="1"/>
  <c r="J14" i="1"/>
  <c r="K16" i="1"/>
  <c r="J7" i="1"/>
  <c r="K4" i="1"/>
  <c r="J8" i="1"/>
  <c r="J13" i="1"/>
  <c r="J9" i="1"/>
  <c r="K7" i="1"/>
  <c r="K14" i="1"/>
  <c r="K8" i="1"/>
  <c r="L16" i="1"/>
  <c r="K9" i="1"/>
  <c r="K10" i="1"/>
  <c r="K6" i="1"/>
  <c r="L4" i="1"/>
  <c r="L12" i="1"/>
  <c r="K11" i="1"/>
  <c r="K12" i="1"/>
  <c r="K13" i="1"/>
  <c r="M4" i="1"/>
  <c r="N4" i="1"/>
  <c r="L11" i="1"/>
  <c r="L13" i="1"/>
  <c r="L9" i="1"/>
  <c r="L10" i="1"/>
  <c r="L14" i="1"/>
  <c r="L8" i="1"/>
  <c r="M16" i="1"/>
  <c r="L7" i="1"/>
  <c r="M10" i="1"/>
  <c r="M6" i="1"/>
  <c r="M8" i="1"/>
  <c r="N16" i="1"/>
  <c r="M12" i="1"/>
  <c r="M9" i="1"/>
  <c r="M7" i="1"/>
  <c r="M13" i="1"/>
  <c r="M11" i="1"/>
  <c r="M14" i="1"/>
  <c r="O16" i="1"/>
  <c r="N6" i="1"/>
  <c r="N12" i="1"/>
  <c r="N10" i="1"/>
  <c r="N7" i="1"/>
  <c r="N9" i="1"/>
  <c r="N8" i="1"/>
  <c r="N11" i="1"/>
  <c r="N14" i="1"/>
  <c r="O4" i="1"/>
  <c r="N13" i="1"/>
  <c r="O12" i="1"/>
  <c r="P4" i="1"/>
  <c r="O10" i="1"/>
  <c r="O7" i="1"/>
  <c r="O11" i="1"/>
  <c r="P16" i="1"/>
  <c r="O13" i="1"/>
  <c r="N2" i="1"/>
  <c r="O9" i="1"/>
  <c r="O6" i="1"/>
  <c r="O8" i="1"/>
  <c r="O14" i="1"/>
  <c r="N3" i="1"/>
  <c r="P11" i="1"/>
  <c r="P8" i="1"/>
  <c r="P6" i="1"/>
  <c r="P10" i="1"/>
  <c r="P7" i="1"/>
  <c r="P9" i="1"/>
  <c r="Q4" i="1"/>
  <c r="P14" i="1"/>
  <c r="P13" i="1"/>
  <c r="Q16" i="1"/>
  <c r="P12" i="1"/>
  <c r="R4" i="1"/>
  <c r="Q7" i="1"/>
  <c r="Q10" i="1"/>
  <c r="Q8" i="1"/>
  <c r="R16" i="1"/>
  <c r="Q9" i="1"/>
  <c r="Q14" i="1"/>
  <c r="Q12" i="1"/>
  <c r="Q6" i="1"/>
  <c r="Q11" i="1"/>
  <c r="Q13" i="1"/>
  <c r="S16" i="1"/>
  <c r="R6" i="1"/>
  <c r="R12" i="1"/>
  <c r="S4" i="1"/>
  <c r="R7" i="1"/>
  <c r="R9" i="1"/>
  <c r="R10" i="1"/>
  <c r="R13" i="1"/>
  <c r="R11" i="1"/>
  <c r="R8" i="1"/>
  <c r="R14" i="1"/>
  <c r="R3" i="1"/>
  <c r="S7" i="1"/>
  <c r="S14" i="1"/>
  <c r="S6" i="1"/>
  <c r="R2" i="1"/>
  <c r="S8" i="1"/>
  <c r="S11" i="1"/>
  <c r="T4" i="1"/>
  <c r="T16" i="1"/>
  <c r="S12" i="1"/>
  <c r="S13" i="1"/>
  <c r="S9" i="1"/>
  <c r="S10" i="1"/>
  <c r="U16" i="1"/>
  <c r="T13" i="1"/>
  <c r="U4" i="1"/>
  <c r="T6" i="1"/>
  <c r="T10" i="1"/>
  <c r="T11" i="1"/>
  <c r="T14" i="1"/>
  <c r="T9" i="1"/>
  <c r="T7" i="1"/>
  <c r="T8" i="1"/>
  <c r="T12" i="1"/>
  <c r="U12" i="1"/>
  <c r="U9" i="1"/>
  <c r="U11" i="1"/>
  <c r="V16" i="1"/>
  <c r="U7" i="1"/>
  <c r="U13" i="1"/>
  <c r="U6" i="1"/>
  <c r="U14" i="1"/>
  <c r="U8" i="1"/>
  <c r="V4" i="1"/>
  <c r="U10" i="1"/>
  <c r="W4" i="1"/>
  <c r="V14" i="1"/>
  <c r="V11" i="1"/>
  <c r="V6" i="1"/>
  <c r="W16" i="1"/>
  <c r="V8" i="1"/>
  <c r="V12" i="1"/>
  <c r="V13" i="1"/>
  <c r="V9" i="1"/>
  <c r="V10" i="1"/>
  <c r="V7" i="1"/>
  <c r="W9" i="1"/>
  <c r="W11" i="1"/>
  <c r="V3" i="1"/>
  <c r="X16" i="1"/>
  <c r="X4" i="1"/>
  <c r="W12" i="1"/>
  <c r="W7" i="1"/>
  <c r="W10" i="1"/>
  <c r="W8" i="1"/>
  <c r="W13" i="1"/>
  <c r="V2" i="1"/>
  <c r="W6" i="1"/>
  <c r="W14" i="1"/>
  <c r="X10" i="1"/>
  <c r="X8" i="1"/>
  <c r="Y16" i="1"/>
  <c r="X13" i="1"/>
  <c r="X6" i="1"/>
  <c r="X7" i="1"/>
  <c r="X11" i="1"/>
  <c r="X12" i="1"/>
  <c r="Y4" i="1"/>
  <c r="X9" i="1"/>
  <c r="X14" i="1"/>
  <c r="Y11" i="1"/>
  <c r="Y9" i="1"/>
  <c r="Y14" i="1"/>
  <c r="Z4" i="1"/>
  <c r="Y8" i="1"/>
  <c r="Z16" i="1"/>
  <c r="Y12" i="1"/>
  <c r="Y7" i="1"/>
  <c r="Y10" i="1"/>
  <c r="Y13" i="1"/>
  <c r="Y6" i="1"/>
  <c r="Z9" i="1"/>
  <c r="AA16" i="1"/>
  <c r="Z10" i="1"/>
  <c r="Z13" i="1"/>
  <c r="Z8" i="1"/>
  <c r="Z11" i="1"/>
  <c r="Z12" i="1"/>
  <c r="AA4" i="1"/>
  <c r="Z14" i="1"/>
  <c r="Z7" i="1"/>
  <c r="Z6" i="1"/>
  <c r="AB4" i="1"/>
  <c r="AA8" i="1"/>
  <c r="AA11" i="1"/>
  <c r="AA14" i="1"/>
  <c r="AA7" i="1"/>
  <c r="AB16" i="1"/>
  <c r="AA6" i="1"/>
  <c r="AA10" i="1"/>
  <c r="AA12" i="1"/>
  <c r="AA9" i="1"/>
  <c r="AA13" i="1"/>
  <c r="AB12" i="1"/>
  <c r="AB11" i="1"/>
  <c r="AB7" i="1"/>
  <c r="AB10" i="1"/>
  <c r="AB13" i="1"/>
  <c r="AB8" i="1"/>
  <c r="AA3" i="1"/>
  <c r="AB14" i="1"/>
  <c r="AA2" i="1"/>
  <c r="AB9" i="1"/>
  <c r="AB6" i="1"/>
  <c r="I8" i="1" l="1"/>
  <c r="I9" i="1"/>
</calcChain>
</file>

<file path=xl/sharedStrings.xml><?xml version="1.0" encoding="utf-8"?>
<sst xmlns="http://schemas.openxmlformats.org/spreadsheetml/2006/main" count="59" uniqueCount="41">
  <si>
    <t>Year:</t>
  </si>
  <si>
    <t>Project Start Date:</t>
  </si>
  <si>
    <t>Month:</t>
  </si>
  <si>
    <t>Project Name:</t>
  </si>
  <si>
    <t>Product Data Management of Engine Oil Drainer Using Teamcenter</t>
  </si>
  <si>
    <t xml:space="preserve">Week Starting: </t>
  </si>
  <si>
    <t>S.NO</t>
  </si>
  <si>
    <t>ACTIVITY</t>
  </si>
  <si>
    <t>ASSIGNED TO</t>
  </si>
  <si>
    <t>START</t>
  </si>
  <si>
    <t xml:space="preserve">END </t>
  </si>
  <si>
    <t>DAYS</t>
  </si>
  <si>
    <t>STATUS</t>
  </si>
  <si>
    <t xml:space="preserve"> % DONE</t>
  </si>
  <si>
    <t>1</t>
  </si>
  <si>
    <t>Project Title Confirmation</t>
  </si>
  <si>
    <t>Jesmond franc R</t>
  </si>
  <si>
    <t>Completed</t>
  </si>
  <si>
    <t xml:space="preserve">  </t>
  </si>
  <si>
    <t>2</t>
  </si>
  <si>
    <t>Fact-Finding the Project</t>
  </si>
  <si>
    <t>Navaneethan S</t>
  </si>
  <si>
    <t>3</t>
  </si>
  <si>
    <t>Delving the Components of the Machine</t>
  </si>
  <si>
    <t>4</t>
  </si>
  <si>
    <t xml:space="preserve">Detailed Design </t>
  </si>
  <si>
    <t>5</t>
  </si>
  <si>
    <t>Analysis of Designed Product</t>
  </si>
  <si>
    <t>6</t>
  </si>
  <si>
    <t>Integrating with Teamcenter Modules</t>
  </si>
  <si>
    <t>Jesmond franc R &amp; Navaneethan</t>
  </si>
  <si>
    <t>7</t>
  </si>
  <si>
    <t>Manufacturing of the Product</t>
  </si>
  <si>
    <t>8</t>
  </si>
  <si>
    <t xml:space="preserve">Testing and Validation </t>
  </si>
  <si>
    <t>9</t>
  </si>
  <si>
    <t>Report Generation</t>
  </si>
  <si>
    <t>10</t>
  </si>
  <si>
    <t>Conference</t>
  </si>
  <si>
    <t>11</t>
  </si>
  <si>
    <t>Final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</si>
</sst>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"/>
    <numFmt numFmtId="165" formatCode="mmmm"/>
    <numFmt numFmtId="166" formatCode="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i/>
      <sz val="16"/>
      <color theme="1"/>
      <name val="Times New Roman"/>
      <family val="1"/>
    </font>
    <font>
      <sz val="11"/>
      <color theme="1"/>
      <name val="Wingdings"/>
      <charset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5F5F"/>
        <bgColor indexed="64"/>
      </patternFill>
    </fill>
    <fill>
      <patternFill patternType="solid">
        <fgColor rgb="FFE8BA89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9847407452621"/>
      </right>
      <top/>
      <bottom style="thin">
        <color theme="0" tint="-0.2499465926084170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6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16" fontId="4" fillId="4" borderId="5" xfId="0" applyNumberFormat="1" applyFont="1" applyFill="1" applyBorder="1" applyAlignment="1">
      <alignment horizontal="center" vertical="center" textRotation="90"/>
    </xf>
    <xf numFmtId="16" fontId="4" fillId="0" borderId="5" xfId="0" applyNumberFormat="1" applyFont="1" applyBorder="1" applyAlignment="1">
      <alignment horizontal="center" vertical="center" textRotation="90"/>
    </xf>
    <xf numFmtId="16" fontId="4" fillId="0" borderId="6" xfId="0" applyNumberFormat="1" applyFont="1" applyBorder="1" applyAlignment="1">
      <alignment horizontal="center" vertical="center" textRotation="90"/>
    </xf>
    <xf numFmtId="0" fontId="2" fillId="5" borderId="11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5" borderId="8" xfId="0" applyFill="1" applyBorder="1"/>
    <xf numFmtId="9" fontId="0" fillId="0" borderId="7" xfId="1" applyFont="1" applyBorder="1"/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5" fontId="3" fillId="9" borderId="0" xfId="0" applyNumberFormat="1" applyFont="1" applyFill="1" applyAlignment="1">
      <alignment horizontal="center" vertical="center"/>
    </xf>
    <xf numFmtId="0" fontId="0" fillId="0" borderId="12" xfId="0" applyBorder="1"/>
    <xf numFmtId="0" fontId="2" fillId="5" borderId="12" xfId="0" applyFont="1" applyFill="1" applyBorder="1" applyAlignment="1">
      <alignment horizontal="center" vertical="center"/>
    </xf>
    <xf numFmtId="15" fontId="3" fillId="0" borderId="12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11" borderId="0" xfId="0" applyFill="1"/>
    <xf numFmtId="49" fontId="0" fillId="0" borderId="12" xfId="0" applyNumberFormat="1" applyBorder="1" applyAlignment="1">
      <alignment horizontal="center" vertical="center"/>
    </xf>
    <xf numFmtId="0" fontId="15" fillId="0" borderId="11" xfId="0" applyFont="1" applyBorder="1"/>
    <xf numFmtId="0" fontId="11" fillId="12" borderId="12" xfId="0" applyFont="1" applyFill="1" applyBorder="1"/>
    <xf numFmtId="0" fontId="3" fillId="13" borderId="0" xfId="0" applyFont="1" applyFill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15" fontId="3" fillId="0" borderId="11" xfId="0" applyNumberFormat="1" applyFont="1" applyBorder="1" applyAlignment="1">
      <alignment horizontal="center" vertical="center"/>
    </xf>
    <xf numFmtId="0" fontId="15" fillId="0" borderId="14" xfId="0" applyFont="1" applyBorder="1"/>
    <xf numFmtId="0" fontId="16" fillId="0" borderId="15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14" fillId="5" borderId="12" xfId="2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8" xfId="0" applyFont="1" applyBorder="1"/>
    <xf numFmtId="0" fontId="15" fillId="0" borderId="17" xfId="0" applyFont="1" applyBorder="1"/>
    <xf numFmtId="0" fontId="15" fillId="0" borderId="18" xfId="0" applyFont="1" applyBorder="1"/>
    <xf numFmtId="15" fontId="3" fillId="0" borderId="20" xfId="0" applyNumberFormat="1" applyFont="1" applyBorder="1" applyAlignment="1">
      <alignment horizontal="center" vertical="center"/>
    </xf>
    <xf numFmtId="15" fontId="3" fillId="0" borderId="14" xfId="0" applyNumberFormat="1" applyFont="1" applyBorder="1" applyAlignment="1">
      <alignment horizontal="center" vertical="center"/>
    </xf>
    <xf numFmtId="0" fontId="13" fillId="0" borderId="12" xfId="2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15" fillId="0" borderId="19" xfId="0" applyFont="1" applyBorder="1"/>
    <xf numFmtId="49" fontId="17" fillId="0" borderId="9" xfId="0" applyNumberFormat="1" applyFont="1" applyBorder="1" applyAlignment="1">
      <alignment horizontal="left" vertical="center"/>
    </xf>
    <xf numFmtId="9" fontId="0" fillId="0" borderId="22" xfId="1" applyFont="1" applyBorder="1" applyAlignment="1">
      <alignment horizontal="center" vertical="center"/>
    </xf>
    <xf numFmtId="9" fontId="0" fillId="0" borderId="21" xfId="1" applyFont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/>
    </xf>
    <xf numFmtId="166" fontId="6" fillId="2" borderId="2" xfId="0" applyNumberFormat="1" applyFont="1" applyFill="1" applyBorder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165" fontId="7" fillId="3" borderId="3" xfId="0" applyNumberFormat="1" applyFont="1" applyFill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</cellXfs>
  <cellStyles count="3">
    <cellStyle name="Bad" xfId="2" builtinId="27"/>
    <cellStyle name="Normal" xfId="0" builtinId="0"/>
    <cellStyle name="Percent" xfId="1" builtinId="5"/>
  </cellStyles>
  <dxfs count="9">
    <dxf>
      <border>
        <left style="thin">
          <color theme="9" tint="-0.24994659260841701"/>
        </left>
        <vertical/>
        <horizontal/>
      </border>
    </dxf>
    <dxf>
      <fill>
        <patternFill>
          <bgColor rgb="FFFFCCFF"/>
        </patternFill>
      </fill>
    </dxf>
    <dxf>
      <fill>
        <patternFill>
          <bgColor rgb="FFCCCCFF"/>
        </patternFill>
      </fill>
    </dxf>
    <dxf>
      <border>
        <left style="thin">
          <color theme="9" tint="-0.24994659260841701"/>
        </left>
        <vertical/>
        <horizontal/>
      </border>
    </dxf>
    <dxf>
      <fill>
        <patternFill>
          <bgColor rgb="FFFFCCFF"/>
        </patternFill>
      </fill>
    </dxf>
    <dxf>
      <fill>
        <patternFill>
          <bgColor rgb="FFCCCCFF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B4B4B"/>
      <color rgb="FFE8BA89"/>
      <color rgb="FFD99E5F"/>
      <color rgb="FFED5F5F"/>
      <color rgb="FFF2C746"/>
      <color rgb="FF99FFCC"/>
      <color rgb="FFFFE89F"/>
      <color rgb="FFCCCCFF"/>
      <color rgb="FFFF66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19"/>
  <sheetViews>
    <sheetView showGridLines="0" tabSelected="1" workbookViewId="0">
      <selection activeCell="B18" sqref="B18"/>
    </sheetView>
  </sheetViews>
  <sheetFormatPr defaultRowHeight="15" x14ac:dyDescent="0.25"/>
  <cols>
    <col min="1" max="1" width="6.7109375" customWidth="1"/>
    <col min="2" max="2" width="40.7109375" customWidth="1"/>
    <col min="3" max="3" width="31.85546875" bestFit="1" customWidth="1"/>
    <col min="4" max="6" width="15.7109375" customWidth="1"/>
    <col min="7" max="7" width="10.7109375" customWidth="1"/>
    <col min="8" max="8" width="15.7109375" customWidth="1"/>
    <col min="9" max="28" width="8.7109375" customWidth="1"/>
  </cols>
  <sheetData>
    <row r="2" spans="1:28" ht="30" customHeight="1" x14ac:dyDescent="0.25">
      <c r="F2" s="16"/>
      <c r="G2" s="16"/>
      <c r="H2" s="20" t="s">
        <v>0</v>
      </c>
      <c r="I2" s="46">
        <f>J4</f>
        <v>45299</v>
      </c>
      <c r="J2" s="46"/>
      <c r="K2" s="46"/>
      <c r="L2" s="46"/>
      <c r="M2" s="46"/>
      <c r="N2" s="54">
        <f>O4</f>
        <v>45334</v>
      </c>
      <c r="O2" s="54"/>
      <c r="P2" s="54"/>
      <c r="Q2" s="54"/>
      <c r="R2" s="46">
        <f>S4</f>
        <v>45362</v>
      </c>
      <c r="S2" s="46"/>
      <c r="T2" s="46"/>
      <c r="U2" s="46"/>
      <c r="V2" s="54">
        <f>W4</f>
        <v>45390</v>
      </c>
      <c r="W2" s="54"/>
      <c r="X2" s="54"/>
      <c r="Y2" s="54"/>
      <c r="Z2" s="54"/>
      <c r="AA2" s="46">
        <f>AB4</f>
        <v>45425</v>
      </c>
      <c r="AB2" s="47"/>
    </row>
    <row r="3" spans="1:28" ht="30" customHeight="1" x14ac:dyDescent="0.25">
      <c r="B3" s="9" t="s">
        <v>1</v>
      </c>
      <c r="C3" s="11">
        <v>45319</v>
      </c>
      <c r="G3" s="1"/>
      <c r="H3" s="20" t="s">
        <v>2</v>
      </c>
      <c r="I3" s="51">
        <f>J4</f>
        <v>45299</v>
      </c>
      <c r="J3" s="51"/>
      <c r="K3" s="51"/>
      <c r="L3" s="51"/>
      <c r="M3" s="51"/>
      <c r="N3" s="50">
        <f>O4</f>
        <v>45334</v>
      </c>
      <c r="O3" s="50"/>
      <c r="P3" s="50"/>
      <c r="Q3" s="50"/>
      <c r="R3" s="51">
        <f>S4</f>
        <v>45362</v>
      </c>
      <c r="S3" s="51"/>
      <c r="T3" s="51"/>
      <c r="U3" s="51"/>
      <c r="V3" s="50">
        <f>W4</f>
        <v>45390</v>
      </c>
      <c r="W3" s="50"/>
      <c r="X3" s="50"/>
      <c r="Y3" s="50"/>
      <c r="Z3" s="50"/>
      <c r="AA3" s="52">
        <f>AB4</f>
        <v>45425</v>
      </c>
      <c r="AB3" s="53"/>
    </row>
    <row r="4" spans="1:28" ht="50.1" customHeight="1" x14ac:dyDescent="0.25">
      <c r="B4" s="10" t="s">
        <v>3</v>
      </c>
      <c r="C4" s="48" t="s">
        <v>4</v>
      </c>
      <c r="D4" s="49"/>
      <c r="E4" s="49"/>
      <c r="F4" s="49"/>
      <c r="H4" s="20" t="s">
        <v>5</v>
      </c>
      <c r="I4" s="2">
        <f>IF(MONTH(C3 - WEEKDAY( ( C3), 2) + 1)&lt;MONTH(C3), (C3 - 28 -DAY(C3) + 7) - WEEKDAY((C3 - DAY(C3) + 7), 2)+ 1, (C3 - DAY(C3) + 7) - WEEKDAY((C3 - DAY(C3) + 7), 2) + 1)</f>
        <v>45292</v>
      </c>
      <c r="J4" s="3">
        <f>I4+7</f>
        <v>45299</v>
      </c>
      <c r="K4" s="2">
        <f t="shared" ref="K4:AB4" si="0">J4+7</f>
        <v>45306</v>
      </c>
      <c r="L4" s="3">
        <f t="shared" si="0"/>
        <v>45313</v>
      </c>
      <c r="M4" s="2">
        <f t="shared" si="0"/>
        <v>45320</v>
      </c>
      <c r="N4" s="3">
        <f t="shared" si="0"/>
        <v>45327</v>
      </c>
      <c r="O4" s="2">
        <f t="shared" si="0"/>
        <v>45334</v>
      </c>
      <c r="P4" s="3">
        <f t="shared" si="0"/>
        <v>45341</v>
      </c>
      <c r="Q4" s="2">
        <f t="shared" si="0"/>
        <v>45348</v>
      </c>
      <c r="R4" s="3">
        <f t="shared" si="0"/>
        <v>45355</v>
      </c>
      <c r="S4" s="2">
        <f t="shared" si="0"/>
        <v>45362</v>
      </c>
      <c r="T4" s="3">
        <f t="shared" si="0"/>
        <v>45369</v>
      </c>
      <c r="U4" s="2">
        <f t="shared" si="0"/>
        <v>45376</v>
      </c>
      <c r="V4" s="3">
        <f t="shared" si="0"/>
        <v>45383</v>
      </c>
      <c r="W4" s="2">
        <f t="shared" si="0"/>
        <v>45390</v>
      </c>
      <c r="X4" s="3">
        <f t="shared" si="0"/>
        <v>45397</v>
      </c>
      <c r="Y4" s="2">
        <f t="shared" si="0"/>
        <v>45404</v>
      </c>
      <c r="Z4" s="3">
        <f t="shared" si="0"/>
        <v>45411</v>
      </c>
      <c r="AA4" s="2">
        <f t="shared" si="0"/>
        <v>45418</v>
      </c>
      <c r="AB4" s="4">
        <f t="shared" si="0"/>
        <v>45425</v>
      </c>
    </row>
    <row r="5" spans="1:28" ht="15" customHeight="1" x14ac:dyDescent="0.25">
      <c r="A5" s="29" t="s">
        <v>6</v>
      </c>
      <c r="B5" s="5" t="s">
        <v>7</v>
      </c>
      <c r="C5" s="6" t="s">
        <v>8</v>
      </c>
      <c r="D5" s="13" t="s">
        <v>9</v>
      </c>
      <c r="E5" s="13" t="s">
        <v>10</v>
      </c>
      <c r="F5" s="30" t="s">
        <v>11</v>
      </c>
      <c r="G5" s="13" t="s">
        <v>12</v>
      </c>
      <c r="H5" s="6" t="s">
        <v>13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8" customHeight="1" x14ac:dyDescent="0.25">
      <c r="A6" s="17" t="s">
        <v>14</v>
      </c>
      <c r="B6" s="18" t="s">
        <v>15</v>
      </c>
      <c r="C6" s="25" t="s">
        <v>16</v>
      </c>
      <c r="D6" s="14">
        <v>45319</v>
      </c>
      <c r="E6" s="14">
        <v>45321</v>
      </c>
      <c r="F6" s="37">
        <f>IF(E6="","",NETWORKDAYS(D6,E6))</f>
        <v>2</v>
      </c>
      <c r="G6" s="12" t="s">
        <v>17</v>
      </c>
      <c r="H6" s="44">
        <v>1</v>
      </c>
      <c r="I6" s="39" t="str">
        <f>IF(I$4=($E6-WEEKDAY($E6,2)+1),"u","")</f>
        <v/>
      </c>
      <c r="J6" s="15" t="str">
        <f t="shared" ref="J6:AB7" si="1">IF(J$4=($E6-WEEKDAY($E6,2)+1),"u","")</f>
        <v/>
      </c>
      <c r="K6" s="15" t="str">
        <f t="shared" si="1"/>
        <v/>
      </c>
      <c r="L6" s="15" t="s">
        <v>18</v>
      </c>
      <c r="M6" s="15" t="str">
        <f t="shared" si="1"/>
        <v>u</v>
      </c>
      <c r="N6" s="15" t="str">
        <f t="shared" si="1"/>
        <v/>
      </c>
      <c r="O6" s="15" t="str">
        <f t="shared" si="1"/>
        <v/>
      </c>
      <c r="P6" s="15" t="str">
        <f t="shared" si="1"/>
        <v/>
      </c>
      <c r="Q6" s="15" t="str">
        <f t="shared" si="1"/>
        <v/>
      </c>
      <c r="R6" s="15" t="str">
        <f t="shared" si="1"/>
        <v/>
      </c>
      <c r="S6" s="15" t="str">
        <f t="shared" si="1"/>
        <v/>
      </c>
      <c r="T6" s="15" t="str">
        <f t="shared" si="1"/>
        <v/>
      </c>
      <c r="U6" s="15" t="str">
        <f t="shared" si="1"/>
        <v/>
      </c>
      <c r="V6" s="15" t="str">
        <f t="shared" si="1"/>
        <v/>
      </c>
      <c r="W6" s="15" t="str">
        <f t="shared" si="1"/>
        <v/>
      </c>
      <c r="X6" s="15" t="str">
        <f t="shared" si="1"/>
        <v/>
      </c>
      <c r="Y6" s="15" t="str">
        <f t="shared" si="1"/>
        <v/>
      </c>
      <c r="Z6" s="15" t="str">
        <f t="shared" si="1"/>
        <v/>
      </c>
      <c r="AA6" s="15" t="str">
        <f t="shared" si="1"/>
        <v/>
      </c>
      <c r="AB6" s="15" t="str">
        <f t="shared" si="1"/>
        <v/>
      </c>
    </row>
    <row r="7" spans="1:28" ht="18" customHeight="1" x14ac:dyDescent="0.25">
      <c r="A7" s="17" t="s">
        <v>19</v>
      </c>
      <c r="B7" s="18" t="s">
        <v>20</v>
      </c>
      <c r="C7" s="25" t="s">
        <v>21</v>
      </c>
      <c r="D7" s="14">
        <v>45322</v>
      </c>
      <c r="E7" s="14">
        <v>45328</v>
      </c>
      <c r="F7" s="37">
        <f t="shared" ref="F7:F12" si="2">IF(E7="","",NETWORKDAYS(D7,E7))</f>
        <v>5</v>
      </c>
      <c r="G7" s="12" t="s">
        <v>17</v>
      </c>
      <c r="H7" s="45">
        <v>1</v>
      </c>
      <c r="I7" s="39" t="str">
        <f t="shared" ref="I7:P14" si="3">IF(I$4=($E7-WEEKDAY($E7,2)+1),"u","")</f>
        <v/>
      </c>
      <c r="J7" s="15" t="str">
        <f t="shared" si="1"/>
        <v/>
      </c>
      <c r="K7" s="15" t="str">
        <f t="shared" si="1"/>
        <v/>
      </c>
      <c r="L7" s="15" t="str">
        <f t="shared" si="1"/>
        <v/>
      </c>
      <c r="M7" s="15" t="str">
        <f t="shared" si="1"/>
        <v/>
      </c>
      <c r="N7" s="15" t="str">
        <f t="shared" si="1"/>
        <v>u</v>
      </c>
      <c r="O7" s="15" t="str">
        <f t="shared" si="1"/>
        <v/>
      </c>
      <c r="P7" s="15" t="str">
        <f t="shared" si="1"/>
        <v/>
      </c>
      <c r="Q7" s="15" t="str">
        <f t="shared" si="1"/>
        <v/>
      </c>
      <c r="R7" s="15" t="str">
        <f t="shared" si="1"/>
        <v/>
      </c>
      <c r="S7" s="15" t="str">
        <f t="shared" si="1"/>
        <v/>
      </c>
      <c r="T7" s="15" t="str">
        <f t="shared" si="1"/>
        <v/>
      </c>
      <c r="U7" s="15" t="str">
        <f t="shared" si="1"/>
        <v/>
      </c>
      <c r="V7" s="15" t="str">
        <f t="shared" si="1"/>
        <v/>
      </c>
      <c r="W7" s="15" t="str">
        <f t="shared" si="1"/>
        <v/>
      </c>
      <c r="X7" s="15" t="str">
        <f t="shared" si="1"/>
        <v/>
      </c>
      <c r="Y7" s="15" t="str">
        <f t="shared" si="1"/>
        <v/>
      </c>
      <c r="Z7" s="15" t="str">
        <f t="shared" si="1"/>
        <v/>
      </c>
      <c r="AA7" s="15" t="str">
        <f t="shared" si="1"/>
        <v/>
      </c>
      <c r="AB7" s="15" t="str">
        <f t="shared" si="1"/>
        <v/>
      </c>
    </row>
    <row r="8" spans="1:28" ht="18" customHeight="1" x14ac:dyDescent="0.25">
      <c r="A8" s="17" t="s">
        <v>22</v>
      </c>
      <c r="B8" s="18" t="s">
        <v>23</v>
      </c>
      <c r="C8" s="25" t="s">
        <v>16</v>
      </c>
      <c r="D8" s="14">
        <v>45329</v>
      </c>
      <c r="E8" s="14">
        <f>D8+2</f>
        <v>45331</v>
      </c>
      <c r="F8" s="37">
        <f t="shared" si="2"/>
        <v>3</v>
      </c>
      <c r="G8" s="19" t="s">
        <v>17</v>
      </c>
      <c r="H8" s="45">
        <v>1</v>
      </c>
      <c r="I8" s="39" t="str">
        <f t="shared" si="3"/>
        <v/>
      </c>
      <c r="J8" s="15" t="str">
        <f t="shared" ref="J8:AB8" si="4">IF(J$4=($E8-WEEKDAY($E8,2)+1),"u","")</f>
        <v/>
      </c>
      <c r="K8" s="15" t="str">
        <f t="shared" si="4"/>
        <v/>
      </c>
      <c r="L8" s="15" t="str">
        <f t="shared" si="4"/>
        <v/>
      </c>
      <c r="M8" s="15" t="str">
        <f t="shared" si="4"/>
        <v/>
      </c>
      <c r="N8" s="15" t="str">
        <f t="shared" si="4"/>
        <v>u</v>
      </c>
      <c r="O8" s="15" t="str">
        <f t="shared" si="4"/>
        <v/>
      </c>
      <c r="P8" s="15" t="str">
        <f t="shared" si="4"/>
        <v/>
      </c>
      <c r="Q8" s="15" t="str">
        <f t="shared" si="4"/>
        <v/>
      </c>
      <c r="R8" s="15" t="str">
        <f t="shared" si="4"/>
        <v/>
      </c>
      <c r="S8" s="15" t="str">
        <f t="shared" si="4"/>
        <v/>
      </c>
      <c r="T8" s="15" t="str">
        <f t="shared" si="4"/>
        <v/>
      </c>
      <c r="U8" s="15" t="str">
        <f t="shared" si="4"/>
        <v/>
      </c>
      <c r="V8" s="15" t="str">
        <f t="shared" si="4"/>
        <v/>
      </c>
      <c r="W8" s="15" t="str">
        <f t="shared" si="4"/>
        <v/>
      </c>
      <c r="X8" s="15" t="str">
        <f t="shared" si="4"/>
        <v/>
      </c>
      <c r="Y8" s="15" t="str">
        <f t="shared" si="4"/>
        <v/>
      </c>
      <c r="Z8" s="15" t="str">
        <f t="shared" si="4"/>
        <v/>
      </c>
      <c r="AA8" s="15" t="str">
        <f t="shared" si="4"/>
        <v/>
      </c>
      <c r="AB8" s="15" t="str">
        <f t="shared" si="4"/>
        <v/>
      </c>
    </row>
    <row r="9" spans="1:28" ht="18" customHeight="1" x14ac:dyDescent="0.25">
      <c r="A9" s="17" t="s">
        <v>24</v>
      </c>
      <c r="B9" s="18" t="s">
        <v>25</v>
      </c>
      <c r="C9" s="25" t="s">
        <v>21</v>
      </c>
      <c r="D9" s="14">
        <v>45332</v>
      </c>
      <c r="E9" s="14">
        <f>D9+14</f>
        <v>45346</v>
      </c>
      <c r="F9" s="37">
        <f t="shared" si="2"/>
        <v>10</v>
      </c>
      <c r="G9" s="12" t="s">
        <v>17</v>
      </c>
      <c r="H9" s="45">
        <v>1</v>
      </c>
      <c r="I9" s="39" t="str">
        <f>IF(I$4=($E9-WEEKDAY($E9,2)+1),"u","")</f>
        <v/>
      </c>
      <c r="J9" s="15" t="str">
        <f t="shared" ref="J9:AB9" si="5">IF(J$4=($E9-WEEKDAY($E9,2)+1),"u","")</f>
        <v/>
      </c>
      <c r="K9" s="15" t="str">
        <f t="shared" si="5"/>
        <v/>
      </c>
      <c r="L9" s="15" t="str">
        <f t="shared" si="5"/>
        <v/>
      </c>
      <c r="M9" s="15" t="str">
        <f t="shared" si="5"/>
        <v/>
      </c>
      <c r="N9" s="15" t="str">
        <f t="shared" si="5"/>
        <v/>
      </c>
      <c r="O9" s="15" t="str">
        <f t="shared" si="5"/>
        <v/>
      </c>
      <c r="P9" s="15" t="str">
        <f t="shared" si="5"/>
        <v>u</v>
      </c>
      <c r="Q9" s="15" t="str">
        <f t="shared" si="5"/>
        <v/>
      </c>
      <c r="R9" s="15" t="str">
        <f t="shared" si="5"/>
        <v/>
      </c>
      <c r="S9" s="15" t="str">
        <f t="shared" si="5"/>
        <v/>
      </c>
      <c r="T9" s="15" t="str">
        <f t="shared" si="5"/>
        <v/>
      </c>
      <c r="U9" s="15" t="str">
        <f t="shared" si="5"/>
        <v/>
      </c>
      <c r="V9" s="15" t="str">
        <f t="shared" si="5"/>
        <v/>
      </c>
      <c r="W9" s="15" t="str">
        <f t="shared" si="5"/>
        <v/>
      </c>
      <c r="X9" s="15" t="str">
        <f t="shared" si="5"/>
        <v/>
      </c>
      <c r="Y9" s="15" t="str">
        <f t="shared" si="5"/>
        <v/>
      </c>
      <c r="Z9" s="15" t="str">
        <f t="shared" si="5"/>
        <v/>
      </c>
      <c r="AA9" s="15" t="str">
        <f t="shared" si="5"/>
        <v/>
      </c>
      <c r="AB9" s="15" t="str">
        <f t="shared" si="5"/>
        <v/>
      </c>
    </row>
    <row r="10" spans="1:28" ht="18" customHeight="1" x14ac:dyDescent="0.25">
      <c r="A10" s="17" t="s">
        <v>26</v>
      </c>
      <c r="B10" s="23" t="s">
        <v>27</v>
      </c>
      <c r="C10" s="26" t="s">
        <v>21</v>
      </c>
      <c r="D10" s="14">
        <v>45347</v>
      </c>
      <c r="E10" s="14">
        <f>D10+7</f>
        <v>45354</v>
      </c>
      <c r="F10" s="37">
        <f t="shared" si="2"/>
        <v>5</v>
      </c>
      <c r="G10" s="12" t="s">
        <v>17</v>
      </c>
      <c r="H10" s="45">
        <v>1</v>
      </c>
      <c r="I10" s="39" t="str">
        <f t="shared" si="3"/>
        <v/>
      </c>
      <c r="J10" s="15" t="str">
        <f>IF(J$4=($E10-WEEKDAY($E10,2)+1),"u","")</f>
        <v/>
      </c>
      <c r="K10" s="15" t="str">
        <f t="shared" ref="K10:AB10" si="6">IF(K$4=($E10-WEEKDAY($E10,2)+1),"u","")</f>
        <v/>
      </c>
      <c r="L10" s="15" t="str">
        <f t="shared" si="6"/>
        <v/>
      </c>
      <c r="M10" s="15" t="str">
        <f t="shared" si="6"/>
        <v/>
      </c>
      <c r="N10" s="15" t="str">
        <f t="shared" si="6"/>
        <v/>
      </c>
      <c r="O10" s="15" t="str">
        <f t="shared" si="6"/>
        <v/>
      </c>
      <c r="P10" s="15" t="str">
        <f t="shared" si="6"/>
        <v/>
      </c>
      <c r="Q10" s="15" t="str">
        <f t="shared" si="6"/>
        <v>u</v>
      </c>
      <c r="R10" s="15" t="str">
        <f t="shared" si="6"/>
        <v/>
      </c>
      <c r="S10" s="15" t="str">
        <f t="shared" si="6"/>
        <v/>
      </c>
      <c r="T10" s="15" t="str">
        <f t="shared" si="6"/>
        <v/>
      </c>
      <c r="U10" s="15" t="str">
        <f t="shared" si="6"/>
        <v/>
      </c>
      <c r="V10" s="15" t="str">
        <f t="shared" si="6"/>
        <v/>
      </c>
      <c r="W10" s="15" t="str">
        <f t="shared" si="6"/>
        <v/>
      </c>
      <c r="X10" s="15" t="str">
        <f t="shared" si="6"/>
        <v/>
      </c>
      <c r="Y10" s="15" t="str">
        <f t="shared" si="6"/>
        <v/>
      </c>
      <c r="Z10" s="15" t="str">
        <f t="shared" si="6"/>
        <v/>
      </c>
      <c r="AA10" s="15" t="str">
        <f t="shared" si="6"/>
        <v/>
      </c>
      <c r="AB10" s="15" t="str">
        <f t="shared" si="6"/>
        <v/>
      </c>
    </row>
    <row r="11" spans="1:28" ht="18" customHeight="1" x14ac:dyDescent="0.25">
      <c r="A11" s="21" t="s">
        <v>28</v>
      </c>
      <c r="B11" s="24" t="s">
        <v>29</v>
      </c>
      <c r="C11" s="28" t="s">
        <v>30</v>
      </c>
      <c r="D11" s="22">
        <v>45355</v>
      </c>
      <c r="E11" s="14">
        <f>D11+14</f>
        <v>45369</v>
      </c>
      <c r="F11" s="37">
        <f t="shared" si="2"/>
        <v>11</v>
      </c>
      <c r="G11" s="12" t="s">
        <v>17</v>
      </c>
      <c r="H11" s="45">
        <v>1</v>
      </c>
      <c r="I11" s="39" t="str">
        <f t="shared" si="3"/>
        <v/>
      </c>
      <c r="J11" s="15" t="str">
        <f t="shared" ref="J11:AB11" si="7">IF(J$4=($E11-WEEKDAY($E11,2)+1),"u","")</f>
        <v/>
      </c>
      <c r="K11" s="15" t="str">
        <f t="shared" si="7"/>
        <v/>
      </c>
      <c r="L11" s="15" t="str">
        <f t="shared" si="7"/>
        <v/>
      </c>
      <c r="M11" s="15" t="str">
        <f t="shared" si="7"/>
        <v/>
      </c>
      <c r="N11" s="15" t="str">
        <f t="shared" si="7"/>
        <v/>
      </c>
      <c r="O11" s="15" t="str">
        <f t="shared" si="7"/>
        <v/>
      </c>
      <c r="P11" s="15" t="str">
        <f t="shared" si="7"/>
        <v/>
      </c>
      <c r="Q11" s="15" t="str">
        <f t="shared" si="7"/>
        <v/>
      </c>
      <c r="R11" s="15" t="str">
        <f t="shared" si="7"/>
        <v/>
      </c>
      <c r="S11" s="15" t="str">
        <f t="shared" si="7"/>
        <v/>
      </c>
      <c r="T11" s="15" t="str">
        <f t="shared" si="7"/>
        <v>u</v>
      </c>
      <c r="U11" s="15" t="str">
        <f t="shared" si="7"/>
        <v/>
      </c>
      <c r="V11" s="15" t="str">
        <f t="shared" si="7"/>
        <v/>
      </c>
      <c r="W11" s="15" t="str">
        <f t="shared" si="7"/>
        <v/>
      </c>
      <c r="X11" s="15" t="str">
        <f t="shared" si="7"/>
        <v/>
      </c>
      <c r="Y11" s="15" t="str">
        <f t="shared" si="7"/>
        <v/>
      </c>
      <c r="Z11" s="15" t="str">
        <f t="shared" si="7"/>
        <v/>
      </c>
      <c r="AA11" s="15" t="str">
        <f t="shared" si="7"/>
        <v/>
      </c>
      <c r="AB11" s="15" t="str">
        <f t="shared" si="7"/>
        <v/>
      </c>
    </row>
    <row r="12" spans="1:28" ht="18" customHeight="1" x14ac:dyDescent="0.25">
      <c r="A12" s="17" t="s">
        <v>31</v>
      </c>
      <c r="B12" s="24" t="s">
        <v>32</v>
      </c>
      <c r="C12" s="27" t="s">
        <v>16</v>
      </c>
      <c r="D12" s="14">
        <v>45370</v>
      </c>
      <c r="E12" s="14">
        <f>D12+12</f>
        <v>45382</v>
      </c>
      <c r="F12" s="37">
        <f t="shared" si="2"/>
        <v>9</v>
      </c>
      <c r="G12" s="12" t="s">
        <v>17</v>
      </c>
      <c r="H12" s="45">
        <v>1</v>
      </c>
      <c r="I12" s="39" t="str">
        <f t="shared" si="3"/>
        <v/>
      </c>
      <c r="J12" s="15" t="str">
        <f t="shared" ref="J12:AB12" si="8">IF(J$4=($E12-WEEKDAY($E12,2)+1),"u","")</f>
        <v/>
      </c>
      <c r="K12" s="15" t="str">
        <f t="shared" si="8"/>
        <v/>
      </c>
      <c r="L12" s="15" t="str">
        <f t="shared" si="8"/>
        <v/>
      </c>
      <c r="M12" s="15" t="str">
        <f t="shared" si="8"/>
        <v/>
      </c>
      <c r="N12" s="15" t="str">
        <f t="shared" si="8"/>
        <v/>
      </c>
      <c r="O12" s="15" t="str">
        <f t="shared" si="8"/>
        <v/>
      </c>
      <c r="P12" s="15" t="str">
        <f t="shared" si="8"/>
        <v/>
      </c>
      <c r="Q12" s="15" t="str">
        <f t="shared" si="8"/>
        <v/>
      </c>
      <c r="R12" s="15" t="str">
        <f t="shared" si="8"/>
        <v/>
      </c>
      <c r="S12" s="15" t="str">
        <f t="shared" si="8"/>
        <v/>
      </c>
      <c r="T12" s="15" t="str">
        <f t="shared" si="8"/>
        <v/>
      </c>
      <c r="U12" s="15" t="str">
        <f t="shared" si="8"/>
        <v>u</v>
      </c>
      <c r="V12" s="15" t="str">
        <f t="shared" si="8"/>
        <v/>
      </c>
      <c r="W12" s="15" t="str">
        <f t="shared" si="8"/>
        <v/>
      </c>
      <c r="X12" s="15" t="str">
        <f t="shared" si="8"/>
        <v/>
      </c>
      <c r="Y12" s="15" t="str">
        <f t="shared" si="8"/>
        <v/>
      </c>
      <c r="Z12" s="15" t="str">
        <f t="shared" si="8"/>
        <v/>
      </c>
      <c r="AA12" s="15" t="str">
        <f t="shared" si="8"/>
        <v/>
      </c>
      <c r="AB12" s="15" t="str">
        <f t="shared" si="8"/>
        <v/>
      </c>
    </row>
    <row r="13" spans="1:28" ht="18" customHeight="1" x14ac:dyDescent="0.25">
      <c r="A13" s="17" t="s">
        <v>33</v>
      </c>
      <c r="B13" s="18" t="s">
        <v>34</v>
      </c>
      <c r="C13" s="32" t="s">
        <v>30</v>
      </c>
      <c r="D13" s="14">
        <v>45383</v>
      </c>
      <c r="E13" s="14">
        <v>45384</v>
      </c>
      <c r="F13" s="38">
        <f>IF(E13="","",NETWORKDAYS(D13,E13))</f>
        <v>2</v>
      </c>
      <c r="G13" s="12" t="s">
        <v>17</v>
      </c>
      <c r="H13" s="45">
        <v>1</v>
      </c>
      <c r="I13" s="39" t="str">
        <f t="shared" si="3"/>
        <v/>
      </c>
      <c r="J13" s="15" t="str">
        <f t="shared" ref="J13:AB13" si="9">IF(J$4=($E13-WEEKDAY($E13,2)+1),"u","")</f>
        <v/>
      </c>
      <c r="K13" s="15" t="str">
        <f t="shared" si="9"/>
        <v/>
      </c>
      <c r="L13" s="15" t="str">
        <f t="shared" si="9"/>
        <v/>
      </c>
      <c r="M13" s="15" t="str">
        <f t="shared" si="9"/>
        <v/>
      </c>
      <c r="N13" s="15" t="str">
        <f t="shared" si="9"/>
        <v/>
      </c>
      <c r="O13" s="15" t="str">
        <f t="shared" si="9"/>
        <v/>
      </c>
      <c r="P13" s="15" t="str">
        <f t="shared" si="9"/>
        <v/>
      </c>
      <c r="Q13" s="15" t="str">
        <f t="shared" si="9"/>
        <v/>
      </c>
      <c r="R13" s="15" t="str">
        <f t="shared" si="9"/>
        <v/>
      </c>
      <c r="S13" s="15" t="str">
        <f t="shared" si="9"/>
        <v/>
      </c>
      <c r="T13" s="15" t="str">
        <f t="shared" si="9"/>
        <v/>
      </c>
      <c r="U13" s="15" t="str">
        <f t="shared" si="9"/>
        <v/>
      </c>
      <c r="V13" s="15" t="str">
        <f t="shared" si="9"/>
        <v>u</v>
      </c>
      <c r="W13" s="15" t="str">
        <f t="shared" si="9"/>
        <v/>
      </c>
      <c r="X13" s="15" t="str">
        <f t="shared" si="9"/>
        <v/>
      </c>
      <c r="Y13" s="15" t="str">
        <f t="shared" si="9"/>
        <v/>
      </c>
      <c r="Z13" s="15" t="str">
        <f t="shared" si="9"/>
        <v/>
      </c>
      <c r="AA13" s="15" t="str">
        <f t="shared" si="9"/>
        <v/>
      </c>
      <c r="AB13" s="15" t="str">
        <f t="shared" si="9"/>
        <v/>
      </c>
    </row>
    <row r="14" spans="1:28" ht="18" customHeight="1" x14ac:dyDescent="0.25">
      <c r="A14" s="17" t="s">
        <v>35</v>
      </c>
      <c r="B14" s="32" t="s">
        <v>36</v>
      </c>
      <c r="C14" s="33" t="s">
        <v>30</v>
      </c>
      <c r="D14" s="36">
        <v>45385</v>
      </c>
      <c r="E14" s="14">
        <v>45402</v>
      </c>
      <c r="F14" s="38">
        <f t="shared" ref="F14" si="10">IF(E14="","",NETWORKDAYS(D14,E14))</f>
        <v>13</v>
      </c>
      <c r="G14" s="12" t="s">
        <v>17</v>
      </c>
      <c r="H14" s="45">
        <v>1</v>
      </c>
      <c r="I14" s="39" t="str">
        <f t="shared" si="3"/>
        <v/>
      </c>
      <c r="J14" s="15" t="str">
        <f t="shared" si="3"/>
        <v/>
      </c>
      <c r="K14" s="15" t="str">
        <f t="shared" si="3"/>
        <v/>
      </c>
      <c r="L14" s="15" t="str">
        <f t="shared" si="3"/>
        <v/>
      </c>
      <c r="M14" s="15" t="str">
        <f t="shared" si="3"/>
        <v/>
      </c>
      <c r="N14" s="15" t="str">
        <f t="shared" si="3"/>
        <v/>
      </c>
      <c r="O14" s="15" t="str">
        <f t="shared" si="3"/>
        <v/>
      </c>
      <c r="P14" s="15" t="str">
        <f t="shared" si="3"/>
        <v/>
      </c>
      <c r="Q14" s="15" t="str">
        <f t="shared" ref="Q14:AB14" si="11">IF(Q$4=($E14-WEEKDAY($E14,2)+1),"u","")</f>
        <v/>
      </c>
      <c r="R14" s="15" t="str">
        <f t="shared" si="11"/>
        <v/>
      </c>
      <c r="S14" s="15" t="str">
        <f t="shared" si="11"/>
        <v/>
      </c>
      <c r="T14" s="15" t="str">
        <f t="shared" si="11"/>
        <v/>
      </c>
      <c r="U14" s="15" t="str">
        <f t="shared" si="11"/>
        <v/>
      </c>
      <c r="V14" s="15" t="str">
        <f t="shared" si="11"/>
        <v/>
      </c>
      <c r="W14" s="15" t="str">
        <f t="shared" si="11"/>
        <v/>
      </c>
      <c r="X14" s="15" t="str">
        <f t="shared" si="11"/>
        <v>u</v>
      </c>
      <c r="Y14" s="15" t="str">
        <f t="shared" si="11"/>
        <v/>
      </c>
      <c r="Z14" s="15" t="str">
        <f t="shared" si="11"/>
        <v/>
      </c>
      <c r="AA14" s="15" t="str">
        <f t="shared" si="11"/>
        <v/>
      </c>
      <c r="AB14" s="15" t="str">
        <f t="shared" si="11"/>
        <v/>
      </c>
    </row>
    <row r="15" spans="1:28" ht="18" customHeight="1" x14ac:dyDescent="0.25">
      <c r="A15" s="21" t="s">
        <v>37</v>
      </c>
      <c r="B15" s="34" t="s">
        <v>38</v>
      </c>
      <c r="C15" s="33" t="s">
        <v>30</v>
      </c>
      <c r="D15" s="35">
        <v>45399</v>
      </c>
      <c r="E15" s="22">
        <v>45399</v>
      </c>
      <c r="F15" s="38">
        <f>IF(E15="","",NETWORKDAYS(D15,E15))</f>
        <v>1</v>
      </c>
      <c r="G15" s="12" t="s">
        <v>17</v>
      </c>
      <c r="H15" s="45">
        <v>1</v>
      </c>
      <c r="I15" s="31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18" customHeight="1" x14ac:dyDescent="0.25">
      <c r="A16" s="17" t="s">
        <v>39</v>
      </c>
      <c r="B16" s="43" t="s">
        <v>40</v>
      </c>
      <c r="C16" s="42" t="s">
        <v>30</v>
      </c>
      <c r="D16" s="35">
        <v>45407</v>
      </c>
      <c r="E16" s="22">
        <v>45407</v>
      </c>
      <c r="F16" s="38">
        <f>IF(E16="","",NETWORKDAYS(D16,E16))</f>
        <v>1</v>
      </c>
      <c r="G16" s="12" t="s">
        <v>17</v>
      </c>
      <c r="H16" s="45">
        <v>1</v>
      </c>
      <c r="I16" s="8"/>
      <c r="J16" s="15" t="str">
        <f t="shared" ref="J16:AB16" si="12">IF(I$4=($F16-WEEKDAY($F16,2)+1),"u","")</f>
        <v/>
      </c>
      <c r="K16" s="15" t="str">
        <f t="shared" si="12"/>
        <v/>
      </c>
      <c r="L16" s="15" t="str">
        <f t="shared" si="12"/>
        <v/>
      </c>
      <c r="M16" s="15" t="str">
        <f t="shared" si="12"/>
        <v/>
      </c>
      <c r="N16" s="15" t="str">
        <f t="shared" si="12"/>
        <v/>
      </c>
      <c r="O16" s="15" t="str">
        <f t="shared" si="12"/>
        <v/>
      </c>
      <c r="P16" s="15" t="str">
        <f t="shared" si="12"/>
        <v/>
      </c>
      <c r="Q16" s="15" t="str">
        <f t="shared" si="12"/>
        <v/>
      </c>
      <c r="R16" s="15" t="str">
        <f t="shared" si="12"/>
        <v/>
      </c>
      <c r="S16" s="15" t="str">
        <f t="shared" si="12"/>
        <v/>
      </c>
      <c r="T16" s="15" t="str">
        <f t="shared" si="12"/>
        <v/>
      </c>
      <c r="U16" s="15" t="str">
        <f t="shared" si="12"/>
        <v/>
      </c>
      <c r="V16" s="15" t="str">
        <f t="shared" si="12"/>
        <v/>
      </c>
      <c r="W16" s="15" t="str">
        <f t="shared" si="12"/>
        <v/>
      </c>
      <c r="X16" s="15" t="str">
        <f t="shared" si="12"/>
        <v/>
      </c>
      <c r="Y16" s="15" t="str">
        <f t="shared" si="12"/>
        <v/>
      </c>
      <c r="Z16" s="15" t="str">
        <f t="shared" si="12"/>
        <v/>
      </c>
      <c r="AA16" s="15" t="str">
        <f t="shared" si="12"/>
        <v/>
      </c>
      <c r="AB16" s="15" t="str">
        <f t="shared" si="12"/>
        <v/>
      </c>
    </row>
    <row r="18" spans="2:2" x14ac:dyDescent="0.25">
      <c r="B18" s="40"/>
    </row>
    <row r="19" spans="2:2" x14ac:dyDescent="0.25">
      <c r="B19" s="41"/>
    </row>
  </sheetData>
  <mergeCells count="11">
    <mergeCell ref="AA2:AB2"/>
    <mergeCell ref="C4:F4"/>
    <mergeCell ref="I2:M2"/>
    <mergeCell ref="N3:Q3"/>
    <mergeCell ref="R3:U3"/>
    <mergeCell ref="V3:Z3"/>
    <mergeCell ref="AA3:AB3"/>
    <mergeCell ref="I3:M3"/>
    <mergeCell ref="N2:Q2"/>
    <mergeCell ref="R2:U2"/>
    <mergeCell ref="V2:Z2"/>
  </mergeCells>
  <phoneticPr fontId="10" type="noConversion"/>
  <conditionalFormatting sqref="G6:G16">
    <cfRule type="containsText" dxfId="8" priority="4" operator="containsText" text="In-Progress">
      <formula>NOT(ISERROR(SEARCH("In-Progress",G6)))</formula>
    </cfRule>
    <cfRule type="containsText" dxfId="7" priority="5" operator="containsText" text="Not Started">
      <formula>NOT(ISERROR(SEARCH("Not Started",G6)))</formula>
    </cfRule>
    <cfRule type="containsText" dxfId="6" priority="6" operator="containsText" text="Completed">
      <formula>NOT(ISERROR(SEARCH("Completed",G6)))</formula>
    </cfRule>
  </conditionalFormatting>
  <conditionalFormatting sqref="I6:AB15">
    <cfRule type="expression" dxfId="5" priority="1">
      <formula>AND($H6&gt;0,I$4 &lt;= ($D6+($E6-$D6)*$H6)-WEEKDAY(($D6+($E6-$D6)*$H6),2)+1, I$4 &gt;= $D6 - WEEKDAY($D6,2)+1)</formula>
    </cfRule>
    <cfRule type="expression" dxfId="4" priority="2">
      <formula>AND(I$4&gt;=$D6-(WEEKDAY($D6,2)+1),I$4&lt;=$E6)</formula>
    </cfRule>
    <cfRule type="expression" dxfId="3" priority="3">
      <formula>I$4=(TODAY()-WEEKDAY(TODAY(),2) + 1)</formula>
    </cfRule>
  </conditionalFormatting>
  <conditionalFormatting sqref="J16:AB16">
    <cfRule type="expression" dxfId="2" priority="16">
      <formula>AND($I16&gt;0,I$4 &lt;= ($E16+($F16-$E16)*$I16)-WEEKDAY(($E16+($F16-$E16)*$I16),2)+1, I$4 &gt;= $E16 - WEEKDAY($E16,2)+1)</formula>
    </cfRule>
    <cfRule type="expression" dxfId="1" priority="17">
      <formula>AND(I$4&gt;=$E16-(WEEKDAY($E16,2)+1),I$4&lt;=$F16)</formula>
    </cfRule>
    <cfRule type="expression" dxfId="0" priority="18">
      <formula>I$4=(TODAY()-WEEKDAY(TODAY(),2) + 1)</formula>
    </cfRule>
  </conditionalFormatting>
  <dataValidations count="1">
    <dataValidation type="list" allowBlank="1" showInputMessage="1" showErrorMessage="1" sqref="G6:G16" xr:uid="{E1EFFA11-6BF0-4680-8DED-D32C6CAAB74A}">
      <formula1>"Not Started,In-Progress,Completed"</formula1>
    </dataValidation>
  </dataValidations>
  <pageMargins left="0.7" right="0.7" top="0.75" bottom="0.75" header="0.3" footer="0.3"/>
  <ignoredErrors>
    <ignoredError sqref="A6:A1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f560d29-ee90-480d-9f6c-81a3231e741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B383FD98533941834BEBB0BD358F77" ma:contentTypeVersion="15" ma:contentTypeDescription="Create a new document." ma:contentTypeScope="" ma:versionID="22e72eef847439a2fbe7379f7a5074a9">
  <xsd:schema xmlns:xsd="http://www.w3.org/2001/XMLSchema" xmlns:xs="http://www.w3.org/2001/XMLSchema" xmlns:p="http://schemas.microsoft.com/office/2006/metadata/properties" xmlns:ns3="3f560d29-ee90-480d-9f6c-81a3231e7417" xmlns:ns4="14fd6532-bd5f-4dfb-9a77-a3078f85c391" targetNamespace="http://schemas.microsoft.com/office/2006/metadata/properties" ma:root="true" ma:fieldsID="4464fea942d96d61399bda845e6b8204" ns3:_="" ns4:_="">
    <xsd:import namespace="3f560d29-ee90-480d-9f6c-81a3231e7417"/>
    <xsd:import namespace="14fd6532-bd5f-4dfb-9a77-a3078f85c3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60d29-ee90-480d-9f6c-81a3231e74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fd6532-bd5f-4dfb-9a77-a3078f85c39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864E6C-F731-445B-9A6A-1CFEFD5A2B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656A3-840B-4EAA-B41A-4A111A55C893}">
  <ds:schemaRefs>
    <ds:schemaRef ds:uri="http://schemas.microsoft.com/office/2006/metadata/properties"/>
    <ds:schemaRef ds:uri="http://schemas.microsoft.com/office/infopath/2007/PartnerControls"/>
    <ds:schemaRef ds:uri="3f560d29-ee90-480d-9f6c-81a3231e7417"/>
  </ds:schemaRefs>
</ds:datastoreItem>
</file>

<file path=customXml/itemProps3.xml><?xml version="1.0" encoding="utf-8"?>
<ds:datastoreItem xmlns:ds="http://schemas.openxmlformats.org/officeDocument/2006/customXml" ds:itemID="{B30871E4-2313-409B-B16E-6C7084F11F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560d29-ee90-480d-9f6c-81a3231e7417"/>
    <ds:schemaRef ds:uri="14fd6532-bd5f-4dfb-9a77-a3078f85c3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Navaneethan S</dc:creator>
  <cp:keywords/>
  <dc:description/>
  <cp:lastModifiedBy>NAVANEETHAN S</cp:lastModifiedBy>
  <cp:revision/>
  <dcterms:created xsi:type="dcterms:W3CDTF">2015-06-05T18:17:20Z</dcterms:created>
  <dcterms:modified xsi:type="dcterms:W3CDTF">2024-04-23T05:06:02Z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0x0101009CB383FD98533941834BEBB0BD358F77</vt:lpwstr>
  </property>
</Properties>
</file>