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ago\Documents\UNIVERSIDAD ANDES\QUINTO SEMESTRE\INFRACOMP\Caso 3\"/>
    </mc:Choice>
  </mc:AlternateContent>
  <xr:revisionPtr revIDLastSave="0" documentId="13_ncr:1_{89C610B4-3711-44DA-8626-DE3BD34751D9}" xr6:coauthVersionLast="47" xr6:coauthVersionMax="47" xr10:uidLastSave="{00000000-0000-0000-0000-000000000000}"/>
  <bookViews>
    <workbookView xWindow="28680" yWindow="-120" windowWidth="29040" windowHeight="15720" xr2:uid="{9BA3A9C5-7535-4BBC-B234-FE38986DDD4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3" i="2" s="1"/>
  <c r="D14" i="2" s="1"/>
  <c r="F3" i="2" s="1"/>
  <c r="D9" i="2"/>
  <c r="D6" i="2"/>
  <c r="D5" i="2"/>
  <c r="D12" i="2"/>
  <c r="D7" i="2"/>
  <c r="C3" i="2"/>
</calcChain>
</file>

<file path=xl/sharedStrings.xml><?xml version="1.0" encoding="utf-8"?>
<sst xmlns="http://schemas.openxmlformats.org/spreadsheetml/2006/main" count="16" uniqueCount="15">
  <si>
    <t>Número de Clientes</t>
  </si>
  <si>
    <t>Verificar Firma</t>
  </si>
  <si>
    <t>Calcular Gy</t>
  </si>
  <si>
    <t>Cifrar Consulta</t>
  </si>
  <si>
    <t>Generar código de autenticación</t>
  </si>
  <si>
    <t>Generar Firma</t>
  </si>
  <si>
    <t>Descrifrar Consulta</t>
  </si>
  <si>
    <t>Verificar código de autenticación</t>
  </si>
  <si>
    <t>Tiempo Cliente (ms)</t>
  </si>
  <si>
    <t>Tiempo Servidor (ms)</t>
  </si>
  <si>
    <t>XEM</t>
  </si>
  <si>
    <t>YOK</t>
  </si>
  <si>
    <t>Denom</t>
  </si>
  <si>
    <t>num</t>
  </si>
  <si>
    <t>denom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</si>
</sst>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E+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Cliente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Verificar Firma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Hoja1!$B$4:$B$9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Hoja1!$C$4:$C$9</c:f>
              <c:numCache>
                <c:formatCode>General</c:formatCode>
                <c:ptCount val="6"/>
                <c:pt idx="0">
                  <c:v>34.29</c:v>
                </c:pt>
                <c:pt idx="1">
                  <c:v>50.84</c:v>
                </c:pt>
                <c:pt idx="2">
                  <c:v>167.76</c:v>
                </c:pt>
                <c:pt idx="3">
                  <c:v>260.14999999999998</c:v>
                </c:pt>
                <c:pt idx="4">
                  <c:v>282.10000000000002</c:v>
                </c:pt>
                <c:pt idx="5">
                  <c:v>302.91000000000003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7-494B-94A5-3F26A7AC57BB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Calcular Gy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Hoja1!$B$4:$B$9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Hoja1!$D$4:$D$9</c:f>
              <c:numCache>
                <c:formatCode>General</c:formatCode>
                <c:ptCount val="6"/>
                <c:pt idx="0">
                  <c:v>74.37</c:v>
                </c:pt>
                <c:pt idx="1">
                  <c:v>194.56</c:v>
                </c:pt>
                <c:pt idx="2">
                  <c:v>524.47</c:v>
                </c:pt>
                <c:pt idx="3">
                  <c:v>1140.42</c:v>
                </c:pt>
                <c:pt idx="4">
                  <c:v>5155.8999999999996</c:v>
                </c:pt>
                <c:pt idx="5">
                  <c:v>8478.5499999999993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7-494B-94A5-3F26A7AC57BB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Cifrar Consulta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Hoja1!$B$4:$B$9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Hoja1!$E$4:$E$9</c:f>
              <c:numCache>
                <c:formatCode>General</c:formatCode>
                <c:ptCount val="6"/>
                <c:pt idx="0">
                  <c:v>2.92</c:v>
                </c:pt>
                <c:pt idx="1">
                  <c:v>9.0500000000000007</c:v>
                </c:pt>
                <c:pt idx="2">
                  <c:v>17.739999999999998</c:v>
                </c:pt>
                <c:pt idx="3">
                  <c:v>53.84</c:v>
                </c:pt>
                <c:pt idx="4">
                  <c:v>121.26</c:v>
                </c:pt>
                <c:pt idx="5">
                  <c:v>443.61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7-494B-94A5-3F26A7AC57BB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Generar código de autenticación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Hoja1!$B$4:$B$9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Hoja1!$F$4:$F$9</c:f>
              <c:numCache>
                <c:formatCode>General</c:formatCode>
                <c:ptCount val="6"/>
                <c:pt idx="0">
                  <c:v>1.25</c:v>
                </c:pt>
                <c:pt idx="1">
                  <c:v>1.1499999999999999</c:v>
                </c:pt>
                <c:pt idx="2">
                  <c:v>3.34</c:v>
                </c:pt>
                <c:pt idx="3">
                  <c:v>9.36</c:v>
                </c:pt>
                <c:pt idx="4">
                  <c:v>18.63</c:v>
                </c:pt>
                <c:pt idx="5">
                  <c:v>13.35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7-494B-94A5-3F26A7AC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2086752"/>
        <c:axId val="1152083392"/>
      </c:barChart>
      <c:catAx>
        <c:axId val="11520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2083392"/>
        <c:crosses val="autoZero"/>
        <c:auto val="1"/>
        <c:lblAlgn val="ctr"/>
        <c:lblOffset val="100"/>
        <c:noMultiLvlLbl val="0"/>
      </c:catAx>
      <c:valAx>
        <c:axId val="1152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20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Tiempos Servidor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Hoja1!$C$12</c:f>
              <c:strCache>
                <c:ptCount val="1"/>
                <c:pt idx="0">
                  <c:v>Generar Firma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Hoja1!$B$13:$B$18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Hoja1!$C$13:$C$18</c:f>
              <c:numCache>
                <c:formatCode>General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0.1</c:v>
                </c:pt>
                <c:pt idx="4">
                  <c:v>0.22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7-43A7-9158-1D54F555E2B2}"/>
            </c:ext>
          </c:extLst>
        </c:ser>
        <c:ser>
          <c:idx val="1"/>
          <c:order val="1"/>
          <c:tx>
            <c:strRef>
              <c:f>Hoja1!$D$12</c:f>
              <c:strCache>
                <c:ptCount val="1"/>
                <c:pt idx="0">
                  <c:v>Descrifrar Consulta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Hoja1!$B$13:$B$18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Hoja1!$D$13:$D$18</c:f>
              <c:numCache>
                <c:formatCode>General</c:formatCode>
                <c:ptCount val="6"/>
                <c:pt idx="0">
                  <c:v>0.49</c:v>
                </c:pt>
                <c:pt idx="1">
                  <c:v>0.87</c:v>
                </c:pt>
                <c:pt idx="2">
                  <c:v>1.75</c:v>
                </c:pt>
                <c:pt idx="3">
                  <c:v>4.25</c:v>
                </c:pt>
                <c:pt idx="4">
                  <c:v>10.02</c:v>
                </c:pt>
                <c:pt idx="5">
                  <c:v>26.86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7-43A7-9158-1D54F555E2B2}"/>
            </c:ext>
          </c:extLst>
        </c:ser>
        <c:ser>
          <c:idx val="2"/>
          <c:order val="2"/>
          <c:tx>
            <c:strRef>
              <c:f>Hoja1!$E$12</c:f>
              <c:strCache>
                <c:ptCount val="1"/>
                <c:pt idx="0">
                  <c:v>Verificar código de autenticación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Hoja1!$B$13:$B$18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Hoja1!$E$13:$E$18</c:f>
              <c:numCache>
                <c:formatCode>General</c:formatCode>
                <c:ptCount val="6"/>
                <c:pt idx="0">
                  <c:v>0.76</c:v>
                </c:pt>
                <c:pt idx="1">
                  <c:v>1.82</c:v>
                </c:pt>
                <c:pt idx="2">
                  <c:v>9.94</c:v>
                </c:pt>
                <c:pt idx="3">
                  <c:v>56.45</c:v>
                </c:pt>
                <c:pt idx="4">
                  <c:v>188.75</c:v>
                </c:pt>
                <c:pt idx="5">
                  <c:v>443.61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7-43A7-9158-1D54F555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1389968"/>
        <c:axId val="1251389008"/>
      </c:barChart>
      <c:catAx>
        <c:axId val="12513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389008"/>
        <c:crosses val="autoZero"/>
        <c:auto val="1"/>
        <c:lblAlgn val="ctr"/>
        <c:lblOffset val="100"/>
        <c:noMultiLvlLbl val="0"/>
      </c:catAx>
      <c:valAx>
        <c:axId val="12513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13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1</xdr:row>
      <xdr:rowOff>80010</xdr:rowOff>
    </xdr:from>
    <xdr:to>
      <xdr:col>13</xdr:col>
      <xdr:colOff>396240</xdr:colOff>
      <xdr:row>13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F5AF61-3C77-AC09-C434-F0F56A13D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15</xdr:row>
      <xdr:rowOff>11430</xdr:rowOff>
    </xdr:from>
    <xdr:to>
      <xdr:col>13</xdr:col>
      <xdr:colOff>411480</xdr:colOff>
      <xdr:row>30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2D0353-C686-D06B-2FB3-034E8D1DF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A6D3-5E9C-4162-AFDD-087D3FFBF303}">
  <dimension ref="B2:G18"/>
  <sheetViews>
    <sheetView tabSelected="1" workbookViewId="0">
      <selection activeCell="E19" sqref="E19"/>
    </sheetView>
  </sheetViews>
  <sheetFormatPr baseColWidth="10" defaultRowHeight="14.4" x14ac:dyDescent="0.3"/>
  <cols>
    <col min="2" max="2" width="16.77734375" bestFit="1" customWidth="1"/>
    <col min="5" max="5" width="18.33203125" customWidth="1"/>
    <col min="6" max="6" width="16.6640625" customWidth="1"/>
  </cols>
  <sheetData>
    <row r="2" spans="2:7" ht="21" x14ac:dyDescent="0.3">
      <c r="B2" s="1"/>
      <c r="C2" s="9" t="s">
        <v>8</v>
      </c>
      <c r="D2" s="9"/>
      <c r="E2" s="9"/>
      <c r="F2" s="9"/>
      <c r="G2" s="2"/>
    </row>
    <row r="3" spans="2:7" ht="33" customHeight="1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1"/>
    </row>
    <row r="4" spans="2:7" x14ac:dyDescent="0.3">
      <c r="B4" s="3">
        <v>2</v>
      </c>
      <c r="C4" s="3">
        <v>34.29</v>
      </c>
      <c r="D4" s="3">
        <v>74.37</v>
      </c>
      <c r="E4" s="3">
        <v>2.92</v>
      </c>
      <c r="F4" s="3">
        <v>1.25</v>
      </c>
      <c r="G4" s="1"/>
    </row>
    <row r="5" spans="2:7" x14ac:dyDescent="0.3">
      <c r="B5" s="3">
        <v>4</v>
      </c>
      <c r="C5" s="3">
        <v>50.84</v>
      </c>
      <c r="D5" s="3">
        <v>194.56</v>
      </c>
      <c r="E5" s="3">
        <v>9.0500000000000007</v>
      </c>
      <c r="F5" s="3">
        <v>1.1499999999999999</v>
      </c>
      <c r="G5" s="1"/>
    </row>
    <row r="6" spans="2:7" x14ac:dyDescent="0.3">
      <c r="B6" s="3">
        <v>8</v>
      </c>
      <c r="C6" s="3">
        <v>167.76</v>
      </c>
      <c r="D6" s="3">
        <v>524.47</v>
      </c>
      <c r="E6" s="3">
        <v>17.739999999999998</v>
      </c>
      <c r="F6" s="3">
        <v>3.34</v>
      </c>
      <c r="G6" s="1"/>
    </row>
    <row r="7" spans="2:7" x14ac:dyDescent="0.3">
      <c r="B7" s="3">
        <v>16</v>
      </c>
      <c r="C7" s="3">
        <v>260.14999999999998</v>
      </c>
      <c r="D7" s="3">
        <v>1140.42</v>
      </c>
      <c r="E7" s="3">
        <v>53.84</v>
      </c>
      <c r="F7" s="3">
        <v>9.36</v>
      </c>
      <c r="G7" s="1"/>
    </row>
    <row r="8" spans="2:7" x14ac:dyDescent="0.3">
      <c r="B8" s="3">
        <v>32</v>
      </c>
      <c r="C8" s="3">
        <v>282.10000000000002</v>
      </c>
      <c r="D8" s="3">
        <v>5155.8999999999996</v>
      </c>
      <c r="E8" s="3">
        <v>121.26</v>
      </c>
      <c r="F8" s="3">
        <v>18.63</v>
      </c>
      <c r="G8" s="1"/>
    </row>
    <row r="9" spans="2:7" x14ac:dyDescent="0.3">
      <c r="B9" s="3">
        <v>64</v>
      </c>
      <c r="C9" s="3">
        <v>302.91000000000003</v>
      </c>
      <c r="D9" s="3">
        <v>8478.5499999999993</v>
      </c>
      <c r="E9" s="3">
        <v>443.61</v>
      </c>
      <c r="F9" s="3">
        <v>13.35</v>
      </c>
      <c r="G9" s="1"/>
    </row>
    <row r="11" spans="2:7" ht="21" x14ac:dyDescent="0.3">
      <c r="B11" s="1"/>
      <c r="C11" s="10" t="s">
        <v>9</v>
      </c>
      <c r="D11" s="10"/>
      <c r="E11" s="10"/>
      <c r="F11" s="2"/>
    </row>
    <row r="12" spans="2:7" ht="28.8" x14ac:dyDescent="0.3">
      <c r="B12" s="5" t="s">
        <v>0</v>
      </c>
      <c r="C12" s="5" t="s">
        <v>5</v>
      </c>
      <c r="D12" s="5" t="s">
        <v>6</v>
      </c>
      <c r="E12" s="5" t="s">
        <v>7</v>
      </c>
      <c r="F12" s="1"/>
    </row>
    <row r="13" spans="2:7" x14ac:dyDescent="0.3">
      <c r="B13" s="6">
        <v>2</v>
      </c>
      <c r="C13" s="6">
        <v>0.01</v>
      </c>
      <c r="D13" s="6">
        <v>0.49</v>
      </c>
      <c r="E13" s="6">
        <v>0.76</v>
      </c>
      <c r="F13" s="1"/>
    </row>
    <row r="14" spans="2:7" x14ac:dyDescent="0.3">
      <c r="B14" s="6">
        <v>4</v>
      </c>
      <c r="C14" s="6">
        <v>0.01</v>
      </c>
      <c r="D14" s="6">
        <v>0.87</v>
      </c>
      <c r="E14" s="6">
        <v>1.82</v>
      </c>
      <c r="F14" s="1"/>
    </row>
    <row r="15" spans="2:7" x14ac:dyDescent="0.3">
      <c r="B15" s="6">
        <v>8</v>
      </c>
      <c r="C15" s="6">
        <v>0.02</v>
      </c>
      <c r="D15" s="6">
        <v>1.75</v>
      </c>
      <c r="E15" s="6">
        <v>9.94</v>
      </c>
      <c r="F15" s="1"/>
    </row>
    <row r="16" spans="2:7" x14ac:dyDescent="0.3">
      <c r="B16" s="6">
        <v>16</v>
      </c>
      <c r="C16" s="6">
        <v>0.1</v>
      </c>
      <c r="D16" s="6">
        <v>4.25</v>
      </c>
      <c r="E16" s="6">
        <v>56.45</v>
      </c>
      <c r="F16" s="1"/>
    </row>
    <row r="17" spans="2:6" x14ac:dyDescent="0.3">
      <c r="B17" s="6">
        <v>32</v>
      </c>
      <c r="C17" s="6">
        <v>0.22</v>
      </c>
      <c r="D17" s="6">
        <v>10.02</v>
      </c>
      <c r="E17" s="6">
        <v>188.75</v>
      </c>
      <c r="F17" s="1"/>
    </row>
    <row r="18" spans="2:6" x14ac:dyDescent="0.3">
      <c r="B18" s="6">
        <v>64</v>
      </c>
      <c r="C18" s="6">
        <v>0.34</v>
      </c>
      <c r="D18" s="6">
        <v>26.86</v>
      </c>
      <c r="E18" s="6">
        <v>443.61</v>
      </c>
      <c r="F18" s="1"/>
    </row>
  </sheetData>
  <mergeCells count="2">
    <mergeCell ref="C2:F2"/>
    <mergeCell ref="C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AEBD-8505-4689-B003-EEB74E743BD1}">
  <dimension ref="C3:F14"/>
  <sheetViews>
    <sheetView workbookViewId="0">
      <selection activeCell="D14" sqref="D14"/>
    </sheetView>
  </sheetViews>
  <sheetFormatPr baseColWidth="10" defaultRowHeight="14.4" x14ac:dyDescent="0.3"/>
  <cols>
    <col min="6" max="6" width="16.33203125" bestFit="1" customWidth="1"/>
  </cols>
  <sheetData>
    <row r="3" spans="3:6" x14ac:dyDescent="0.3">
      <c r="C3">
        <f>_xlfn.T.INV(0.05,28+28-2)</f>
        <v>-1.6735649063521589</v>
      </c>
      <c r="F3" s="8">
        <f>_xlfn.T.DIST(D14,54,TRUE)</f>
        <v>2.1405683863587165E-6</v>
      </c>
    </row>
    <row r="5" spans="3:6" x14ac:dyDescent="0.3">
      <c r="C5" t="s">
        <v>10</v>
      </c>
      <c r="D5">
        <f>27*0.018</f>
        <v>0.48599999999999999</v>
      </c>
    </row>
    <row r="6" spans="3:6" x14ac:dyDescent="0.3">
      <c r="C6" t="s">
        <v>11</v>
      </c>
      <c r="D6">
        <f>27*0.027</f>
        <v>0.72899999999999998</v>
      </c>
    </row>
    <row r="7" spans="3:6" x14ac:dyDescent="0.3">
      <c r="C7" t="s">
        <v>12</v>
      </c>
      <c r="D7">
        <f>28+28-2</f>
        <v>54</v>
      </c>
    </row>
    <row r="9" spans="3:6" x14ac:dyDescent="0.3">
      <c r="D9">
        <f>(D5+D6)/D7</f>
        <v>2.2499999999999996E-2</v>
      </c>
    </row>
    <row r="10" spans="3:6" x14ac:dyDescent="0.3">
      <c r="D10" s="7">
        <f>SQRT(D9)</f>
        <v>0.15</v>
      </c>
    </row>
    <row r="12" spans="3:6" x14ac:dyDescent="0.3">
      <c r="C12" t="s">
        <v>13</v>
      </c>
      <c r="D12">
        <f>2.729-2.934</f>
        <v>-0.20500000000000007</v>
      </c>
    </row>
    <row r="13" spans="3:6" x14ac:dyDescent="0.3">
      <c r="C13" t="s">
        <v>14</v>
      </c>
      <c r="D13">
        <f>D10*SQRT(1/14)</f>
        <v>4.0089186286863657E-2</v>
      </c>
    </row>
    <row r="14" spans="3:6" x14ac:dyDescent="0.3">
      <c r="D14">
        <f>D12/D13</f>
        <v>-5.1135984285910547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Navarrete</dc:creator>
  <cp:lastModifiedBy>Santiago Navarrete</cp:lastModifiedBy>
  <dcterms:created xsi:type="dcterms:W3CDTF">2024-05-03T15:39:15Z</dcterms:created>
  <dcterms:modified xsi:type="dcterms:W3CDTF">2024-05-03T23:24:43Z</dcterms:modified>
</cp:coreProperties>
</file>