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61E0AF0-298D-4B17-A4FC-483D687F06F0}" xr6:coauthVersionLast="47" xr6:coauthVersionMax="47" xr10:uidLastSave="{00000000-0000-0000-0000-000000000000}"/>
  <bookViews>
    <workbookView xWindow="-120" yWindow="-120" windowWidth="20730" windowHeight="11160" xr2:uid="{B1EE18BB-6BCD-473E-80E6-92C236AAC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F52" i="1"/>
  <c r="D52" i="1"/>
  <c r="F45" i="1"/>
  <c r="D46" i="1"/>
  <c r="B47" i="1"/>
  <c r="B41" i="1"/>
  <c r="B35" i="1"/>
  <c r="B30" i="1"/>
  <c r="B25" i="1"/>
  <c r="B19" i="1"/>
  <c r="B13" i="1"/>
  <c r="B10" i="1"/>
  <c r="B5" i="1"/>
</calcChain>
</file>

<file path=xl/sharedStrings.xml><?xml version="1.0" encoding="utf-8"?>
<sst xmlns="http://schemas.openxmlformats.org/spreadsheetml/2006/main" count="52" uniqueCount="45">
  <si>
    <t xml:space="preserve">1st Ans </t>
  </si>
  <si>
    <t xml:space="preserve">Loan amount </t>
  </si>
  <si>
    <t xml:space="preserve">annual interest rate </t>
  </si>
  <si>
    <t>loan term</t>
  </si>
  <si>
    <t>PMT</t>
  </si>
  <si>
    <t>2nd Ans</t>
  </si>
  <si>
    <t>principal portion</t>
  </si>
  <si>
    <t>PPMT</t>
  </si>
  <si>
    <t>3rd Ans</t>
  </si>
  <si>
    <t>IPMT</t>
  </si>
  <si>
    <t>4th Ans</t>
  </si>
  <si>
    <t>Loan amount</t>
  </si>
  <si>
    <t>annual interest rate</t>
  </si>
  <si>
    <t>5th Ans</t>
  </si>
  <si>
    <t>Beginning amount</t>
  </si>
  <si>
    <t>ending amount</t>
  </si>
  <si>
    <t>No. of years</t>
  </si>
  <si>
    <t>CAGR</t>
  </si>
  <si>
    <t xml:space="preserve">6th Ans </t>
  </si>
  <si>
    <t>Nominal interest rate</t>
  </si>
  <si>
    <t>no.of compunding yrs</t>
  </si>
  <si>
    <t>EAR</t>
  </si>
  <si>
    <t>7th Ans</t>
  </si>
  <si>
    <t>Annual interest rate</t>
  </si>
  <si>
    <t>Compunding yrs</t>
  </si>
  <si>
    <t>nominal annual rate</t>
  </si>
  <si>
    <t>8th Ans</t>
  </si>
  <si>
    <t>Initial Cost</t>
  </si>
  <si>
    <t>Salvage value</t>
  </si>
  <si>
    <t>Useful years</t>
  </si>
  <si>
    <t>Depreciation expense</t>
  </si>
  <si>
    <t>9th Ans</t>
  </si>
  <si>
    <t>Loan term</t>
  </si>
  <si>
    <t>total monthly payment</t>
  </si>
  <si>
    <t>no.of months</t>
  </si>
  <si>
    <t xml:space="preserve">no of months </t>
  </si>
  <si>
    <t xml:space="preserve">interest portion </t>
  </si>
  <si>
    <t>10th Ans</t>
  </si>
  <si>
    <t>loan amount</t>
  </si>
  <si>
    <t>Interest rate</t>
  </si>
  <si>
    <t>Loan duration</t>
  </si>
  <si>
    <t>Monthly Payment</t>
  </si>
  <si>
    <t>Payment number</t>
  </si>
  <si>
    <t>Principal portion</t>
  </si>
  <si>
    <t xml:space="preserve">  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</si>
</sst>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C73E-CE75-4D1A-849A-25D1FE78408D}">
  <dimension ref="A1:G53"/>
  <sheetViews>
    <sheetView tabSelected="1" topLeftCell="A49" workbookViewId="0">
      <selection activeCell="G53" sqref="G53"/>
    </sheetView>
  </sheetViews>
  <sheetFormatPr defaultRowHeight="15" x14ac:dyDescent="0.25"/>
  <cols>
    <col min="1" max="1" width="20.85546875" customWidth="1"/>
    <col min="2" max="2" width="17.7109375" customWidth="1"/>
    <col min="3" max="3" width="17.42578125" customWidth="1"/>
    <col min="4" max="4" width="17.7109375" customWidth="1"/>
    <col min="5" max="5" width="16.28515625" customWidth="1"/>
    <col min="6" max="6" width="17.140625" customWidth="1"/>
    <col min="7" max="7" width="18.85546875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>
        <v>150000</v>
      </c>
    </row>
    <row r="3" spans="1:2" x14ac:dyDescent="0.25">
      <c r="A3" t="s">
        <v>2</v>
      </c>
      <c r="B3" s="2">
        <v>0.08</v>
      </c>
    </row>
    <row r="4" spans="1:2" x14ac:dyDescent="0.25">
      <c r="A4" t="s">
        <v>3</v>
      </c>
      <c r="B4" s="2">
        <v>0.03</v>
      </c>
    </row>
    <row r="5" spans="1:2" x14ac:dyDescent="0.25">
      <c r="A5" t="s">
        <v>4</v>
      </c>
      <c r="B5" s="3">
        <f>PMT(B3/12, B4*12,-B2)</f>
        <v>418554.21680435759</v>
      </c>
    </row>
    <row r="7" spans="1:2" x14ac:dyDescent="0.25">
      <c r="A7" t="s">
        <v>5</v>
      </c>
    </row>
    <row r="8" spans="1:2" x14ac:dyDescent="0.25">
      <c r="A8" t="s">
        <v>3</v>
      </c>
      <c r="B8">
        <v>3</v>
      </c>
    </row>
    <row r="9" spans="1:2" x14ac:dyDescent="0.25">
      <c r="A9" t="s">
        <v>6</v>
      </c>
      <c r="B9">
        <v>12</v>
      </c>
    </row>
    <row r="10" spans="1:2" x14ac:dyDescent="0.25">
      <c r="A10" t="s">
        <v>7</v>
      </c>
      <c r="B10" s="3">
        <f>PPMT(B3/12, B9, B8*12,-B2)</f>
        <v>3981.0504081187928</v>
      </c>
    </row>
    <row r="12" spans="1:2" x14ac:dyDescent="0.25">
      <c r="A12" t="s">
        <v>8</v>
      </c>
    </row>
    <row r="13" spans="1:2" x14ac:dyDescent="0.25">
      <c r="A13" t="s">
        <v>9</v>
      </c>
      <c r="B13" s="3">
        <f>IPMT(B3/12, B9, B8*12,-B2)</f>
        <v>719.40441109583492</v>
      </c>
    </row>
    <row r="15" spans="1:2" x14ac:dyDescent="0.25">
      <c r="A15" t="s">
        <v>10</v>
      </c>
    </row>
    <row r="16" spans="1:2" x14ac:dyDescent="0.25">
      <c r="A16" t="s">
        <v>11</v>
      </c>
      <c r="B16">
        <v>200000</v>
      </c>
    </row>
    <row r="17" spans="1:2" x14ac:dyDescent="0.25">
      <c r="A17" t="s">
        <v>12</v>
      </c>
      <c r="B17" s="2">
        <v>0.1</v>
      </c>
    </row>
    <row r="18" spans="1:2" x14ac:dyDescent="0.25">
      <c r="A18" t="s">
        <v>3</v>
      </c>
      <c r="B18">
        <v>5</v>
      </c>
    </row>
    <row r="19" spans="1:2" x14ac:dyDescent="0.25">
      <c r="A19" t="s">
        <v>4</v>
      </c>
      <c r="B19" s="3">
        <f>PMT(B17/12, B5*12, -B16)</f>
        <v>1666.6666666666667</v>
      </c>
    </row>
    <row r="21" spans="1:2" x14ac:dyDescent="0.25">
      <c r="A21" t="s">
        <v>13</v>
      </c>
    </row>
    <row r="22" spans="1:2" x14ac:dyDescent="0.25">
      <c r="A22" t="s">
        <v>14</v>
      </c>
      <c r="B22">
        <v>10000</v>
      </c>
    </row>
    <row r="23" spans="1:2" x14ac:dyDescent="0.25">
      <c r="A23" t="s">
        <v>15</v>
      </c>
      <c r="B23">
        <v>15000</v>
      </c>
    </row>
    <row r="24" spans="1:2" x14ac:dyDescent="0.25">
      <c r="A24" t="s">
        <v>16</v>
      </c>
      <c r="B24">
        <v>4</v>
      </c>
    </row>
    <row r="25" spans="1:2" x14ac:dyDescent="0.25">
      <c r="A25" t="s">
        <v>17</v>
      </c>
      <c r="B25" s="3">
        <f>(B23/B22)^(1/B24) - 1</f>
        <v>0.1066819197003217</v>
      </c>
    </row>
    <row r="27" spans="1:2" x14ac:dyDescent="0.25">
      <c r="A27" t="s">
        <v>18</v>
      </c>
    </row>
    <row r="28" spans="1:2" x14ac:dyDescent="0.25">
      <c r="A28" t="s">
        <v>19</v>
      </c>
      <c r="B28">
        <v>0.06</v>
      </c>
    </row>
    <row r="29" spans="1:2" x14ac:dyDescent="0.25">
      <c r="A29" t="s">
        <v>20</v>
      </c>
      <c r="B29">
        <v>4</v>
      </c>
    </row>
    <row r="30" spans="1:2" x14ac:dyDescent="0.25">
      <c r="A30" t="s">
        <v>21</v>
      </c>
      <c r="B30" s="4">
        <f>(1+ B28/B29)^B29 - 1</f>
        <v>6.136355062499943E-2</v>
      </c>
    </row>
    <row r="32" spans="1:2" x14ac:dyDescent="0.25">
      <c r="A32" t="s">
        <v>22</v>
      </c>
    </row>
    <row r="33" spans="1:6" x14ac:dyDescent="0.25">
      <c r="A33" t="s">
        <v>23</v>
      </c>
      <c r="B33" s="5">
        <v>9.5000000000000001E-2</v>
      </c>
    </row>
    <row r="34" spans="1:6" x14ac:dyDescent="0.25">
      <c r="A34" t="s">
        <v>24</v>
      </c>
      <c r="B34">
        <v>12</v>
      </c>
    </row>
    <row r="35" spans="1:6" x14ac:dyDescent="0.25">
      <c r="A35" t="s">
        <v>25</v>
      </c>
      <c r="B35" s="4">
        <f>B34*((1+B33)^(1/B34)-1)</f>
        <v>9.1098411486990827E-2</v>
      </c>
    </row>
    <row r="37" spans="1:6" x14ac:dyDescent="0.25">
      <c r="A37" t="s">
        <v>26</v>
      </c>
    </row>
    <row r="38" spans="1:6" x14ac:dyDescent="0.25">
      <c r="A38" t="s">
        <v>27</v>
      </c>
      <c r="B38">
        <v>50000</v>
      </c>
    </row>
    <row r="39" spans="1:6" x14ac:dyDescent="0.25">
      <c r="A39" t="s">
        <v>28</v>
      </c>
      <c r="B39">
        <v>10000</v>
      </c>
    </row>
    <row r="40" spans="1:6" x14ac:dyDescent="0.25">
      <c r="A40" t="s">
        <v>29</v>
      </c>
      <c r="B40">
        <v>5</v>
      </c>
    </row>
    <row r="41" spans="1:6" x14ac:dyDescent="0.25">
      <c r="A41" t="s">
        <v>30</v>
      </c>
      <c r="B41" s="3">
        <f>(B38-B39)/B40</f>
        <v>8000</v>
      </c>
    </row>
    <row r="43" spans="1:6" x14ac:dyDescent="0.25">
      <c r="A43" t="s">
        <v>31</v>
      </c>
    </row>
    <row r="44" spans="1:6" x14ac:dyDescent="0.25">
      <c r="A44" t="s">
        <v>11</v>
      </c>
      <c r="B44">
        <v>300000</v>
      </c>
      <c r="C44" t="s">
        <v>3</v>
      </c>
      <c r="D44">
        <v>10</v>
      </c>
      <c r="E44" t="s">
        <v>35</v>
      </c>
      <c r="F44">
        <v>60</v>
      </c>
    </row>
    <row r="45" spans="1:6" x14ac:dyDescent="0.25">
      <c r="A45" t="s">
        <v>12</v>
      </c>
      <c r="B45" s="2">
        <v>7.0000000000000007E-2</v>
      </c>
      <c r="C45" t="s">
        <v>34</v>
      </c>
      <c r="D45">
        <v>36</v>
      </c>
      <c r="E45" t="s">
        <v>36</v>
      </c>
      <c r="F45" s="3">
        <f>IPMT(B45/12,F44,D44*12,-B44)</f>
        <v>1040.3991796611519</v>
      </c>
    </row>
    <row r="46" spans="1:6" x14ac:dyDescent="0.25">
      <c r="A46" t="s">
        <v>32</v>
      </c>
      <c r="B46">
        <v>10</v>
      </c>
      <c r="C46" t="s">
        <v>7</v>
      </c>
      <c r="D46" s="3">
        <f>PPMT(B45/12,D45,D44*12,-B44)</f>
        <v>2124.5802854670587</v>
      </c>
    </row>
    <row r="47" spans="1:6" x14ac:dyDescent="0.25">
      <c r="A47" t="s">
        <v>33</v>
      </c>
      <c r="B47" s="3">
        <f>PMT(B45/12, B46*12,-B44)</f>
        <v>3483.2543765587216</v>
      </c>
    </row>
    <row r="49" spans="1:7" x14ac:dyDescent="0.25">
      <c r="A49" t="s">
        <v>37</v>
      </c>
    </row>
    <row r="51" spans="1:7" x14ac:dyDescent="0.25">
      <c r="A51" t="s">
        <v>38</v>
      </c>
      <c r="B51" t="s">
        <v>39</v>
      </c>
      <c r="C51" t="s">
        <v>40</v>
      </c>
      <c r="D51" t="s">
        <v>41</v>
      </c>
      <c r="E51" t="s">
        <v>42</v>
      </c>
      <c r="F51" t="s">
        <v>43</v>
      </c>
      <c r="G51" t="s">
        <v>44</v>
      </c>
    </row>
    <row r="52" spans="1:7" x14ac:dyDescent="0.25">
      <c r="A52">
        <v>150000</v>
      </c>
      <c r="B52" s="2">
        <v>0.08</v>
      </c>
      <c r="C52">
        <v>3</v>
      </c>
      <c r="D52" s="6">
        <f>PMT(B52/12,C52*12,-A52)</f>
        <v>4700.4548192146276</v>
      </c>
      <c r="E52">
        <v>1</v>
      </c>
      <c r="F52" s="3">
        <f>PPMT(B52/12,E52,C52*12,-A52)</f>
        <v>3700.4548192146276</v>
      </c>
      <c r="G52" s="3">
        <f>IPMT(B52/12,E52,C52*12,-A52)</f>
        <v>1000.0000000000001</v>
      </c>
    </row>
    <row r="53" spans="1:7" x14ac:dyDescent="0.25">
      <c r="A53" s="2"/>
      <c r="D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Gayithri Naidu</dc:creator>
  <cp:lastModifiedBy>Gayithri Naidu</cp:lastModifiedBy>
  <dcterms:created xsi:type="dcterms:W3CDTF">2024-03-08T05:35:23Z</dcterms:created>
  <dcterms:modified xsi:type="dcterms:W3CDTF">2024-03-08T08:14:43Z</dcterms:modified>
</cp:coreProperties>
</file>