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 2.0" sheetId="1" r:id="rId4"/>
  </sheets>
  <definedNames/>
  <calcPr/>
</workbook>
</file>

<file path=xl/sharedStrings.xml><?xml version="1.0" encoding="utf-8"?>
<sst xmlns="http://schemas.openxmlformats.org/spreadsheetml/2006/main" count="76" uniqueCount="57">
  <si>
    <t>Q1</t>
  </si>
  <si>
    <t>Calculate the monthly payment for a loan of ₹150,000 with an annual interest rate of 8%
to be repaid over 3 years.</t>
  </si>
  <si>
    <t>INTEREST RATE</t>
  </si>
  <si>
    <t xml:space="preserve">MONTHLY PAYMENT </t>
  </si>
  <si>
    <t xml:space="preserve">LOAN AMOUNT </t>
  </si>
  <si>
    <t>YEARS</t>
  </si>
  <si>
    <t>NO Of PAYMENTS</t>
  </si>
  <si>
    <t>Q2</t>
  </si>
  <si>
    <t xml:space="preserve"> Determine the principal portion of the payment for the 12th month of the loan described
in question 1.
</t>
  </si>
  <si>
    <t xml:space="preserve">PRINCIPAL AMOUNT </t>
  </si>
  <si>
    <t>Q3</t>
  </si>
  <si>
    <t xml:space="preserve">Calculate the interest portion of the payment for the 6th month of the same loan
described in question 1.
</t>
  </si>
  <si>
    <t xml:space="preserve">INTEREST AMOUNT </t>
  </si>
  <si>
    <t>Q4</t>
  </si>
  <si>
    <t>Calculate the EMI for a loan of ₹200,000 with an annual interest rate of 10% to be repaid
over 5 years.</t>
  </si>
  <si>
    <t xml:space="preserve"> INTEREST RATE</t>
  </si>
  <si>
    <t>EMI</t>
  </si>
  <si>
    <t>LOAN AMOUNT</t>
  </si>
  <si>
    <t>NO OF PAYMENTS</t>
  </si>
  <si>
    <t>Q5</t>
  </si>
  <si>
    <t>Calculate the CAGR for an investment that grows from ₹10,000 to ₹15,000 over 4 years.</t>
  </si>
  <si>
    <t xml:space="preserve">CAGR VALUE </t>
  </si>
  <si>
    <t>PRINCIPAL AMOUNT</t>
  </si>
  <si>
    <t>FUTURE VALUE</t>
  </si>
  <si>
    <t>Q6</t>
  </si>
  <si>
    <t xml:space="preserve"> Determine the effective annual interest rate for a nominal annual interest rate of 6%
compounded quarterly.</t>
  </si>
  <si>
    <t>NOMINAL RATE</t>
  </si>
  <si>
    <t>EFFECT RATE</t>
  </si>
  <si>
    <t>COMPOUND PER YEAR (qrtly)</t>
  </si>
  <si>
    <t>Q7</t>
  </si>
  <si>
    <t xml:space="preserve">Calculate the nominal annual interest rate for an effective annual interest rate of 9.5% compounded monthly </t>
  </si>
  <si>
    <t>NOMINAL VALUE</t>
  </si>
  <si>
    <t>COMPOUND PER YEAR (monthly)</t>
  </si>
  <si>
    <t>Q8</t>
  </si>
  <si>
    <t xml:space="preserve">Calculate the straight-line depreciation expense for an asset with an initial cost of ₹50,000, a salvage value of ₹10,000, and a useful life of 5 years. </t>
  </si>
  <si>
    <t>INITIAL COST OF THE ASSET</t>
  </si>
  <si>
    <t xml:space="preserve"> DEPRECIATION  </t>
  </si>
  <si>
    <t>SALVAGE VALUE</t>
  </si>
  <si>
    <t>LIFE OF ASSET(in years)</t>
  </si>
  <si>
    <t>Q9</t>
  </si>
  <si>
    <t>Given a loan of ₹300,000 with an annual interest rate of 7% to be repaid over 10 years,
calculate the total monthly payment, the principal portion of the payment for the 36th
month, and the interest portion of the payment for the 60th month.</t>
  </si>
  <si>
    <t>ANNUAL INTEREST RATE</t>
  </si>
  <si>
    <t>MONTLY PAYMENT</t>
  </si>
  <si>
    <t>TIME PERIOD(in years)</t>
  </si>
  <si>
    <t>INTEREST AMOUNT</t>
  </si>
  <si>
    <t>NO OF PAYMENTS(total)</t>
  </si>
  <si>
    <t>YEAR(for 36th month)</t>
  </si>
  <si>
    <t>YEAR( for 60th month)</t>
  </si>
  <si>
    <t>Q10</t>
  </si>
  <si>
    <t>Design a financial model that calculates the monthly payment for a mortgage loan based
on user inputs for loan amount, interest rate, and duration. Include separate cells to
display the principal and interest portions of each payment using PPMT and IPMT
functions.</t>
  </si>
  <si>
    <t>PARTICULARS\AMOUNT</t>
  </si>
  <si>
    <t>YEAR 1</t>
  </si>
  <si>
    <t>YEAR 2</t>
  </si>
  <si>
    <t>YEAR 3</t>
  </si>
  <si>
    <t>YEAR 4</t>
  </si>
  <si>
    <t>YEAR 5</t>
  </si>
  <si>
    <t>MONTHLY PAYMENT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</si>
</sst>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3">
    <font>
      <sz val="10.0"/>
      <color rgb="FF000000"/>
      <name val="Arial"/>
      <scheme val="minor"/>
    </font>
    <font>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right"/>
    </xf>
    <xf borderId="0" fillId="2" fontId="1" numFmtId="0" xfId="0" applyFill="1" applyFont="1"/>
    <xf borderId="0" fillId="0" fontId="1" numFmtId="0" xfId="0" applyFont="1"/>
    <xf borderId="0" fillId="0" fontId="1" numFmtId="9" xfId="0" applyFont="1" applyNumberFormat="1"/>
    <xf borderId="1" fillId="0" fontId="1" numFmtId="0" xfId="0" applyBorder="1" applyFont="1"/>
    <xf borderId="1" fillId="0" fontId="1" numFmtId="164" xfId="0" applyBorder="1" applyFont="1" applyNumberFormat="1"/>
    <xf borderId="0" fillId="0" fontId="1" numFmtId="164" xfId="0" applyAlignment="1" applyFont="1" applyNumberFormat="1">
      <alignment horizontal="right"/>
    </xf>
    <xf borderId="0" fillId="0" fontId="1" numFmtId="9" xfId="0" applyAlignment="1" applyFont="1" applyNumberFormat="1">
      <alignment horizontal="right"/>
    </xf>
    <xf borderId="1" fillId="0" fontId="1" numFmtId="10" xfId="0" applyBorder="1" applyFont="1" applyNumberFormat="1"/>
    <xf borderId="0" fillId="0" fontId="1" numFmtId="164" xfId="0" applyAlignment="1" applyFont="1" applyNumberFormat="1">
      <alignment horizontal="right" readingOrder="0"/>
    </xf>
    <xf borderId="0" fillId="0" fontId="1" numFmtId="0" xfId="0" applyAlignment="1" applyFont="1">
      <alignment horizontal="right" readingOrder="0"/>
    </xf>
    <xf borderId="0" fillId="0" fontId="2" numFmtId="0" xfId="0" applyAlignment="1" applyFont="1">
      <alignment horizontal="right" readingOrder="0"/>
    </xf>
    <xf borderId="0" fillId="2" fontId="2" numFmtId="0" xfId="0" applyAlignment="1" applyFont="1">
      <alignment readingOrder="0"/>
    </xf>
    <xf borderId="0" fillId="0" fontId="2" numFmtId="0" xfId="0" applyAlignment="1" applyFont="1">
      <alignment readingOrder="0"/>
    </xf>
    <xf borderId="0" fillId="0" fontId="2" numFmtId="9" xfId="0" applyAlignment="1" applyFont="1" applyNumberFormat="1">
      <alignment horizontal="right" readingOrder="0"/>
    </xf>
    <xf borderId="1" fillId="0" fontId="2" numFmtId="0" xfId="0" applyAlignment="1" applyBorder="1" applyFont="1">
      <alignment readingOrder="0"/>
    </xf>
    <xf borderId="1" fillId="0" fontId="2" numFmtId="10" xfId="0" applyAlignment="1" applyBorder="1" applyFont="1" applyNumberFormat="1">
      <alignment horizontal="right" readingOrder="0"/>
    </xf>
    <xf borderId="0" fillId="0" fontId="2" numFmtId="10" xfId="0" applyAlignment="1" applyFont="1" applyNumberFormat="1">
      <alignment horizontal="right" readingOrder="0"/>
    </xf>
    <xf borderId="0" fillId="0" fontId="2" numFmtId="164" xfId="0" applyAlignment="1" applyFont="1" applyNumberFormat="1">
      <alignment horizontal="right" readingOrder="0"/>
    </xf>
    <xf borderId="1" fillId="0" fontId="2" numFmtId="164" xfId="0" applyBorder="1" applyFont="1" applyNumberFormat="1"/>
    <xf borderId="0" fillId="0" fontId="2" numFmtId="164" xfId="0" applyAlignment="1" applyFont="1" applyNumberFormat="1">
      <alignment readingOrder="0"/>
    </xf>
    <xf borderId="1" fillId="0" fontId="2" numFmtId="164" xfId="0" applyAlignment="1" applyBorder="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7.5"/>
    <col customWidth="1" min="3" max="3" width="17.63"/>
    <col customWidth="1" min="4" max="4" width="17.13"/>
    <col customWidth="1" min="5" max="5" width="21.38"/>
    <col customWidth="1" min="6" max="6" width="17.75"/>
    <col customWidth="1" min="7" max="7" width="24.75"/>
  </cols>
  <sheetData>
    <row r="1" ht="15.75" customHeight="1">
      <c r="A1" s="1" t="s">
        <v>0</v>
      </c>
      <c r="B1" s="2" t="s">
        <v>1</v>
      </c>
    </row>
    <row r="2" ht="15.75" customHeight="1">
      <c r="B2" s="3" t="s">
        <v>2</v>
      </c>
      <c r="C2" s="4">
        <v>0.08</v>
      </c>
      <c r="E2" s="5" t="s">
        <v>3</v>
      </c>
      <c r="F2" s="6">
        <f>PMT(C2/12,C5,C3)</f>
        <v>-4700.454819</v>
      </c>
    </row>
    <row r="3" ht="15.75" customHeight="1">
      <c r="B3" s="3" t="s">
        <v>4</v>
      </c>
      <c r="C3" s="7">
        <v>150000.0</v>
      </c>
    </row>
    <row r="4" ht="15.75" customHeight="1">
      <c r="B4" s="3" t="s">
        <v>5</v>
      </c>
      <c r="C4" s="3">
        <v>3.0</v>
      </c>
    </row>
    <row r="5" ht="15.75" customHeight="1">
      <c r="B5" s="3" t="s">
        <v>6</v>
      </c>
      <c r="C5" s="3">
        <v>36.0</v>
      </c>
    </row>
    <row r="6" ht="15.75" customHeight="1"/>
    <row r="7" ht="15.75" customHeight="1">
      <c r="A7" s="1" t="s">
        <v>7</v>
      </c>
      <c r="B7" s="2" t="s">
        <v>8</v>
      </c>
    </row>
    <row r="8" ht="15.75" customHeight="1">
      <c r="B8" s="3" t="s">
        <v>2</v>
      </c>
      <c r="C8" s="4">
        <v>0.08</v>
      </c>
      <c r="E8" s="5" t="s">
        <v>9</v>
      </c>
      <c r="F8" s="6">
        <f>ppmt(C8/12,C10,C11,C9)</f>
        <v>-3700.454819</v>
      </c>
    </row>
    <row r="9" ht="15.75" customHeight="1">
      <c r="B9" s="3" t="s">
        <v>4</v>
      </c>
      <c r="C9" s="7">
        <v>150000.0</v>
      </c>
    </row>
    <row r="10" ht="15.75" customHeight="1">
      <c r="B10" s="3" t="s">
        <v>5</v>
      </c>
      <c r="C10" s="3">
        <v>1.0</v>
      </c>
    </row>
    <row r="11" ht="15.75" customHeight="1">
      <c r="B11" s="3" t="s">
        <v>6</v>
      </c>
      <c r="C11" s="3">
        <v>36.0</v>
      </c>
    </row>
    <row r="12" ht="15.75" customHeight="1"/>
    <row r="13" ht="15.75" customHeight="1">
      <c r="A13" s="1" t="s">
        <v>10</v>
      </c>
      <c r="B13" s="2" t="s">
        <v>11</v>
      </c>
    </row>
    <row r="14" ht="15.75" customHeight="1">
      <c r="B14" s="3" t="s">
        <v>2</v>
      </c>
      <c r="C14" s="4">
        <v>0.08</v>
      </c>
      <c r="E14" s="5" t="s">
        <v>12</v>
      </c>
      <c r="F14" s="6">
        <f>IPMT(C14/12,C16,C17,C15,)</f>
        <v>-1000</v>
      </c>
    </row>
    <row r="15" ht="15.75" customHeight="1">
      <c r="B15" s="3" t="s">
        <v>4</v>
      </c>
      <c r="C15" s="7">
        <v>150000.0</v>
      </c>
    </row>
    <row r="16" ht="15.75" customHeight="1">
      <c r="B16" s="3" t="s">
        <v>5</v>
      </c>
      <c r="C16" s="3">
        <v>1.0</v>
      </c>
    </row>
    <row r="17" ht="15.75" customHeight="1">
      <c r="B17" s="3" t="s">
        <v>6</v>
      </c>
      <c r="C17" s="3">
        <v>6.0</v>
      </c>
    </row>
    <row r="18" ht="15.75" customHeight="1">
      <c r="B18" s="3"/>
      <c r="C18" s="3"/>
    </row>
    <row r="19" ht="15.75" customHeight="1">
      <c r="A19" s="1" t="s">
        <v>13</v>
      </c>
      <c r="B19" s="2" t="s">
        <v>14</v>
      </c>
    </row>
    <row r="20" ht="15.75" customHeight="1">
      <c r="B20" s="3" t="s">
        <v>15</v>
      </c>
      <c r="C20" s="8">
        <v>0.1</v>
      </c>
      <c r="E20" s="5" t="s">
        <v>16</v>
      </c>
      <c r="F20" s="6">
        <f>pmt(C20/12,C23,C21)</f>
        <v>-4249.408942</v>
      </c>
    </row>
    <row r="21" ht="15.75" customHeight="1">
      <c r="B21" s="3" t="s">
        <v>17</v>
      </c>
      <c r="C21" s="7">
        <v>200000.0</v>
      </c>
    </row>
    <row r="22" ht="15.75" customHeight="1">
      <c r="B22" s="3" t="s">
        <v>5</v>
      </c>
      <c r="C22" s="1">
        <v>5.0</v>
      </c>
    </row>
    <row r="23" ht="15.75" customHeight="1">
      <c r="B23" s="3" t="s">
        <v>18</v>
      </c>
      <c r="C23" s="1">
        <v>60.0</v>
      </c>
    </row>
    <row r="24" ht="15.75" customHeight="1">
      <c r="B24" s="3"/>
      <c r="C24" s="1"/>
    </row>
    <row r="25" ht="15.75" customHeight="1">
      <c r="A25" s="1" t="s">
        <v>19</v>
      </c>
      <c r="B25" s="2" t="s">
        <v>20</v>
      </c>
    </row>
    <row r="26" ht="15.75" customHeight="1">
      <c r="B26" s="3" t="s">
        <v>5</v>
      </c>
      <c r="C26" s="1">
        <v>4.0</v>
      </c>
      <c r="E26" s="5" t="s">
        <v>21</v>
      </c>
      <c r="F26" s="9">
        <f>RRI(C26,C27,C28)</f>
        <v>0.1066819197</v>
      </c>
    </row>
    <row r="27" ht="15.75" customHeight="1">
      <c r="B27" s="3" t="s">
        <v>22</v>
      </c>
      <c r="C27" s="10">
        <v>10000.0</v>
      </c>
    </row>
    <row r="28" ht="15.75" customHeight="1">
      <c r="B28" s="3" t="s">
        <v>23</v>
      </c>
      <c r="C28" s="10">
        <v>15000.0</v>
      </c>
    </row>
    <row r="29" ht="15.75" customHeight="1">
      <c r="B29" s="3"/>
      <c r="C29" s="11"/>
    </row>
    <row r="30" ht="15.75" customHeight="1">
      <c r="A30" s="12" t="s">
        <v>24</v>
      </c>
      <c r="B30" s="13" t="s">
        <v>25</v>
      </c>
    </row>
    <row r="31" ht="15.75" customHeight="1">
      <c r="B31" s="14" t="s">
        <v>26</v>
      </c>
      <c r="C31" s="15">
        <v>0.06</v>
      </c>
    </row>
    <row r="32" ht="15.75" customHeight="1">
      <c r="B32" s="16" t="s">
        <v>27</v>
      </c>
      <c r="C32" s="17">
        <f>EFFECT(C31,C33)</f>
        <v>0.06136355062</v>
      </c>
    </row>
    <row r="33" ht="15.75" customHeight="1">
      <c r="B33" s="14" t="s">
        <v>28</v>
      </c>
      <c r="C33" s="12">
        <v>4.0</v>
      </c>
    </row>
    <row r="34" ht="15.75" customHeight="1">
      <c r="B34" s="14"/>
      <c r="C34" s="12"/>
    </row>
    <row r="35" ht="15.75" customHeight="1">
      <c r="A35" s="12" t="s">
        <v>29</v>
      </c>
      <c r="B35" s="13" t="s">
        <v>30</v>
      </c>
    </row>
    <row r="36" ht="15.75" customHeight="1">
      <c r="B36" s="14" t="s">
        <v>27</v>
      </c>
      <c r="C36" s="18">
        <v>0.095</v>
      </c>
    </row>
    <row r="37" ht="15.75" customHeight="1">
      <c r="B37" s="16" t="s">
        <v>31</v>
      </c>
      <c r="C37" s="17">
        <f>NOMINAL(C36,C38)</f>
        <v>0.09109841149</v>
      </c>
    </row>
    <row r="38" ht="15.75" customHeight="1">
      <c r="B38" s="14" t="s">
        <v>32</v>
      </c>
      <c r="C38" s="12">
        <v>12.0</v>
      </c>
    </row>
    <row r="39" ht="15.75" customHeight="1">
      <c r="B39" s="14"/>
      <c r="C39" s="12"/>
    </row>
    <row r="40" ht="15.75" customHeight="1">
      <c r="A40" s="12" t="s">
        <v>33</v>
      </c>
      <c r="B40" s="13" t="s">
        <v>34</v>
      </c>
    </row>
    <row r="41" ht="15.75" customHeight="1">
      <c r="B41" s="14" t="s">
        <v>35</v>
      </c>
      <c r="C41" s="19">
        <v>50000.0</v>
      </c>
      <c r="E41" s="16" t="s">
        <v>36</v>
      </c>
      <c r="F41" s="20">
        <f>SLN(C41,C42,C43)</f>
        <v>8000</v>
      </c>
    </row>
    <row r="42" ht="15.75" customHeight="1">
      <c r="B42" s="14" t="s">
        <v>37</v>
      </c>
      <c r="C42" s="21">
        <v>10000.0</v>
      </c>
      <c r="D42" s="12"/>
    </row>
    <row r="43" ht="15.75" customHeight="1">
      <c r="B43" s="14" t="s">
        <v>38</v>
      </c>
      <c r="C43" s="14">
        <v>5.0</v>
      </c>
      <c r="D43" s="12"/>
    </row>
    <row r="44" ht="15.75" customHeight="1">
      <c r="B44" s="14"/>
      <c r="C44" s="14"/>
      <c r="D44" s="12"/>
    </row>
    <row r="45" ht="15.75" customHeight="1">
      <c r="B45" s="14"/>
      <c r="C45" s="14"/>
      <c r="D45" s="12"/>
    </row>
    <row r="46" ht="15.75" customHeight="1">
      <c r="A46" s="12" t="s">
        <v>39</v>
      </c>
      <c r="B46" s="13" t="s">
        <v>40</v>
      </c>
    </row>
    <row r="47" ht="15.75" customHeight="1">
      <c r="B47" s="14" t="s">
        <v>41</v>
      </c>
      <c r="C47" s="15">
        <v>0.07</v>
      </c>
      <c r="E47" s="16" t="s">
        <v>42</v>
      </c>
      <c r="F47" s="20">
        <f>pmt(C47/12,C50,C49,)</f>
        <v>-3483.254377</v>
      </c>
    </row>
    <row r="48" ht="15.75" customHeight="1">
      <c r="B48" s="14" t="s">
        <v>43</v>
      </c>
      <c r="C48" s="12">
        <v>10.0</v>
      </c>
      <c r="E48" s="16" t="s">
        <v>9</v>
      </c>
      <c r="F48" s="20">
        <f>PPMT(C47/12,C51,C50,C49)</f>
        <v>-1753.534656</v>
      </c>
    </row>
    <row r="49" ht="15.75" customHeight="1">
      <c r="B49" s="14" t="s">
        <v>17</v>
      </c>
      <c r="C49" s="19">
        <v>300000.0</v>
      </c>
      <c r="E49" s="16" t="s">
        <v>44</v>
      </c>
      <c r="F49" s="20">
        <f>IPMT(C47/12,C52,C50,C49)</f>
        <v>-1709.202147</v>
      </c>
    </row>
    <row r="50" ht="15.75" customHeight="1">
      <c r="B50" s="14" t="s">
        <v>45</v>
      </c>
      <c r="C50" s="12">
        <v>120.0</v>
      </c>
    </row>
    <row r="51" ht="15.75" customHeight="1">
      <c r="B51" s="14" t="s">
        <v>46</v>
      </c>
      <c r="C51" s="12">
        <v>3.0</v>
      </c>
    </row>
    <row r="52" ht="15.75" customHeight="1">
      <c r="B52" s="14" t="s">
        <v>47</v>
      </c>
      <c r="C52" s="12">
        <v>5.0</v>
      </c>
    </row>
    <row r="53" ht="15.75" customHeight="1">
      <c r="B53" s="14"/>
      <c r="C53" s="12"/>
    </row>
    <row r="54" ht="15.75" customHeight="1">
      <c r="B54" s="14"/>
      <c r="C54" s="12"/>
    </row>
    <row r="55" ht="15.75" customHeight="1">
      <c r="A55" s="12" t="s">
        <v>48</v>
      </c>
      <c r="B55" s="13" t="s">
        <v>49</v>
      </c>
      <c r="H55" s="14"/>
    </row>
    <row r="56" ht="15.75" customHeight="1">
      <c r="B56" s="14" t="s">
        <v>41</v>
      </c>
      <c r="C56" s="15">
        <v>0.12</v>
      </c>
      <c r="D56" s="15">
        <v>0.12</v>
      </c>
      <c r="E56" s="15">
        <v>0.12</v>
      </c>
      <c r="F56" s="15">
        <v>0.12</v>
      </c>
      <c r="G56" s="15">
        <v>0.12</v>
      </c>
    </row>
    <row r="57" ht="15.75" customHeight="1">
      <c r="B57" s="14" t="s">
        <v>43</v>
      </c>
      <c r="C57" s="12">
        <v>1.0</v>
      </c>
      <c r="D57" s="12">
        <v>2.0</v>
      </c>
      <c r="E57" s="12">
        <v>3.0</v>
      </c>
      <c r="F57" s="12">
        <v>4.0</v>
      </c>
      <c r="G57" s="12">
        <v>5.0</v>
      </c>
    </row>
    <row r="58" ht="15.75" customHeight="1">
      <c r="B58" s="14" t="s">
        <v>17</v>
      </c>
      <c r="C58" s="19">
        <v>2500000.0</v>
      </c>
      <c r="D58" s="19">
        <v>2500000.0</v>
      </c>
      <c r="E58" s="19">
        <v>2500000.0</v>
      </c>
      <c r="F58" s="19">
        <v>2500000.0</v>
      </c>
      <c r="G58" s="19">
        <v>2500000.0</v>
      </c>
    </row>
    <row r="59" ht="15.75" customHeight="1">
      <c r="B59" s="14" t="s">
        <v>18</v>
      </c>
      <c r="C59" s="12">
        <v>60.0</v>
      </c>
      <c r="D59" s="12">
        <v>60.0</v>
      </c>
      <c r="E59" s="12">
        <v>60.0</v>
      </c>
      <c r="F59" s="12">
        <v>60.0</v>
      </c>
      <c r="G59" s="12">
        <v>60.0</v>
      </c>
    </row>
    <row r="60" ht="15.75" customHeight="1"/>
    <row r="61" ht="15.75" customHeight="1">
      <c r="B61" s="16" t="s">
        <v>50</v>
      </c>
      <c r="C61" s="16" t="s">
        <v>51</v>
      </c>
      <c r="D61" s="16" t="s">
        <v>52</v>
      </c>
      <c r="E61" s="16" t="s">
        <v>53</v>
      </c>
      <c r="F61" s="16" t="s">
        <v>54</v>
      </c>
      <c r="G61" s="16" t="s">
        <v>55</v>
      </c>
    </row>
    <row r="62" ht="15.75" customHeight="1">
      <c r="B62" s="16" t="s">
        <v>56</v>
      </c>
      <c r="C62" s="22">
        <f t="shared" ref="C62:G62" si="1">PMT(C56/12,C59,C58)</f>
        <v>-55611.11921</v>
      </c>
      <c r="D62" s="22">
        <f t="shared" si="1"/>
        <v>-55611.11921</v>
      </c>
      <c r="E62" s="22">
        <f t="shared" si="1"/>
        <v>-55611.11921</v>
      </c>
      <c r="F62" s="22">
        <f t="shared" si="1"/>
        <v>-55611.11921</v>
      </c>
      <c r="G62" s="22">
        <f t="shared" si="1"/>
        <v>-55611.11921</v>
      </c>
    </row>
    <row r="63" ht="15.75" customHeight="1">
      <c r="B63" s="16" t="s">
        <v>12</v>
      </c>
      <c r="C63" s="22">
        <f t="shared" ref="C63:D63" si="2">IPMT(C56/12,C57,C59,C58)</f>
        <v>-25000</v>
      </c>
      <c r="D63" s="22">
        <f t="shared" si="2"/>
        <v>-24693.88881</v>
      </c>
      <c r="E63" s="22">
        <f>ipmt(E56/12,E57,E59,E58)</f>
        <v>-24384.7165</v>
      </c>
      <c r="F63" s="22">
        <f t="shared" ref="F63:G63" si="3">IPMT(F56/12,F57,F59,F58)</f>
        <v>-24072.45248</v>
      </c>
      <c r="G63" s="22">
        <f t="shared" si="3"/>
        <v>-23757.06581</v>
      </c>
    </row>
    <row r="64" ht="15.75" customHeight="1">
      <c r="B64" s="16" t="s">
        <v>9</v>
      </c>
      <c r="C64" s="22">
        <f t="shared" ref="C64:G64" si="4">PPMT(C56/12,C57,C59,C58)</f>
        <v>-30611.11921</v>
      </c>
      <c r="D64" s="22">
        <f t="shared" si="4"/>
        <v>-30917.2304</v>
      </c>
      <c r="E64" s="22">
        <f t="shared" si="4"/>
        <v>-31226.40271</v>
      </c>
      <c r="F64" s="22">
        <f t="shared" si="4"/>
        <v>-31538.66674</v>
      </c>
      <c r="G64" s="22">
        <f t="shared" si="4"/>
        <v>-31854.0534</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0">
    <mergeCell ref="B40:G40"/>
    <mergeCell ref="B46:G46"/>
    <mergeCell ref="B55:G55"/>
    <mergeCell ref="B1:F1"/>
    <mergeCell ref="B7:F7"/>
    <mergeCell ref="B13:F13"/>
    <mergeCell ref="B19:F19"/>
    <mergeCell ref="B25:F25"/>
    <mergeCell ref="B30:G30"/>
    <mergeCell ref="B35:G35"/>
  </mergeCells>
  <drawing r:id="rId1"/>
</worksheet>
</file>