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mc:AlternateContent xmlns:mc="http://schemas.openxmlformats.org/markup-compatibility/2006">
    <mc:Choice Requires="x15">
      <x15ac:absPath xmlns:x15ac="http://schemas.microsoft.com/office/spreadsheetml/2010/11/ac" url="D:\"/>
    </mc:Choice>
  </mc:AlternateContent>
  <xr:revisionPtr revIDLastSave="0" documentId="13_ncr:1_{4D5DF937-F75E-4726-A96B-C7F01F3A820F}"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mer centre report" sheetId="5" r:id="rId2"/>
    <sheet name="Assets" sheetId="4" r:id="rId3"/>
    <sheet name="pivot" sheetId="6" r:id="rId4"/>
  </sheets>
  <externalReferences>
    <externalReference r:id="rId5"/>
  </externalReferences>
  <definedNames>
    <definedName name="_xlnm._FilterDatabase" localSheetId="0" hidden="1">Data!$B$3:$H$1003</definedName>
    <definedName name="_xlcn.WorksheetConnection_callcentredataexcelportfolioproject.xlsxcalls1" hidden="1">calls[]</definedName>
    <definedName name="_xlcn.WorksheetConnection_callcentredataexcelportfolioproject.xlsxcustomers1" hidden="1">customers[]</definedName>
    <definedName name="naveen">"Representative"</definedName>
    <definedName name="Slicer_Representativ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 centre data-excel-portfolio-project.xlsx!customers"/>
          <x15:modelTable id="calls" name="calls" connection="WorksheetConnection_call centre 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52" i="6" l="1"/>
  <c r="S55" i="6" a="1"/>
  <c r="S55" i="6" s="1"/>
  <c r="N18" i="5"/>
  <c r="N19" i="5"/>
  <c r="N20" i="5"/>
  <c r="N21" i="5"/>
  <c r="N22" i="5"/>
  <c r="N23" i="5"/>
  <c r="N24" i="5"/>
  <c r="N25" i="5"/>
  <c r="N26" i="5"/>
  <c r="N27" i="5"/>
  <c r="N28" i="5"/>
  <c r="N29" i="5"/>
  <c r="N30" i="5"/>
  <c r="N31" i="5"/>
  <c r="N32" i="5"/>
  <c r="N33" i="5"/>
  <c r="N34" i="5"/>
  <c r="N17" i="5"/>
  <c r="H55" i="6" a="1"/>
  <c r="H55" i="6" s="1"/>
  <c r="O16" i="5" a="1"/>
  <c r="O16" i="5" s="1"/>
  <c r="O18" i="5"/>
  <c r="P18" i="5"/>
  <c r="Q18" i="5"/>
  <c r="R18" i="5"/>
  <c r="S18" i="5"/>
  <c r="T18" i="5"/>
  <c r="O19" i="5"/>
  <c r="P19" i="5"/>
  <c r="Q19" i="5"/>
  <c r="R19" i="5"/>
  <c r="S19" i="5"/>
  <c r="T19" i="5"/>
  <c r="O20" i="5"/>
  <c r="P20" i="5"/>
  <c r="Q20" i="5"/>
  <c r="R20" i="5"/>
  <c r="S20" i="5"/>
  <c r="T20" i="5"/>
  <c r="O21" i="5"/>
  <c r="P21" i="5"/>
  <c r="Q21" i="5"/>
  <c r="R21" i="5"/>
  <c r="S21" i="5"/>
  <c r="T21" i="5"/>
  <c r="O23" i="5"/>
  <c r="P23" i="5"/>
  <c r="Q23" i="5"/>
  <c r="R23" i="5"/>
  <c r="S23" i="5"/>
  <c r="T23" i="5"/>
  <c r="O24" i="5"/>
  <c r="P24" i="5"/>
  <c r="Q24" i="5"/>
  <c r="R24" i="5"/>
  <c r="S24" i="5"/>
  <c r="T24" i="5"/>
  <c r="O25" i="5"/>
  <c r="P25" i="5"/>
  <c r="Q25" i="5"/>
  <c r="R25" i="5"/>
  <c r="S25" i="5"/>
  <c r="T25" i="5"/>
  <c r="O26" i="5"/>
  <c r="P26" i="5"/>
  <c r="Q26" i="5"/>
  <c r="R26" i="5"/>
  <c r="S26" i="5"/>
  <c r="T26" i="5"/>
  <c r="O27" i="5"/>
  <c r="P27" i="5"/>
  <c r="Q27" i="5"/>
  <c r="R27" i="5"/>
  <c r="S27" i="5"/>
  <c r="T27" i="5"/>
  <c r="O28" i="5"/>
  <c r="P28" i="5"/>
  <c r="Q28" i="5"/>
  <c r="R28" i="5"/>
  <c r="S28" i="5"/>
  <c r="T28" i="5"/>
  <c r="O30" i="5"/>
  <c r="P30" i="5"/>
  <c r="Q30" i="5"/>
  <c r="R30" i="5"/>
  <c r="S30" i="5"/>
  <c r="T30" i="5"/>
  <c r="O31" i="5"/>
  <c r="P31" i="5"/>
  <c r="Q31" i="5"/>
  <c r="R31" i="5"/>
  <c r="S31" i="5"/>
  <c r="T31" i="5"/>
  <c r="O32" i="5"/>
  <c r="P32" i="5"/>
  <c r="Q32" i="5"/>
  <c r="R32" i="5"/>
  <c r="S32" i="5"/>
  <c r="T32" i="5"/>
  <c r="O33" i="5"/>
  <c r="P33" i="5"/>
  <c r="Q33" i="5"/>
  <c r="R33" i="5"/>
  <c r="S33" i="5"/>
  <c r="T33" i="5"/>
  <c r="O34" i="5"/>
  <c r="P34" i="5"/>
  <c r="Q34" i="5"/>
  <c r="R34" i="5"/>
  <c r="S34" i="5"/>
  <c r="T34" i="5"/>
  <c r="N114" i="6" a="1"/>
  <c r="N114" i="6" s="1"/>
  <c r="L52"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W55" i="6" l="1"/>
  <c r="W59" i="6"/>
  <c r="W58" i="6"/>
  <c r="W56" i="6"/>
  <c r="V58" i="6"/>
  <c r="V55" i="6"/>
  <c r="V59" i="6"/>
  <c r="V57" i="6"/>
  <c r="W57" i="6"/>
  <c r="V56" i="6"/>
  <c r="L56" i="6"/>
  <c r="K58" i="6"/>
  <c r="K57" i="6"/>
  <c r="K56" i="6"/>
  <c r="L58" i="6"/>
  <c r="L55" i="6"/>
  <c r="L59" i="6"/>
  <c r="K55" i="6"/>
  <c r="L57" i="6"/>
  <c r="K5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066C61-238D-4730-8CAF-1FBE46E4B2F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8A04437-DB47-4328-91B0-11E0AFA203B5}" name="WorksheetConnection_call centre data-excel-portfolio-project.xlsx!calls" type="102" refreshedVersion="8" minRefreshableVersion="5">
    <extLst>
      <ext xmlns:x15="http://schemas.microsoft.com/office/spreadsheetml/2010/11/main" uri="{DE250136-89BD-433C-8126-D09CA5730AF9}">
        <x15:connection id="calls" autoDelete="1">
          <x15:rangePr sourceName="_xlcn.WorksheetConnection_callcentredataexcelportfolioproject.xlsxcalls1"/>
        </x15:connection>
      </ext>
    </extLst>
  </connection>
  <connection id="3" xr16:uid="{E73073DF-2DBB-4BC8-83A3-B2C745575CA8}" name="WorksheetConnection_call centre data-excel-portfolio-project.xlsx!customers" type="102" refreshedVersion="8" minRefreshableVersion="5">
    <extLst>
      <ext xmlns:x15="http://schemas.microsoft.com/office/spreadsheetml/2010/11/main" uri="{DE250136-89BD-433C-8126-D09CA5730AF9}">
        <x15:connection id="customers">
          <x15:rangePr sourceName="_xlcn.WorksheetConnection_callcentr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<sst xmlns="http://schemas.openxmlformats.org/spreadsheetml/2006/main" count="3208" uniqueCount="1082">
  <si>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</si>
  <si>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</si>
  <si>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</si>
  <si>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</si>
  <si>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</si>
  <si>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</si>
  <si>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</si>
  <si>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</si>
  <si>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</si>
  <si>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</si>
  <si>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</si>
  <si>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</si>
  <si>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</si>
  <si>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</si>
  <si>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</si>
  <si>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</si>
  <si>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</si>
  <si>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</si>
  <si>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</si>
  <si>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</si>
  <si>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</si>
  <si>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</si>
  <si>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</si>
  <si>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</si>
  <si>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</si>
  <si>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</si>
  <si>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</si>
  <si>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</si>
  <si>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</si>
  <si>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</si>
  <si>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</si>
  <si>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</si>
  <si>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</si>
  <si>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</si>
  <si>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</si>
  <si>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</si>
  <si>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</si>
  <si>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</si>
  <si>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</si>
  <si>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</si>
  <si>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</si>
  <si>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</si>
  <si>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</si>
  <si>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</si>
  <si>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</si>
  <si>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</si>
  <si>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</si>
  <si>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</si>
  <si>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</si>
  <si>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</si>
  <si>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</si>
  <si>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</si>
  <si>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</si>
  <si>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</si>
  <si>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</si>
  <si>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</si>
  <si>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</si>
  <si>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</si>
  <si>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</si>
  <si>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</si>
  <si>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</si>
  <si>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</si>
  <si>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</si>
  <si>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</si>
  <si>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</si>
  <si>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</si>
  <si>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</si>
  <si>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</si>
  <si>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</si>
  <si>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</si>
  <si>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</si>
  <si>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</si>
  <si>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</si>
  <si>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</si>
  <si>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</si>
  <si>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</si>
  <si>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</si>
  <si>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</si>
  <si>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</si>
  <si>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</si>
  <si>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</si>
  <si>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</si>
  <si>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</si>
  <si>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</si>
  <si>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</si>
  <si>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</si>
  <si>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</si>
  <si>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</si>
  <si>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</si>
  <si>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</si>
  <si>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</si>
  <si>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</si>
  <si>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</si>
  <si>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</si>
  <si>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</si>
  <si>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</si>
  <si>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</si>
  <si>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</si>
  <si>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</si>
  <si>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</si>
  <si>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</si>
  <si>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</si>
  <si>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</si>
  <si>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</si>
  <si>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</si>
  <si>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</si>
  <si>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</si>
  <si>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</si>
  <si>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</si>
  <si>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</si>
  <si>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</si>
  <si>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</si>
  <si>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</si>
  <si>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</si>
  <si>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</si>
  <si>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</si>
  <si>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</si>
  <si>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</si>
  <si>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</si>
  <si>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</si>
  <si>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</si>
  <si>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</si>
  <si>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</si>
  <si>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</si>
  <si>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</si>
  <si>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</si>
  <si>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</si>
  <si>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</si>
  <si>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</si>
  <si>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</si>
  <si>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</si>
  <si>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</si>
  <si>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</si>
  <si>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</si>
  <si>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</si>
  <si>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</si>
  <si>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</si>
  <si>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</si>
  <si>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</si>
  <si>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</si>
  <si>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</si>
  <si>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</si>
  <si>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</si>
  <si>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</si>
  <si>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</si>
  <si>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</si>
  <si>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</si>
  <si>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</si>
  <si>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</si>
  <si>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</si>
  <si>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</si>
  <si>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</si>
  <si>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</si>
  <si>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</si>
  <si>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</si>
  <si>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</si>
  <si>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</si>
  <si>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</si>
  <si>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</si>
  <si>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</si>
  <si>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</si>
  <si>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</si>
  <si>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</si>
  <si>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</si>
  <si>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</si>
  <si>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</si>
  <si>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</si>
  <si>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</si>
  <si>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</si>
  <si>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</si>
  <si>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</si>
  <si>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</si>
  <si>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</si>
  <si>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</si>
  <si>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</si>
  <si>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</si>
  <si>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</si>
  <si>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</si>
  <si>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</si>
  <si>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</si>
  <si>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</si>
  <si>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</si>
  <si>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</si>
  <si>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</si>
  <si>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</si>
  <si>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</si>
  <si>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</si>
  <si>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</si>
  <si>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</si>
  <si>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</si>
  <si>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</si>
  <si>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</si>
  <si>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</si>
  <si>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</si>
  <si>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</si>
  <si>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</si>
  <si>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</si>
  <si>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</si>
  <si>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</si>
  <si>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</si>
  <si>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</si>
  <si>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</si>
  <si>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</si>
  <si>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</si>
  <si>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</si>
  <si>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</si>
  <si>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</si>
  <si>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</si>
  <si>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</si>
  <si>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</si>
  <si>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</si>
  <si>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</si>
  <si>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</si>
  <si>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</si>
  <si>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</si>
  <si>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</si>
  <si>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</si>
  <si>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</si>
  <si>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</si>
  <si>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</si>
  <si>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</si>
  <si>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</si>
  <si>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</si>
  <si>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</si>
  <si>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</si>
  <si>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</si>
  <si>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</si>
  <si>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</si>
  <si>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</si>
  <si>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</si>
  <si>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</si>
  <si>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</si>
  <si>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</si>
  <si>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</si>
  <si>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</si>
  <si>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</si>
  <si>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</si>
  <si>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</si>
  <si>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</si>
  <si>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</si>
  <si>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</si>
  <si>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</si>
  <si>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</si>
  <si>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</si>
  <si>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</si>
  <si>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</si>
  <si>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</si>
  <si>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</si>
  <si>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</si>
  <si>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</si>
  <si>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</si>
  <si>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</si>
  <si>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</si>
  <si>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</si>
  <si>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</si>
  <si>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</si>
  <si>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</si>
  <si>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</si>
  <si>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</si>
  <si>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</si>
  <si>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</si>
  <si>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</si>
  <si>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</si>
  <si>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</si>
  <si>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</si>
  <si>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</si>
  <si>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</si>
  <si>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</si>
  <si>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</si>
  <si>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</si>
  <si>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</si>
  <si>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</si>
  <si>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</si>
  <si>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</si>
  <si>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</si>
  <si>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</si>
  <si>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</si>
  <si>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</si>
  <si>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</si>
  <si>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</si>
  <si>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</si>
  <si>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</si>
  <si>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</si>
  <si>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</si>
  <si>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</si>
  <si>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</si>
  <si>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</si>
  <si>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</si>
  <si>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</si>
  <si>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</si>
  <si>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</si>
  <si>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</si>
  <si>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</si>
  <si>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</si>
  <si>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</si>
  <si>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</si>
  <si>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</si>
  <si>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</si>
  <si>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</si>
  <si>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</si>
  <si>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</si>
  <si>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</si>
  <si>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</si>
  <si>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</si>
  <si>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</si>
  <si>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</si>
  <si>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</si>
  <si>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</si>
  <si>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</si>
  <si>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</si>
  <si>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</si>
  <si>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</si>
  <si>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</si>
  <si>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</si>
  <si>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</si>
  <si>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</si>
  <si>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</si>
  <si>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</si>
  <si>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</si>
  <si>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</si>
  <si>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</si>
  <si>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</si>
  <si>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</si>
  <si>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</si>
  <si>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</si>
  <si>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</si>
  <si>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</si>
  <si>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</si>
  <si>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</si>
  <si>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</si>
  <si>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</si>
  <si>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</si>
  <si>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</si>
  <si>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</si>
  <si>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</si>
  <si>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</si>
  <si>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</si>
  <si>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</si>
  <si>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</si>
  <si>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</si>
  <si>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</si>
  <si>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</si>
  <si>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</si>
  <si>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</si>
  <si>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</si>
  <si>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</si>
  <si>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</si>
  <si>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</si>
  <si>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</si>
  <si>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</si>
  <si>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</si>
  <si>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</si>
  <si>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</si>
  <si>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</si>
  <si>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</si>
  <si>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</si>
  <si>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</si>
  <si>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</si>
  <si>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</si>
  <si>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</si>
  <si>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</si>
  <si>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</si>
  <si>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</si>
  <si>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</si>
  <si>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</si>
  <si>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</si>
  <si>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</si>
  <si>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</si>
  <si>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</si>
  <si>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</si>
  <si>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</si>
  <si>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</si>
  <si>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</si>
  <si>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</si>
  <si>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</si>
  <si>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</si>
  <si>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</si>
  <si>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</si>
  <si>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</si>
  <si>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</si>
  <si>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</si>
  <si>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</si>
  <si>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</si>
  <si>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</si>
  <si>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</si>
  <si>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</si>
  <si>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</si>
  <si>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</si>
  <si>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</si>
  <si>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</si>
  <si>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</si>
  <si>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</si>
  <si>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</si>
  <si>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</si>
  <si>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</si>
  <si>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</si>
  <si>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</si>
  <si>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</si>
  <si>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</si>
  <si>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</si>
  <si>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</si>
  <si>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</si>
  <si>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</si>
  <si>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</si>
  <si>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</si>
  <si>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</si>
  <si>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</si>
  <si>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</si>
  <si>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</si>
  <si>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</si>
  <si>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</si>
  <si>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</si>
  <si>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</si>
  <si>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</si>
  <si>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</si>
  <si>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</si>
  <si>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</si>
  <si>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</si>
  <si>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</si>
  <si>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</si>
  <si>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</si>
  <si>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</si>
  <si>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</si>
  <si>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</si>
  <si>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</si>
  <si>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</si>
  <si>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</si>
  <si>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</si>
  <si>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</si>
  <si>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</si>
  <si>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</si>
  <si>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</si>
  <si>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</si>
  <si>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</si>
  <si>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</si>
  <si>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</si>
  <si>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</si>
  <si>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</si>
  <si>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</si>
  <si>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</si>
  <si>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</si>
  <si>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</si>
  <si>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</si>
  <si>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</si>
  <si>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</si>
  <si>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</si>
  <si>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</si>
  <si>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</si>
  <si>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</si>
  <si>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</si>
  <si>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</si>
  <si>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</si>
  <si>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</si>
  <si>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</si>
  <si>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</si>
  <si>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</si>
  <si>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</si>
  <si>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</si>
  <si>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</si>
  <si>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</si>
  <si>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</si>
  <si>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</si>
  <si>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</si>
  <si>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</si>
  <si>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</si>
  <si>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</si>
  <si>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</si>
  <si>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</si>
  <si>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</si>
  <si>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</si>
  <si>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</si>
  <si>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</si>
  <si>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</si>
  <si>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</si>
  <si>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</si>
  <si>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</si>
  <si>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</si>
  <si>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</si>
  <si>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</si>
  <si>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</si>
  <si>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</si>
  <si>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</si>
  <si>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</si>
  <si>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</si>
  <si>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</si>
  <si>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</si>
  <si>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</si>
  <si>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</si>
  <si>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</si>
  <si>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</si>
  <si>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</si>
  <si>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</si>
  <si>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</si>
  <si>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</si>
  <si>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</si>
  <si>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</si>
  <si>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</si>
  <si>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</si>
  <si>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</si>
  <si>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</si>
  <si>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</si>
  <si>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</si>
  <si>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</si>
  <si>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</si>
  <si>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</si>
  <si>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</si>
  <si>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</si>
  <si>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</si>
  <si>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</si>
  <si>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</si>
  <si>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</si>
  <si>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</si>
  <si>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</si>
  <si>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</si>
  <si>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</si>
  <si>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</si>
  <si>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</si>
  <si>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</si>
  <si>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</si>
  <si>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</si>
  <si>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</si>
  <si>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</si>
  <si>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</si>
  <si>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</si>
  <si>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</si>
  <si>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</si>
  <si>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</si>
  <si>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</si>
  <si>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</si>
  <si>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</si>
  <si>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</si>
  <si>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</si>
  <si>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</si>
  <si>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</si>
  <si>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</si>
  <si>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</si>
  <si>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</si>
  <si>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</si>
  <si>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</si>
  <si>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</si>
  <si>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</si>
  <si>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</si>
  <si>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</si>
  <si>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</si>
  <si>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</si>
  <si>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</si>
  <si>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</si>
  <si>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</si>
  <si>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</si>
  <si>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</si>
  <si>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</si>
  <si>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</si>
  <si>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</si>
  <si>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</si>
  <si>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</si>
  <si>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</si>
  <si>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</si>
  <si>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</si>
  <si>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</si>
  <si>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</si>
  <si>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</si>
  <si>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</si>
  <si>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</si>
  <si>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</si>
  <si>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</si>
  <si>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</si>
  <si>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</si>
  <si>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</si>
  <si>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</si>
  <si>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</si>
  <si>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</si>
  <si>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</si>
  <si>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</si>
  <si>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</si>
  <si>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</si>
  <si>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</si>
  <si>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</si>
  <si>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</si>
  <si>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</si>
  <si>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</si>
  <si>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</si>
  <si>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</si>
  <si>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</si>
  <si>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</si>
  <si>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</si>
  <si>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</si>
  <si>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</si>
  <si>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</si>
  <si>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</si>
  <si>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</si>
  <si>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</si>
  <si>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</si>
  <si>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</si>
  <si>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</si>
  <si>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</si>
  <si>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</si>
  <si>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</si>
  <si>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</si>
  <si>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</si>
  <si>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</si>
  <si>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</si>
  <si>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</si>
  <si>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</si>
  <si>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</si>
  <si>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</si>
  <si>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</si>
  <si>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</si>
  <si>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</si>
  <si>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</si>
  <si>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</si>
  <si>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</si>
  <si>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</si>
  <si>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</si>
  <si>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</si>
  <si>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</si>
  <si>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</si>
  <si>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</si>
  <si>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</si>
  <si>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</si>
  <si>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</si>
  <si>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</si>
  <si>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</si>
  <si>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</si>
  <si>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</si>
  <si>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</si>
  <si>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</si>
  <si>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</si>
  <si>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</si>
  <si>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</si>
  <si>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</si>
  <si>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</si>
  <si>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</si>
  <si>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</si>
  <si>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</si>
  <si>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</si>
  <si>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</si>
  <si>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</si>
  <si>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</si>
  <si>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</si>
  <si>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</si>
  <si>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</si>
  <si>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</si>
  <si>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</si>
  <si>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</si>
  <si>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</si>
  <si>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</si>
  <si>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</si>
  <si>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</si>
  <si>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</si>
  <si>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</si>
  <si>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</si>
  <si>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</si>
  <si>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</si>
  <si>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</si>
  <si>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</si>
  <si>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</si>
  <si>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</si>
  <si>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</si>
  <si>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</si>
  <si>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</si>
  <si>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</si>
  <si>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</si>
  <si>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</si>
  <si>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</si>
  <si>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</si>
  <si>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</si>
  <si>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</si>
  <si>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</si>
  <si>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</si>
  <si>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</si>
  <si>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</si>
  <si>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</si>
  <si>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</si>
  <si>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</si>
  <si>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</si>
  <si>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</si>
  <si>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</si>
  <si>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</si>
  <si>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</si>
  <si>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</si>
  <si>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</si>
  <si>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</si>
  <si>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</si>
  <si>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</si>
  <si>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</si>
  <si>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</si>
  <si>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</si>
  <si>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</si>
  <si>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</si>
  <si>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</si>
  <si>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</si>
  <si>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</si>
  <si>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</si>
  <si>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</si>
  <si>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</si>
  <si>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</si>
  <si>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</si>
  <si>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</si>
  <si>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</si>
  <si>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</si>
  <si>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</si>
  <si>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</si>
  <si>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</si>
  <si>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</si>
  <si>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</si>
  <si>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</si>
  <si>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</si>
  <si>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</si>
  <si>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</si>
  <si>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</si>
  <si>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</si>
  <si>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</si>
  <si>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</si>
  <si>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</si>
  <si>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</si>
  <si>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</si>
  <si>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</si>
  <si>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</si>
  <si>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</si>
  <si>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</si>
  <si>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</si>
  <si>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</si>
  <si>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</si>
  <si>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</si>
  <si>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</si>
  <si>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</si>
  <si>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</si>
  <si>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</si>
  <si>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</si>
  <si>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</si>
  <si>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</si>
  <si>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</si>
  <si>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</si>
  <si>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</si>
  <si>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</si>
  <si>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</si>
  <si>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</si>
  <si>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</si>
  <si>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</si>
  <si>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</si>
  <si>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</si>
  <si>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</si>
  <si>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</si>
  <si>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</si>
  <si>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</si>
  <si>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</si>
  <si>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</si>
  <si>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</si>
  <si>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</si>
  <si>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</si>
  <si>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</si>
  <si>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</si>
  <si>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</si>
  <si>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</si>
  <si>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</si>
  <si>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</si>
  <si>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</si>
  <si>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</si>
  <si>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</si>
  <si>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</si>
  <si>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</si>
  <si>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</si>
  <si>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</si>
  <si>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</si>
  <si>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</si>
  <si>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</si>
  <si>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</si>
  <si>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</si>
  <si>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</si>
  <si>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</si>
  <si>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</si>
  <si>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</si>
  <si>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</si>
  <si>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</si>
  <si>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</si>
  <si>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</si>
  <si>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</si>
  <si>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</si>
  <si>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</si>
  <si>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</si>
  <si>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</si>
  <si>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</si>
  <si>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</si>
  <si>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</si>
  <si>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</si>
  <si>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</si>
  <si>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</si>
  <si>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</si>
  <si>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</si>
  <si>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</si>
  <si>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</si>
  <si>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</si>
  <si>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</si>
  <si>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</si>
  <si>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</si>
  <si>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</si>
  <si>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</si>
  <si>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</si>
  <si>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</si>
  <si>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</si>
  <si>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</si>
  <si>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</si>
  <si>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</si>
  <si>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</si>
  <si>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</si>
  <si>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</si>
  <si>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</si>
  <si>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</si>
  <si>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</si>
  <si>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</si>
  <si>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</si>
  <si>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</si>
  <si>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</si>
  <si>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</si>
  <si>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</si>
  <si>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</si>
  <si>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</si>
  <si>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</si>
  <si>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</si>
  <si>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</si>
  <si>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</si>
  <si>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</si>
  <si>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</si>
  <si>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</si>
  <si>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</si>
  <si>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</si>
  <si>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</si>
  <si>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</si>
  <si>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</si>
  <si>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</si>
  <si>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</si>
  <si>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</si>
  <si>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</si>
  <si>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</si>
  <si>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</si>
  <si>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</si>
  <si>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</si>
  <si>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</si>
  <si>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</si>
  <si>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</si>
  <si>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</si>
  <si>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</si>
  <si>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</si>
  <si>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</si>
  <si>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</si>
  <si>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</si>
  <si>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</si>
  <si>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</si>
  <si>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</si>
  <si>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</si>
  <si>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</si>
  <si>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</si>
  <si>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</si>
  <si>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</si>
  <si>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</si>
  <si>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</si>
  <si>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</si>
  <si>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</si>
  <si>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</si>
  <si>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</si>
  <si>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</si>
  <si>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</si>
  <si>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</si>
  <si>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</si>
  <si>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</si>
  <si>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</si>
  <si>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</si>
  <si>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</si>
  <si>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</si>
  <si>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</si>
  <si>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</si>
  <si>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</si>
  <si>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</si>
  <si>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</si>
  <si>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</si>
  <si>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</si>
  <si>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</si>
  <si>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</si>
  <si>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</si>
  <si>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</si>
  <si>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</si>
  <si>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</si>
  <si>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</si>
  <si>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</si>
  <si>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</si>
  <si>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</si>
  <si>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</si>
  <si>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</si>
  <si>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</si>
  <si>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</si>
  <si>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</si>
  <si>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</si>
  <si>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</si>
  <si>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</si>
  <si>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</si>
  <si>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</si>
  <si>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</si>
  <si>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</si>
  <si>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</si>
  <si>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</si>
  <si>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</si>
  <si>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</si>
  <si>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</si>
  <si>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</si>
  <si>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</si>
  <si>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</si>
  <si>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</si>
  <si>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</si>
  <si>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</si>
  <si>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</si>
  <si>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</si>
  <si>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</si>
  <si>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</si>
  <si>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</si>
  <si>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</si>
  <si>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</si>
  <si>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</si>
  <si>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</si>
  <si>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</si>
  <si>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</si>
  <si>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</si>
  <si>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</si>
  <si>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</si>
  <si>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</si>
  <si>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</si>
  <si>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</si>
  <si>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</si>
  <si>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</si>
  <si>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</si>
  <si>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</si>
  <si>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</si>
  <si>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</si>
  <si>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</si>
  <si>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</si>
  <si>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</si>
  <si>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</si>
  <si>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</si>
  <si>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</si>
  <si>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</si>
  <si>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</si>
  <si>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</si>
  <si>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</si>
  <si>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</si>
  <si>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</si>
  <si>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</si>
  <si>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</si>
  <si>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</si>
  <si>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</si>
  <si>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</si>
  <si>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</si>
  <si>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</si>
  <si>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</si>
  <si>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</si>
  <si>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</si>
  <si>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</si>
  <si>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</si>
  <si>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</si>
  <si>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</si>
  <si>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</si>
  <si>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</si>
  <si>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</si>
  <si>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</si>
  <si>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</si>
  <si>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</si>
  <si>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</si>
  <si>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</si>
  <si>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</si>
  <si>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</si>
  <si>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</si>
  <si>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</si>
  <si>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</si>
  <si>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</si>
  <si>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</si>
  <si>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</si>
  <si>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</si>
  <si>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</si>
  <si>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</si>
  <si>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</si>
  <si>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</si>
  <si>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</si>
  <si>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</si>
  <si>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</si>
  <si>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</si>
  <si>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</si>
  <si>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</si>
  <si>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</si>
  <si>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</si>
  <si>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</si>
  <si>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</si>
  <si>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</si>
  <si>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</si>
  <si>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</si>
  <si>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</si>
  <si>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</si>
  <si>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</si>
  <si>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</si>
  <si>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</si>
  <si>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</si>
  <si>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</si>
  <si>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</si>
  <si>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</si>
  <si>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</si>
  <si>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</si>
  <si>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</si>
  <si>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</si>
  <si>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</si>
  <si>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</si>
  <si>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</si>
  <si>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</si>
  <si>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</si>
  <si>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</si>
  <si>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</si>
  <si>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</si>
  <si>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</si>
  <si>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</si>
  <si>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</si>
  <si>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</si>
  <si>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</si>
  <si>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</si>
  <si>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</si>
  <si>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</si>
  <si>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</si>
  <si>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</si>
  <si>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</si>
  <si>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</si>
  <si>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</si>
  <si>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</si>
  <si>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</si>
  <si>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</si>
  <si>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</si>
  <si>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</si>
  <si>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</si>
  <si>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</si>
  <si>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</si>
  <si>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</si>
  <si>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</si>
  <si>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</si>
  <si>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</si>
  <si>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</si>
  <si>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</si>
  <si>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</si>
  <si>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</si>
  <si>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</si>
  <si>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</si>
  <si>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 xml:space="preserve">total duration </t>
  </si>
  <si>
    <t>avg rating</t>
  </si>
  <si>
    <t>5* calls</t>
  </si>
  <si>
    <t>Row Labels</t>
  </si>
  <si>
    <t>Grand Total</t>
  </si>
  <si>
    <t>Jan</t>
  </si>
  <si>
    <t>Feb</t>
  </si>
  <si>
    <t>Mar</t>
  </si>
  <si>
    <t>Apr</t>
  </si>
  <si>
    <t>May</t>
  </si>
  <si>
    <t>Jun</t>
  </si>
  <si>
    <t>Jul</t>
  </si>
  <si>
    <t>Aug</t>
  </si>
  <si>
    <t>Sep</t>
  </si>
  <si>
    <t>Oct</t>
  </si>
  <si>
    <t>Nov</t>
  </si>
  <si>
    <t>Dec</t>
  </si>
  <si>
    <t>call count2</t>
  </si>
  <si>
    <t>Column Labels</t>
  </si>
  <si>
    <t>Wednesday</t>
  </si>
  <si>
    <t>Thursday</t>
  </si>
  <si>
    <t>Friday</t>
  </si>
  <si>
    <t>Saturday</t>
  </si>
  <si>
    <t>Sunday</t>
  </si>
  <si>
    <t>Monday</t>
  </si>
  <si>
    <t>Tuesday</t>
  </si>
  <si>
    <t>for graph</t>
  </si>
  <si>
    <t>rep</t>
  </si>
  <si>
    <t>calls</t>
  </si>
  <si>
    <t>amount</t>
  </si>
  <si>
    <t>sel calls</t>
  </si>
  <si>
    <t>sel amount</t>
  </si>
  <si>
    <t>selected rep</t>
  </si>
  <si>
    <t>Total</t>
  </si>
  <si>
    <t/>
  </si>
  <si>
    <t>cel calls</t>
  </si>
  <si>
    <t>cel amount</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</si>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</sst>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9]d\-mmm\-yy;@"/>
    <numFmt numFmtId="165" formatCode="\$#,##0;\-\$#,##0;\$#,##0"/>
    <numFmt numFmtId="166" formatCode="#,##0.0"/>
    <numFmt numFmtId="167" formatCode="&quot;₹&quot;\ #,##0&quot;k&quot;"/>
    <numFmt numFmtId="168" formatCode="&quot;₹&quot;\ #,##0"/>
    <numFmt numFmtId="169" formatCode="\$#,###.0,&quot;k&quot;"/>
    <numFmt numFmtId="170" formatCode="\$\ #,###.0,&quot;k&quot;"/>
  </numFmts>
  <fonts count="7"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sz val="9"/>
      <color theme="0" tint="-0.14999847407452621"/>
      <name val="Aptos"/>
      <family val="2"/>
      <scheme val="minor"/>
    </font>
    <font>
      <b/>
      <sz val="10"/>
      <color theme="1"/>
      <name val="Aptos ExtraBold"/>
      <family val="2"/>
      <scheme val="major"/>
    </font>
  </fonts>
  <fills count="8">
    <fill>
      <patternFill patternType="none"/>
    </fill>
    <fill>
      <patternFill patternType="gray125"/>
    </fill>
    <fill>
      <patternFill patternType="solid">
        <fgColor theme="7"/>
        <bgColor indexed="64"/>
      </patternFill>
    </fill>
    <fill>
      <patternFill patternType="solid">
        <fgColor theme="8"/>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1">
    <xf numFmtId="0" fontId="0" fillId="0" borderId="0"/>
  </cellStyleXfs>
  <cellXfs count="42">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left" indent="1"/>
    </xf>
    <xf numFmtId="0" fontId="0" fillId="4" borderId="0" xfId="0" applyFill="1"/>
    <xf numFmtId="169" fontId="0" fillId="0" borderId="0" xfId="0" applyNumberFormat="1"/>
    <xf numFmtId="170" fontId="0" fillId="0" borderId="0" xfId="0" applyNumberFormat="1"/>
    <xf numFmtId="0" fontId="0" fillId="3" borderId="0" xfId="0" applyFill="1" applyAlignment="1">
      <alignment horizontal="left"/>
    </xf>
    <xf numFmtId="0" fontId="5" fillId="5" borderId="0" xfId="0" applyFont="1" applyFill="1"/>
    <xf numFmtId="0" fontId="0" fillId="5" borderId="0" xfId="0" applyFill="1"/>
    <xf numFmtId="0" fontId="0" fillId="5" borderId="0" xfId="0" applyFill="1" applyAlignment="1">
      <alignment horizontal="left" indent="1"/>
    </xf>
    <xf numFmtId="0" fontId="0" fillId="6" borderId="0" xfId="0" applyFill="1"/>
    <xf numFmtId="0" fontId="1" fillId="6" borderId="0" xfId="0" applyFont="1" applyFill="1" applyAlignment="1">
      <alignment horizontal="left" indent="3"/>
    </xf>
    <xf numFmtId="0" fontId="6" fillId="6" borderId="0" xfId="0" applyFont="1" applyFill="1" applyAlignment="1">
      <alignment horizontal="left" indent="3"/>
    </xf>
    <xf numFmtId="0" fontId="1" fillId="6" borderId="0" xfId="0" applyFont="1" applyFill="1"/>
    <xf numFmtId="168" fontId="4" fillId="6" borderId="0" xfId="0" applyNumberFormat="1" applyFont="1" applyFill="1"/>
    <xf numFmtId="0" fontId="0" fillId="6" borderId="0" xfId="0" applyFill="1" applyAlignment="1">
      <alignment horizontal="left" indent="1"/>
    </xf>
    <xf numFmtId="0" fontId="0" fillId="7" borderId="0" xfId="0" applyFill="1"/>
    <xf numFmtId="0" fontId="0" fillId="7" borderId="10" xfId="0" applyFill="1" applyBorder="1"/>
  </cellXfs>
  <cellStyles count="1">
    <cellStyle name="Normal" xfId="0" builtinId="0"/>
  </cellStyles>
  <dxfs count="22">
    <dxf>
      <fill>
        <patternFill>
          <bgColor theme="8" tint="0.59996337778862885"/>
        </patternFill>
      </fill>
      <border>
        <left style="thin">
          <color theme="1" tint="0.499984740745262"/>
        </left>
        <right style="thin">
          <color theme="1" tint="0.499984740745262"/>
        </right>
        <vertical/>
        <horizontal/>
      </border>
    </dxf>
    <dxf>
      <fill>
        <patternFill>
          <bgColor theme="8" tint="0.59996337778862885"/>
        </patternFill>
      </fill>
      <border>
        <left style="thin">
          <color theme="1" tint="0.499984740745262"/>
        </left>
        <right style="thin">
          <color theme="1" tint="0.499984740745262"/>
        </right>
        <vertical/>
        <horizontal/>
      </border>
    </dxf>
    <dxf>
      <fill>
        <patternFill>
          <bgColor theme="8" tint="0.39994506668294322"/>
        </patternFill>
      </fill>
      <border>
        <left style="thin">
          <color theme="0" tint="-0.34998626667073579"/>
        </left>
        <right style="thin">
          <color theme="0" tint="-0.34998626667073579"/>
        </right>
        <vertical/>
        <horizontal/>
      </border>
    </dxf>
    <dxf>
      <font>
        <color theme="1"/>
      </font>
    </dxf>
    <dxf>
      <fill>
        <patternFill patternType="solid">
          <bgColor theme="8"/>
        </patternFill>
      </fill>
    </dxf>
    <dxf>
      <font>
        <color theme="8"/>
      </font>
    </dxf>
    <dxf>
      <numFmt numFmtId="169" formatCode="\$#,###.0,&quot;k&quo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eetMetadata" Target="metadata.xml"/><Relationship Id="rId33"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microsoft.com/office/2017/06/relationships/rdRichValueTypes" Target="richData/rdRichValueType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microsoft.com/office/2017/06/relationships/rdRichValueStructure" Target="richData/rdrichvaluestructure.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dashboard.xlsx]pivot!monthly trend</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rPr>
              <a:t>Call</a:t>
            </a:r>
            <a:r>
              <a:rPr lang="en-IN" baseline="0">
                <a:solidFill>
                  <a:schemeClr val="accent6"/>
                </a:solidFill>
              </a:rPr>
              <a:t> Trend</a:t>
            </a:r>
            <a:endParaRPr lang="en-IN">
              <a:solidFill>
                <a:schemeClr val="accent6"/>
              </a:solidFill>
            </a:endParaRPr>
          </a:p>
        </c:rich>
      </c:tx>
      <c:layout>
        <c:manualLayout>
          <c:xMode val="edge"/>
          <c:yMode val="edge"/>
          <c:x val="4.931385942625155E-2"/>
          <c:y val="3.4551631016424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6"/>
            </a:solidFill>
            <a:round/>
          </a:ln>
          <a:effectLst/>
        </c:spPr>
        <c:marker>
          <c:symbol val="circle"/>
          <c:size val="5"/>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60000"/>
                  <a:lumOff val="40000"/>
                  <a:alpha val="50000"/>
                </a:schemeClr>
              </a:gs>
              <a:gs pos="100000">
                <a:schemeClr val="accent1">
                  <a:lumMod val="45000"/>
                  <a:lumOff val="55000"/>
                </a:schemeClr>
              </a:gs>
              <a:gs pos="100000">
                <a:schemeClr val="accent5"/>
              </a:gs>
              <a:gs pos="100000">
                <a:schemeClr val="accent6">
                  <a:alpha val="5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circle"/>
          <c:size val="5"/>
          <c:spPr>
            <a:solidFill>
              <a:schemeClr val="bg1">
                <a:lumMod val="95000"/>
              </a:schemeClr>
            </a:solidFill>
            <a:ln w="25400">
              <a:solidFill>
                <a:schemeClr val="tx1">
                  <a:lumMod val="85000"/>
                  <a:lumOff val="15000"/>
                </a:schemeClr>
              </a:solidFill>
            </a:ln>
            <a:effectLst/>
          </c:spPr>
        </c:marker>
      </c:pivotFmt>
      <c:pivotFmt>
        <c:idx val="3"/>
        <c:spPr>
          <a:gradFill flip="none" rotWithShape="1">
            <a:gsLst>
              <a:gs pos="0">
                <a:schemeClr val="accent6">
                  <a:lumMod val="60000"/>
                  <a:lumOff val="40000"/>
                  <a:alpha val="50000"/>
                </a:schemeClr>
              </a:gs>
              <a:gs pos="100000">
                <a:schemeClr val="accent1">
                  <a:lumMod val="45000"/>
                  <a:lumOff val="55000"/>
                </a:schemeClr>
              </a:gs>
              <a:gs pos="100000">
                <a:schemeClr val="accent5"/>
              </a:gs>
              <a:gs pos="100000">
                <a:schemeClr val="accent6">
                  <a:alpha val="5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solidFill>
            <a:round/>
          </a:ln>
          <a:effectLst/>
        </c:spPr>
        <c:marker>
          <c:symbol val="circle"/>
          <c:size val="5"/>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lumMod val="60000"/>
                  <a:lumOff val="40000"/>
                  <a:alpha val="50000"/>
                </a:schemeClr>
              </a:gs>
              <a:gs pos="100000">
                <a:schemeClr val="accent1">
                  <a:lumMod val="45000"/>
                  <a:lumOff val="55000"/>
                </a:schemeClr>
              </a:gs>
              <a:gs pos="100000">
                <a:schemeClr val="accent5"/>
              </a:gs>
              <a:gs pos="100000">
                <a:schemeClr val="accent6">
                  <a:alpha val="5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pivot!$D$12</c:f>
              <c:strCache>
                <c:ptCount val="1"/>
                <c:pt idx="0">
                  <c:v>call count2</c:v>
                </c:pt>
              </c:strCache>
            </c:strRef>
          </c:tx>
          <c:spPr>
            <a:gradFill flip="none" rotWithShape="1">
              <a:gsLst>
                <a:gs pos="0">
                  <a:schemeClr val="accent6">
                    <a:lumMod val="60000"/>
                    <a:lumOff val="40000"/>
                    <a:alpha val="50000"/>
                  </a:schemeClr>
                </a:gs>
                <a:gs pos="100000">
                  <a:schemeClr val="accent1">
                    <a:lumMod val="45000"/>
                    <a:lumOff val="55000"/>
                  </a:schemeClr>
                </a:gs>
                <a:gs pos="100000">
                  <a:schemeClr val="accent5"/>
                </a:gs>
                <a:gs pos="100000">
                  <a:schemeClr val="accent6">
                    <a:alpha val="50000"/>
                  </a:schemeClr>
                </a:gs>
              </a:gsLst>
              <a:lin ang="16200000" scaled="1"/>
              <a:tileRect/>
            </a:gradFill>
            <a:ln>
              <a:noFill/>
            </a:ln>
            <a:effectLst/>
          </c:spPr>
          <c:cat>
            <c:strRef>
              <c:f>pivot!$B$13:$B$25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pivot!$D$13:$D$25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5984-4B75-A2FF-5E9AA8D13D42}"/>
            </c:ext>
          </c:extLst>
        </c:ser>
        <c:dLbls>
          <c:showLegendKey val="0"/>
          <c:showVal val="0"/>
          <c:showCatName val="0"/>
          <c:showSerName val="0"/>
          <c:showPercent val="0"/>
          <c:showBubbleSize val="0"/>
        </c:dLbls>
        <c:axId val="1134082607"/>
        <c:axId val="1134080207"/>
      </c:areaChart>
      <c:lineChart>
        <c:grouping val="standard"/>
        <c:varyColors val="0"/>
        <c:ser>
          <c:idx val="0"/>
          <c:order val="0"/>
          <c:tx>
            <c:strRef>
              <c:f>pivot!$C$12</c:f>
              <c:strCache>
                <c:ptCount val="1"/>
                <c:pt idx="0">
                  <c:v>call count</c:v>
                </c:pt>
              </c:strCache>
            </c:strRef>
          </c:tx>
          <c:spPr>
            <a:ln w="28575" cap="rnd">
              <a:solidFill>
                <a:schemeClr val="accent6"/>
              </a:solidFill>
              <a:round/>
            </a:ln>
            <a:effectLst/>
          </c:spPr>
          <c:marker>
            <c:symbol val="circle"/>
            <c:size val="5"/>
            <c:spPr>
              <a:solidFill>
                <a:schemeClr val="bg1">
                  <a:lumMod val="95000"/>
                </a:schemeClr>
              </a:solidFill>
              <a:ln w="25400">
                <a:solidFill>
                  <a:schemeClr val="tx1">
                    <a:lumMod val="85000"/>
                    <a:lumOff val="15000"/>
                  </a:schemeClr>
                </a:solidFill>
              </a:ln>
              <a:effectLst/>
            </c:spPr>
          </c:marker>
          <c:cat>
            <c:strRef>
              <c:f>pivot!$B$13:$B$25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pivot!$C$13:$C$25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5984-4B75-A2FF-5E9AA8D13D42}"/>
            </c:ext>
          </c:extLst>
        </c:ser>
        <c:dLbls>
          <c:showLegendKey val="0"/>
          <c:showVal val="0"/>
          <c:showCatName val="0"/>
          <c:showSerName val="0"/>
          <c:showPercent val="0"/>
          <c:showBubbleSize val="0"/>
        </c:dLbls>
        <c:marker val="1"/>
        <c:smooth val="0"/>
        <c:axId val="1134082607"/>
        <c:axId val="1134080207"/>
      </c:lineChart>
      <c:catAx>
        <c:axId val="113408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80207"/>
        <c:crosses val="autoZero"/>
        <c:auto val="1"/>
        <c:lblAlgn val="ctr"/>
        <c:lblOffset val="100"/>
        <c:noMultiLvlLbl val="0"/>
      </c:catAx>
      <c:valAx>
        <c:axId val="1134080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82607"/>
        <c:crosses val="autoZero"/>
        <c:crossBetween val="between"/>
      </c:valAx>
      <c:spPr>
        <a:solidFill>
          <a:schemeClr val="bg1">
            <a:lumMod val="95000"/>
          </a:schemeClr>
        </a:solidFill>
        <a:ln>
          <a:gradFill>
            <a:gsLst>
              <a:gs pos="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dashboard.xlsx]pivot!weekly trend</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15002689754024"/>
          <c:y val="0.17133779427256102"/>
          <c:w val="0.46502537182852144"/>
          <c:h val="0.62968613298337706"/>
        </c:manualLayout>
      </c:layout>
      <c:barChart>
        <c:barDir val="bar"/>
        <c:grouping val="clustered"/>
        <c:varyColors val="0"/>
        <c:ser>
          <c:idx val="0"/>
          <c:order val="0"/>
          <c:tx>
            <c:strRef>
              <c:f>pivot!$M$24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pivot!$L$25:$L$32</c:f>
              <c:strCache>
                <c:ptCount val="7"/>
                <c:pt idx="0">
                  <c:v>Sunday</c:v>
                </c:pt>
                <c:pt idx="1">
                  <c:v>Monday</c:v>
                </c:pt>
                <c:pt idx="2">
                  <c:v>Tuesday</c:v>
                </c:pt>
                <c:pt idx="3">
                  <c:v>Wednesday</c:v>
                </c:pt>
                <c:pt idx="4">
                  <c:v>Thursday</c:v>
                </c:pt>
                <c:pt idx="5">
                  <c:v>Friday</c:v>
                </c:pt>
                <c:pt idx="6">
                  <c:v>Saturday</c:v>
                </c:pt>
              </c:strCache>
            </c:strRef>
          </c:cat>
          <c:val>
            <c:numRef>
              <c:f>pivot!$M$25:$M$32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50A5-4F1D-999F-081625059C42}"/>
            </c:ext>
          </c:extLst>
        </c:ser>
        <c:dLbls>
          <c:dLblPos val="outEnd"/>
          <c:showLegendKey val="0"/>
          <c:showVal val="1"/>
          <c:showCatName val="0"/>
          <c:showSerName val="0"/>
          <c:showPercent val="0"/>
          <c:showBubbleSize val="0"/>
        </c:dLbls>
        <c:gapWidth val="25"/>
        <c:axId val="230857360"/>
        <c:axId val="230864080"/>
      </c:barChart>
      <c:catAx>
        <c:axId val="2308573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30864080"/>
        <c:crosses val="autoZero"/>
        <c:auto val="1"/>
        <c:lblAlgn val="ctr"/>
        <c:lblOffset val="100"/>
        <c:noMultiLvlLbl val="0"/>
      </c:catAx>
      <c:valAx>
        <c:axId val="230864080"/>
        <c:scaling>
          <c:orientation val="minMax"/>
        </c:scaling>
        <c:delete val="1"/>
        <c:axPos val="t"/>
        <c:numFmt formatCode="#,##0" sourceLinked="1"/>
        <c:majorTickMark val="none"/>
        <c:minorTickMark val="none"/>
        <c:tickLblPos val="nextTo"/>
        <c:crossAx val="230857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dashboard.xlsx]pivot!PivotTable16</c:name>
    <c:fmtId val="1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solidFill>
                  <a:schemeClr val="accent5"/>
                </a:solidFill>
              </a:rPr>
              <a:t>female</a:t>
            </a:r>
            <a:r>
              <a:rPr lang="en-IN" sz="1200" b="1" baseline="0"/>
              <a:t> vs </a:t>
            </a:r>
            <a:r>
              <a:rPr lang="en-IN" sz="1200" b="1" baseline="0">
                <a:solidFill>
                  <a:schemeClr val="accent4"/>
                </a:solidFill>
              </a:rPr>
              <a:t>male </a:t>
            </a:r>
            <a:r>
              <a:rPr lang="en-IN" sz="1200" b="1" baseline="0"/>
              <a:t>callers</a:t>
            </a:r>
            <a:endParaRPr lang="en-IN" sz="1200" b="1"/>
          </a:p>
        </c:rich>
      </c:tx>
      <c:layout>
        <c:manualLayout>
          <c:xMode val="edge"/>
          <c:yMode val="edge"/>
          <c:x val="0.17162358891474686"/>
          <c:y val="3.355972199161535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5"/>
          </a:solidFill>
          <a:ln>
            <a:noFill/>
          </a:ln>
          <a:effectLst/>
        </c:spPr>
        <c:marker>
          <c:symbol val="none"/>
        </c:marker>
        <c:dLbl>
          <c:idx val="0"/>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olidFill>
          <a:ln>
            <a:noFill/>
          </a:ln>
          <a:effectLst/>
        </c:spPr>
        <c:marker>
          <c:symbol val="none"/>
        </c:marker>
        <c:dLbl>
          <c:idx val="0"/>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5"/>
          </a:solidFill>
          <a:ln>
            <a:noFill/>
          </a:ln>
          <a:effectLst/>
        </c:spPr>
        <c:marker>
          <c:symbol val="none"/>
        </c:marker>
        <c:dLbl>
          <c:idx val="0"/>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4"/>
          </a:solidFill>
          <a:ln>
            <a:noFill/>
          </a:ln>
          <a:effectLst/>
        </c:spPr>
        <c:marker>
          <c:symbol val="none"/>
        </c:marker>
        <c:dLbl>
          <c:idx val="0"/>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5"/>
          </a:solidFill>
          <a:ln>
            <a:noFill/>
          </a:ln>
          <a:effectLst/>
        </c:spPr>
        <c:marker>
          <c:symbol val="none"/>
        </c:marker>
        <c:dLbl>
          <c:idx val="0"/>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pivot!$E$86:$E$87</c:f>
              <c:strCache>
                <c:ptCount val="1"/>
                <c:pt idx="0">
                  <c:v>Female</c:v>
                </c:pt>
              </c:strCache>
            </c:strRef>
          </c:tx>
          <c:spPr>
            <a:solidFill>
              <a:schemeClr val="accent5"/>
            </a:solidFill>
            <a:ln>
              <a:noFill/>
            </a:ln>
            <a:effectLst/>
          </c:spPr>
          <c:invertIfNegative val="0"/>
          <c:dLbls>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pivot!$D$88:$D$91</c:f>
              <c:strCache>
                <c:ptCount val="3"/>
                <c:pt idx="0">
                  <c:v>Cincinnati</c:v>
                </c:pt>
                <c:pt idx="1">
                  <c:v>Cleveland</c:v>
                </c:pt>
                <c:pt idx="2">
                  <c:v>Columbus</c:v>
                </c:pt>
              </c:strCache>
            </c:strRef>
          </c:cat>
          <c:val>
            <c:numRef>
              <c:f>pivot!$E$88:$E$91</c:f>
              <c:numCache>
                <c:formatCode>#,##0</c:formatCode>
                <c:ptCount val="3"/>
                <c:pt idx="0">
                  <c:v>144</c:v>
                </c:pt>
                <c:pt idx="1">
                  <c:v>326</c:v>
                </c:pt>
                <c:pt idx="2">
                  <c:v>129</c:v>
                </c:pt>
              </c:numCache>
            </c:numRef>
          </c:val>
          <c:extLst>
            <c:ext xmlns:c16="http://schemas.microsoft.com/office/drawing/2014/chart" uri="{C3380CC4-5D6E-409C-BE32-E72D297353CC}">
              <c16:uniqueId val="{00000000-81CF-415B-A6BC-8BA567672FC9}"/>
            </c:ext>
          </c:extLst>
        </c:ser>
        <c:ser>
          <c:idx val="1"/>
          <c:order val="1"/>
          <c:tx>
            <c:strRef>
              <c:f>pivot!$F$86:$F$87</c:f>
              <c:strCache>
                <c:ptCount val="1"/>
                <c:pt idx="0">
                  <c:v>Male</c:v>
                </c:pt>
              </c:strCache>
            </c:strRef>
          </c:tx>
          <c:spPr>
            <a:solidFill>
              <a:schemeClr val="accent4"/>
            </a:solidFill>
            <a:ln>
              <a:noFill/>
            </a:ln>
            <a:effectLst/>
          </c:spPr>
          <c:invertIfNegative val="0"/>
          <c:dLbls>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pivot!$D$88:$D$91</c:f>
              <c:strCache>
                <c:ptCount val="3"/>
                <c:pt idx="0">
                  <c:v>Cincinnati</c:v>
                </c:pt>
                <c:pt idx="1">
                  <c:v>Cleveland</c:v>
                </c:pt>
                <c:pt idx="2">
                  <c:v>Columbus</c:v>
                </c:pt>
              </c:strCache>
            </c:strRef>
          </c:cat>
          <c:val>
            <c:numRef>
              <c:f>pivot!$F$88:$F$91</c:f>
              <c:numCache>
                <c:formatCode>#,##0</c:formatCode>
                <c:ptCount val="3"/>
                <c:pt idx="0">
                  <c:v>132</c:v>
                </c:pt>
                <c:pt idx="1">
                  <c:v>63</c:v>
                </c:pt>
                <c:pt idx="2">
                  <c:v>206</c:v>
                </c:pt>
              </c:numCache>
            </c:numRef>
          </c:val>
          <c:extLst>
            <c:ext xmlns:c16="http://schemas.microsoft.com/office/drawing/2014/chart" uri="{C3380CC4-5D6E-409C-BE32-E72D297353CC}">
              <c16:uniqueId val="{00000001-81CF-415B-A6BC-8BA567672FC9}"/>
            </c:ext>
          </c:extLst>
        </c:ser>
        <c:dLbls>
          <c:showLegendKey val="0"/>
          <c:showVal val="0"/>
          <c:showCatName val="0"/>
          <c:showSerName val="0"/>
          <c:showPercent val="0"/>
          <c:showBubbleSize val="0"/>
        </c:dLbls>
        <c:gapWidth val="25"/>
        <c:overlap val="100"/>
        <c:axId val="1879077600"/>
        <c:axId val="1879075680"/>
      </c:barChart>
      <c:catAx>
        <c:axId val="187907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075680"/>
        <c:crosses val="autoZero"/>
        <c:auto val="1"/>
        <c:lblAlgn val="ctr"/>
        <c:lblOffset val="100"/>
        <c:noMultiLvlLbl val="0"/>
      </c:catAx>
      <c:valAx>
        <c:axId val="1879075680"/>
        <c:scaling>
          <c:orientation val="minMax"/>
        </c:scaling>
        <c:delete val="1"/>
        <c:axPos val="l"/>
        <c:numFmt formatCode="0%" sourceLinked="1"/>
        <c:majorTickMark val="none"/>
        <c:minorTickMark val="none"/>
        <c:tickLblPos val="nextTo"/>
        <c:crossAx val="1879077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latin typeface="+mj-lt"/>
              </a:rPr>
              <a:t>Calls</a:t>
            </a:r>
          </a:p>
        </c:rich>
      </c:tx>
      <c:layout>
        <c:manualLayout>
          <c:xMode val="edge"/>
          <c:yMode val="edge"/>
          <c:x val="0.37293899985555634"/>
          <c:y val="3.69387205047710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9606642283652"/>
          <c:y val="0.15359234189243948"/>
          <c:w val="0.86639129483814525"/>
          <c:h val="0.72125801983085447"/>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pivot!$S$55:$S$59</c:f>
              <c:strCache>
                <c:ptCount val="5"/>
                <c:pt idx="0">
                  <c:v>R01</c:v>
                </c:pt>
                <c:pt idx="1">
                  <c:v>R02</c:v>
                </c:pt>
                <c:pt idx="2">
                  <c:v>R03</c:v>
                </c:pt>
                <c:pt idx="3">
                  <c:v>R04</c:v>
                </c:pt>
                <c:pt idx="4">
                  <c:v>R05</c:v>
                </c:pt>
              </c:strCache>
            </c:strRef>
          </c:cat>
          <c:val>
            <c:numRef>
              <c:f>pivot!$T$55:$T$59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98A-435B-B224-0DE4898574A2}"/>
            </c:ext>
          </c:extLst>
        </c:ser>
        <c:ser>
          <c:idx val="1"/>
          <c:order val="1"/>
          <c:tx>
            <c:strRef>
              <c:f>pivot!$V$54</c:f>
              <c:strCache>
                <c:ptCount val="1"/>
                <c:pt idx="0">
                  <c:v>cel calls</c:v>
                </c:pt>
              </c:strCache>
            </c:strRef>
          </c:tx>
          <c:spPr>
            <a:solidFill>
              <a:schemeClr val="accent5"/>
            </a:solidFill>
            <a:ln>
              <a:gradFill>
                <a:gsLst>
                  <a:gs pos="0">
                    <a:schemeClr val="accent5"/>
                  </a:gs>
                  <a:gs pos="100000">
                    <a:schemeClr val="accent1">
                      <a:lumMod val="45000"/>
                      <a:lumOff val="55000"/>
                    </a:schemeClr>
                  </a:gs>
                  <a:gs pos="100000">
                    <a:schemeClr val="accent5"/>
                  </a:gs>
                  <a:gs pos="100000">
                    <a:schemeClr val="accent1">
                      <a:lumMod val="30000"/>
                      <a:lumOff val="70000"/>
                    </a:schemeClr>
                  </a:gs>
                </a:gsLst>
                <a:lin ang="5400000" scaled="1"/>
              </a:gradFill>
            </a:ln>
            <a:effectLst/>
          </c:spPr>
          <c:invertIfNegative val="0"/>
          <c:val>
            <c:numRef>
              <c:f>pivot!$V$55:$V$59</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598A-435B-B224-0DE4898574A2}"/>
            </c:ext>
          </c:extLst>
        </c:ser>
        <c:dLbls>
          <c:showLegendKey val="0"/>
          <c:showVal val="0"/>
          <c:showCatName val="0"/>
          <c:showSerName val="0"/>
          <c:showPercent val="0"/>
          <c:showBubbleSize val="0"/>
        </c:dLbls>
        <c:gapWidth val="25"/>
        <c:overlap val="100"/>
        <c:axId val="407118992"/>
        <c:axId val="407118512"/>
      </c:barChart>
      <c:catAx>
        <c:axId val="407118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118512"/>
        <c:crosses val="autoZero"/>
        <c:auto val="1"/>
        <c:lblAlgn val="ctr"/>
        <c:lblOffset val="100"/>
        <c:noMultiLvlLbl val="0"/>
      </c:catAx>
      <c:valAx>
        <c:axId val="407118512"/>
        <c:scaling>
          <c:orientation val="minMax"/>
          <c:min val="0"/>
        </c:scaling>
        <c:delete val="1"/>
        <c:axPos val="t"/>
        <c:numFmt formatCode="General" sourceLinked="1"/>
        <c:majorTickMark val="none"/>
        <c:minorTickMark val="none"/>
        <c:tickLblPos val="nextTo"/>
        <c:crossAx val="407118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latin typeface="+mj-lt"/>
              </a:rPr>
              <a:t>Amount</a:t>
            </a:r>
          </a:p>
        </c:rich>
      </c:tx>
      <c:layout>
        <c:manualLayout>
          <c:xMode val="edge"/>
          <c:yMode val="edge"/>
          <c:x val="0.25934517702194976"/>
          <c:y val="3.69383819691885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90048118985127E-2"/>
          <c:y val="0.17171296296296298"/>
          <c:w val="0.86639129483814525"/>
          <c:h val="0.72125801983085447"/>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pivot!$S$55:$S$59</c:f>
              <c:strCache>
                <c:ptCount val="5"/>
                <c:pt idx="0">
                  <c:v>R01</c:v>
                </c:pt>
                <c:pt idx="1">
                  <c:v>R02</c:v>
                </c:pt>
                <c:pt idx="2">
                  <c:v>R03</c:v>
                </c:pt>
                <c:pt idx="3">
                  <c:v>R04</c:v>
                </c:pt>
                <c:pt idx="4">
                  <c:v>R05</c:v>
                </c:pt>
              </c:strCache>
            </c:strRef>
          </c:cat>
          <c:val>
            <c:numRef>
              <c:f>pivot!$U$55:$U$59</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73E-4D7E-9B4C-068083D05B57}"/>
            </c:ext>
          </c:extLst>
        </c:ser>
        <c:ser>
          <c:idx val="1"/>
          <c:order val="1"/>
          <c:tx>
            <c:strRef>
              <c:f>pivot!$W$54</c:f>
              <c:strCache>
                <c:ptCount val="1"/>
                <c:pt idx="0">
                  <c:v>cel amount</c:v>
                </c:pt>
              </c:strCache>
            </c:strRef>
          </c:tx>
          <c:spPr>
            <a:solidFill>
              <a:srgbClr val="C00000"/>
            </a:solidFill>
            <a:ln>
              <a:gradFill>
                <a:gsLst>
                  <a:gs pos="100000">
                    <a:schemeClr val="accent5"/>
                  </a:gs>
                  <a:gs pos="0">
                    <a:schemeClr val="accent5"/>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effectLst/>
          </c:spPr>
          <c:invertIfNegative val="0"/>
          <c:dLbls>
            <c:delete val="1"/>
          </c:dLbls>
          <c:val>
            <c:numRef>
              <c:f>pivot!$W$55:$W$59</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2-873E-4D7E-9B4C-068083D05B57}"/>
            </c:ext>
          </c:extLst>
        </c:ser>
        <c:dLbls>
          <c:dLblPos val="outEnd"/>
          <c:showLegendKey val="0"/>
          <c:showVal val="1"/>
          <c:showCatName val="0"/>
          <c:showSerName val="0"/>
          <c:showPercent val="0"/>
          <c:showBubbleSize val="0"/>
        </c:dLbls>
        <c:gapWidth val="25"/>
        <c:overlap val="100"/>
        <c:axId val="407118992"/>
        <c:axId val="407118512"/>
      </c:barChart>
      <c:catAx>
        <c:axId val="407118992"/>
        <c:scaling>
          <c:orientation val="maxMin"/>
        </c:scaling>
        <c:delete val="1"/>
        <c:axPos val="l"/>
        <c:numFmt formatCode="General" sourceLinked="1"/>
        <c:majorTickMark val="none"/>
        <c:minorTickMark val="none"/>
        <c:tickLblPos val="nextTo"/>
        <c:crossAx val="407118512"/>
        <c:crosses val="autoZero"/>
        <c:auto val="1"/>
        <c:lblAlgn val="ctr"/>
        <c:lblOffset val="100"/>
        <c:noMultiLvlLbl val="0"/>
      </c:catAx>
      <c:valAx>
        <c:axId val="407118512"/>
        <c:scaling>
          <c:orientation val="minMax"/>
        </c:scaling>
        <c:delete val="1"/>
        <c:axPos val="t"/>
        <c:numFmt formatCode="\$\ #,###.0,&quot;k&quot;" sourceLinked="1"/>
        <c:majorTickMark val="none"/>
        <c:minorTickMark val="none"/>
        <c:tickLblPos val="nextTo"/>
        <c:crossAx val="407118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dashboard.xlsx]pivot!rep satisfaction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latin typeface="+mj-lt"/>
              </a:rPr>
              <a:t>Rating</a:t>
            </a:r>
          </a:p>
        </c:rich>
      </c:tx>
      <c:layout>
        <c:manualLayout>
          <c:xMode val="edge"/>
          <c:yMode val="edge"/>
          <c:x val="0.43837692062572353"/>
          <c:y val="3.3514148889528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pivot!$F$122</c:f>
              <c:strCache>
                <c:ptCount val="1"/>
                <c:pt idx="0">
                  <c:v>Total</c:v>
                </c:pt>
              </c:strCache>
            </c:strRef>
          </c:tx>
          <c:spPr>
            <a:solidFill>
              <a:schemeClr val="accent1"/>
            </a:solidFill>
            <a:ln>
              <a:noFill/>
            </a:ln>
            <a:effectLst/>
          </c:spPr>
          <c:invertIfNegative val="0"/>
          <c:cat>
            <c:strRef>
              <c:f>pivot!$E$123:$E$128</c:f>
              <c:strCache>
                <c:ptCount val="5"/>
                <c:pt idx="0">
                  <c:v>1</c:v>
                </c:pt>
                <c:pt idx="1">
                  <c:v>2</c:v>
                </c:pt>
                <c:pt idx="2">
                  <c:v>3</c:v>
                </c:pt>
                <c:pt idx="3">
                  <c:v>4</c:v>
                </c:pt>
                <c:pt idx="4">
                  <c:v>5</c:v>
                </c:pt>
              </c:strCache>
            </c:strRef>
          </c:cat>
          <c:val>
            <c:numRef>
              <c:f>pivot!$F$123:$F$128</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45B0-43E4-B309-D3C5133AAE39}"/>
            </c:ext>
          </c:extLst>
        </c:ser>
        <c:dLbls>
          <c:showLegendKey val="0"/>
          <c:showVal val="0"/>
          <c:showCatName val="0"/>
          <c:showSerName val="0"/>
          <c:showPercent val="0"/>
          <c:showBubbleSize val="0"/>
        </c:dLbls>
        <c:gapWidth val="10"/>
        <c:overlap val="-27"/>
        <c:axId val="33689695"/>
        <c:axId val="33697855"/>
      </c:barChart>
      <c:catAx>
        <c:axId val="3368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7855"/>
        <c:crosses val="autoZero"/>
        <c:auto val="1"/>
        <c:lblAlgn val="ctr"/>
        <c:lblOffset val="100"/>
        <c:noMultiLvlLbl val="0"/>
      </c:catAx>
      <c:valAx>
        <c:axId val="33697855"/>
        <c:scaling>
          <c:orientation val="minMax"/>
          <c:max val="1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89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rPr>
              <a:t>Calls</a:t>
            </a:r>
          </a:p>
        </c:rich>
      </c:tx>
      <c:layout>
        <c:manualLayout>
          <c:xMode val="edge"/>
          <c:yMode val="edge"/>
          <c:x val="7.6310704326394585E-2"/>
          <c:y val="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06015142790822"/>
          <c:y val="0.11232476923996704"/>
          <c:w val="0.86639129483814525"/>
          <c:h val="0.72125801983085447"/>
        </c:manualLayout>
      </c:layout>
      <c:barChart>
        <c:barDir val="bar"/>
        <c:grouping val="clustered"/>
        <c:varyColors val="0"/>
        <c:ser>
          <c:idx val="0"/>
          <c:order val="0"/>
          <c:spPr>
            <a:solidFill>
              <a:schemeClr val="bg1">
                <a:lumMod val="75000"/>
              </a:schemeClr>
            </a:solidFill>
            <a:ln>
              <a:noFill/>
            </a:ln>
            <a:effectLst/>
          </c:spPr>
          <c:invertIfNegative val="0"/>
          <c:dLbls>
            <c:delete val="1"/>
          </c:dLbls>
          <c:cat>
            <c:numRef>
              <c:f>pivot!$H$55:$H$59</c:f>
              <c:numCache>
                <c:formatCode>General</c:formatCode>
                <c:ptCount val="5"/>
                <c:pt idx="0">
                  <c:v>0</c:v>
                </c:pt>
                <c:pt idx="1">
                  <c:v>0</c:v>
                </c:pt>
                <c:pt idx="2">
                  <c:v>0</c:v>
                </c:pt>
                <c:pt idx="3">
                  <c:v>0</c:v>
                </c:pt>
                <c:pt idx="4">
                  <c:v>0</c:v>
                </c:pt>
              </c:numCache>
            </c:numRef>
          </c:cat>
          <c:val>
            <c:numRef>
              <c:f>pivot!$I$55:$I$59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7AD4-4032-BDCB-031968E792A4}"/>
            </c:ext>
          </c:extLst>
        </c:ser>
        <c:ser>
          <c:idx val="2"/>
          <c:order val="1"/>
          <c:tx>
            <c:strRef>
              <c:f>pivot!$L$54</c:f>
              <c:strCache>
                <c:ptCount val="1"/>
                <c:pt idx="0">
                  <c:v>sel amount</c:v>
                </c:pt>
              </c:strCache>
            </c:strRef>
          </c:tx>
          <c:spPr>
            <a:solidFill>
              <a:schemeClr val="accent3"/>
            </a:solidFill>
            <a:ln>
              <a:noFill/>
            </a:ln>
            <a:effectLst/>
          </c:spPr>
          <c:invertIfNegative val="0"/>
          <c:dLbls>
            <c:delete val="1"/>
          </c:dLbls>
          <c:val>
            <c:numRef>
              <c:f>pivot!$L$55:$L$59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4-7AD4-4032-BDCB-031968E792A4}"/>
            </c:ext>
          </c:extLst>
        </c:ser>
        <c:dLbls>
          <c:dLblPos val="outEnd"/>
          <c:showLegendKey val="0"/>
          <c:showVal val="1"/>
          <c:showCatName val="0"/>
          <c:showSerName val="0"/>
          <c:showPercent val="0"/>
          <c:showBubbleSize val="0"/>
        </c:dLbls>
        <c:gapWidth val="25"/>
        <c:overlap val="100"/>
        <c:axId val="1113844271"/>
        <c:axId val="231661007"/>
      </c:barChart>
      <c:catAx>
        <c:axId val="11138442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61007"/>
        <c:crosses val="autoZero"/>
        <c:auto val="1"/>
        <c:lblAlgn val="ctr"/>
        <c:lblOffset val="100"/>
        <c:noMultiLvlLbl val="0"/>
      </c:catAx>
      <c:valAx>
        <c:axId val="231661007"/>
        <c:scaling>
          <c:orientation val="minMax"/>
          <c:min val="0"/>
        </c:scaling>
        <c:delete val="1"/>
        <c:axPos val="t"/>
        <c:numFmt formatCode="General" sourceLinked="1"/>
        <c:majorTickMark val="out"/>
        <c:minorTickMark val="none"/>
        <c:tickLblPos val="nextTo"/>
        <c:crossAx val="1113844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670907</xdr:colOff>
      <xdr:row>2</xdr:row>
      <xdr:rowOff>109034</xdr:rowOff>
    </xdr:from>
    <xdr:to>
      <xdr:col>3</xdr:col>
      <xdr:colOff>24049</xdr:colOff>
      <xdr:row>7</xdr:row>
      <xdr:rowOff>161907</xdr:rowOff>
    </xdr:to>
    <xdr:sp macro="" textlink="pivot!A4">
      <xdr:nvSpPr>
        <xdr:cNvPr id="2" name="Rectangle 1">
          <a:extLst>
            <a:ext uri="{FF2B5EF4-FFF2-40B4-BE49-F238E27FC236}">
              <a16:creationId xmlns:a16="http://schemas.microsoft.com/office/drawing/2014/main" id="{E078D133-214C-AA30-A687-5E353A46E88F}"/>
            </a:ext>
          </a:extLst>
        </xdr:cNvPr>
        <xdr:cNvSpPr/>
      </xdr:nvSpPr>
      <xdr:spPr>
        <a:xfrm>
          <a:off x="670907" y="479148"/>
          <a:ext cx="1377885" cy="978159"/>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fld id="{35C22694-7CFE-433D-908F-6501EA8445CA}" type="TxLink">
            <a:rPr lang="en-US" sz="2800" b="0" i="0" u="none" strike="noStrike" cap="none" spc="0">
              <a:ln w="0"/>
              <a:solidFill>
                <a:schemeClr val="bg1">
                  <a:lumMod val="95000"/>
                </a:schemeClr>
              </a:solidFill>
              <a:effectLst>
                <a:outerShdw blurRad="38100" dist="19050" dir="2700000" algn="tl" rotWithShape="0">
                  <a:schemeClr val="dk1">
                    <a:alpha val="40000"/>
                  </a:schemeClr>
                </a:outerShdw>
              </a:effectLst>
              <a:latin typeface="+mj-lt"/>
            </a:rPr>
            <a:pPr algn="ctr"/>
            <a:t>189</a:t>
          </a:fld>
          <a:endParaRPr lang="en-IN" sz="2800" b="0" cap="none" spc="0">
            <a:ln w="0"/>
            <a:solidFill>
              <a:schemeClr val="bg1">
                <a:lumMod val="95000"/>
              </a:schemeClr>
            </a:solidFill>
            <a:effectLst>
              <a:outerShdw blurRad="38100" dist="19050" dir="2700000" algn="tl" rotWithShape="0">
                <a:schemeClr val="dk1">
                  <a:alpha val="40000"/>
                </a:schemeClr>
              </a:outerShdw>
            </a:effectLst>
            <a:latin typeface="+mj-lt"/>
          </a:endParaRPr>
        </a:p>
      </xdr:txBody>
    </xdr:sp>
    <xdr:clientData/>
  </xdr:twoCellAnchor>
  <xdr:twoCellAnchor>
    <xdr:from>
      <xdr:col>1</xdr:col>
      <xdr:colOff>232115</xdr:colOff>
      <xdr:row>2</xdr:row>
      <xdr:rowOff>3750</xdr:rowOff>
    </xdr:from>
    <xdr:to>
      <xdr:col>2</xdr:col>
      <xdr:colOff>413949</xdr:colOff>
      <xdr:row>4</xdr:row>
      <xdr:rowOff>113424</xdr:rowOff>
    </xdr:to>
    <xdr:sp macro="" textlink="">
      <xdr:nvSpPr>
        <xdr:cNvPr id="6" name="TextBox 5">
          <a:extLst>
            <a:ext uri="{FF2B5EF4-FFF2-40B4-BE49-F238E27FC236}">
              <a16:creationId xmlns:a16="http://schemas.microsoft.com/office/drawing/2014/main" id="{75A085EB-078A-03BB-C453-FE435CA989A1}"/>
            </a:ext>
          </a:extLst>
        </xdr:cNvPr>
        <xdr:cNvSpPr txBox="1"/>
      </xdr:nvSpPr>
      <xdr:spPr>
        <a:xfrm>
          <a:off x="902482" y="370282"/>
          <a:ext cx="852201" cy="476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95000"/>
                </a:schemeClr>
              </a:solidFill>
              <a:latin typeface="+mj-lt"/>
            </a:rPr>
            <a:t>calls</a:t>
          </a:r>
        </a:p>
      </xdr:txBody>
    </xdr:sp>
    <xdr:clientData/>
  </xdr:twoCellAnchor>
  <xdr:twoCellAnchor>
    <xdr:from>
      <xdr:col>4</xdr:col>
      <xdr:colOff>175260</xdr:colOff>
      <xdr:row>2</xdr:row>
      <xdr:rowOff>7620</xdr:rowOff>
    </xdr:from>
    <xdr:to>
      <xdr:col>5</xdr:col>
      <xdr:colOff>175260</xdr:colOff>
      <xdr:row>3</xdr:row>
      <xdr:rowOff>106680</xdr:rowOff>
    </xdr:to>
    <xdr:sp macro="" textlink="">
      <xdr:nvSpPr>
        <xdr:cNvPr id="9" name="TextBox 8">
          <a:extLst>
            <a:ext uri="{FF2B5EF4-FFF2-40B4-BE49-F238E27FC236}">
              <a16:creationId xmlns:a16="http://schemas.microsoft.com/office/drawing/2014/main" id="{F58ADA8C-365B-1C18-8F71-DBD96A8BE20F}"/>
            </a:ext>
          </a:extLst>
        </xdr:cNvPr>
        <xdr:cNvSpPr txBox="1"/>
      </xdr:nvSpPr>
      <xdr:spPr>
        <a:xfrm>
          <a:off x="2857500" y="373380"/>
          <a:ext cx="6705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400">
            <a:solidFill>
              <a:schemeClr val="bg1">
                <a:lumMod val="95000"/>
              </a:schemeClr>
            </a:solidFill>
            <a:latin typeface="+mj-lt"/>
          </a:endParaRPr>
        </a:p>
      </xdr:txBody>
    </xdr:sp>
    <xdr:clientData/>
  </xdr:twoCellAnchor>
  <xdr:twoCellAnchor editAs="oneCell">
    <xdr:from>
      <xdr:col>1</xdr:col>
      <xdr:colOff>28688</xdr:colOff>
      <xdr:row>2</xdr:row>
      <xdr:rowOff>168919</xdr:rowOff>
    </xdr:from>
    <xdr:to>
      <xdr:col>1</xdr:col>
      <xdr:colOff>193175</xdr:colOff>
      <xdr:row>3</xdr:row>
      <xdr:rowOff>161522</xdr:rowOff>
    </xdr:to>
    <xdr:pic>
      <xdr:nvPicPr>
        <xdr:cNvPr id="10" name="Graphic 9" descr="Receiver with solid fill">
          <a:extLst>
            <a:ext uri="{FF2B5EF4-FFF2-40B4-BE49-F238E27FC236}">
              <a16:creationId xmlns:a16="http://schemas.microsoft.com/office/drawing/2014/main" id="{ED771C98-4811-4311-9141-9AC51EA356B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2040000">
          <a:off x="701788" y="537219"/>
          <a:ext cx="164487" cy="176753"/>
        </a:xfrm>
        <a:prstGeom prst="rect">
          <a:avLst/>
        </a:prstGeom>
      </xdr:spPr>
    </xdr:pic>
    <xdr:clientData/>
  </xdr:twoCellAnchor>
  <xdr:twoCellAnchor>
    <xdr:from>
      <xdr:col>1</xdr:col>
      <xdr:colOff>326838</xdr:colOff>
      <xdr:row>6</xdr:row>
      <xdr:rowOff>55654</xdr:rowOff>
    </xdr:from>
    <xdr:to>
      <xdr:col>2</xdr:col>
      <xdr:colOff>304799</xdr:colOff>
      <xdr:row>7</xdr:row>
      <xdr:rowOff>137831</xdr:rowOff>
    </xdr:to>
    <xdr:sp macro="" textlink="pivot!F81">
      <xdr:nvSpPr>
        <xdr:cNvPr id="11" name="TextBox 10">
          <a:extLst>
            <a:ext uri="{FF2B5EF4-FFF2-40B4-BE49-F238E27FC236}">
              <a16:creationId xmlns:a16="http://schemas.microsoft.com/office/drawing/2014/main" id="{CA0D2E2B-6E2B-F439-A723-3AB93A0779D3}"/>
            </a:ext>
          </a:extLst>
        </xdr:cNvPr>
        <xdr:cNvSpPr txBox="1"/>
      </xdr:nvSpPr>
      <xdr:spPr>
        <a:xfrm>
          <a:off x="999938" y="1160554"/>
          <a:ext cx="651061" cy="266327"/>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712790-FD91-425A-A8D7-7CFE3A454AA4}" type="TxLink">
            <a:rPr lang="en-US" sz="1100" b="0" i="0" u="none" strike="noStrike">
              <a:solidFill>
                <a:schemeClr val="bg1">
                  <a:lumMod val="95000"/>
                </a:schemeClr>
              </a:solidFill>
              <a:latin typeface="Aptos"/>
            </a:rPr>
            <a:pPr algn="ctr"/>
            <a:t>189</a:t>
          </a:fld>
          <a:endParaRPr lang="en-IN" sz="1200">
            <a:solidFill>
              <a:schemeClr val="bg1">
                <a:lumMod val="95000"/>
              </a:schemeClr>
            </a:solidFill>
            <a:latin typeface="+mj-lt"/>
          </a:endParaRPr>
        </a:p>
      </xdr:txBody>
    </xdr:sp>
    <xdr:clientData/>
  </xdr:twoCellAnchor>
  <xdr:twoCellAnchor>
    <xdr:from>
      <xdr:col>1</xdr:col>
      <xdr:colOff>9144</xdr:colOff>
      <xdr:row>14</xdr:row>
      <xdr:rowOff>169689</xdr:rowOff>
    </xdr:from>
    <xdr:to>
      <xdr:col>3</xdr:col>
      <xdr:colOff>12095</xdr:colOff>
      <xdr:row>19</xdr:row>
      <xdr:rowOff>179832</xdr:rowOff>
    </xdr:to>
    <xdr:sp macro="" textlink="pivot!A4">
      <xdr:nvSpPr>
        <xdr:cNvPr id="13" name="Rectangle 12">
          <a:extLst>
            <a:ext uri="{FF2B5EF4-FFF2-40B4-BE49-F238E27FC236}">
              <a16:creationId xmlns:a16="http://schemas.microsoft.com/office/drawing/2014/main" id="{AF61921B-30D7-4EC3-8755-E078BDEC6840}"/>
            </a:ext>
          </a:extLst>
        </xdr:cNvPr>
        <xdr:cNvSpPr/>
      </xdr:nvSpPr>
      <xdr:spPr>
        <a:xfrm>
          <a:off x="679704" y="2730009"/>
          <a:ext cx="1344071" cy="924543"/>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fld id="{35C22694-7CFE-433D-908F-6501EA8445CA}" type="TxLink">
            <a:rPr lang="en-US" sz="2800" b="0" i="0" u="none" strike="noStrike" cap="none" spc="0">
              <a:ln w="0"/>
              <a:solidFill>
                <a:schemeClr val="bg1">
                  <a:lumMod val="95000"/>
                </a:schemeClr>
              </a:solidFill>
              <a:effectLst>
                <a:outerShdw blurRad="38100" dist="19050" dir="2700000" algn="tl" rotWithShape="0">
                  <a:schemeClr val="dk1">
                    <a:alpha val="40000"/>
                  </a:schemeClr>
                </a:outerShdw>
              </a:effectLst>
              <a:latin typeface="+mj-lt"/>
            </a:rPr>
            <a:pPr algn="ctr"/>
            <a:t>189</a:t>
          </a:fld>
          <a:endParaRPr lang="en-IN" sz="2800" b="0" cap="none" spc="0">
            <a:ln w="0"/>
            <a:solidFill>
              <a:schemeClr val="bg1">
                <a:lumMod val="95000"/>
              </a:schemeClr>
            </a:solidFill>
            <a:effectLst>
              <a:outerShdw blurRad="38100" dist="19050" dir="2700000" algn="tl" rotWithShape="0">
                <a:schemeClr val="dk1">
                  <a:alpha val="40000"/>
                </a:schemeClr>
              </a:outerShdw>
            </a:effectLst>
            <a:latin typeface="+mj-lt"/>
          </a:endParaRPr>
        </a:p>
      </xdr:txBody>
    </xdr:sp>
    <xdr:clientData/>
  </xdr:twoCellAnchor>
  <xdr:twoCellAnchor>
    <xdr:from>
      <xdr:col>0</xdr:col>
      <xdr:colOff>652500</xdr:colOff>
      <xdr:row>8</xdr:row>
      <xdr:rowOff>174023</xdr:rowOff>
    </xdr:from>
    <xdr:to>
      <xdr:col>3</xdr:col>
      <xdr:colOff>1056</xdr:colOff>
      <xdr:row>13</xdr:row>
      <xdr:rowOff>168295</xdr:rowOff>
    </xdr:to>
    <xdr:sp macro="" textlink="pivot!A4">
      <xdr:nvSpPr>
        <xdr:cNvPr id="17" name="Rectangle 16">
          <a:extLst>
            <a:ext uri="{FF2B5EF4-FFF2-40B4-BE49-F238E27FC236}">
              <a16:creationId xmlns:a16="http://schemas.microsoft.com/office/drawing/2014/main" id="{89658F0C-D420-4FD5-934C-0D94E79BCE59}"/>
            </a:ext>
          </a:extLst>
        </xdr:cNvPr>
        <xdr:cNvSpPr/>
      </xdr:nvSpPr>
      <xdr:spPr>
        <a:xfrm>
          <a:off x="652500" y="1632575"/>
          <a:ext cx="1354065" cy="905867"/>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fld id="{35C22694-7CFE-433D-908F-6501EA8445CA}" type="TxLink">
            <a:rPr lang="en-US" sz="2800" b="0" i="0" u="none" strike="noStrike" cap="none" spc="0">
              <a:ln w="0"/>
              <a:solidFill>
                <a:schemeClr val="bg1">
                  <a:lumMod val="95000"/>
                </a:schemeClr>
              </a:solidFill>
              <a:effectLst>
                <a:outerShdw blurRad="38100" dist="19050" dir="2700000" algn="tl" rotWithShape="0">
                  <a:schemeClr val="dk1">
                    <a:alpha val="40000"/>
                  </a:schemeClr>
                </a:outerShdw>
              </a:effectLst>
              <a:latin typeface="+mj-lt"/>
            </a:rPr>
            <a:pPr algn="ctr"/>
            <a:t>189</a:t>
          </a:fld>
          <a:endParaRPr lang="en-IN" sz="2800" b="0" cap="none" spc="0">
            <a:ln w="0"/>
            <a:solidFill>
              <a:schemeClr val="bg1">
                <a:lumMod val="95000"/>
              </a:schemeClr>
            </a:solidFill>
            <a:effectLst>
              <a:outerShdw blurRad="38100" dist="19050" dir="2700000" algn="tl" rotWithShape="0">
                <a:schemeClr val="dk1">
                  <a:alpha val="40000"/>
                </a:schemeClr>
              </a:outerShdw>
            </a:effectLst>
            <a:latin typeface="+mj-lt"/>
          </a:endParaRPr>
        </a:p>
      </xdr:txBody>
    </xdr:sp>
    <xdr:clientData/>
  </xdr:twoCellAnchor>
  <xdr:twoCellAnchor>
    <xdr:from>
      <xdr:col>1</xdr:col>
      <xdr:colOff>327240</xdr:colOff>
      <xdr:row>9</xdr:row>
      <xdr:rowOff>46749</xdr:rowOff>
    </xdr:from>
    <xdr:to>
      <xdr:col>2</xdr:col>
      <xdr:colOff>411387</xdr:colOff>
      <xdr:row>10</xdr:row>
      <xdr:rowOff>23375</xdr:rowOff>
    </xdr:to>
    <xdr:sp macro="" textlink="">
      <xdr:nvSpPr>
        <xdr:cNvPr id="18" name="TextBox 17">
          <a:extLst>
            <a:ext uri="{FF2B5EF4-FFF2-40B4-BE49-F238E27FC236}">
              <a16:creationId xmlns:a16="http://schemas.microsoft.com/office/drawing/2014/main" id="{DEED3B60-A932-4E3B-B577-A3BC62B66362}"/>
            </a:ext>
          </a:extLst>
        </xdr:cNvPr>
        <xdr:cNvSpPr txBox="1"/>
      </xdr:nvSpPr>
      <xdr:spPr>
        <a:xfrm>
          <a:off x="995743" y="1687620"/>
          <a:ext cx="752650" cy="158945"/>
        </a:xfrm>
        <a:prstGeom prst="rect">
          <a:avLst/>
        </a:prstGeom>
        <a:noFill/>
        <a:ln>
          <a:noFill/>
        </a:ln>
        <a:effectLst>
          <a:outerShdw blurRad="50800" dist="38100" dir="2700000" algn="tl" rotWithShape="0">
            <a:prstClr val="black">
              <a:alpha val="4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900" b="0" i="0" u="none" strike="noStrike" cap="none" spc="0">
              <a:ln w="0"/>
              <a:solidFill>
                <a:schemeClr val="bg1">
                  <a:lumMod val="95000"/>
                </a:schemeClr>
              </a:solidFill>
              <a:effectLst>
                <a:outerShdw blurRad="38100" dist="19050" dir="2700000" algn="tl" rotWithShape="0">
                  <a:schemeClr val="dk1">
                    <a:alpha val="40000"/>
                  </a:schemeClr>
                </a:outerShdw>
              </a:effectLst>
              <a:latin typeface="+mj-lt"/>
              <a:ea typeface="+mn-ea"/>
              <a:cs typeface="+mn-cs"/>
            </a:rPr>
            <a:t>Amount</a:t>
          </a:r>
        </a:p>
      </xdr:txBody>
    </xdr:sp>
    <xdr:clientData/>
  </xdr:twoCellAnchor>
  <xdr:twoCellAnchor editAs="oneCell">
    <xdr:from>
      <xdr:col>1</xdr:col>
      <xdr:colOff>10092</xdr:colOff>
      <xdr:row>9</xdr:row>
      <xdr:rowOff>13111</xdr:rowOff>
    </xdr:from>
    <xdr:to>
      <xdr:col>1</xdr:col>
      <xdr:colOff>181668</xdr:colOff>
      <xdr:row>10</xdr:row>
      <xdr:rowOff>83091</xdr:rowOff>
    </xdr:to>
    <xdr:pic>
      <xdr:nvPicPr>
        <xdr:cNvPr id="19" name="Graphic 18">
          <a:extLst>
            <a:ext uri="{FF2B5EF4-FFF2-40B4-BE49-F238E27FC236}">
              <a16:creationId xmlns:a16="http://schemas.microsoft.com/office/drawing/2014/main" id="{208A6B09-6847-4B90-B59F-7F7D5B5D52D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681258" y="1648131"/>
          <a:ext cx="171576" cy="251649"/>
        </a:xfrm>
        <a:prstGeom prst="rect">
          <a:avLst/>
        </a:prstGeom>
      </xdr:spPr>
    </xdr:pic>
    <xdr:clientData/>
  </xdr:twoCellAnchor>
  <xdr:twoCellAnchor>
    <xdr:from>
      <xdr:col>1</xdr:col>
      <xdr:colOff>320280</xdr:colOff>
      <xdr:row>12</xdr:row>
      <xdr:rowOff>43377</xdr:rowOff>
    </xdr:from>
    <xdr:to>
      <xdr:col>2</xdr:col>
      <xdr:colOff>342691</xdr:colOff>
      <xdr:row>13</xdr:row>
      <xdr:rowOff>130614</xdr:rowOff>
    </xdr:to>
    <xdr:sp macro="" textlink="pivot!G81">
      <xdr:nvSpPr>
        <xdr:cNvPr id="20" name="TextBox 19">
          <a:extLst>
            <a:ext uri="{FF2B5EF4-FFF2-40B4-BE49-F238E27FC236}">
              <a16:creationId xmlns:a16="http://schemas.microsoft.com/office/drawing/2014/main" id="{D46BCF43-E501-45F3-8580-6F119E2DB955}"/>
            </a:ext>
          </a:extLst>
        </xdr:cNvPr>
        <xdr:cNvSpPr txBox="1"/>
      </xdr:nvSpPr>
      <xdr:spPr>
        <a:xfrm>
          <a:off x="993380" y="2253177"/>
          <a:ext cx="695511" cy="271387"/>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0200D0-F567-4563-9CD6-CE497FDEFA62}" type="TxLink">
            <a:rPr lang="en-US" sz="1100" b="0" i="0" u="none" strike="noStrike">
              <a:solidFill>
                <a:schemeClr val="bg1">
                  <a:lumMod val="95000"/>
                </a:schemeClr>
              </a:solidFill>
              <a:latin typeface="Aptos"/>
            </a:rPr>
            <a:pPr algn="ctr"/>
            <a:t>$18,415</a:t>
          </a:fld>
          <a:endParaRPr lang="en-IN" sz="1200">
            <a:solidFill>
              <a:schemeClr val="bg1">
                <a:lumMod val="95000"/>
              </a:schemeClr>
            </a:solidFill>
            <a:latin typeface="+mj-lt"/>
          </a:endParaRPr>
        </a:p>
      </xdr:txBody>
    </xdr:sp>
    <xdr:clientData/>
  </xdr:twoCellAnchor>
  <xdr:twoCellAnchor>
    <xdr:from>
      <xdr:col>0</xdr:col>
      <xdr:colOff>658369</xdr:colOff>
      <xdr:row>21</xdr:row>
      <xdr:rowOff>9144</xdr:rowOff>
    </xdr:from>
    <xdr:to>
      <xdr:col>3</xdr:col>
      <xdr:colOff>0</xdr:colOff>
      <xdr:row>25</xdr:row>
      <xdr:rowOff>179831</xdr:rowOff>
    </xdr:to>
    <xdr:sp macro="" textlink="pivot!A4">
      <xdr:nvSpPr>
        <xdr:cNvPr id="21" name="Rectangle 20">
          <a:extLst>
            <a:ext uri="{FF2B5EF4-FFF2-40B4-BE49-F238E27FC236}">
              <a16:creationId xmlns:a16="http://schemas.microsoft.com/office/drawing/2014/main" id="{50CD17AB-ED18-4DB2-B4B5-BA6985572811}"/>
            </a:ext>
          </a:extLst>
        </xdr:cNvPr>
        <xdr:cNvSpPr/>
      </xdr:nvSpPr>
      <xdr:spPr>
        <a:xfrm>
          <a:off x="658369" y="3849624"/>
          <a:ext cx="1353311" cy="902207"/>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fld id="{35C22694-7CFE-433D-908F-6501EA8445CA}" type="TxLink">
            <a:rPr lang="en-US" sz="2800" b="0" i="0" u="none" strike="noStrike" cap="none" spc="0">
              <a:ln w="0"/>
              <a:solidFill>
                <a:schemeClr val="bg1">
                  <a:lumMod val="95000"/>
                </a:schemeClr>
              </a:solidFill>
              <a:effectLst>
                <a:outerShdw blurRad="38100" dist="19050" dir="2700000" algn="tl" rotWithShape="0">
                  <a:schemeClr val="dk1">
                    <a:alpha val="40000"/>
                  </a:schemeClr>
                </a:outerShdw>
              </a:effectLst>
              <a:latin typeface="+mj-lt"/>
            </a:rPr>
            <a:pPr algn="ctr"/>
            <a:t>189</a:t>
          </a:fld>
          <a:endParaRPr lang="en-IN" sz="2800" b="0" cap="none" spc="0">
            <a:ln w="0"/>
            <a:solidFill>
              <a:schemeClr val="bg1">
                <a:lumMod val="95000"/>
              </a:schemeClr>
            </a:solidFill>
            <a:effectLst>
              <a:outerShdw blurRad="38100" dist="19050" dir="2700000" algn="tl" rotWithShape="0">
                <a:schemeClr val="dk1">
                  <a:alpha val="40000"/>
                </a:schemeClr>
              </a:outerShdw>
            </a:effectLst>
            <a:latin typeface="+mj-lt"/>
          </a:endParaRPr>
        </a:p>
      </xdr:txBody>
    </xdr:sp>
    <xdr:clientData/>
  </xdr:twoCellAnchor>
  <xdr:twoCellAnchor>
    <xdr:from>
      <xdr:col>1</xdr:col>
      <xdr:colOff>159127</xdr:colOff>
      <xdr:row>20</xdr:row>
      <xdr:rowOff>173733</xdr:rowOff>
    </xdr:from>
    <xdr:to>
      <xdr:col>2</xdr:col>
      <xdr:colOff>495627</xdr:colOff>
      <xdr:row>22</xdr:row>
      <xdr:rowOff>73939</xdr:rowOff>
    </xdr:to>
    <xdr:sp macro="" textlink="">
      <xdr:nvSpPr>
        <xdr:cNvPr id="22" name="TextBox 21">
          <a:extLst>
            <a:ext uri="{FF2B5EF4-FFF2-40B4-BE49-F238E27FC236}">
              <a16:creationId xmlns:a16="http://schemas.microsoft.com/office/drawing/2014/main" id="{F6086590-3C8C-49FC-B447-BB72D855DC0A}"/>
            </a:ext>
          </a:extLst>
        </xdr:cNvPr>
        <xdr:cNvSpPr txBox="1"/>
      </xdr:nvSpPr>
      <xdr:spPr>
        <a:xfrm>
          <a:off x="829320" y="3846022"/>
          <a:ext cx="1006693" cy="26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lumMod val="95000"/>
                </a:schemeClr>
              </a:solidFill>
              <a:latin typeface="+mj-lt"/>
            </a:rPr>
            <a:t>Avg.Rating</a:t>
          </a:r>
        </a:p>
      </xdr:txBody>
    </xdr:sp>
    <xdr:clientData/>
  </xdr:twoCellAnchor>
  <xdr:twoCellAnchor editAs="oneCell">
    <xdr:from>
      <xdr:col>1</xdr:col>
      <xdr:colOff>17093</xdr:colOff>
      <xdr:row>20</xdr:row>
      <xdr:rowOff>135115</xdr:rowOff>
    </xdr:from>
    <xdr:to>
      <xdr:col>1</xdr:col>
      <xdr:colOff>287539</xdr:colOff>
      <xdr:row>22</xdr:row>
      <xdr:rowOff>44897</xdr:rowOff>
    </xdr:to>
    <xdr:pic>
      <xdr:nvPicPr>
        <xdr:cNvPr id="23" name="Graphic 22">
          <a:extLst>
            <a:ext uri="{FF2B5EF4-FFF2-40B4-BE49-F238E27FC236}">
              <a16:creationId xmlns:a16="http://schemas.microsoft.com/office/drawing/2014/main" id="{9EC013A1-C5E3-44A3-AB72-EB06A1A173C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687371" y="3804004"/>
          <a:ext cx="270446" cy="276671"/>
        </a:xfrm>
        <a:prstGeom prst="rect">
          <a:avLst/>
        </a:prstGeom>
      </xdr:spPr>
    </xdr:pic>
    <xdr:clientData/>
  </xdr:twoCellAnchor>
  <xdr:twoCellAnchor>
    <xdr:from>
      <xdr:col>1</xdr:col>
      <xdr:colOff>565693</xdr:colOff>
      <xdr:row>29</xdr:row>
      <xdr:rowOff>106082</xdr:rowOff>
    </xdr:from>
    <xdr:to>
      <xdr:col>2</xdr:col>
      <xdr:colOff>610643</xdr:colOff>
      <xdr:row>31</xdr:row>
      <xdr:rowOff>8964</xdr:rowOff>
    </xdr:to>
    <xdr:sp macro="" textlink="pivot!B13">
      <xdr:nvSpPr>
        <xdr:cNvPr id="24" name="TextBox 23">
          <a:extLst>
            <a:ext uri="{FF2B5EF4-FFF2-40B4-BE49-F238E27FC236}">
              <a16:creationId xmlns:a16="http://schemas.microsoft.com/office/drawing/2014/main" id="{A638635A-50AC-4B59-B9DC-366988372D4F}"/>
            </a:ext>
          </a:extLst>
        </xdr:cNvPr>
        <xdr:cNvSpPr txBox="1"/>
      </xdr:nvSpPr>
      <xdr:spPr>
        <a:xfrm>
          <a:off x="1238046" y="5305611"/>
          <a:ext cx="717303" cy="26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77E913-6F72-4C1E-9730-4D5500954EE7}" type="TxLink">
            <a:rPr lang="en-US" sz="1200" b="0" i="0" u="none" strike="noStrike">
              <a:solidFill>
                <a:schemeClr val="bg1">
                  <a:lumMod val="95000"/>
                </a:schemeClr>
              </a:solidFill>
              <a:latin typeface="+mj-lt"/>
            </a:rPr>
            <a:pPr algn="ctr"/>
            <a:t>Jan</a:t>
          </a:fld>
          <a:endParaRPr lang="en-IN" sz="1200">
            <a:solidFill>
              <a:schemeClr val="bg1">
                <a:lumMod val="95000"/>
              </a:schemeClr>
            </a:solidFill>
            <a:latin typeface="+mj-lt"/>
          </a:endParaRPr>
        </a:p>
      </xdr:txBody>
    </xdr:sp>
    <xdr:clientData/>
  </xdr:twoCellAnchor>
  <xdr:twoCellAnchor>
    <xdr:from>
      <xdr:col>1</xdr:col>
      <xdr:colOff>1316</xdr:colOff>
      <xdr:row>27</xdr:row>
      <xdr:rowOff>0</xdr:rowOff>
    </xdr:from>
    <xdr:to>
      <xdr:col>2</xdr:col>
      <xdr:colOff>657920</xdr:colOff>
      <xdr:row>32</xdr:row>
      <xdr:rowOff>21667</xdr:rowOff>
    </xdr:to>
    <xdr:sp macro="" textlink="pivot!A4">
      <xdr:nvSpPr>
        <xdr:cNvPr id="25" name="Rectangle 24">
          <a:extLst>
            <a:ext uri="{FF2B5EF4-FFF2-40B4-BE49-F238E27FC236}">
              <a16:creationId xmlns:a16="http://schemas.microsoft.com/office/drawing/2014/main" id="{055AF012-9E78-4271-B3E1-71B3D463317A}"/>
            </a:ext>
          </a:extLst>
        </xdr:cNvPr>
        <xdr:cNvSpPr/>
      </xdr:nvSpPr>
      <xdr:spPr>
        <a:xfrm>
          <a:off x="671876" y="4937760"/>
          <a:ext cx="1327164" cy="936067"/>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fld id="{35C22694-7CFE-433D-908F-6501EA8445CA}" type="TxLink">
            <a:rPr lang="en-US" sz="2800" b="0" i="0" u="none" strike="noStrike" cap="none" spc="0">
              <a:ln w="0"/>
              <a:solidFill>
                <a:schemeClr val="bg1">
                  <a:lumMod val="95000"/>
                </a:schemeClr>
              </a:solidFill>
              <a:effectLst>
                <a:outerShdw blurRad="38100" dist="19050" dir="2700000" algn="tl" rotWithShape="0">
                  <a:schemeClr val="dk1">
                    <a:alpha val="40000"/>
                  </a:schemeClr>
                </a:outerShdw>
              </a:effectLst>
              <a:latin typeface="+mj-lt"/>
            </a:rPr>
            <a:pPr algn="ctr"/>
            <a:t>189</a:t>
          </a:fld>
          <a:endParaRPr lang="en-IN" sz="2800" b="0" cap="none" spc="0">
            <a:ln w="0"/>
            <a:solidFill>
              <a:schemeClr val="bg1">
                <a:lumMod val="95000"/>
              </a:schemeClr>
            </a:solidFill>
            <a:effectLst>
              <a:outerShdw blurRad="38100" dist="19050" dir="2700000" algn="tl" rotWithShape="0">
                <a:schemeClr val="dk1">
                  <a:alpha val="40000"/>
                </a:schemeClr>
              </a:outerShdw>
            </a:effectLst>
            <a:latin typeface="+mj-lt"/>
          </a:endParaRPr>
        </a:p>
      </xdr:txBody>
    </xdr:sp>
    <xdr:clientData/>
  </xdr:twoCellAnchor>
  <xdr:twoCellAnchor>
    <xdr:from>
      <xdr:col>1</xdr:col>
      <xdr:colOff>180258</xdr:colOff>
      <xdr:row>26</xdr:row>
      <xdr:rowOff>75355</xdr:rowOff>
    </xdr:from>
    <xdr:to>
      <xdr:col>2</xdr:col>
      <xdr:colOff>485058</xdr:colOff>
      <xdr:row>29</xdr:row>
      <xdr:rowOff>24749</xdr:rowOff>
    </xdr:to>
    <xdr:sp macro="" textlink="">
      <xdr:nvSpPr>
        <xdr:cNvPr id="26" name="TextBox 25">
          <a:extLst>
            <a:ext uri="{FF2B5EF4-FFF2-40B4-BE49-F238E27FC236}">
              <a16:creationId xmlns:a16="http://schemas.microsoft.com/office/drawing/2014/main" id="{AFB8A7A4-23DA-4DAA-84AC-F46BC11B8286}"/>
            </a:ext>
          </a:extLst>
        </xdr:cNvPr>
        <xdr:cNvSpPr txBox="1"/>
      </xdr:nvSpPr>
      <xdr:spPr>
        <a:xfrm>
          <a:off x="851974" y="4864037"/>
          <a:ext cx="976515" cy="50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lumMod val="95000"/>
                </a:schemeClr>
              </a:solidFill>
              <a:latin typeface="+mj-lt"/>
            </a:rPr>
            <a:t>Happy</a:t>
          </a:r>
          <a:r>
            <a:rPr lang="en-IN" sz="900" baseline="0">
              <a:solidFill>
                <a:schemeClr val="bg1">
                  <a:lumMod val="95000"/>
                </a:schemeClr>
              </a:solidFill>
              <a:latin typeface="+mj-lt"/>
            </a:rPr>
            <a:t> Callers</a:t>
          </a:r>
          <a:endParaRPr lang="en-IN" sz="900">
            <a:solidFill>
              <a:schemeClr val="bg1">
                <a:lumMod val="95000"/>
              </a:schemeClr>
            </a:solidFill>
            <a:latin typeface="+mj-lt"/>
          </a:endParaRPr>
        </a:p>
      </xdr:txBody>
    </xdr:sp>
    <xdr:clientData/>
  </xdr:twoCellAnchor>
  <xdr:twoCellAnchor editAs="oneCell">
    <xdr:from>
      <xdr:col>1</xdr:col>
      <xdr:colOff>33130</xdr:colOff>
      <xdr:row>27</xdr:row>
      <xdr:rowOff>36723</xdr:rowOff>
    </xdr:from>
    <xdr:to>
      <xdr:col>1</xdr:col>
      <xdr:colOff>243077</xdr:colOff>
      <xdr:row>28</xdr:row>
      <xdr:rowOff>69942</xdr:rowOff>
    </xdr:to>
    <xdr:pic>
      <xdr:nvPicPr>
        <xdr:cNvPr id="27" name="Graphic 26">
          <a:extLst>
            <a:ext uri="{FF2B5EF4-FFF2-40B4-BE49-F238E27FC236}">
              <a16:creationId xmlns:a16="http://schemas.microsoft.com/office/drawing/2014/main" id="{36D0197B-6A9F-4D31-A38F-AD1CF667729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703101" y="5006288"/>
          <a:ext cx="209947" cy="217277"/>
        </a:xfrm>
        <a:prstGeom prst="rect">
          <a:avLst/>
        </a:prstGeom>
      </xdr:spPr>
    </xdr:pic>
    <xdr:clientData/>
  </xdr:twoCellAnchor>
  <xdr:twoCellAnchor editAs="oneCell">
    <xdr:from>
      <xdr:col>0</xdr:col>
      <xdr:colOff>668273</xdr:colOff>
      <xdr:row>14</xdr:row>
      <xdr:rowOff>175402</xdr:rowOff>
    </xdr:from>
    <xdr:to>
      <xdr:col>1</xdr:col>
      <xdr:colOff>232833</xdr:colOff>
      <xdr:row>15</xdr:row>
      <xdr:rowOff>169266</xdr:rowOff>
    </xdr:to>
    <xdr:pic>
      <xdr:nvPicPr>
        <xdr:cNvPr id="29" name="Graphic 28">
          <a:extLst>
            <a:ext uri="{FF2B5EF4-FFF2-40B4-BE49-F238E27FC236}">
              <a16:creationId xmlns:a16="http://schemas.microsoft.com/office/drawing/2014/main" id="{5168B6BE-4EE2-43CA-98CB-8A42E1422A4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668273" y="2743624"/>
          <a:ext cx="234838" cy="177309"/>
        </a:xfrm>
        <a:prstGeom prst="rect">
          <a:avLst/>
        </a:prstGeom>
      </xdr:spPr>
    </xdr:pic>
    <xdr:clientData/>
  </xdr:twoCellAnchor>
  <xdr:twoCellAnchor>
    <xdr:from>
      <xdr:col>1</xdr:col>
      <xdr:colOff>356718</xdr:colOff>
      <xdr:row>18</xdr:row>
      <xdr:rowOff>77298</xdr:rowOff>
    </xdr:from>
    <xdr:to>
      <xdr:col>2</xdr:col>
      <xdr:colOff>379129</xdr:colOff>
      <xdr:row>19</xdr:row>
      <xdr:rowOff>162401</xdr:rowOff>
    </xdr:to>
    <xdr:sp macro="" textlink="pivot!H81">
      <xdr:nvSpPr>
        <xdr:cNvPr id="31" name="TextBox 30">
          <a:extLst>
            <a:ext uri="{FF2B5EF4-FFF2-40B4-BE49-F238E27FC236}">
              <a16:creationId xmlns:a16="http://schemas.microsoft.com/office/drawing/2014/main" id="{A3D1CBE7-A504-42D0-B18E-2AC503299E3B}"/>
            </a:ext>
          </a:extLst>
        </xdr:cNvPr>
        <xdr:cNvSpPr txBox="1"/>
      </xdr:nvSpPr>
      <xdr:spPr>
        <a:xfrm>
          <a:off x="1027733" y="3352761"/>
          <a:ext cx="693426" cy="26707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4E97C2-3730-4E31-BB5F-A123AC580827}" type="TxLink">
            <a:rPr lang="en-US" sz="1100" b="0" i="0" u="none" strike="noStrike">
              <a:solidFill>
                <a:schemeClr val="bg1">
                  <a:lumMod val="95000"/>
                </a:schemeClr>
              </a:solidFill>
              <a:latin typeface="Aptos"/>
            </a:rPr>
            <a:pPr algn="ctr"/>
            <a:t>16,834</a:t>
          </a:fld>
          <a:endParaRPr lang="en-IN" sz="1200">
            <a:solidFill>
              <a:schemeClr val="bg1">
                <a:lumMod val="95000"/>
              </a:schemeClr>
            </a:solidFill>
            <a:latin typeface="+mj-lt"/>
          </a:endParaRPr>
        </a:p>
      </xdr:txBody>
    </xdr:sp>
    <xdr:clientData/>
  </xdr:twoCellAnchor>
  <xdr:twoCellAnchor>
    <xdr:from>
      <xdr:col>1</xdr:col>
      <xdr:colOff>329607</xdr:colOff>
      <xdr:row>30</xdr:row>
      <xdr:rowOff>72236</xdr:rowOff>
    </xdr:from>
    <xdr:to>
      <xdr:col>2</xdr:col>
      <xdr:colOff>352018</xdr:colOff>
      <xdr:row>31</xdr:row>
      <xdr:rowOff>155713</xdr:rowOff>
    </xdr:to>
    <xdr:sp macro="" textlink="pivot!J81">
      <xdr:nvSpPr>
        <xdr:cNvPr id="32" name="TextBox 31">
          <a:extLst>
            <a:ext uri="{FF2B5EF4-FFF2-40B4-BE49-F238E27FC236}">
              <a16:creationId xmlns:a16="http://schemas.microsoft.com/office/drawing/2014/main" id="{28AEC04A-0088-49B7-BCE9-BBE543B6D56E}"/>
            </a:ext>
          </a:extLst>
        </xdr:cNvPr>
        <xdr:cNvSpPr txBox="1"/>
      </xdr:nvSpPr>
      <xdr:spPr>
        <a:xfrm>
          <a:off x="1001323" y="5597639"/>
          <a:ext cx="694126" cy="267657"/>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6C84E0-2471-4BC1-995B-5E22E0743501}" type="TxLink">
            <a:rPr lang="en-US" sz="1100" b="0" i="0" u="none" strike="noStrike">
              <a:solidFill>
                <a:schemeClr val="bg1">
                  <a:lumMod val="95000"/>
                </a:schemeClr>
              </a:solidFill>
              <a:latin typeface="Aptos"/>
            </a:rPr>
            <a:pPr algn="ctr"/>
            <a:t>60</a:t>
          </a:fld>
          <a:endParaRPr lang="en-IN" sz="1200">
            <a:solidFill>
              <a:schemeClr val="bg1">
                <a:lumMod val="95000"/>
              </a:schemeClr>
            </a:solidFill>
            <a:latin typeface="+mj-lt"/>
          </a:endParaRPr>
        </a:p>
      </xdr:txBody>
    </xdr:sp>
    <xdr:clientData/>
  </xdr:twoCellAnchor>
  <xdr:twoCellAnchor>
    <xdr:from>
      <xdr:col>1</xdr:col>
      <xdr:colOff>344514</xdr:colOff>
      <xdr:row>24</xdr:row>
      <xdr:rowOff>54766</xdr:rowOff>
    </xdr:from>
    <xdr:to>
      <xdr:col>2</xdr:col>
      <xdr:colOff>366925</xdr:colOff>
      <xdr:row>25</xdr:row>
      <xdr:rowOff>136943</xdr:rowOff>
    </xdr:to>
    <xdr:sp macro="" textlink="pivot!I81">
      <xdr:nvSpPr>
        <xdr:cNvPr id="33" name="TextBox 32">
          <a:extLst>
            <a:ext uri="{FF2B5EF4-FFF2-40B4-BE49-F238E27FC236}">
              <a16:creationId xmlns:a16="http://schemas.microsoft.com/office/drawing/2014/main" id="{F1F02A6A-988D-4DD8-AA30-CEFFD8DF73D6}"/>
            </a:ext>
          </a:extLst>
        </xdr:cNvPr>
        <xdr:cNvSpPr txBox="1"/>
      </xdr:nvSpPr>
      <xdr:spPr>
        <a:xfrm>
          <a:off x="1014337" y="4479282"/>
          <a:ext cx="692233" cy="266532"/>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C60528-B856-4B78-8DDB-443577316714}" type="TxLink">
            <a:rPr lang="en-US" sz="1100" b="0" i="0" u="none" strike="noStrike">
              <a:solidFill>
                <a:schemeClr val="bg1">
                  <a:lumMod val="95000"/>
                </a:schemeClr>
              </a:solidFill>
              <a:latin typeface="Aptos"/>
            </a:rPr>
            <a:pPr algn="ctr"/>
            <a:t>3.9</a:t>
          </a:fld>
          <a:endParaRPr lang="en-IN" sz="1200">
            <a:solidFill>
              <a:schemeClr val="bg1">
                <a:lumMod val="95000"/>
              </a:schemeClr>
            </a:solidFill>
            <a:latin typeface="+mj-lt"/>
          </a:endParaRPr>
        </a:p>
      </xdr:txBody>
    </xdr:sp>
    <xdr:clientData/>
  </xdr:twoCellAnchor>
  <xdr:twoCellAnchor>
    <xdr:from>
      <xdr:col>1</xdr:col>
      <xdr:colOff>326569</xdr:colOff>
      <xdr:row>14</xdr:row>
      <xdr:rowOff>157238</xdr:rowOff>
    </xdr:from>
    <xdr:to>
      <xdr:col>2</xdr:col>
      <xdr:colOff>465665</xdr:colOff>
      <xdr:row>16</xdr:row>
      <xdr:rowOff>42335</xdr:rowOff>
    </xdr:to>
    <xdr:sp macro="" textlink="">
      <xdr:nvSpPr>
        <xdr:cNvPr id="37" name="TextBox 36">
          <a:extLst>
            <a:ext uri="{FF2B5EF4-FFF2-40B4-BE49-F238E27FC236}">
              <a16:creationId xmlns:a16="http://schemas.microsoft.com/office/drawing/2014/main" id="{AA813A1B-E4BD-E083-5F83-E4A63CC5516D}"/>
            </a:ext>
          </a:extLst>
        </xdr:cNvPr>
        <xdr:cNvSpPr txBox="1"/>
      </xdr:nvSpPr>
      <xdr:spPr>
        <a:xfrm>
          <a:off x="997855" y="2697238"/>
          <a:ext cx="810381" cy="247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lumMod val="95000"/>
                </a:schemeClr>
              </a:solidFill>
              <a:latin typeface="+mj-lt"/>
            </a:rPr>
            <a:t>Duration</a:t>
          </a:r>
        </a:p>
      </xdr:txBody>
    </xdr:sp>
    <xdr:clientData/>
  </xdr:twoCellAnchor>
  <xdr:twoCellAnchor>
    <xdr:from>
      <xdr:col>3</xdr:col>
      <xdr:colOff>216089</xdr:colOff>
      <xdr:row>2</xdr:row>
      <xdr:rowOff>125105</xdr:rowOff>
    </xdr:from>
    <xdr:to>
      <xdr:col>10</xdr:col>
      <xdr:colOff>483576</xdr:colOff>
      <xdr:row>13</xdr:row>
      <xdr:rowOff>165100</xdr:rowOff>
    </xdr:to>
    <xdr:graphicFrame macro="">
      <xdr:nvGraphicFramePr>
        <xdr:cNvPr id="46" name="Chart 45">
          <a:extLst>
            <a:ext uri="{FF2B5EF4-FFF2-40B4-BE49-F238E27FC236}">
              <a16:creationId xmlns:a16="http://schemas.microsoft.com/office/drawing/2014/main" id="{1004BEC8-BDC5-47A9-A52C-1F7AD2FFF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10</xdr:col>
      <xdr:colOff>674014</xdr:colOff>
      <xdr:row>17</xdr:row>
      <xdr:rowOff>88575</xdr:rowOff>
    </xdr:from>
    <xdr:to>
      <xdr:col>12</xdr:col>
      <xdr:colOff>427166</xdr:colOff>
      <xdr:row>27</xdr:row>
      <xdr:rowOff>7849</xdr:rowOff>
    </xdr:to>
    <mc:AlternateContent xmlns:mc="http://schemas.openxmlformats.org/markup-compatibility/2006" xmlns:a14="http://schemas.microsoft.com/office/drawing/2010/main">
      <mc:Choice Requires="a14">
        <xdr:graphicFrame macro="">
          <xdr:nvGraphicFramePr>
            <xdr:cNvPr id="50" name="Representative">
              <a:extLst>
                <a:ext uri="{FF2B5EF4-FFF2-40B4-BE49-F238E27FC236}">
                  <a16:creationId xmlns:a16="http://schemas.microsoft.com/office/drawing/2014/main" id="{E5FFAD1C-EA81-43CB-9F36-B0904AC4019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418152" y="3215403"/>
              <a:ext cx="1101980" cy="1758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510553</xdr:colOff>
      <xdr:row>4</xdr:row>
      <xdr:rowOff>24846</xdr:rowOff>
    </xdr:from>
    <xdr:to>
      <xdr:col>12</xdr:col>
      <xdr:colOff>565683</xdr:colOff>
      <xdr:row>13</xdr:row>
      <xdr:rowOff>8281</xdr:rowOff>
    </xdr:to>
    <xdr:graphicFrame macro="">
      <xdr:nvGraphicFramePr>
        <xdr:cNvPr id="3" name="Chart 2">
          <a:extLst>
            <a:ext uri="{FF2B5EF4-FFF2-40B4-BE49-F238E27FC236}">
              <a16:creationId xmlns:a16="http://schemas.microsoft.com/office/drawing/2014/main" id="{B25ABCD8-1294-435F-B1CD-344B4C1FA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646686</xdr:colOff>
      <xdr:row>2</xdr:row>
      <xdr:rowOff>26495</xdr:rowOff>
    </xdr:from>
    <xdr:to>
      <xdr:col>16</xdr:col>
      <xdr:colOff>260615</xdr:colOff>
      <xdr:row>14</xdr:row>
      <xdr:rowOff>35662</xdr:rowOff>
    </xdr:to>
    <xdr:graphicFrame macro="">
      <xdr:nvGraphicFramePr>
        <xdr:cNvPr id="4" name="Chart 3">
          <a:extLst>
            <a:ext uri="{FF2B5EF4-FFF2-40B4-BE49-F238E27FC236}">
              <a16:creationId xmlns:a16="http://schemas.microsoft.com/office/drawing/2014/main" id="{D902798C-3C0A-4700-ACDA-BE98383C4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178742</xdr:colOff>
      <xdr:row>15</xdr:row>
      <xdr:rowOff>103481</xdr:rowOff>
    </xdr:from>
    <xdr:to>
      <xdr:col>7</xdr:col>
      <xdr:colOff>376297</xdr:colOff>
      <xdr:row>32</xdr:row>
      <xdr:rowOff>42334</xdr:rowOff>
    </xdr:to>
    <xdr:graphicFrame macro="">
      <xdr:nvGraphicFramePr>
        <xdr:cNvPr id="7" name="Chart 6">
          <a:extLst>
            <a:ext uri="{FF2B5EF4-FFF2-40B4-BE49-F238E27FC236}">
              <a16:creationId xmlns:a16="http://schemas.microsoft.com/office/drawing/2014/main" id="{82DBAE93-2B98-4020-B217-0D108FCF1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357482</xdr:colOff>
      <xdr:row>15</xdr:row>
      <xdr:rowOff>94076</xdr:rowOff>
    </xdr:from>
    <xdr:to>
      <xdr:col>10</xdr:col>
      <xdr:colOff>639704</xdr:colOff>
      <xdr:row>32</xdr:row>
      <xdr:rowOff>38681</xdr:rowOff>
    </xdr:to>
    <xdr:graphicFrame macro="">
      <xdr:nvGraphicFramePr>
        <xdr:cNvPr id="8" name="Chart 7">
          <a:extLst>
            <a:ext uri="{FF2B5EF4-FFF2-40B4-BE49-F238E27FC236}">
              <a16:creationId xmlns:a16="http://schemas.microsoft.com/office/drawing/2014/main" id="{B0229010-7867-45DE-9551-392BACCCD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356757</xdr:colOff>
      <xdr:row>2</xdr:row>
      <xdr:rowOff>30268</xdr:rowOff>
    </xdr:from>
    <xdr:to>
      <xdr:col>19</xdr:col>
      <xdr:colOff>640269</xdr:colOff>
      <xdr:row>14</xdr:row>
      <xdr:rowOff>39676</xdr:rowOff>
    </xdr:to>
    <xdr:graphicFrame macro="">
      <xdr:nvGraphicFramePr>
        <xdr:cNvPr id="12" name="Chart 11">
          <a:extLst>
            <a:ext uri="{FF2B5EF4-FFF2-40B4-BE49-F238E27FC236}">
              <a16:creationId xmlns:a16="http://schemas.microsoft.com/office/drawing/2014/main" id="{F68CC996-B544-43B9-94A5-9D0BEEDE7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532356</xdr:colOff>
      <xdr:row>13</xdr:row>
      <xdr:rowOff>167014</xdr:rowOff>
    </xdr:from>
    <xdr:to>
      <xdr:col>9</xdr:col>
      <xdr:colOff>563671</xdr:colOff>
      <xdr:row>22</xdr:row>
      <xdr:rowOff>114822</xdr:rowOff>
    </xdr:to>
    <xdr:pic>
      <xdr:nvPicPr>
        <xdr:cNvPr id="9" name="Picture 8" descr="Businessman pointing up">
          <a:extLst>
            <a:ext uri="{FF2B5EF4-FFF2-40B4-BE49-F238E27FC236}">
              <a16:creationId xmlns:a16="http://schemas.microsoft.com/office/drawing/2014/main" id="{8F5E670F-0461-8D93-55AB-715EB4703EB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43243" t="-981" r="21352" b="82318"/>
        <a:stretch>
          <a:fillRect/>
        </a:stretch>
      </xdr:blipFill>
      <xdr:spPr>
        <a:xfrm>
          <a:off x="5459260" y="3288082"/>
          <a:ext cx="1367425" cy="1638822"/>
        </a:xfrm>
        <a:prstGeom prst="round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27</xdr:col>
      <xdr:colOff>0</xdr:colOff>
      <xdr:row>63</xdr:row>
      <xdr:rowOff>0</xdr:rowOff>
    </xdr:from>
    <xdr:to>
      <xdr:col>30</xdr:col>
      <xdr:colOff>257826</xdr:colOff>
      <xdr:row>79</xdr:row>
      <xdr:rowOff>159912</xdr:rowOff>
    </xdr:to>
    <xdr:graphicFrame macro="">
      <xdr:nvGraphicFramePr>
        <xdr:cNvPr id="7" name="Chart 6">
          <a:extLst>
            <a:ext uri="{FF2B5EF4-FFF2-40B4-BE49-F238E27FC236}">
              <a16:creationId xmlns:a16="http://schemas.microsoft.com/office/drawing/2014/main" id="{9DDE6925-F5FE-49E3-9E61-75A8E27F4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pivot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s"/>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26.781202314814" backgroundQuery="1" createdVersion="8" refreshedVersion="8" minRefreshableVersion="3" recordCount="0" supportSubquery="1" supportAdvancedDrill="1" xr:uid="{1219C987-66D4-4600-8F56-1CFF5BA28077}">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26.788341898151" backgroundQuery="1" createdVersion="8" refreshedVersion="8" minRefreshableVersion="3" recordCount="0" supportSubquery="1" supportAdvancedDrill="1" xr:uid="{3B09E6D2-4C5B-4CF6-8412-E336E96C8C24}">
  <cacheSource type="external" connectionId="1"/>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26.790717708333" backgroundQuery="1" createdVersion="8" refreshedVersion="8" minRefreshableVersion="3" recordCount="0" supportSubquery="1" supportAdvancedDrill="1" xr:uid="{0EA6F187-C48C-40CB-9E8E-36D5D775E30D}">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26.908748032409" backgroundQuery="1" createdVersion="8" refreshedVersion="8" minRefreshableVersion="3" recordCount="0" supportSubquery="1" supportAdvancedDrill="1" xr:uid="{9C5E0842-1C3C-482A-B1F4-91AA6E6F3D62}">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6712961" backgroundQuery="1" createdVersion="8" refreshedVersion="8" minRefreshableVersion="3" recordCount="0" supportSubquery="1" supportAdvancedDrill="1" xr:uid="{D9E5A320-4F62-46DC-A194-16D077E513C5}">
  <cacheSource type="external" connectionId="1"/>
  <cacheFields count="4">
    <cacheField name="[calls].[Representative].[Representative]" caption="Representative" numFmtId="0" hierarchy="3" level="1">
      <sharedItems containsSemiMixedTypes="0" containsNonDate="0" containsString="0"/>
    </cacheField>
    <cacheField name="[Measures].[call count]" caption="call count" numFmtId="0" hierarchy="18" level="32767"/>
    <cacheField name="[calls].[Date of Call (Month)].[Date of Call (Month)]" caption="Date of Call (Month)" numFmtId="0" hierarchy="11" level="1">
      <sharedItems count="12">
        <s v="Jan"/>
        <s v="Feb"/>
        <s v="Mar"/>
        <s v="Apr"/>
        <s v="May"/>
        <s v="Jun"/>
        <s v="Jul"/>
        <s v="Aug"/>
        <s v="Sep"/>
        <s v="Oct"/>
        <s v="Nov"/>
        <s v="Dec"/>
      </sharedItems>
    </cacheField>
    <cacheField name="Unsupported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7291668" backgroundQuery="1" createdVersion="8" refreshedVersion="8" minRefreshableVersion="3" recordCount="0" supportSubquery="1" supportAdvancedDrill="1" xr:uid="{58CE5C38-9A7C-41FF-BA57-F09BF82FDFB6}">
  <cacheSource type="external" connectionId="1"/>
  <cacheFields count="4">
    <cacheField name="[calls].[Representative].[Representative]" caption="Representative" numFmtId="0" hierarchy="3" level="1">
      <sharedItems containsSemiMixedTypes="0" containsNonDate="0" containsString="0"/>
    </cacheField>
    <cacheField name="[Measures].[call count]" caption="call count" numFmtId="0" hierarchy="18" level="32767"/>
    <cacheField name="[calls].[Date of Call (Month)].[Date of Call (Month)]" caption="Date of Call (Month)" numFmtId="0" hierarchy="11" level="1">
      <sharedItems count="12">
        <s v="Jan"/>
        <s v="Feb"/>
        <s v="Mar"/>
        <s v="Apr"/>
        <s v="May"/>
        <s v="Jun"/>
        <s v="Jul"/>
        <s v="Aug"/>
        <s v="Sep"/>
        <s v="Oct"/>
        <s v="Nov"/>
        <s v="Dec"/>
      </sharedItems>
    </cacheField>
    <cacheField name="Unsupported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7638892" backgroundQuery="1" createdVersion="8" refreshedVersion="8" minRefreshableVersion="3" recordCount="0" supportSubquery="1" supportAdvancedDrill="1" xr:uid="{12FD41A0-15D3-4587-93F8-DE211C0DE1DD}">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7986108" backgroundQuery="1" createdVersion="8" refreshedVersion="8" minRefreshableVersion="3" recordCount="0" supportSubquery="1" supportAdvancedDrill="1" xr:uid="{5880737E-5E46-4CF0-954D-14EC10D25744}">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8333331" backgroundQuery="1" createdVersion="8" refreshedVersion="8" minRefreshableVersion="3" recordCount="0" supportSubquery="1" supportAdvancedDrill="1" xr:uid="{F22D85F2-5D54-4986-ADC0-06A9F865281D}">
  <cacheSource type="external" connectionId="1"/>
  <cacheFields count="6">
    <cacheField name="[Measures].[call count]" caption="call count" numFmtId="0" hierarchy="18" level="32767"/>
    <cacheField name="[Measures].[total amount]" caption="total amount" numFmtId="0" hierarchy="19" level="32767"/>
    <cacheField name="[Measures].[total duration ]" caption="total duration "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8680554" backgroundQuery="1" createdVersion="8" refreshedVersion="8" minRefreshableVersion="3" recordCount="0" supportSubquery="1" supportAdvancedDrill="1" xr:uid="{3D6EFE18-02FC-4E3E-8D02-DBB334406117}">
  <cacheSource type="external" connectionId="1"/>
  <cacheFields count="3">
    <cacheField name="[calls].[Representative].[Representative]" caption="Representative" numFmtId="0" hierarchy="3" level="1">
      <sharedItems count="1">
        <s v="R01"/>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9143516" backgroundQuery="1" createdVersion="8" refreshedVersion="8" minRefreshableVersion="3" recordCount="0" supportSubquery="1" supportAdvancedDrill="1" xr:uid="{A42C3E50-FDF6-439F-900C-B33AEA6E060E}">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09606478" backgroundQuery="1" createdVersion="8" refreshedVersion="8" minRefreshableVersion="3" recordCount="0" supportSubquery="1" supportAdvancedDrill="1" xr:uid="{C3401378-75D8-46B8-A75F-561C1BA1F91A}">
  <cacheSource type="external" connectionId="1"/>
  <cacheFields count="6">
    <cacheField name="[Measures].[call count]" caption="call count" numFmtId="0" hierarchy="18" level="32767"/>
    <cacheField name="[Measures].[total amount]" caption="total amount" numFmtId="0" hierarchy="19" level="32767"/>
    <cacheField name="[Measures].[total duration ]" caption="total duration "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40.906610069447" backgroundQuery="1" createdVersion="8" refreshedVersion="8" minRefreshableVersion="3" recordCount="0" supportSubquery="1" supportAdvancedDrill="1" xr:uid="{26C261ED-C904-4F81-BF72-106B4AE7142E}">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raju" refreshedDate="45925.773919907406" backgroundQuery="1" createdVersion="3" refreshedVersion="8" minRefreshableVersion="3" recordCount="0" supportSubquery="1" supportAdvancedDrill="1" xr:uid="{440EBD59-AD4B-4316-A366-3C76CF786D15}">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624878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6B215F-362F-436F-9577-E045C660B609}" name="rep satisfaction"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122:F12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5FC71E-BD53-4110-8181-D2F63A82D698}" name="main pivot"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S67:S6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3">
    <format dxfId="5">
      <pivotArea dataOnly="0" labelOnly="1" fieldPosition="0">
        <references count="1">
          <reference field="0" count="0"/>
        </references>
      </pivotArea>
    </format>
    <format dxfId="4">
      <pivotArea dataOnly="0" labelOnly="1" fieldPosition="0">
        <references count="1">
          <reference field="0" count="0"/>
        </references>
      </pivotArea>
    </format>
    <format dxfId="3">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4FD06B-8864-479E-BC6E-429F2878ABFB}" name="reps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O54:Q6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CB823D-24F5-4681-B9CC-9BB4DDB4D49E}" name="monthly trend"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B12:D25" firstHeaderRow="0"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call count" fld="1" subtotal="count" baseField="0" baseItem="0"/>
    <dataField name="call count2" fld="3" subtotal="count" baseField="0" baseItem="0">
      <extLst>
        <ext xmlns:x14="http://schemas.microsoft.com/office/spreadsheetml/2009/9/main" uri="{E15A36E0-9728-4e99-A89B-3F7291B0FE68}">
          <x14:dataField sourceField="1" uniqueName="[__Xl2].[Measures].[call count]"/>
        </ext>
      </extLst>
    </dataField>
  </dataFields>
  <chartFormats count="2">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65D97-84DD-4608-B6BC-886C0DD8740A}" name="weekl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3">
  <location ref="L24:M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42" format="8"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F9C3C8-F506-47C3-8FDF-5D6C9DF15E62}"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86:G9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BFD3E4-A47F-4C6D-823A-741BBE9D8884}" name="PivotTable8"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D34:F47" firstHeaderRow="0"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call count" fld="1" subtotal="count" baseField="0" baseItem="0"/>
    <dataField name="call count2" fld="3" subtotal="count" baseField="0" baseItem="0">
      <extLst>
        <ext xmlns:x14="http://schemas.microsoft.com/office/spreadsheetml/2009/9/main" uri="{E15A36E0-9728-4e99-A89B-3F7291B0FE68}">
          <x14:dataField sourceField="1" uniqueName="[__Xl2].[Measures].[call count]"/>
        </ext>
      </extLst>
    </dataField>
  </dataFields>
  <chartFormats count="2">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871A3A-D2F2-40B6-9324-363C4D237749}"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80:J8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3DA1D9-D072-4631-BAD1-AFC238A4E931}" name="rep total amoun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
  <location ref="D99:F101"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2">
    <i>
      <x/>
    </i>
    <i t="grand">
      <x/>
    </i>
  </rowItems>
  <colFields count="1">
    <field x="-2"/>
  </colFields>
  <colItems count="2">
    <i>
      <x/>
    </i>
    <i i="1">
      <x v="1"/>
    </i>
  </colItems>
  <dataFields count="2">
    <dataField fld="1" subtotal="count" baseField="0" baseItem="0"/>
    <dataField fld="2" subtotal="count" baseField="0" baseItem="0"/>
  </dataFields>
  <formats count="1">
    <format dxfId="6">
      <pivotArea collapsedLevelsAreSubtotals="1" fieldPosition="0">
        <references count="2">
          <reference field="4294967294" count="1" selected="0">
            <x v="1"/>
          </reference>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70DAC4-6FD5-49DF-988C-A181760B451D}"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H20:I28"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033F10-BC40-485B-97A6-DD5791F791F2}" name="rep amounts"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3">
  <location ref="R93:X112"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name="null"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nul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3F43D5-2C21-4090-9C70-973B705C2097}" name="summary pivo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B025812-70CD-4156-A61D-E865C1CE1E48}" name="PivotTable10"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location ref="J36:K44"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40" format="6"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11</v>
  </rv>
  <rv s="1">
    <v>1</v>
    <v>5</v>
    <v>A person in a suit and tie
Description automatically generated</v>
  </rv>
  <rv s="1">
    <v>2</v>
    <v>5</v>
    <v>Business woman raising hand</v>
  </rv>
  <rv s="1">
    <v>3</v>
    <v>5</v>
    <v>Young businessman writing on notebook</v>
  </rv>
  <rv s="1">
    <v>4</v>
    <v>5</v>
    <v>Business woman shrugging</v>
  </rv>
</rvData>
</file>

<file path=xl/richData/rdrichvaluestructure.xml><?xml version="1.0" encoding="utf-8"?>
<rvStructures xmlns="http://schemas.microsoft.com/office/spreadsheetml/2017/richdata" count="2">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E2BC26A-2980-4A18-ABF1-5211964133D7}" sourceName="[calls].[Representative]">
  <pivotTables>
    <pivotTable tabId="6" name="monthly trend"/>
    <pivotTable tabId="6" name="PivotTable8"/>
    <pivotTable tabId="6" name="weekly trend"/>
    <pivotTable tabId="6" name="PivotTable10"/>
    <pivotTable tabId="6" name="PivotTable15"/>
    <pivotTable tabId="6" name="rep total amount"/>
    <pivotTable tabId="6" name="main pivot"/>
    <pivotTable tabId="6" name="summary pivot"/>
    <pivotTable tabId="6" name="rep satisfaction"/>
  </pivotTables>
  <data>
    <olap pivotCacheId="136248783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0522EE7-7862-455C-B32A-81CB8C2B1B54}" cache="Slicer_Representative" caption="Representative" level="1"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0"/>
    <tableColumn id="5" xr3:uid="{5A35565E-8707-4DED-AD15-A0669D67B382}" name="Date of Call" dataDxfId="19"/>
    <tableColumn id="6" xr3:uid="{F2E4F158-B41F-47BC-8DF8-DFCADFEE4E40}" name="Purchase Amount"/>
    <tableColumn id="7" xr3:uid="{04B291B5-47BD-4F78-8FD8-D1551CCA6BD9}" name="Satisfaction Rating"/>
    <tableColumn id="8" xr3:uid="{6E4123C0-0B17-43B8-A142-A1E540CE974C}" name="FY" dataDxfId="18">
      <calculatedColumnFormula>IF(MONTH(calls[[#This Row],[Date of Call]])&lt;=6, YEAR(calls[[#This Row],[Date of Call]]), YEAR(calls[[#This Row],[Date of Call]])+1)</calculatedColumnFormula>
    </tableColumn>
    <tableColumn id="9" xr3:uid="{199FA271-5E9B-46CE-9BC6-2801F92CD17E}" name="Day of week" dataDxfId="17">
      <calculatedColumnFormula>TEXT(calls[[#This Row],[Date of Call]],"DDDD")</calculatedColumnFormula>
    </tableColumn>
    <tableColumn id="10" xr3:uid="{328CDB09-95B8-4D5E-9ED9-EF0D363735A1}" name="Duration Bucket" dataDxfId="1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N4:Q19" totalsRowShown="0" headerRowDxfId="14" headerRowBorderDxfId="13" tableBorderDxfId="12" totalsRowBorderDxfId="11">
  <autoFilter ref="N4:Q19" xr:uid="{27158F51-A707-4171-8A04-81FB0AABCBA5}"/>
  <tableColumns count="4">
    <tableColumn id="1" xr3:uid="{02688061-6A8C-4E23-B7FF-D00CD8B58CAC}" name="Customer ID" dataDxfId="10"/>
    <tableColumn id="2" xr3:uid="{771678B6-DB44-426B-9874-B4E421A440D5}" name="Gedner" dataDxfId="9"/>
    <tableColumn id="3" xr3:uid="{B0D41C62-587E-494D-B49A-603F2C05F8D3}" name="Age" dataDxfId="8"/>
    <tableColumn id="4" xr3:uid="{663F92D6-FE31-4D81-9E01-8D066DDC8A88}" name="City" dataDxfId="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R1003"/>
  <sheetViews>
    <sheetView zoomScale="80" zoomScaleNormal="80" workbookViewId="0">
      <selection activeCell="W1" sqref="W1"/>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18" s="4" customFormat="1" ht="48" customHeight="1" x14ac:dyDescent="0.3">
      <c r="B1" s="5" t="s">
        <v>1003</v>
      </c>
    </row>
    <row r="2" spans="2:18" x14ac:dyDescent="0.3">
      <c r="R2" s="1"/>
    </row>
    <row r="3" spans="2:18" x14ac:dyDescent="0.3">
      <c r="B3" s="14" t="s">
        <v>25</v>
      </c>
      <c r="C3" s="14" t="s">
        <v>0</v>
      </c>
      <c r="D3" s="15" t="s">
        <v>1</v>
      </c>
      <c r="E3" s="16" t="s">
        <v>3</v>
      </c>
      <c r="F3" s="16" t="s">
        <v>4</v>
      </c>
      <c r="G3" s="14" t="s">
        <v>2</v>
      </c>
      <c r="H3" s="14" t="s">
        <v>994</v>
      </c>
      <c r="I3" t="s">
        <v>1036</v>
      </c>
      <c r="J3" t="s">
        <v>1037</v>
      </c>
      <c r="K3" t="s">
        <v>1038</v>
      </c>
      <c r="L3" t="s">
        <v>1039</v>
      </c>
    </row>
    <row r="4" spans="2:18"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N4" s="8" t="s">
        <v>0</v>
      </c>
      <c r="O4" s="9" t="s">
        <v>995</v>
      </c>
      <c r="P4" s="9" t="s">
        <v>996</v>
      </c>
      <c r="Q4" s="10" t="s">
        <v>997</v>
      </c>
    </row>
    <row r="5" spans="2:18"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N5" s="6" t="s">
        <v>17</v>
      </c>
      <c r="O5" s="3" t="s">
        <v>998</v>
      </c>
      <c r="P5" s="2">
        <v>41</v>
      </c>
      <c r="Q5" s="7" t="s">
        <v>1000</v>
      </c>
    </row>
    <row r="6" spans="2:18"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N6" s="6" t="s">
        <v>24</v>
      </c>
      <c r="O6" s="3" t="s">
        <v>998</v>
      </c>
      <c r="P6" s="2">
        <v>31</v>
      </c>
      <c r="Q6" s="7" t="s">
        <v>1001</v>
      </c>
    </row>
    <row r="7" spans="2:18"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N7" s="6" t="s">
        <v>20</v>
      </c>
      <c r="O7" s="3" t="s">
        <v>998</v>
      </c>
      <c r="P7" s="2">
        <v>26</v>
      </c>
      <c r="Q7" s="7" t="s">
        <v>1002</v>
      </c>
    </row>
    <row r="8" spans="2:18"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N8" s="6" t="s">
        <v>12</v>
      </c>
      <c r="O8" s="3" t="s">
        <v>998</v>
      </c>
      <c r="P8" s="2">
        <v>36</v>
      </c>
      <c r="Q8" s="7" t="s">
        <v>1002</v>
      </c>
    </row>
    <row r="9" spans="2:18"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N9" s="6" t="s">
        <v>23</v>
      </c>
      <c r="O9" s="3" t="s">
        <v>998</v>
      </c>
      <c r="P9" s="2">
        <v>37</v>
      </c>
      <c r="Q9" s="7" t="s">
        <v>1000</v>
      </c>
    </row>
    <row r="10" spans="2:18"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N10" s="6" t="s">
        <v>7</v>
      </c>
      <c r="O10" s="3" t="s">
        <v>998</v>
      </c>
      <c r="P10" s="2">
        <v>23</v>
      </c>
      <c r="Q10" s="7" t="s">
        <v>1000</v>
      </c>
    </row>
    <row r="11" spans="2:18"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N11" s="6" t="s">
        <v>15</v>
      </c>
      <c r="O11" s="3" t="s">
        <v>999</v>
      </c>
      <c r="P11" s="2">
        <v>22</v>
      </c>
      <c r="Q11" s="7" t="s">
        <v>1001</v>
      </c>
    </row>
    <row r="12" spans="2:18"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N12" s="6" t="s">
        <v>5</v>
      </c>
      <c r="O12" s="3" t="s">
        <v>999</v>
      </c>
      <c r="P12" s="2">
        <v>42</v>
      </c>
      <c r="Q12" s="7" t="s">
        <v>1001</v>
      </c>
    </row>
    <row r="13" spans="2:18"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N13" s="6" t="s">
        <v>22</v>
      </c>
      <c r="O13" s="3" t="s">
        <v>999</v>
      </c>
      <c r="P13" s="2">
        <v>25</v>
      </c>
      <c r="Q13" s="7" t="s">
        <v>1000</v>
      </c>
    </row>
    <row r="14" spans="2:18"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N14" s="6" t="s">
        <v>18</v>
      </c>
      <c r="O14" s="3" t="s">
        <v>999</v>
      </c>
      <c r="P14" s="2">
        <v>30</v>
      </c>
      <c r="Q14" s="7" t="s">
        <v>1001</v>
      </c>
    </row>
    <row r="15" spans="2:18"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N15" s="6" t="s">
        <v>8</v>
      </c>
      <c r="O15" s="3" t="s">
        <v>999</v>
      </c>
      <c r="P15" s="2">
        <v>30</v>
      </c>
      <c r="Q15" s="7" t="s">
        <v>1002</v>
      </c>
    </row>
    <row r="16" spans="2:18"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N16" s="6" t="s">
        <v>16</v>
      </c>
      <c r="O16" s="3" t="s">
        <v>999</v>
      </c>
      <c r="P16" s="2">
        <v>28</v>
      </c>
      <c r="Q16" s="7" t="s">
        <v>1002</v>
      </c>
    </row>
    <row r="17" spans="2:17"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N17" s="6" t="s">
        <v>14</v>
      </c>
      <c r="O17" s="3" t="s">
        <v>999</v>
      </c>
      <c r="P17" s="2">
        <v>37</v>
      </c>
      <c r="Q17" s="7" t="s">
        <v>1001</v>
      </c>
    </row>
    <row r="18" spans="2:17"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N18" s="6" t="s">
        <v>21</v>
      </c>
      <c r="O18" s="3" t="s">
        <v>999</v>
      </c>
      <c r="P18" s="2">
        <v>38</v>
      </c>
      <c r="Q18" s="7" t="s">
        <v>1000</v>
      </c>
    </row>
    <row r="19" spans="2:17"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c r="N19" s="11" t="s">
        <v>19</v>
      </c>
      <c r="O19" s="19" t="s">
        <v>999</v>
      </c>
      <c r="P19" s="12">
        <v>43</v>
      </c>
      <c r="Q19" s="13" t="s">
        <v>1001</v>
      </c>
    </row>
    <row r="20" spans="2:17"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17"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17"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17"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17"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17"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17"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17"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17"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17"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17"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17"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17"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F14B6-0F71-47F8-8C89-D2708FFE6421}">
  <dimension ref="A1:AJ52"/>
  <sheetViews>
    <sheetView tabSelected="1" zoomScale="89" zoomScaleNormal="80" workbookViewId="0">
      <selection activeCell="V17" sqref="V17"/>
    </sheetView>
  </sheetViews>
  <sheetFormatPr defaultRowHeight="14.4" x14ac:dyDescent="0.3"/>
  <cols>
    <col min="25" max="25" width="9.796875" customWidth="1"/>
    <col min="26" max="26" width="9" customWidth="1"/>
    <col min="30" max="30" width="9.59765625" customWidth="1"/>
  </cols>
  <sheetData>
    <row r="1" spans="1:36" x14ac:dyDescent="0.3">
      <c r="A1" s="31"/>
      <c r="B1" s="31"/>
      <c r="C1" s="31"/>
      <c r="D1" s="31"/>
      <c r="E1" s="31"/>
      <c r="F1" s="32"/>
      <c r="G1" s="32"/>
      <c r="H1" s="32"/>
      <c r="I1" s="32"/>
      <c r="J1" s="32"/>
      <c r="K1" s="32"/>
      <c r="L1" s="32"/>
      <c r="M1" s="32"/>
      <c r="N1" s="32"/>
      <c r="O1" s="32"/>
      <c r="P1" s="32"/>
      <c r="Q1" s="32"/>
      <c r="R1" s="32"/>
      <c r="S1" s="32"/>
      <c r="T1" s="32"/>
      <c r="U1" s="32"/>
      <c r="V1" s="32"/>
      <c r="W1" s="32"/>
      <c r="X1" s="32"/>
      <c r="Y1" s="32"/>
      <c r="Z1" s="40"/>
      <c r="AA1" s="40"/>
      <c r="AB1" s="40"/>
      <c r="AC1" s="27"/>
      <c r="AD1" s="27"/>
      <c r="AE1" s="27"/>
      <c r="AF1" s="27"/>
      <c r="AG1" s="27"/>
      <c r="AH1" s="27"/>
      <c r="AI1" s="27"/>
      <c r="AJ1" s="27"/>
    </row>
    <row r="2" spans="1:36" x14ac:dyDescent="0.3">
      <c r="A2" s="31"/>
      <c r="B2" s="31"/>
      <c r="C2" s="31"/>
      <c r="D2" s="31"/>
      <c r="E2" s="31"/>
      <c r="F2" s="32"/>
      <c r="G2" s="32"/>
      <c r="H2" s="32"/>
      <c r="I2" s="32"/>
      <c r="J2" s="32"/>
      <c r="K2" s="32"/>
      <c r="L2" s="32"/>
      <c r="M2" s="32"/>
      <c r="N2" s="32"/>
      <c r="O2" s="32"/>
      <c r="P2" s="32"/>
      <c r="Q2" s="32"/>
      <c r="R2" s="32"/>
      <c r="S2" s="32"/>
      <c r="T2" s="32"/>
      <c r="U2" s="32"/>
      <c r="V2" s="32"/>
      <c r="W2" s="32"/>
      <c r="X2" s="32"/>
      <c r="Y2" s="32"/>
      <c r="Z2" s="40"/>
      <c r="AA2" s="40"/>
      <c r="AB2" s="40"/>
      <c r="AC2" s="27"/>
      <c r="AD2" s="27"/>
      <c r="AE2" s="27"/>
      <c r="AF2" s="27"/>
      <c r="AG2" s="27"/>
      <c r="AH2" s="27"/>
      <c r="AI2" s="27"/>
      <c r="AJ2" s="27"/>
    </row>
    <row r="3" spans="1:36" x14ac:dyDescent="0.3">
      <c r="A3" s="31"/>
      <c r="B3" s="31"/>
      <c r="C3" s="31"/>
      <c r="D3" s="31"/>
      <c r="E3" s="31"/>
      <c r="F3" s="32"/>
      <c r="G3" s="32"/>
      <c r="H3" s="32"/>
      <c r="I3" s="32"/>
      <c r="J3" s="32"/>
      <c r="K3" s="32"/>
      <c r="L3" s="32"/>
      <c r="M3" s="32"/>
      <c r="N3" s="32"/>
      <c r="O3" s="32"/>
      <c r="P3" s="32"/>
      <c r="Q3" s="32"/>
      <c r="R3" s="32"/>
      <c r="S3" s="32"/>
      <c r="T3" s="32"/>
      <c r="U3" s="32"/>
      <c r="V3" s="32"/>
      <c r="W3" s="32"/>
      <c r="X3" s="32"/>
      <c r="Y3" s="32"/>
      <c r="Z3" s="40"/>
      <c r="AA3" s="40"/>
      <c r="AB3" s="40"/>
      <c r="AC3" s="27"/>
      <c r="AD3" s="27"/>
      <c r="AE3" s="27"/>
      <c r="AF3" s="27"/>
      <c r="AG3" s="27"/>
      <c r="AH3" s="27"/>
      <c r="AI3" s="27"/>
      <c r="AJ3" s="27"/>
    </row>
    <row r="4" spans="1:36" x14ac:dyDescent="0.3">
      <c r="A4" s="31"/>
      <c r="B4" s="31"/>
      <c r="C4" s="31"/>
      <c r="D4" s="31"/>
      <c r="E4" s="31"/>
      <c r="F4" s="32"/>
      <c r="G4" s="32"/>
      <c r="H4" s="32"/>
      <c r="I4" s="32"/>
      <c r="J4" s="32"/>
      <c r="K4" s="32"/>
      <c r="L4" s="32"/>
      <c r="M4" s="32"/>
      <c r="N4" s="32"/>
      <c r="O4" s="32"/>
      <c r="P4" s="32"/>
      <c r="Q4" s="32"/>
      <c r="R4" s="32"/>
      <c r="S4" s="32"/>
      <c r="T4" s="32"/>
      <c r="U4" s="32"/>
      <c r="V4" s="32"/>
      <c r="W4" s="32"/>
      <c r="X4" s="32"/>
      <c r="Y4" s="32"/>
      <c r="Z4" s="40"/>
      <c r="AA4" s="40"/>
      <c r="AB4" s="40"/>
      <c r="AC4" s="27"/>
      <c r="AD4" s="27"/>
      <c r="AE4" s="27"/>
      <c r="AF4" s="27"/>
      <c r="AG4" s="27"/>
      <c r="AH4" s="27"/>
      <c r="AI4" s="27"/>
      <c r="AJ4" s="27"/>
    </row>
    <row r="5" spans="1:36" x14ac:dyDescent="0.3">
      <c r="A5" s="31"/>
      <c r="B5" s="31"/>
      <c r="C5" s="31"/>
      <c r="D5" s="31"/>
      <c r="E5" s="31"/>
      <c r="F5" s="32"/>
      <c r="G5" s="32"/>
      <c r="H5" s="32"/>
      <c r="I5" s="32"/>
      <c r="J5" s="32"/>
      <c r="K5" s="32"/>
      <c r="L5" s="32"/>
      <c r="M5" s="32"/>
      <c r="N5" s="32"/>
      <c r="O5" s="32"/>
      <c r="P5" s="32"/>
      <c r="Q5" s="32"/>
      <c r="R5" s="32"/>
      <c r="S5" s="32"/>
      <c r="T5" s="32"/>
      <c r="U5" s="32"/>
      <c r="V5" s="32"/>
      <c r="W5" s="32"/>
      <c r="X5" s="32"/>
      <c r="Y5" s="32"/>
      <c r="Z5" s="40"/>
      <c r="AA5" s="40"/>
      <c r="AB5" s="40"/>
      <c r="AC5" s="27"/>
      <c r="AD5" s="27"/>
      <c r="AE5" s="27"/>
      <c r="AF5" s="27"/>
      <c r="AG5" s="27"/>
      <c r="AH5" s="27"/>
      <c r="AI5" s="27"/>
      <c r="AJ5" s="27"/>
    </row>
    <row r="6" spans="1:36" x14ac:dyDescent="0.3">
      <c r="A6" s="31"/>
      <c r="B6" s="31"/>
      <c r="C6" s="31"/>
      <c r="D6" s="31"/>
      <c r="E6" s="31"/>
      <c r="F6" s="32"/>
      <c r="G6" s="32"/>
      <c r="H6" s="32"/>
      <c r="I6" s="32"/>
      <c r="J6" s="32"/>
      <c r="K6" s="32"/>
      <c r="L6" s="32"/>
      <c r="M6" s="32"/>
      <c r="N6" s="32"/>
      <c r="O6" s="32"/>
      <c r="P6" s="32"/>
      <c r="Q6" s="32"/>
      <c r="R6" s="32"/>
      <c r="S6" s="32"/>
      <c r="T6" s="32"/>
      <c r="U6" s="32"/>
      <c r="V6" s="32"/>
      <c r="W6" s="32"/>
      <c r="X6" s="32"/>
      <c r="Y6" s="32"/>
      <c r="Z6" s="40"/>
      <c r="AA6" s="40"/>
      <c r="AB6" s="40"/>
      <c r="AC6" s="27"/>
      <c r="AD6" s="27"/>
      <c r="AE6" s="27"/>
      <c r="AF6" s="27"/>
      <c r="AG6" s="27"/>
      <c r="AH6" s="27"/>
      <c r="AI6" s="27"/>
      <c r="AJ6" s="27"/>
    </row>
    <row r="7" spans="1:36" x14ac:dyDescent="0.3">
      <c r="A7" s="31"/>
      <c r="B7" s="31"/>
      <c r="C7" s="31"/>
      <c r="D7" s="31"/>
      <c r="E7" s="31"/>
      <c r="F7" s="32"/>
      <c r="G7" s="32"/>
      <c r="H7" s="32"/>
      <c r="I7" s="32"/>
      <c r="J7" s="32"/>
      <c r="K7" s="32"/>
      <c r="L7" s="32"/>
      <c r="M7" s="32"/>
      <c r="N7" s="32"/>
      <c r="O7" s="32"/>
      <c r="P7" s="32"/>
      <c r="Q7" s="32"/>
      <c r="R7" s="32"/>
      <c r="S7" s="32"/>
      <c r="T7" s="32"/>
      <c r="U7" s="32"/>
      <c r="V7" s="32"/>
      <c r="W7" s="32"/>
      <c r="X7" s="32"/>
      <c r="Y7" s="32"/>
      <c r="Z7" s="40"/>
      <c r="AA7" s="40"/>
      <c r="AB7" s="40"/>
      <c r="AC7" s="27"/>
      <c r="AD7" s="27"/>
      <c r="AE7" s="27"/>
      <c r="AF7" s="27"/>
      <c r="AG7" s="27"/>
      <c r="AH7" s="27"/>
      <c r="AI7" s="27"/>
      <c r="AJ7" s="27"/>
    </row>
    <row r="8" spans="1:36" x14ac:dyDescent="0.3">
      <c r="A8" s="31"/>
      <c r="B8" s="31"/>
      <c r="C8" s="31"/>
      <c r="D8" s="31"/>
      <c r="E8" s="31"/>
      <c r="F8" s="32"/>
      <c r="G8" s="32"/>
      <c r="H8" s="32"/>
      <c r="I8" s="32"/>
      <c r="J8" s="32"/>
      <c r="K8" s="32"/>
      <c r="L8" s="32"/>
      <c r="M8" s="32"/>
      <c r="N8" s="32"/>
      <c r="O8" s="32"/>
      <c r="P8" s="32"/>
      <c r="Q8" s="32"/>
      <c r="R8" s="32"/>
      <c r="S8" s="32"/>
      <c r="T8" s="32"/>
      <c r="U8" s="32"/>
      <c r="V8" s="32"/>
      <c r="W8" s="32"/>
      <c r="X8" s="32"/>
      <c r="Y8" s="32"/>
      <c r="Z8" s="40"/>
      <c r="AA8" s="40"/>
      <c r="AB8" s="40"/>
      <c r="AC8" s="27"/>
      <c r="AD8" s="27"/>
      <c r="AE8" s="27"/>
      <c r="AF8" s="27"/>
      <c r="AG8" s="27"/>
      <c r="AH8" s="27"/>
      <c r="AI8" s="27"/>
      <c r="AJ8" s="27"/>
    </row>
    <row r="9" spans="1:36" x14ac:dyDescent="0.3">
      <c r="A9" s="31"/>
      <c r="B9" s="31"/>
      <c r="C9" s="31"/>
      <c r="D9" s="31"/>
      <c r="E9" s="31"/>
      <c r="F9" s="32"/>
      <c r="G9" s="32"/>
      <c r="H9" s="32"/>
      <c r="I9" s="32"/>
      <c r="J9" s="32"/>
      <c r="K9" s="32"/>
      <c r="L9" s="32"/>
      <c r="M9" s="32"/>
      <c r="N9" s="32"/>
      <c r="O9" s="32"/>
      <c r="P9" s="32"/>
      <c r="Q9" s="32"/>
      <c r="R9" s="32"/>
      <c r="S9" s="32"/>
      <c r="T9" s="32"/>
      <c r="U9" s="32"/>
      <c r="V9" s="32"/>
      <c r="W9" s="32"/>
      <c r="X9" s="32"/>
      <c r="Y9" s="32"/>
      <c r="Z9" s="40"/>
      <c r="AA9" s="40"/>
      <c r="AB9" s="40"/>
      <c r="AC9" s="27"/>
      <c r="AD9" s="27"/>
      <c r="AE9" s="27"/>
      <c r="AF9" s="27"/>
      <c r="AG9" s="27"/>
      <c r="AH9" s="27"/>
      <c r="AI9" s="27"/>
      <c r="AJ9" s="27"/>
    </row>
    <row r="10" spans="1:36" x14ac:dyDescent="0.3">
      <c r="A10" s="31"/>
      <c r="B10" s="31"/>
      <c r="C10" s="31"/>
      <c r="D10" s="31"/>
      <c r="E10" s="31"/>
      <c r="F10" s="32"/>
      <c r="G10" s="32"/>
      <c r="H10" s="32"/>
      <c r="I10" s="32"/>
      <c r="J10" s="32"/>
      <c r="K10" s="32"/>
      <c r="L10" s="32"/>
      <c r="M10" s="32"/>
      <c r="N10" s="32"/>
      <c r="O10" s="32"/>
      <c r="P10" s="32"/>
      <c r="Q10" s="32"/>
      <c r="R10" s="32"/>
      <c r="S10" s="32"/>
      <c r="T10" s="32"/>
      <c r="U10" s="32"/>
      <c r="V10" s="32"/>
      <c r="W10" s="32"/>
      <c r="X10" s="32"/>
      <c r="Y10" s="32"/>
      <c r="Z10" s="40"/>
      <c r="AA10" s="40"/>
      <c r="AB10" s="40"/>
      <c r="AC10" s="27"/>
      <c r="AD10" s="27"/>
      <c r="AE10" s="27"/>
      <c r="AF10" s="27"/>
      <c r="AG10" s="27"/>
      <c r="AH10" s="27"/>
      <c r="AI10" s="27"/>
      <c r="AJ10" s="27"/>
    </row>
    <row r="11" spans="1:36" x14ac:dyDescent="0.3">
      <c r="A11" s="31"/>
      <c r="B11" s="31"/>
      <c r="C11" s="31"/>
      <c r="D11" s="31"/>
      <c r="E11" s="31"/>
      <c r="F11" s="32"/>
      <c r="G11" s="32"/>
      <c r="H11" s="32"/>
      <c r="I11" s="32"/>
      <c r="J11" s="32"/>
      <c r="K11" s="32"/>
      <c r="L11" s="32"/>
      <c r="M11" s="32"/>
      <c r="N11" s="32"/>
      <c r="O11" s="32"/>
      <c r="P11" s="32"/>
      <c r="Q11" s="32"/>
      <c r="R11" s="32"/>
      <c r="S11" s="32"/>
      <c r="T11" s="32"/>
      <c r="U11" s="32"/>
      <c r="V11" s="32"/>
      <c r="W11" s="32"/>
      <c r="X11" s="32"/>
      <c r="Y11" s="32"/>
      <c r="Z11" s="40"/>
      <c r="AA11" s="40"/>
      <c r="AB11" s="40"/>
      <c r="AC11" s="27"/>
      <c r="AD11" s="27"/>
      <c r="AE11" s="27"/>
      <c r="AF11" s="27"/>
      <c r="AG11" s="27"/>
      <c r="AH11" s="27"/>
      <c r="AI11" s="27"/>
      <c r="AJ11" s="27"/>
    </row>
    <row r="12" spans="1:36" x14ac:dyDescent="0.3">
      <c r="A12" s="31"/>
      <c r="B12" s="31"/>
      <c r="C12" s="31"/>
      <c r="D12" s="31"/>
      <c r="E12" s="31"/>
      <c r="F12" s="32"/>
      <c r="G12" s="32"/>
      <c r="H12" s="32"/>
      <c r="I12" s="32"/>
      <c r="J12" s="32"/>
      <c r="K12" s="32"/>
      <c r="L12" s="32"/>
      <c r="M12" s="32"/>
      <c r="N12" s="32"/>
      <c r="O12" s="32"/>
      <c r="P12" s="32"/>
      <c r="Q12" s="32"/>
      <c r="R12" s="32"/>
      <c r="S12" s="32"/>
      <c r="T12" s="32"/>
      <c r="U12" s="32"/>
      <c r="V12" s="32"/>
      <c r="W12" s="32"/>
      <c r="X12" s="32"/>
      <c r="Y12" s="32"/>
      <c r="Z12" s="40"/>
      <c r="AA12" s="40"/>
      <c r="AB12" s="40"/>
      <c r="AC12" s="27"/>
      <c r="AD12" s="27"/>
      <c r="AE12" s="27"/>
      <c r="AF12" s="27"/>
      <c r="AG12" s="27"/>
      <c r="AH12" s="27"/>
      <c r="AI12" s="27"/>
      <c r="AJ12" s="27"/>
    </row>
    <row r="13" spans="1:36" x14ac:dyDescent="0.3">
      <c r="A13" s="31"/>
      <c r="B13" s="31"/>
      <c r="C13" s="31"/>
      <c r="D13" s="31"/>
      <c r="E13" s="31"/>
      <c r="F13" s="32"/>
      <c r="G13" s="32"/>
      <c r="H13" s="32"/>
      <c r="I13" s="32"/>
      <c r="J13" s="32"/>
      <c r="K13" s="32"/>
      <c r="L13" s="32"/>
      <c r="M13" s="32"/>
      <c r="N13" s="32"/>
      <c r="O13" s="32"/>
      <c r="P13" s="32"/>
      <c r="Q13" s="32"/>
      <c r="R13" s="32"/>
      <c r="S13" s="32"/>
      <c r="T13" s="32"/>
      <c r="U13" s="32"/>
      <c r="V13" s="32"/>
      <c r="W13" s="32"/>
      <c r="X13" s="32"/>
      <c r="Y13" s="32"/>
      <c r="Z13" s="40"/>
      <c r="AA13" s="40"/>
      <c r="AB13" s="40"/>
      <c r="AC13" s="27"/>
      <c r="AD13" s="27"/>
      <c r="AE13" s="27"/>
      <c r="AF13" s="27"/>
      <c r="AG13" s="27"/>
      <c r="AH13" s="27"/>
      <c r="AI13" s="27"/>
      <c r="AJ13" s="27"/>
    </row>
    <row r="14" spans="1:36" x14ac:dyDescent="0.3">
      <c r="A14" s="31"/>
      <c r="B14" s="31"/>
      <c r="C14" s="31"/>
      <c r="D14" s="31"/>
      <c r="E14" s="31"/>
      <c r="F14" s="32"/>
      <c r="G14" s="32"/>
      <c r="H14" s="32"/>
      <c r="I14" s="32"/>
      <c r="J14" s="32"/>
      <c r="K14" s="32"/>
      <c r="L14" s="32"/>
      <c r="M14" s="32"/>
      <c r="N14" s="32"/>
      <c r="O14" s="32"/>
      <c r="P14" s="32"/>
      <c r="Q14" s="32"/>
      <c r="R14" s="32"/>
      <c r="S14" s="32"/>
      <c r="T14" s="32"/>
      <c r="U14" s="32"/>
      <c r="V14" s="32"/>
      <c r="W14" s="32"/>
      <c r="X14" s="32"/>
      <c r="Y14" s="32"/>
      <c r="Z14" s="40"/>
      <c r="AA14" s="40"/>
      <c r="AB14" s="40"/>
      <c r="AC14" s="27"/>
      <c r="AD14" s="27"/>
      <c r="AE14" s="27"/>
      <c r="AF14" s="27"/>
      <c r="AG14" s="27"/>
      <c r="AH14" s="27"/>
      <c r="AI14" s="27"/>
      <c r="AJ14" s="27"/>
    </row>
    <row r="15" spans="1:36" x14ac:dyDescent="0.3">
      <c r="A15" s="31"/>
      <c r="B15" s="31"/>
      <c r="C15" s="31"/>
      <c r="D15" s="31"/>
      <c r="E15" s="31"/>
      <c r="F15" s="32"/>
      <c r="G15" s="32"/>
      <c r="H15" s="32"/>
      <c r="I15" s="32"/>
      <c r="J15" s="32"/>
      <c r="K15" s="32"/>
      <c r="L15" s="32"/>
      <c r="M15" s="32"/>
      <c r="N15" s="32"/>
      <c r="O15" s="32"/>
      <c r="P15" s="32"/>
      <c r="Q15" s="32"/>
      <c r="R15" s="32"/>
      <c r="S15" s="32"/>
      <c r="T15" s="32"/>
      <c r="U15" s="32"/>
      <c r="V15" s="32"/>
      <c r="W15" s="32"/>
      <c r="X15" s="32"/>
      <c r="Y15" s="32"/>
      <c r="Z15" s="40"/>
      <c r="AA15" s="40"/>
      <c r="AB15" s="40"/>
      <c r="AC15" s="27"/>
      <c r="AD15" s="27"/>
      <c r="AE15" s="27"/>
      <c r="AF15" s="27"/>
      <c r="AG15" s="27"/>
      <c r="AH15" s="27"/>
      <c r="AI15" s="27"/>
      <c r="AJ15" s="27"/>
    </row>
    <row r="16" spans="1:36" x14ac:dyDescent="0.3">
      <c r="A16" s="31"/>
      <c r="B16" s="31"/>
      <c r="C16" s="31"/>
      <c r="D16" s="31"/>
      <c r="E16" s="31"/>
      <c r="F16" s="32"/>
      <c r="G16" s="32"/>
      <c r="H16" s="32"/>
      <c r="I16" s="32"/>
      <c r="J16" s="32"/>
      <c r="K16" s="32"/>
      <c r="L16" s="32"/>
      <c r="M16" s="32"/>
      <c r="N16" s="34"/>
      <c r="O16" s="35" t="str" cm="1">
        <f t="array" ref="O16:S16">pivot!S94:W94</f>
        <v>R01</v>
      </c>
      <c r="P16" s="35" t="str">
        <v>R02</v>
      </c>
      <c r="Q16" s="35" t="str">
        <v>R03</v>
      </c>
      <c r="R16" s="35" t="str">
        <v>R04</v>
      </c>
      <c r="S16" s="35" t="str">
        <v>R05</v>
      </c>
      <c r="T16" s="36" t="s">
        <v>1077</v>
      </c>
      <c r="U16" s="32"/>
      <c r="V16" s="32"/>
      <c r="W16" s="32"/>
      <c r="X16" s="32"/>
      <c r="Y16" s="32"/>
      <c r="Z16" s="40"/>
      <c r="AA16" s="40"/>
      <c r="AB16" s="40"/>
      <c r="AC16" s="27"/>
      <c r="AD16" s="27"/>
      <c r="AE16" s="27"/>
      <c r="AF16" s="27"/>
      <c r="AG16" s="27"/>
      <c r="AH16" s="27"/>
      <c r="AI16" s="27"/>
      <c r="AJ16" s="27"/>
    </row>
    <row r="17" spans="1:36" x14ac:dyDescent="0.3">
      <c r="A17" s="31"/>
      <c r="B17" s="31"/>
      <c r="C17" s="31"/>
      <c r="D17" s="31"/>
      <c r="E17" s="31"/>
      <c r="F17" s="32"/>
      <c r="G17" s="32"/>
      <c r="H17" s="32"/>
      <c r="I17" s="32"/>
      <c r="J17" s="32"/>
      <c r="K17" s="32"/>
      <c r="L17" s="32"/>
      <c r="M17" s="32"/>
      <c r="N17" s="37" t="str">
        <f>pivot!R95</f>
        <v>Cincinnati</v>
      </c>
      <c r="O17" s="34"/>
      <c r="P17" s="34"/>
      <c r="Q17" s="34"/>
      <c r="R17" s="34"/>
      <c r="S17" s="34"/>
      <c r="T17" s="38"/>
      <c r="U17" s="32"/>
      <c r="V17" s="32"/>
      <c r="W17" s="32"/>
      <c r="X17" s="32"/>
      <c r="Y17" s="32"/>
      <c r="Z17" s="40"/>
      <c r="AA17" s="40"/>
      <c r="AB17" s="40"/>
      <c r="AC17" s="27"/>
      <c r="AD17" s="27"/>
      <c r="AE17" s="27"/>
      <c r="AF17" s="27"/>
      <c r="AG17" s="27"/>
      <c r="AH17" s="27"/>
      <c r="AI17" s="27"/>
      <c r="AJ17" s="27"/>
    </row>
    <row r="18" spans="1:36" x14ac:dyDescent="0.3">
      <c r="A18" s="31"/>
      <c r="B18" s="31"/>
      <c r="C18" s="31"/>
      <c r="D18" s="31"/>
      <c r="E18" s="31"/>
      <c r="F18" s="32"/>
      <c r="G18" s="32"/>
      <c r="H18" s="32"/>
      <c r="I18" s="32"/>
      <c r="J18" s="32"/>
      <c r="K18" s="32"/>
      <c r="L18" s="32"/>
      <c r="M18" s="32"/>
      <c r="N18" s="39" t="str">
        <f>pivot!R96</f>
        <v>C0003</v>
      </c>
      <c r="O18" s="38">
        <f>pivot!S96</f>
        <v>891</v>
      </c>
      <c r="P18" s="38">
        <f>pivot!T96</f>
        <v>1332</v>
      </c>
      <c r="Q18" s="38">
        <f>pivot!U96</f>
        <v>1282</v>
      </c>
      <c r="R18" s="38">
        <f>pivot!V96</f>
        <v>739</v>
      </c>
      <c r="S18" s="38">
        <f>pivot!W96</f>
        <v>560</v>
      </c>
      <c r="T18" s="38">
        <f>pivot!X96</f>
        <v>4804</v>
      </c>
      <c r="U18" s="32"/>
      <c r="V18" s="32"/>
      <c r="W18" s="32"/>
      <c r="X18" s="32"/>
      <c r="Y18" s="32"/>
      <c r="Z18" s="40"/>
      <c r="AA18" s="40"/>
      <c r="AB18" s="40"/>
      <c r="AC18" s="27"/>
      <c r="AD18" s="27"/>
      <c r="AE18" s="27"/>
      <c r="AF18" s="27"/>
      <c r="AG18" s="27"/>
      <c r="AH18" s="27"/>
      <c r="AI18" s="27"/>
      <c r="AJ18" s="27"/>
    </row>
    <row r="19" spans="1:36" x14ac:dyDescent="0.3">
      <c r="A19" s="31"/>
      <c r="B19" s="31"/>
      <c r="C19" s="31"/>
      <c r="D19" s="31"/>
      <c r="E19" s="31"/>
      <c r="F19" s="32"/>
      <c r="G19" s="32"/>
      <c r="H19" s="32"/>
      <c r="I19" s="32"/>
      <c r="J19" s="32"/>
      <c r="K19" s="32"/>
      <c r="L19" s="32"/>
      <c r="M19" s="32"/>
      <c r="N19" s="39" t="str">
        <f>pivot!R97</f>
        <v>C0004</v>
      </c>
      <c r="O19" s="38">
        <f>pivot!S97</f>
        <v>1991</v>
      </c>
      <c r="P19" s="38">
        <f>pivot!T97</f>
        <v>1886</v>
      </c>
      <c r="Q19" s="38">
        <f>pivot!U97</f>
        <v>1206</v>
      </c>
      <c r="R19" s="38">
        <f>pivot!V97</f>
        <v>884</v>
      </c>
      <c r="S19" s="38">
        <f>pivot!W97</f>
        <v>1722</v>
      </c>
      <c r="T19" s="38">
        <f>pivot!X97</f>
        <v>7689</v>
      </c>
      <c r="U19" s="32"/>
      <c r="V19" s="32"/>
      <c r="W19" s="32"/>
      <c r="X19" s="32"/>
      <c r="Y19" s="32"/>
      <c r="Z19" s="40"/>
      <c r="AA19" s="40"/>
      <c r="AB19" s="40"/>
      <c r="AC19" s="27"/>
      <c r="AD19" s="27"/>
      <c r="AE19" s="27"/>
      <c r="AF19" s="27"/>
      <c r="AG19" s="27"/>
      <c r="AH19" s="27"/>
      <c r="AI19" s="27"/>
      <c r="AJ19" s="27"/>
    </row>
    <row r="20" spans="1:36" x14ac:dyDescent="0.3">
      <c r="A20" s="31"/>
      <c r="B20" s="31"/>
      <c r="C20" s="31"/>
      <c r="D20" s="31"/>
      <c r="E20" s="31"/>
      <c r="F20" s="32"/>
      <c r="G20" s="32"/>
      <c r="H20" s="32"/>
      <c r="I20" s="32"/>
      <c r="J20" s="32"/>
      <c r="K20" s="32"/>
      <c r="L20" s="32"/>
      <c r="M20" s="32"/>
      <c r="N20" s="39" t="str">
        <f>pivot!R98</f>
        <v>C0011</v>
      </c>
      <c r="O20" s="38">
        <f>pivot!S98</f>
        <v>1163</v>
      </c>
      <c r="P20" s="38">
        <f>pivot!T98</f>
        <v>1180</v>
      </c>
      <c r="Q20" s="38">
        <f>pivot!U98</f>
        <v>1616</v>
      </c>
      <c r="R20" s="38">
        <f>pivot!V98</f>
        <v>1043</v>
      </c>
      <c r="S20" s="38">
        <f>pivot!W98</f>
        <v>1747</v>
      </c>
      <c r="T20" s="38">
        <f>pivot!X98</f>
        <v>6749</v>
      </c>
      <c r="U20" s="32"/>
      <c r="V20" s="32"/>
      <c r="W20" s="32"/>
      <c r="X20" s="32"/>
      <c r="Y20" s="32"/>
      <c r="Z20" s="40"/>
      <c r="AA20" s="40"/>
      <c r="AB20" s="40"/>
      <c r="AC20" s="27"/>
      <c r="AD20" s="27"/>
      <c r="AE20" s="27"/>
      <c r="AF20" s="27"/>
      <c r="AG20" s="27"/>
      <c r="AH20" s="27"/>
      <c r="AI20" s="27"/>
      <c r="AJ20" s="27"/>
    </row>
    <row r="21" spans="1:36" x14ac:dyDescent="0.3">
      <c r="A21" s="31"/>
      <c r="B21" s="31"/>
      <c r="C21" s="31"/>
      <c r="D21" s="31"/>
      <c r="E21" s="31"/>
      <c r="F21" s="32"/>
      <c r="G21" s="32"/>
      <c r="H21" s="32"/>
      <c r="I21" s="32"/>
      <c r="J21" s="32"/>
      <c r="K21" s="32"/>
      <c r="L21" s="32"/>
      <c r="M21" s="32"/>
      <c r="N21" s="39" t="str">
        <f>pivot!R99</f>
        <v>C0012</v>
      </c>
      <c r="O21" s="38">
        <f>pivot!S99</f>
        <v>1438</v>
      </c>
      <c r="P21" s="38">
        <f>pivot!T99</f>
        <v>1616</v>
      </c>
      <c r="Q21" s="38">
        <f>pivot!U99</f>
        <v>866</v>
      </c>
      <c r="R21" s="38">
        <f>pivot!V99</f>
        <v>829</v>
      </c>
      <c r="S21" s="38">
        <f>pivot!W99</f>
        <v>2070</v>
      </c>
      <c r="T21" s="38">
        <f>pivot!X99</f>
        <v>6819</v>
      </c>
      <c r="U21" s="32"/>
      <c r="V21" s="32"/>
      <c r="W21" s="32"/>
      <c r="X21" s="32"/>
      <c r="Y21" s="32"/>
      <c r="Z21" s="40"/>
      <c r="AA21" s="40"/>
      <c r="AB21" s="40"/>
      <c r="AC21" s="27"/>
      <c r="AD21" s="27"/>
      <c r="AE21" s="27"/>
      <c r="AF21" s="27"/>
      <c r="AG21" s="27"/>
      <c r="AH21" s="27"/>
      <c r="AI21" s="27"/>
      <c r="AJ21" s="27"/>
    </row>
    <row r="22" spans="1:36" x14ac:dyDescent="0.3">
      <c r="A22" s="31"/>
      <c r="B22" s="31"/>
      <c r="C22" s="31"/>
      <c r="D22" s="31"/>
      <c r="E22" s="31"/>
      <c r="F22" s="32"/>
      <c r="G22" s="32"/>
      <c r="H22" s="32"/>
      <c r="I22" s="32"/>
      <c r="J22" s="32"/>
      <c r="K22" s="32"/>
      <c r="L22" s="32"/>
      <c r="M22" s="32"/>
      <c r="N22" s="37" t="str">
        <f>pivot!R100</f>
        <v>Cleveland</v>
      </c>
      <c r="O22" s="38"/>
      <c r="P22" s="38"/>
      <c r="Q22" s="38"/>
      <c r="R22" s="38"/>
      <c r="S22" s="38"/>
      <c r="T22" s="38"/>
      <c r="U22" s="32"/>
      <c r="V22" s="32"/>
      <c r="W22" s="32"/>
      <c r="X22" s="32"/>
      <c r="Y22" s="32"/>
      <c r="Z22" s="40"/>
      <c r="AA22" s="40"/>
      <c r="AB22" s="40"/>
      <c r="AC22" s="27"/>
      <c r="AD22" s="27"/>
      <c r="AE22" s="27"/>
      <c r="AF22" s="27"/>
      <c r="AG22" s="27"/>
      <c r="AH22" s="27"/>
      <c r="AI22" s="27"/>
      <c r="AJ22" s="27"/>
    </row>
    <row r="23" spans="1:36" x14ac:dyDescent="0.3">
      <c r="A23" s="31"/>
      <c r="B23" s="31"/>
      <c r="C23" s="31"/>
      <c r="D23" s="31"/>
      <c r="E23" s="31"/>
      <c r="F23" s="32"/>
      <c r="G23" s="32"/>
      <c r="H23" s="32"/>
      <c r="I23" s="32"/>
      <c r="J23" s="32"/>
      <c r="K23" s="32"/>
      <c r="L23" s="32"/>
      <c r="M23" s="32"/>
      <c r="N23" s="39" t="str">
        <f>pivot!R101</f>
        <v>C0002</v>
      </c>
      <c r="O23" s="38">
        <f>pivot!S101</f>
        <v>1233</v>
      </c>
      <c r="P23" s="38">
        <f>pivot!T101</f>
        <v>223</v>
      </c>
      <c r="Q23" s="38">
        <f>pivot!U101</f>
        <v>1680</v>
      </c>
      <c r="R23" s="38">
        <f>pivot!V101</f>
        <v>990</v>
      </c>
      <c r="S23" s="38">
        <f>pivot!W101</f>
        <v>1508</v>
      </c>
      <c r="T23" s="38">
        <f>pivot!X101</f>
        <v>5634</v>
      </c>
      <c r="U23" s="32"/>
      <c r="V23" s="32"/>
      <c r="W23" s="32"/>
      <c r="X23" s="32"/>
      <c r="Y23" s="32"/>
      <c r="Z23" s="40"/>
      <c r="AA23" s="40"/>
      <c r="AB23" s="40"/>
      <c r="AC23" s="27"/>
      <c r="AD23" s="27"/>
      <c r="AE23" s="27"/>
      <c r="AF23" s="27"/>
      <c r="AG23" s="27"/>
      <c r="AH23" s="27"/>
      <c r="AI23" s="27"/>
      <c r="AJ23" s="27"/>
    </row>
    <row r="24" spans="1:36" x14ac:dyDescent="0.3">
      <c r="A24" s="31"/>
      <c r="B24" s="31"/>
      <c r="C24" s="31"/>
      <c r="D24" s="31"/>
      <c r="E24" s="31"/>
      <c r="F24" s="32"/>
      <c r="G24" s="32"/>
      <c r="H24" s="32"/>
      <c r="I24" s="32"/>
      <c r="J24" s="32"/>
      <c r="K24" s="32"/>
      <c r="L24" s="32"/>
      <c r="M24" s="32"/>
      <c r="N24" s="39" t="str">
        <f>pivot!R102</f>
        <v>C0007</v>
      </c>
      <c r="O24" s="38">
        <f>pivot!S102</f>
        <v>1598</v>
      </c>
      <c r="P24" s="38">
        <f>pivot!T102</f>
        <v>1907</v>
      </c>
      <c r="Q24" s="38">
        <f>pivot!U102</f>
        <v>869</v>
      </c>
      <c r="R24" s="38">
        <f>pivot!V102</f>
        <v>1426</v>
      </c>
      <c r="S24" s="38">
        <f>pivot!W102</f>
        <v>1416</v>
      </c>
      <c r="T24" s="38">
        <f>pivot!X102</f>
        <v>7216</v>
      </c>
      <c r="U24" s="32"/>
      <c r="V24" s="32"/>
      <c r="W24" s="32"/>
      <c r="X24" s="32"/>
      <c r="Y24" s="32"/>
      <c r="Z24" s="40"/>
      <c r="AA24" s="40"/>
      <c r="AB24" s="40"/>
      <c r="AC24" s="27"/>
      <c r="AD24" s="27"/>
      <c r="AE24" s="27"/>
      <c r="AF24" s="27"/>
      <c r="AG24" s="27"/>
      <c r="AH24" s="27"/>
      <c r="AI24" s="27"/>
      <c r="AJ24" s="27"/>
    </row>
    <row r="25" spans="1:36" x14ac:dyDescent="0.3">
      <c r="A25" s="31"/>
      <c r="B25" s="31"/>
      <c r="C25" s="31"/>
      <c r="D25" s="31"/>
      <c r="E25" s="31"/>
      <c r="F25" s="32"/>
      <c r="G25" s="32"/>
      <c r="H25" s="32"/>
      <c r="I25" s="32"/>
      <c r="J25" s="32"/>
      <c r="K25" s="32"/>
      <c r="L25" s="32"/>
      <c r="M25" s="32"/>
      <c r="N25" s="39" t="str">
        <f>pivot!R103</f>
        <v>C0008</v>
      </c>
      <c r="O25" s="38">
        <f>pivot!S103</f>
        <v>900</v>
      </c>
      <c r="P25" s="38">
        <f>pivot!T103</f>
        <v>1016</v>
      </c>
      <c r="Q25" s="38">
        <f>pivot!U103</f>
        <v>960</v>
      </c>
      <c r="R25" s="38">
        <f>pivot!V103</f>
        <v>940</v>
      </c>
      <c r="S25" s="38">
        <f>pivot!W103</f>
        <v>1193</v>
      </c>
      <c r="T25" s="38">
        <f>pivot!X103</f>
        <v>5009</v>
      </c>
      <c r="U25" s="32"/>
      <c r="V25" s="32"/>
      <c r="W25" s="32"/>
      <c r="X25" s="32"/>
      <c r="Y25" s="32"/>
      <c r="Z25" s="40"/>
      <c r="AA25" s="40"/>
      <c r="AB25" s="40"/>
      <c r="AC25" s="27"/>
      <c r="AD25" s="27"/>
      <c r="AE25" s="27"/>
      <c r="AF25" s="27"/>
      <c r="AG25" s="27"/>
      <c r="AH25" s="27"/>
      <c r="AI25" s="27"/>
      <c r="AJ25" s="27"/>
    </row>
    <row r="26" spans="1:36" x14ac:dyDescent="0.3">
      <c r="A26" s="31"/>
      <c r="B26" s="31"/>
      <c r="C26" s="31"/>
      <c r="D26" s="31"/>
      <c r="E26" s="31"/>
      <c r="F26" s="32"/>
      <c r="G26" s="32"/>
      <c r="H26" s="32"/>
      <c r="I26" s="32"/>
      <c r="J26" s="32"/>
      <c r="K26" s="32"/>
      <c r="L26" s="32"/>
      <c r="M26" s="32"/>
      <c r="N26" s="39" t="str">
        <f>pivot!R104</f>
        <v>C0010</v>
      </c>
      <c r="O26" s="38">
        <f>pivot!S104</f>
        <v>900</v>
      </c>
      <c r="P26" s="38">
        <f>pivot!T104</f>
        <v>1470</v>
      </c>
      <c r="Q26" s="38">
        <f>pivot!U104</f>
        <v>1617</v>
      </c>
      <c r="R26" s="38">
        <f>pivot!V104</f>
        <v>1314</v>
      </c>
      <c r="S26" s="38">
        <f>pivot!W104</f>
        <v>941</v>
      </c>
      <c r="T26" s="38">
        <f>pivot!X104</f>
        <v>6242</v>
      </c>
      <c r="U26" s="32"/>
      <c r="V26" s="32"/>
      <c r="W26" s="32"/>
      <c r="X26" s="32"/>
      <c r="Y26" s="32"/>
      <c r="Z26" s="40"/>
      <c r="AA26" s="40"/>
      <c r="AB26" s="40"/>
      <c r="AC26" s="27"/>
      <c r="AD26" s="27"/>
      <c r="AE26" s="27"/>
      <c r="AF26" s="27"/>
      <c r="AG26" s="27"/>
      <c r="AH26" s="27"/>
      <c r="AI26" s="27"/>
      <c r="AJ26" s="27"/>
    </row>
    <row r="27" spans="1:36" x14ac:dyDescent="0.3">
      <c r="A27" s="31"/>
      <c r="B27" s="31"/>
      <c r="C27" s="31"/>
      <c r="D27" s="31"/>
      <c r="E27" s="31"/>
      <c r="F27" s="32"/>
      <c r="G27" s="32"/>
      <c r="H27" s="32"/>
      <c r="I27" s="32"/>
      <c r="J27" s="32"/>
      <c r="K27" s="32"/>
      <c r="L27" s="32"/>
      <c r="M27" s="32"/>
      <c r="N27" s="39" t="str">
        <f>pivot!R105</f>
        <v>C0013</v>
      </c>
      <c r="O27" s="38">
        <f>pivot!S105</f>
        <v>1255</v>
      </c>
      <c r="P27" s="38">
        <f>pivot!T105</f>
        <v>516</v>
      </c>
      <c r="Q27" s="38">
        <f>pivot!U105</f>
        <v>1874</v>
      </c>
      <c r="R27" s="38">
        <f>pivot!V105</f>
        <v>1863</v>
      </c>
      <c r="S27" s="38">
        <f>pivot!W105</f>
        <v>1722</v>
      </c>
      <c r="T27" s="38">
        <f>pivot!X105</f>
        <v>7230</v>
      </c>
      <c r="U27" s="32"/>
      <c r="V27" s="32"/>
      <c r="W27" s="32"/>
      <c r="X27" s="32"/>
      <c r="Y27" s="32"/>
      <c r="Z27" s="40"/>
      <c r="AA27" s="40"/>
      <c r="AB27" s="40"/>
      <c r="AC27" s="27"/>
      <c r="AD27" s="27"/>
      <c r="AE27" s="27"/>
      <c r="AF27" s="27"/>
      <c r="AG27" s="27"/>
      <c r="AH27" s="27"/>
      <c r="AI27" s="27"/>
      <c r="AJ27" s="27"/>
    </row>
    <row r="28" spans="1:36" x14ac:dyDescent="0.3">
      <c r="A28" s="31"/>
      <c r="B28" s="31"/>
      <c r="C28" s="31"/>
      <c r="D28" s="31"/>
      <c r="E28" s="31"/>
      <c r="F28" s="32"/>
      <c r="G28" s="32"/>
      <c r="H28" s="32"/>
      <c r="I28" s="32"/>
      <c r="J28" s="32"/>
      <c r="K28" s="32"/>
      <c r="L28" s="32"/>
      <c r="M28" s="32"/>
      <c r="N28" s="39" t="str">
        <f>pivot!R106</f>
        <v>C0015</v>
      </c>
      <c r="O28" s="38">
        <f>pivot!S106</f>
        <v>1138</v>
      </c>
      <c r="P28" s="38">
        <f>pivot!T106</f>
        <v>1898</v>
      </c>
      <c r="Q28" s="38">
        <f>pivot!U106</f>
        <v>1482</v>
      </c>
      <c r="R28" s="38">
        <f>pivot!V106</f>
        <v>846</v>
      </c>
      <c r="S28" s="38">
        <f>pivot!W106</f>
        <v>1154</v>
      </c>
      <c r="T28" s="38">
        <f>pivot!X106</f>
        <v>6518</v>
      </c>
      <c r="U28" s="32"/>
      <c r="V28" s="32"/>
      <c r="W28" s="32"/>
      <c r="X28" s="32"/>
      <c r="Y28" s="32"/>
      <c r="Z28" s="40"/>
      <c r="AA28" s="40"/>
      <c r="AB28" s="40"/>
      <c r="AC28" s="27"/>
      <c r="AD28" s="27"/>
      <c r="AE28" s="27"/>
      <c r="AF28" s="27"/>
      <c r="AG28" s="27"/>
      <c r="AH28" s="27"/>
      <c r="AI28" s="27"/>
      <c r="AJ28" s="27"/>
    </row>
    <row r="29" spans="1:36" x14ac:dyDescent="0.3">
      <c r="A29" s="31"/>
      <c r="B29" s="31"/>
      <c r="C29" s="31"/>
      <c r="D29" s="31"/>
      <c r="E29" s="31"/>
      <c r="F29" s="32"/>
      <c r="G29" s="32"/>
      <c r="H29" s="32"/>
      <c r="I29" s="32"/>
      <c r="J29" s="32"/>
      <c r="K29" s="32"/>
      <c r="L29" s="32"/>
      <c r="M29" s="32"/>
      <c r="N29" s="37" t="str">
        <f>pivot!R107</f>
        <v>Columbus</v>
      </c>
      <c r="O29" s="38"/>
      <c r="P29" s="38"/>
      <c r="Q29" s="38"/>
      <c r="R29" s="38"/>
      <c r="S29" s="38"/>
      <c r="T29" s="38"/>
      <c r="U29" s="32"/>
      <c r="V29" s="32"/>
      <c r="W29" s="32"/>
      <c r="X29" s="32"/>
      <c r="Y29" s="32"/>
      <c r="Z29" s="40"/>
      <c r="AA29" s="40"/>
      <c r="AB29" s="40"/>
      <c r="AC29" s="27"/>
      <c r="AD29" s="27"/>
      <c r="AE29" s="27"/>
      <c r="AF29" s="27"/>
      <c r="AG29" s="27"/>
      <c r="AH29" s="27"/>
      <c r="AI29" s="27"/>
      <c r="AJ29" s="27"/>
    </row>
    <row r="30" spans="1:36" x14ac:dyDescent="0.3">
      <c r="A30" s="31"/>
      <c r="B30" s="31"/>
      <c r="C30" s="31"/>
      <c r="D30" s="31"/>
      <c r="E30" s="31"/>
      <c r="F30" s="32"/>
      <c r="G30" s="32"/>
      <c r="H30" s="32"/>
      <c r="I30" s="32"/>
      <c r="J30" s="32"/>
      <c r="K30" s="32"/>
      <c r="L30" s="32"/>
      <c r="M30" s="32"/>
      <c r="N30" s="39" t="str">
        <f>pivot!R108</f>
        <v>C0001</v>
      </c>
      <c r="O30" s="38">
        <f>pivot!S108</f>
        <v>1655</v>
      </c>
      <c r="P30" s="38">
        <f>pivot!T108</f>
        <v>805</v>
      </c>
      <c r="Q30" s="38">
        <f>pivot!U108</f>
        <v>2263</v>
      </c>
      <c r="R30" s="38">
        <f>pivot!V108</f>
        <v>987</v>
      </c>
      <c r="S30" s="38">
        <f>pivot!W108</f>
        <v>1075</v>
      </c>
      <c r="T30" s="38">
        <f>pivot!X108</f>
        <v>6785</v>
      </c>
      <c r="U30" s="32"/>
      <c r="V30" s="32"/>
      <c r="W30" s="32"/>
      <c r="X30" s="32"/>
      <c r="Y30" s="32"/>
      <c r="Z30" s="40"/>
      <c r="AA30" s="40"/>
      <c r="AB30" s="40"/>
      <c r="AC30" s="27"/>
      <c r="AD30" s="27"/>
      <c r="AE30" s="27"/>
      <c r="AF30" s="27"/>
      <c r="AG30" s="27"/>
      <c r="AH30" s="27"/>
      <c r="AI30" s="27"/>
      <c r="AJ30" s="27"/>
    </row>
    <row r="31" spans="1:36" x14ac:dyDescent="0.3">
      <c r="A31" s="31"/>
      <c r="B31" s="31"/>
      <c r="C31" s="31"/>
      <c r="D31" s="31"/>
      <c r="E31" s="31"/>
      <c r="F31" s="32"/>
      <c r="G31" s="32"/>
      <c r="H31" s="32"/>
      <c r="I31" s="32"/>
      <c r="J31" s="32"/>
      <c r="K31" s="33"/>
      <c r="L31" s="32"/>
      <c r="M31" s="32"/>
      <c r="N31" s="39" t="str">
        <f>pivot!R109</f>
        <v>C0005</v>
      </c>
      <c r="O31" s="38">
        <f>pivot!S109</f>
        <v>1104</v>
      </c>
      <c r="P31" s="38">
        <f>pivot!T109</f>
        <v>2280</v>
      </c>
      <c r="Q31" s="38">
        <f>pivot!U109</f>
        <v>1445</v>
      </c>
      <c r="R31" s="38">
        <f>pivot!V109</f>
        <v>1722</v>
      </c>
      <c r="S31" s="38">
        <f>pivot!W109</f>
        <v>1196</v>
      </c>
      <c r="T31" s="38">
        <f>pivot!X109</f>
        <v>7747</v>
      </c>
      <c r="U31" s="32"/>
      <c r="V31" s="32"/>
      <c r="W31" s="32"/>
      <c r="X31" s="32"/>
      <c r="Y31" s="32"/>
      <c r="Z31" s="40"/>
      <c r="AA31" s="40"/>
      <c r="AB31" s="40"/>
      <c r="AC31" s="27"/>
      <c r="AD31" s="27"/>
      <c r="AE31" s="27"/>
      <c r="AF31" s="27"/>
      <c r="AG31" s="27"/>
      <c r="AH31" s="27"/>
      <c r="AI31" s="27"/>
      <c r="AJ31" s="27"/>
    </row>
    <row r="32" spans="1:36" x14ac:dyDescent="0.3">
      <c r="A32" s="31"/>
      <c r="B32" s="31"/>
      <c r="C32" s="31"/>
      <c r="D32" s="31"/>
      <c r="E32" s="31"/>
      <c r="F32" s="32"/>
      <c r="G32" s="32"/>
      <c r="H32" s="32"/>
      <c r="I32" s="32"/>
      <c r="J32" s="32"/>
      <c r="K32" s="32"/>
      <c r="L32" s="32"/>
      <c r="M32" s="32"/>
      <c r="N32" s="39" t="str">
        <f>pivot!R110</f>
        <v>C0006</v>
      </c>
      <c r="O32" s="38">
        <f>pivot!S110</f>
        <v>372</v>
      </c>
      <c r="P32" s="38">
        <f>pivot!T110</f>
        <v>1818</v>
      </c>
      <c r="Q32" s="38">
        <f>pivot!U110</f>
        <v>1346</v>
      </c>
      <c r="R32" s="38">
        <f>pivot!V110</f>
        <v>1156</v>
      </c>
      <c r="S32" s="38">
        <f>pivot!W110</f>
        <v>1484</v>
      </c>
      <c r="T32" s="38">
        <f>pivot!X110</f>
        <v>6176</v>
      </c>
      <c r="U32" s="32"/>
      <c r="V32" s="32"/>
      <c r="W32" s="32"/>
      <c r="X32" s="32"/>
      <c r="Y32" s="32"/>
      <c r="Z32" s="40"/>
      <c r="AA32" s="40"/>
      <c r="AB32" s="40"/>
      <c r="AC32" s="27"/>
      <c r="AD32" s="27"/>
      <c r="AE32" s="27"/>
      <c r="AF32" s="27"/>
      <c r="AG32" s="27"/>
      <c r="AH32" s="27"/>
      <c r="AI32" s="27"/>
      <c r="AJ32" s="27"/>
    </row>
    <row r="33" spans="1:36" x14ac:dyDescent="0.3">
      <c r="A33" s="31"/>
      <c r="B33" s="31"/>
      <c r="C33" s="31"/>
      <c r="D33" s="31"/>
      <c r="E33" s="31"/>
      <c r="F33" s="32"/>
      <c r="G33" s="32"/>
      <c r="H33" s="32"/>
      <c r="I33" s="32"/>
      <c r="J33" s="32"/>
      <c r="K33" s="32"/>
      <c r="L33" s="32"/>
      <c r="M33" s="32"/>
      <c r="N33" s="39" t="str">
        <f>pivot!R111</f>
        <v>C0009</v>
      </c>
      <c r="O33" s="38">
        <f>pivot!S111</f>
        <v>1415</v>
      </c>
      <c r="P33" s="38">
        <f>pivot!T111</f>
        <v>1271</v>
      </c>
      <c r="Q33" s="38">
        <f>pivot!U111</f>
        <v>1214</v>
      </c>
      <c r="R33" s="38">
        <f>pivot!V111</f>
        <v>1135</v>
      </c>
      <c r="S33" s="38">
        <f>pivot!W111</f>
        <v>1566</v>
      </c>
      <c r="T33" s="38">
        <f>pivot!X111</f>
        <v>6601</v>
      </c>
      <c r="U33" s="32"/>
      <c r="V33" s="32"/>
      <c r="W33" s="32"/>
      <c r="X33" s="32"/>
      <c r="Y33" s="32"/>
      <c r="Z33" s="40"/>
      <c r="AA33" s="40"/>
      <c r="AB33" s="40"/>
      <c r="AC33" s="27"/>
      <c r="AD33" s="27"/>
      <c r="AE33" s="27"/>
      <c r="AF33" s="27"/>
      <c r="AG33" s="27"/>
      <c r="AH33" s="27"/>
      <c r="AI33" s="27"/>
      <c r="AJ33" s="27"/>
    </row>
    <row r="34" spans="1:36" x14ac:dyDescent="0.3">
      <c r="A34" s="32"/>
      <c r="B34" s="32"/>
      <c r="C34" s="32"/>
      <c r="D34" s="32"/>
      <c r="E34" s="32"/>
      <c r="F34" s="32"/>
      <c r="G34" s="32"/>
      <c r="H34" s="32"/>
      <c r="I34" s="32"/>
      <c r="J34" s="32"/>
      <c r="K34" s="32"/>
      <c r="L34" s="32"/>
      <c r="M34" s="32"/>
      <c r="N34" s="39" t="str">
        <f>pivot!R112</f>
        <v>C0014</v>
      </c>
      <c r="O34" s="38">
        <f>pivot!S112</f>
        <v>1362</v>
      </c>
      <c r="P34" s="38">
        <f>pivot!T112</f>
        <v>1363</v>
      </c>
      <c r="Q34" s="38">
        <f>pivot!U112</f>
        <v>1152</v>
      </c>
      <c r="R34" s="38">
        <f>pivot!V112</f>
        <v>777</v>
      </c>
      <c r="S34" s="38">
        <f>pivot!W112</f>
        <v>750</v>
      </c>
      <c r="T34" s="38">
        <f>pivot!X112</f>
        <v>5404</v>
      </c>
      <c r="U34" s="32"/>
      <c r="V34" s="32"/>
      <c r="W34" s="32"/>
      <c r="X34" s="32"/>
      <c r="Y34" s="32"/>
      <c r="Z34" s="40"/>
      <c r="AA34" s="40"/>
      <c r="AB34" s="40"/>
      <c r="AC34" s="27"/>
      <c r="AD34" s="27"/>
      <c r="AE34" s="27"/>
      <c r="AF34" s="27"/>
      <c r="AG34" s="27"/>
      <c r="AH34" s="27"/>
      <c r="AI34" s="27"/>
      <c r="AJ34" s="27"/>
    </row>
    <row r="35" spans="1:36" x14ac:dyDescent="0.3">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40"/>
      <c r="AA35" s="40"/>
      <c r="AB35" s="40"/>
      <c r="AC35" s="27"/>
      <c r="AD35" s="27"/>
      <c r="AE35" s="27"/>
      <c r="AF35" s="27"/>
      <c r="AG35" s="27"/>
      <c r="AH35" s="27"/>
      <c r="AI35" s="27"/>
      <c r="AJ35" s="27"/>
    </row>
    <row r="36" spans="1:36" x14ac:dyDescent="0.3">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40"/>
      <c r="AA36" s="40"/>
      <c r="AB36" s="40"/>
      <c r="AC36" s="27"/>
      <c r="AD36" s="27"/>
      <c r="AE36" s="27"/>
      <c r="AF36" s="27"/>
      <c r="AG36" s="27"/>
      <c r="AH36" s="27"/>
      <c r="AI36" s="27"/>
      <c r="AJ36" s="27"/>
    </row>
    <row r="37" spans="1:36" x14ac:dyDescent="0.3">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40"/>
      <c r="AA37" s="40"/>
      <c r="AB37" s="40"/>
      <c r="AC37" s="27"/>
      <c r="AD37" s="27"/>
      <c r="AE37" s="27"/>
      <c r="AF37" s="27"/>
      <c r="AG37" s="27"/>
      <c r="AH37" s="27"/>
      <c r="AI37" s="27"/>
      <c r="AJ37" s="27"/>
    </row>
    <row r="38" spans="1:36" x14ac:dyDescent="0.3">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40"/>
      <c r="AA38" s="40"/>
      <c r="AB38" s="40"/>
      <c r="AC38" s="27"/>
      <c r="AD38" s="27"/>
      <c r="AE38" s="27"/>
      <c r="AF38" s="27"/>
      <c r="AG38" s="27"/>
      <c r="AH38" s="27"/>
      <c r="AI38" s="27"/>
      <c r="AJ38" s="27"/>
    </row>
    <row r="39" spans="1:36"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40"/>
      <c r="AA39" s="40"/>
      <c r="AB39" s="40"/>
      <c r="AC39" s="27"/>
      <c r="AD39" s="27"/>
      <c r="AE39" s="27"/>
      <c r="AF39" s="27"/>
      <c r="AG39" s="27"/>
      <c r="AH39" s="27"/>
      <c r="AI39" s="27"/>
      <c r="AJ39" s="27"/>
    </row>
    <row r="40" spans="1:36" x14ac:dyDescent="0.3">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27"/>
      <c r="AD40" s="27"/>
      <c r="AE40" s="27"/>
      <c r="AF40" s="27"/>
      <c r="AG40" s="27"/>
      <c r="AH40" s="27"/>
      <c r="AI40" s="27"/>
      <c r="AJ40" s="27"/>
    </row>
    <row r="41" spans="1:36" x14ac:dyDescent="0.3">
      <c r="A41" s="40"/>
      <c r="B41" s="40"/>
      <c r="C41" s="40"/>
      <c r="D41" s="40"/>
      <c r="E41" s="40"/>
      <c r="F41" s="40"/>
      <c r="G41" s="40"/>
      <c r="H41" s="40"/>
      <c r="I41" s="40"/>
      <c r="J41" s="40"/>
      <c r="K41" s="40"/>
      <c r="L41" s="40"/>
      <c r="M41" s="40"/>
      <c r="N41" s="40"/>
      <c r="O41" s="40"/>
      <c r="P41" s="40"/>
      <c r="Q41" s="40"/>
      <c r="R41" s="40"/>
      <c r="S41" s="41"/>
      <c r="T41" s="40"/>
      <c r="U41" s="40"/>
      <c r="V41" s="40"/>
      <c r="W41" s="40"/>
      <c r="X41" s="40"/>
      <c r="Y41" s="40"/>
      <c r="Z41" s="40"/>
      <c r="AA41" s="40"/>
      <c r="AB41" s="40"/>
      <c r="AC41" s="27"/>
      <c r="AD41" s="27"/>
      <c r="AE41" s="27"/>
      <c r="AF41" s="27"/>
      <c r="AG41" s="27"/>
      <c r="AH41" s="27"/>
      <c r="AI41" s="27"/>
      <c r="AJ41" s="27"/>
    </row>
    <row r="42" spans="1:36" x14ac:dyDescent="0.3">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27"/>
      <c r="AD42" s="27"/>
      <c r="AE42" s="27"/>
      <c r="AF42" s="27"/>
      <c r="AG42" s="27"/>
      <c r="AH42" s="27"/>
      <c r="AI42" s="27"/>
      <c r="AJ42" s="27"/>
    </row>
    <row r="43" spans="1:36" x14ac:dyDescent="0.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row>
    <row r="44" spans="1:36" x14ac:dyDescent="0.3">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row>
    <row r="45" spans="1:36" x14ac:dyDescent="0.3">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row>
    <row r="46" spans="1:36" x14ac:dyDescent="0.3">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row>
    <row r="47" spans="1:36" x14ac:dyDescent="0.3">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row>
    <row r="48" spans="1:36" x14ac:dyDescent="0.3">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row>
    <row r="49" spans="1:36" x14ac:dyDescent="0.3">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row>
    <row r="50" spans="1:36" x14ac:dyDescent="0.3">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row>
    <row r="51" spans="1:36" x14ac:dyDescent="0.3">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row>
    <row r="52" spans="1:36" x14ac:dyDescent="0.3">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row>
  </sheetData>
  <conditionalFormatting sqref="O18:S34">
    <cfRule type="dataBar" priority="3">
      <dataBar>
        <cfvo type="num" val="0"/>
        <cfvo type="formula" val="MAX($O$18:$S$34)*2"/>
        <color theme="1" tint="0.249977111117893"/>
      </dataBar>
      <extLst>
        <ext xmlns:x14="http://schemas.microsoft.com/office/spreadsheetml/2009/9/main" uri="{B025F937-C7B1-47D3-B67F-A62EFF666E3E}">
          <x14:id>{154C4F70-77A1-4214-80EE-72AD1B82C6A5}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54C4F70-77A1-4214-80EE-72AD1B82C6A5}">
            <x14:dataBar minLength="0" maxLength="100" gradient="0">
              <x14:cfvo type="num">
                <xm:f>0</xm:f>
              </x14:cfvo>
              <x14:cfvo type="formula">
                <xm:f>MAX($O$18:$S$34)*2</xm:f>
              </x14:cfvo>
              <x14:negativeFillColor rgb="FFFF0000"/>
              <x14:axisColor rgb="FF000000"/>
            </x14:dataBar>
          </x14:cfRule>
          <xm:sqref>O18:S34</xm:sqref>
        </x14:conditionalFormatting>
        <x14:conditionalFormatting xmlns:xm="http://schemas.microsoft.com/office/excel/2006/main">
          <x14:cfRule type="expression" priority="15" id="{3E978800-E788-48DB-8096-C9A0FA87B71E}">
            <xm:f>#REF!=pivot!$H$69</xm:f>
            <x14:dxf>
              <fill>
                <patternFill>
                  <bgColor theme="8" tint="0.39994506668294322"/>
                </patternFill>
              </fill>
              <border>
                <left style="thin">
                  <color theme="0" tint="-0.34998626667073579"/>
                </left>
                <right style="thin">
                  <color theme="0" tint="-0.34998626667073579"/>
                </right>
                <vertical/>
                <horizontal/>
              </border>
            </x14:dxf>
          </x14:cfRule>
          <xm:sqref>X15</xm:sqref>
        </x14:conditionalFormatting>
        <x14:conditionalFormatting xmlns:xm="http://schemas.microsoft.com/office/excel/2006/main">
          <x14:cfRule type="expression" priority="24" id="{4BD20BE9-A59F-458A-927F-8A64795AA025}">
            <xm:f>O$16=pivot!$S$68</xm:f>
            <x14:dxf>
              <fill>
                <patternFill>
                  <bgColor theme="8" tint="0.59996337778862885"/>
                </patternFill>
              </fill>
              <border>
                <left style="thin">
                  <color theme="1" tint="0.499984740745262"/>
                </left>
                <right style="thin">
                  <color theme="1" tint="0.499984740745262"/>
                </right>
                <vertical/>
                <horizontal/>
              </border>
            </x14:dxf>
          </x14:cfRule>
          <x14:cfRule type="expression" priority="25" id="{E9EDA13D-4122-42F5-A807-1C6D2A688EC0}">
            <xm:f>O$16=pivot!$H$69</xm:f>
            <x14:dxf>
              <fill>
                <patternFill>
                  <bgColor theme="8" tint="0.59996337778862885"/>
                </patternFill>
              </fill>
              <border>
                <left style="thin">
                  <color theme="1" tint="0.499984740745262"/>
                </left>
                <right style="thin">
                  <color theme="1" tint="0.499984740745262"/>
                </right>
                <vertical/>
                <horizontal/>
              </border>
            </x14:dxf>
          </x14:cfRule>
          <xm:sqref>O16:S34</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73" zoomScaleNormal="115" workbookViewId="0">
      <selection activeCell="K17" sqref="K17"/>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402B-6970-4880-BBD3-72E65233D0F9}">
  <dimension ref="A3:X134"/>
  <sheetViews>
    <sheetView topLeftCell="C1" zoomScale="78" workbookViewId="0">
      <selection activeCell="F124" sqref="F124"/>
    </sheetView>
  </sheetViews>
  <sheetFormatPr defaultRowHeight="14.4" x14ac:dyDescent="0.3"/>
  <cols>
    <col min="1" max="1" width="9.09765625" bestFit="1" customWidth="1"/>
    <col min="2" max="2" width="11.3984375" bestFit="1" customWidth="1"/>
    <col min="3" max="3" width="12.5" bestFit="1" customWidth="1"/>
    <col min="4" max="4" width="8.796875" bestFit="1" customWidth="1"/>
    <col min="5" max="5" width="12.796875" bestFit="1" customWidth="1"/>
    <col min="6" max="6" width="9.09765625" bestFit="1" customWidth="1"/>
    <col min="7" max="7" width="11.3984375" bestFit="1" customWidth="1"/>
    <col min="8" max="8" width="12.5" bestFit="1" customWidth="1"/>
    <col min="9" max="9" width="8.796875" bestFit="1" customWidth="1"/>
    <col min="10" max="10" width="7" bestFit="1" customWidth="1"/>
    <col min="11" max="11" width="9.09765625" bestFit="1" customWidth="1"/>
    <col min="12" max="12" width="12.796875" bestFit="1" customWidth="1"/>
    <col min="13" max="13" width="9.09765625" bestFit="1" customWidth="1"/>
    <col min="14" max="14" width="8.8984375" bestFit="1" customWidth="1"/>
    <col min="15" max="15" width="17" bestFit="1" customWidth="1"/>
    <col min="16" max="16" width="11.796875" bestFit="1" customWidth="1"/>
    <col min="17" max="17" width="14.3984375" bestFit="1" customWidth="1"/>
    <col min="18" max="18" width="12.19921875" bestFit="1" customWidth="1"/>
    <col min="19" max="19" width="12.796875" bestFit="1" customWidth="1"/>
    <col min="20" max="20" width="6.5" bestFit="1" customWidth="1"/>
    <col min="21" max="21" width="6.69921875" bestFit="1" customWidth="1"/>
    <col min="22" max="23" width="6.5" bestFit="1" customWidth="1"/>
    <col min="24" max="24" width="10.3984375" bestFit="1" customWidth="1"/>
    <col min="25" max="25" width="10.09765625" bestFit="1" customWidth="1"/>
    <col min="26" max="26" width="9.8984375" bestFit="1" customWidth="1"/>
    <col min="27" max="27" width="10.09765625" bestFit="1" customWidth="1"/>
    <col min="28" max="28" width="9.8984375" bestFit="1" customWidth="1"/>
    <col min="29" max="29" width="10.09765625" bestFit="1" customWidth="1"/>
    <col min="30" max="30" width="9.8984375" bestFit="1" customWidth="1"/>
    <col min="31" max="31" width="10.09765625" bestFit="1" customWidth="1"/>
    <col min="32" max="32" width="9.8984375" bestFit="1" customWidth="1"/>
    <col min="33" max="33" width="10.09765625" bestFit="1" customWidth="1"/>
    <col min="34" max="34" width="9.8984375" bestFit="1" customWidth="1"/>
    <col min="35" max="35" width="10.09765625" bestFit="1" customWidth="1"/>
    <col min="36" max="36" width="9.8984375" bestFit="1" customWidth="1"/>
    <col min="37" max="37" width="10.09765625" bestFit="1" customWidth="1"/>
    <col min="38" max="38" width="9.8984375" bestFit="1" customWidth="1"/>
    <col min="39" max="39" width="10.09765625" bestFit="1" customWidth="1"/>
    <col min="40" max="40" width="9.8984375" bestFit="1" customWidth="1"/>
    <col min="41" max="41" width="10.09765625" bestFit="1" customWidth="1"/>
    <col min="42" max="42" width="9.8984375" bestFit="1" customWidth="1"/>
    <col min="43" max="43" width="10.09765625" bestFit="1" customWidth="1"/>
    <col min="44" max="44" width="9.8984375" bestFit="1" customWidth="1"/>
    <col min="45" max="45" width="10.09765625" bestFit="1" customWidth="1"/>
    <col min="46" max="46" width="9.8984375" bestFit="1" customWidth="1"/>
    <col min="47" max="47" width="10.09765625" bestFit="1" customWidth="1"/>
    <col min="48" max="48" width="9.8984375" bestFit="1" customWidth="1"/>
    <col min="49" max="49" width="10.09765625" bestFit="1" customWidth="1"/>
    <col min="50" max="50" width="9.8984375" bestFit="1" customWidth="1"/>
    <col min="51" max="51" width="10.09765625" bestFit="1" customWidth="1"/>
    <col min="52" max="52" width="9.8984375" bestFit="1" customWidth="1"/>
    <col min="53" max="53" width="10.09765625" bestFit="1" customWidth="1"/>
    <col min="54" max="54" width="9.8984375" bestFit="1" customWidth="1"/>
    <col min="55" max="55" width="10.09765625" bestFit="1" customWidth="1"/>
    <col min="56" max="56" width="9.8984375" bestFit="1" customWidth="1"/>
    <col min="57" max="57" width="10.09765625" bestFit="1" customWidth="1"/>
    <col min="58" max="58" width="9.8984375" bestFit="1" customWidth="1"/>
    <col min="59" max="59" width="10.09765625" bestFit="1" customWidth="1"/>
    <col min="60" max="60" width="9.8984375" bestFit="1" customWidth="1"/>
    <col min="61" max="61" width="10.09765625" bestFit="1" customWidth="1"/>
    <col min="62" max="62" width="9.8984375" bestFit="1" customWidth="1"/>
    <col min="63" max="63" width="10.09765625" bestFit="1" customWidth="1"/>
    <col min="64" max="64" width="9.8984375" bestFit="1" customWidth="1"/>
    <col min="65" max="65" width="10.09765625" bestFit="1" customWidth="1"/>
    <col min="66" max="66" width="9.8984375" bestFit="1" customWidth="1"/>
    <col min="67" max="67" width="10.09765625" bestFit="1" customWidth="1"/>
    <col min="68" max="68" width="9.8984375" bestFit="1" customWidth="1"/>
    <col min="69" max="69" width="10.09765625" bestFit="1" customWidth="1"/>
    <col min="70" max="70" width="9.8984375" bestFit="1" customWidth="1"/>
    <col min="71" max="71" width="10.09765625" bestFit="1" customWidth="1"/>
    <col min="72" max="72" width="9.8984375" bestFit="1" customWidth="1"/>
    <col min="73" max="73" width="10.09765625" bestFit="1" customWidth="1"/>
    <col min="74" max="74" width="9.8984375" bestFit="1" customWidth="1"/>
    <col min="75" max="75" width="10.09765625" bestFit="1" customWidth="1"/>
    <col min="76" max="76" width="9.8984375" bestFit="1" customWidth="1"/>
    <col min="77" max="77" width="10.09765625" bestFit="1" customWidth="1"/>
    <col min="78" max="78" width="9.8984375" bestFit="1" customWidth="1"/>
    <col min="79" max="79" width="10.09765625" bestFit="1" customWidth="1"/>
    <col min="80" max="80" width="9.8984375" bestFit="1" customWidth="1"/>
    <col min="81" max="81" width="10.09765625" bestFit="1" customWidth="1"/>
    <col min="82" max="82" width="9.8984375" bestFit="1" customWidth="1"/>
    <col min="83" max="83" width="10.09765625" bestFit="1" customWidth="1"/>
    <col min="84" max="84" width="9.8984375" bestFit="1" customWidth="1"/>
    <col min="85" max="85" width="10.09765625" bestFit="1" customWidth="1"/>
    <col min="86" max="86" width="9.8984375" bestFit="1" customWidth="1"/>
    <col min="87" max="87" width="10.09765625" bestFit="1" customWidth="1"/>
    <col min="88" max="88" width="9.8984375" bestFit="1" customWidth="1"/>
    <col min="89" max="89" width="10.09765625" bestFit="1" customWidth="1"/>
    <col min="90" max="90" width="9.8984375" bestFit="1" customWidth="1"/>
    <col min="91" max="91" width="10.09765625" bestFit="1" customWidth="1"/>
    <col min="92" max="92" width="9.8984375" bestFit="1" customWidth="1"/>
    <col min="93" max="93" width="10.09765625" bestFit="1" customWidth="1"/>
    <col min="94" max="94" width="9.8984375" bestFit="1" customWidth="1"/>
    <col min="95" max="95" width="10.09765625" bestFit="1" customWidth="1"/>
    <col min="96" max="96" width="9.8984375" bestFit="1" customWidth="1"/>
    <col min="97" max="97" width="10.09765625" bestFit="1" customWidth="1"/>
    <col min="98" max="98" width="9.8984375" bestFit="1" customWidth="1"/>
    <col min="99" max="99" width="10.09765625" bestFit="1" customWidth="1"/>
    <col min="100" max="100" width="9.8984375" bestFit="1" customWidth="1"/>
    <col min="101" max="101" width="10.09765625" bestFit="1" customWidth="1"/>
    <col min="102" max="102" width="9.8984375" bestFit="1" customWidth="1"/>
    <col min="103" max="103" width="10.09765625" bestFit="1" customWidth="1"/>
    <col min="104" max="104" width="9.8984375" bestFit="1" customWidth="1"/>
    <col min="105" max="105" width="10.09765625" bestFit="1" customWidth="1"/>
    <col min="106" max="106" width="9.8984375" bestFit="1" customWidth="1"/>
    <col min="107" max="107" width="10.09765625" bestFit="1" customWidth="1"/>
    <col min="108" max="108" width="9.8984375" bestFit="1" customWidth="1"/>
    <col min="109" max="109" width="10.09765625" bestFit="1" customWidth="1"/>
    <col min="110" max="110" width="9.8984375" bestFit="1" customWidth="1"/>
    <col min="111" max="111" width="10.09765625" bestFit="1" customWidth="1"/>
    <col min="112" max="112" width="9.8984375" bestFit="1" customWidth="1"/>
    <col min="113" max="113" width="10.09765625" bestFit="1" customWidth="1"/>
    <col min="114" max="114" width="9.8984375" bestFit="1" customWidth="1"/>
    <col min="115" max="115" width="10.09765625" bestFit="1" customWidth="1"/>
    <col min="116" max="116" width="9.8984375" bestFit="1" customWidth="1"/>
    <col min="117" max="117" width="10.09765625" bestFit="1" customWidth="1"/>
    <col min="118" max="118" width="9.8984375" bestFit="1" customWidth="1"/>
    <col min="119" max="119" width="10.09765625" bestFit="1" customWidth="1"/>
    <col min="120" max="120" width="9.8984375" bestFit="1" customWidth="1"/>
    <col min="121" max="121" width="10.09765625" bestFit="1" customWidth="1"/>
    <col min="122" max="122" width="9.8984375" bestFit="1" customWidth="1"/>
    <col min="123" max="123" width="10.09765625" bestFit="1" customWidth="1"/>
    <col min="124" max="124" width="9.8984375" bestFit="1" customWidth="1"/>
    <col min="125" max="125" width="10.09765625" bestFit="1" customWidth="1"/>
    <col min="126" max="126" width="9.8984375" bestFit="1" customWidth="1"/>
    <col min="127" max="127" width="10.09765625" bestFit="1" customWidth="1"/>
    <col min="128" max="128" width="9.8984375" bestFit="1" customWidth="1"/>
    <col min="129" max="129" width="10.09765625" bestFit="1" customWidth="1"/>
    <col min="130" max="130" width="9.8984375" bestFit="1" customWidth="1"/>
    <col min="131" max="131" width="10.09765625" bestFit="1" customWidth="1"/>
    <col min="132" max="132" width="9.8984375" bestFit="1" customWidth="1"/>
    <col min="133" max="133" width="10.09765625" bestFit="1" customWidth="1"/>
    <col min="134" max="134" width="9.8984375" bestFit="1" customWidth="1"/>
    <col min="135" max="135" width="10.09765625" bestFit="1" customWidth="1"/>
    <col min="136" max="136" width="9.8984375" bestFit="1" customWidth="1"/>
    <col min="137" max="137" width="10.09765625" bestFit="1" customWidth="1"/>
    <col min="138" max="138" width="9.8984375" bestFit="1" customWidth="1"/>
    <col min="139" max="139" width="10.09765625" bestFit="1" customWidth="1"/>
    <col min="140" max="140" width="9.8984375" bestFit="1" customWidth="1"/>
    <col min="141" max="141" width="10.09765625" bestFit="1" customWidth="1"/>
    <col min="142" max="142" width="9.8984375" bestFit="1" customWidth="1"/>
    <col min="143" max="143" width="10.09765625" bestFit="1" customWidth="1"/>
    <col min="144" max="144" width="9.8984375" bestFit="1" customWidth="1"/>
    <col min="145" max="145" width="10.09765625" bestFit="1" customWidth="1"/>
    <col min="146" max="146" width="9.8984375" bestFit="1" customWidth="1"/>
    <col min="147" max="147" width="10.09765625" bestFit="1" customWidth="1"/>
    <col min="148" max="148" width="9.8984375" bestFit="1" customWidth="1"/>
    <col min="149" max="149" width="10.09765625" bestFit="1" customWidth="1"/>
    <col min="150" max="150" width="9.8984375" bestFit="1" customWidth="1"/>
    <col min="151" max="151" width="10.09765625" bestFit="1" customWidth="1"/>
    <col min="152" max="152" width="9.8984375" bestFit="1" customWidth="1"/>
    <col min="153" max="153" width="10.09765625" bestFit="1" customWidth="1"/>
    <col min="154" max="154" width="9.8984375" bestFit="1" customWidth="1"/>
    <col min="155" max="155" width="10.09765625" bestFit="1" customWidth="1"/>
    <col min="156" max="156" width="9.8984375" bestFit="1" customWidth="1"/>
    <col min="157" max="157" width="10.09765625" bestFit="1" customWidth="1"/>
    <col min="158" max="158" width="9.8984375" bestFit="1" customWidth="1"/>
    <col min="159" max="159" width="10.09765625" bestFit="1" customWidth="1"/>
    <col min="160" max="160" width="9.8984375" bestFit="1" customWidth="1"/>
    <col min="161" max="161" width="10.09765625" bestFit="1" customWidth="1"/>
    <col min="162" max="162" width="9.8984375" bestFit="1" customWidth="1"/>
    <col min="163" max="163" width="10.09765625" bestFit="1" customWidth="1"/>
    <col min="164" max="164" width="9.8984375" bestFit="1" customWidth="1"/>
    <col min="165" max="165" width="10.09765625" bestFit="1" customWidth="1"/>
    <col min="166" max="166" width="9.8984375" bestFit="1" customWidth="1"/>
    <col min="167" max="167" width="10.09765625" bestFit="1" customWidth="1"/>
    <col min="168" max="168" width="9.8984375" bestFit="1" customWidth="1"/>
    <col min="169" max="169" width="10.09765625" bestFit="1" customWidth="1"/>
    <col min="170" max="170" width="9.8984375" bestFit="1" customWidth="1"/>
    <col min="171" max="171" width="10.09765625" bestFit="1" customWidth="1"/>
    <col min="172" max="172" width="9.8984375" bestFit="1" customWidth="1"/>
    <col min="173" max="173" width="10.09765625" bestFit="1" customWidth="1"/>
    <col min="174" max="174" width="9.8984375" bestFit="1" customWidth="1"/>
    <col min="175" max="175" width="10.09765625" bestFit="1" customWidth="1"/>
    <col min="176" max="176" width="9.8984375" bestFit="1" customWidth="1"/>
    <col min="177" max="177" width="10.09765625" bestFit="1" customWidth="1"/>
    <col min="178" max="178" width="9.8984375" bestFit="1" customWidth="1"/>
    <col min="179" max="179" width="10.09765625" bestFit="1" customWidth="1"/>
    <col min="180" max="180" width="9.8984375" bestFit="1" customWidth="1"/>
    <col min="181" max="181" width="10.09765625" bestFit="1" customWidth="1"/>
    <col min="182" max="182" width="9.8984375" bestFit="1" customWidth="1"/>
    <col min="183" max="183" width="10.09765625" bestFit="1" customWidth="1"/>
    <col min="184" max="184" width="9.8984375" bestFit="1" customWidth="1"/>
    <col min="185" max="185" width="10.09765625" bestFit="1" customWidth="1"/>
    <col min="186" max="186" width="9.8984375" bestFit="1" customWidth="1"/>
    <col min="187" max="187" width="10.09765625" bestFit="1" customWidth="1"/>
    <col min="188" max="188" width="9.8984375" bestFit="1" customWidth="1"/>
    <col min="189" max="189" width="10.09765625" bestFit="1" customWidth="1"/>
    <col min="190" max="190" width="9.8984375" bestFit="1" customWidth="1"/>
    <col min="191" max="191" width="10.09765625" bestFit="1" customWidth="1"/>
    <col min="192" max="192" width="9.8984375" bestFit="1" customWidth="1"/>
    <col min="193" max="193" width="10.09765625" bestFit="1" customWidth="1"/>
    <col min="194" max="194" width="9.8984375" bestFit="1" customWidth="1"/>
    <col min="195" max="195" width="10.09765625" bestFit="1" customWidth="1"/>
    <col min="196" max="196" width="9.8984375" bestFit="1" customWidth="1"/>
    <col min="197" max="197" width="10.09765625" bestFit="1" customWidth="1"/>
    <col min="198" max="198" width="9.8984375" bestFit="1" customWidth="1"/>
    <col min="199" max="199" width="10.09765625" bestFit="1" customWidth="1"/>
    <col min="200" max="200" width="9.8984375" bestFit="1" customWidth="1"/>
    <col min="201" max="201" width="10.09765625" bestFit="1" customWidth="1"/>
    <col min="202" max="202" width="9.8984375" bestFit="1" customWidth="1"/>
    <col min="203" max="203" width="10.09765625" bestFit="1" customWidth="1"/>
    <col min="204" max="204" width="9.8984375" bestFit="1" customWidth="1"/>
    <col min="205" max="205" width="10.09765625" bestFit="1" customWidth="1"/>
    <col min="206" max="206" width="9.8984375" bestFit="1" customWidth="1"/>
    <col min="207" max="207" width="10.09765625" bestFit="1" customWidth="1"/>
    <col min="208" max="208" width="9.8984375" bestFit="1" customWidth="1"/>
    <col min="209" max="209" width="10.09765625" bestFit="1" customWidth="1"/>
    <col min="210" max="210" width="9.8984375" bestFit="1" customWidth="1"/>
    <col min="211" max="211" width="10.09765625" bestFit="1" customWidth="1"/>
    <col min="212" max="212" width="9.8984375" bestFit="1" customWidth="1"/>
    <col min="213" max="213" width="10.09765625" bestFit="1" customWidth="1"/>
    <col min="214" max="214" width="9.8984375" bestFit="1" customWidth="1"/>
    <col min="215" max="215" width="10.09765625" bestFit="1" customWidth="1"/>
    <col min="216" max="216" width="9.8984375" bestFit="1" customWidth="1"/>
    <col min="217" max="217" width="10.09765625" bestFit="1" customWidth="1"/>
    <col min="218" max="218" width="9.8984375" bestFit="1" customWidth="1"/>
    <col min="219" max="219" width="10.09765625" bestFit="1" customWidth="1"/>
    <col min="220" max="220" width="9.8984375" bestFit="1" customWidth="1"/>
    <col min="221" max="221" width="10.09765625" bestFit="1" customWidth="1"/>
    <col min="222" max="222" width="9.8984375" bestFit="1" customWidth="1"/>
    <col min="223" max="223" width="10.09765625" bestFit="1" customWidth="1"/>
    <col min="224" max="224" width="9.8984375" bestFit="1" customWidth="1"/>
    <col min="225" max="225" width="10.09765625" bestFit="1" customWidth="1"/>
    <col min="226" max="226" width="9.8984375" bestFit="1" customWidth="1"/>
    <col min="227" max="227" width="10.09765625" bestFit="1" customWidth="1"/>
    <col min="228" max="228" width="9.8984375" bestFit="1" customWidth="1"/>
    <col min="229" max="229" width="10.09765625" bestFit="1" customWidth="1"/>
    <col min="230" max="230" width="9.8984375" bestFit="1" customWidth="1"/>
    <col min="231" max="231" width="10.09765625" bestFit="1" customWidth="1"/>
    <col min="232" max="232" width="9.8984375" bestFit="1" customWidth="1"/>
    <col min="233" max="233" width="10.09765625" bestFit="1" customWidth="1"/>
    <col min="234" max="234" width="9.8984375" bestFit="1" customWidth="1"/>
    <col min="235" max="235" width="10.09765625" bestFit="1" customWidth="1"/>
    <col min="236" max="236" width="9.8984375" bestFit="1" customWidth="1"/>
    <col min="237" max="237" width="10.09765625" bestFit="1" customWidth="1"/>
    <col min="238" max="238" width="9.8984375" bestFit="1" customWidth="1"/>
    <col min="239" max="239" width="10.09765625" bestFit="1" customWidth="1"/>
    <col min="240" max="240" width="9.8984375" bestFit="1" customWidth="1"/>
    <col min="241" max="241" width="10.09765625" bestFit="1" customWidth="1"/>
    <col min="242" max="242" width="9.8984375" bestFit="1" customWidth="1"/>
    <col min="243" max="243" width="10.09765625" bestFit="1" customWidth="1"/>
    <col min="244" max="244" width="9.8984375" bestFit="1" customWidth="1"/>
    <col min="245" max="245" width="10.09765625" bestFit="1" customWidth="1"/>
    <col min="246" max="246" width="9.8984375" bestFit="1" customWidth="1"/>
    <col min="247" max="247" width="10.09765625" bestFit="1" customWidth="1"/>
    <col min="248" max="248" width="9.8984375" bestFit="1" customWidth="1"/>
    <col min="249" max="249" width="10.09765625" bestFit="1" customWidth="1"/>
    <col min="250" max="250" width="9.8984375" bestFit="1" customWidth="1"/>
    <col min="251" max="251" width="10.09765625" bestFit="1" customWidth="1"/>
    <col min="252" max="252" width="9.8984375" bestFit="1" customWidth="1"/>
    <col min="253" max="253" width="10.09765625" bestFit="1" customWidth="1"/>
    <col min="254" max="254" width="9.8984375" bestFit="1" customWidth="1"/>
    <col min="255" max="255" width="10.09765625" bestFit="1" customWidth="1"/>
    <col min="256" max="256" width="9.8984375" bestFit="1" customWidth="1"/>
    <col min="257" max="257" width="10.09765625" bestFit="1" customWidth="1"/>
    <col min="258" max="258" width="9.8984375" bestFit="1" customWidth="1"/>
    <col min="259" max="259" width="10.09765625" bestFit="1" customWidth="1"/>
    <col min="260" max="260" width="9.8984375" bestFit="1" customWidth="1"/>
    <col min="261" max="261" width="10.09765625" bestFit="1" customWidth="1"/>
    <col min="262" max="262" width="9.8984375" bestFit="1" customWidth="1"/>
    <col min="263" max="263" width="10.09765625" bestFit="1" customWidth="1"/>
    <col min="264" max="264" width="9.8984375" bestFit="1" customWidth="1"/>
    <col min="265" max="265" width="10.09765625" bestFit="1" customWidth="1"/>
    <col min="266" max="266" width="9.8984375" bestFit="1" customWidth="1"/>
    <col min="267" max="267" width="10.09765625" bestFit="1" customWidth="1"/>
    <col min="268" max="268" width="9.8984375" bestFit="1" customWidth="1"/>
    <col min="269" max="269" width="10.09765625" bestFit="1" customWidth="1"/>
    <col min="270" max="270" width="9.8984375" bestFit="1" customWidth="1"/>
    <col min="271" max="271" width="10.09765625" bestFit="1" customWidth="1"/>
    <col min="272" max="272" width="9.8984375" bestFit="1" customWidth="1"/>
    <col min="273" max="273" width="10.09765625" bestFit="1" customWidth="1"/>
    <col min="274" max="274" width="9.8984375" bestFit="1" customWidth="1"/>
    <col min="275" max="275" width="10.09765625" bestFit="1" customWidth="1"/>
    <col min="276" max="276" width="9.8984375" bestFit="1" customWidth="1"/>
    <col min="277" max="277" width="10.09765625" bestFit="1" customWidth="1"/>
    <col min="278" max="278" width="9.8984375" bestFit="1" customWidth="1"/>
    <col min="279" max="279" width="10.09765625" bestFit="1" customWidth="1"/>
    <col min="280" max="280" width="9.8984375" bestFit="1" customWidth="1"/>
    <col min="281" max="281" width="10.09765625" bestFit="1" customWidth="1"/>
    <col min="282" max="282" width="9.8984375" bestFit="1" customWidth="1"/>
    <col min="283" max="283" width="10.09765625" bestFit="1" customWidth="1"/>
    <col min="284" max="284" width="9.8984375" bestFit="1" customWidth="1"/>
    <col min="285" max="285" width="10.09765625" bestFit="1" customWidth="1"/>
    <col min="286" max="286" width="9.8984375" bestFit="1" customWidth="1"/>
    <col min="287" max="287" width="10.09765625" bestFit="1" customWidth="1"/>
    <col min="288" max="288" width="9.8984375" bestFit="1" customWidth="1"/>
    <col min="289" max="289" width="10.09765625" bestFit="1" customWidth="1"/>
    <col min="290" max="290" width="9.8984375" bestFit="1" customWidth="1"/>
    <col min="291" max="291" width="10.09765625" bestFit="1" customWidth="1"/>
    <col min="292" max="292" width="9.8984375" bestFit="1" customWidth="1"/>
    <col min="293" max="293" width="10.09765625" bestFit="1" customWidth="1"/>
    <col min="294" max="294" width="9.8984375" bestFit="1" customWidth="1"/>
    <col min="295" max="295" width="10.09765625" bestFit="1" customWidth="1"/>
    <col min="296" max="296" width="9.8984375" bestFit="1" customWidth="1"/>
    <col min="297" max="297" width="10.09765625" bestFit="1" customWidth="1"/>
    <col min="298" max="298" width="9.8984375" bestFit="1" customWidth="1"/>
    <col min="299" max="299" width="10.09765625" bestFit="1" customWidth="1"/>
    <col min="300" max="300" width="9.8984375" bestFit="1" customWidth="1"/>
    <col min="301" max="301" width="10.09765625" bestFit="1" customWidth="1"/>
    <col min="302" max="302" width="9.8984375" bestFit="1" customWidth="1"/>
    <col min="303" max="303" width="10.09765625" bestFit="1" customWidth="1"/>
    <col min="304" max="304" width="9.8984375" bestFit="1" customWidth="1"/>
    <col min="305" max="305" width="10.09765625" bestFit="1" customWidth="1"/>
    <col min="306" max="306" width="9.8984375" bestFit="1" customWidth="1"/>
    <col min="307" max="307" width="10.09765625" bestFit="1" customWidth="1"/>
    <col min="308" max="308" width="9.8984375" bestFit="1" customWidth="1"/>
    <col min="309" max="309" width="10.09765625" bestFit="1" customWidth="1"/>
    <col min="310" max="310" width="9.8984375" bestFit="1" customWidth="1"/>
    <col min="311" max="311" width="10.09765625" bestFit="1" customWidth="1"/>
    <col min="312" max="312" width="9.8984375" bestFit="1" customWidth="1"/>
    <col min="313" max="313" width="10.09765625" bestFit="1" customWidth="1"/>
    <col min="314" max="314" width="9.8984375" bestFit="1" customWidth="1"/>
    <col min="315" max="315" width="10.09765625" bestFit="1" customWidth="1"/>
    <col min="316" max="316" width="9.8984375" bestFit="1" customWidth="1"/>
    <col min="317" max="317" width="10.09765625" bestFit="1" customWidth="1"/>
    <col min="318" max="318" width="9.8984375" bestFit="1" customWidth="1"/>
    <col min="319" max="319" width="10.09765625" bestFit="1" customWidth="1"/>
    <col min="320" max="320" width="9.8984375" bestFit="1" customWidth="1"/>
    <col min="321" max="321" width="10.09765625" bestFit="1" customWidth="1"/>
    <col min="322" max="322" width="9.8984375" bestFit="1" customWidth="1"/>
    <col min="323" max="323" width="10.09765625" bestFit="1" customWidth="1"/>
    <col min="324" max="324" width="9.8984375" bestFit="1" customWidth="1"/>
    <col min="325" max="325" width="10.09765625" bestFit="1" customWidth="1"/>
    <col min="326" max="326" width="9.8984375" bestFit="1" customWidth="1"/>
    <col min="327" max="327" width="10.09765625" bestFit="1" customWidth="1"/>
    <col min="328" max="328" width="9.8984375" bestFit="1" customWidth="1"/>
    <col min="329" max="329" width="10.09765625" bestFit="1" customWidth="1"/>
    <col min="330" max="330" width="9.8984375" bestFit="1" customWidth="1"/>
    <col min="331" max="331" width="10.09765625" bestFit="1" customWidth="1"/>
    <col min="332" max="332" width="9.8984375" bestFit="1" customWidth="1"/>
    <col min="333" max="333" width="10.09765625" bestFit="1" customWidth="1"/>
    <col min="334" max="334" width="9.8984375" bestFit="1" customWidth="1"/>
    <col min="335" max="335" width="10.09765625" bestFit="1" customWidth="1"/>
    <col min="336" max="336" width="9.8984375" bestFit="1" customWidth="1"/>
    <col min="337" max="337" width="10.09765625" bestFit="1" customWidth="1"/>
    <col min="338" max="338" width="9.8984375" bestFit="1" customWidth="1"/>
    <col min="339" max="339" width="10.09765625" bestFit="1" customWidth="1"/>
    <col min="340" max="340" width="9.8984375" bestFit="1" customWidth="1"/>
    <col min="341" max="341" width="10.09765625" bestFit="1" customWidth="1"/>
    <col min="342" max="342" width="9.8984375" bestFit="1" customWidth="1"/>
    <col min="343" max="343" width="10.09765625" bestFit="1" customWidth="1"/>
    <col min="344" max="344" width="9.8984375" bestFit="1" customWidth="1"/>
    <col min="345" max="345" width="10.09765625" bestFit="1" customWidth="1"/>
    <col min="346" max="346" width="9.8984375" bestFit="1" customWidth="1"/>
    <col min="347" max="347" width="10.09765625" bestFit="1" customWidth="1"/>
    <col min="348" max="348" width="9.8984375" bestFit="1" customWidth="1"/>
    <col min="349" max="349" width="10.09765625" bestFit="1" customWidth="1"/>
    <col min="350" max="350" width="9.8984375" bestFit="1" customWidth="1"/>
    <col min="351" max="351" width="10.09765625" bestFit="1" customWidth="1"/>
    <col min="352" max="352" width="9.8984375" bestFit="1" customWidth="1"/>
    <col min="353" max="353" width="10.09765625" bestFit="1" customWidth="1"/>
    <col min="354" max="354" width="9.8984375" bestFit="1" customWidth="1"/>
    <col min="355" max="355" width="10.09765625" bestFit="1" customWidth="1"/>
    <col min="356" max="356" width="9.8984375" bestFit="1" customWidth="1"/>
    <col min="357" max="357" width="10.09765625" bestFit="1" customWidth="1"/>
    <col min="358" max="358" width="9.8984375" bestFit="1" customWidth="1"/>
    <col min="359" max="359" width="10.09765625" bestFit="1" customWidth="1"/>
    <col min="360" max="360" width="9.8984375" bestFit="1" customWidth="1"/>
    <col min="361" max="361" width="10.09765625" bestFit="1" customWidth="1"/>
    <col min="362" max="362" width="9.8984375" bestFit="1" customWidth="1"/>
    <col min="363" max="363" width="10.09765625" bestFit="1" customWidth="1"/>
    <col min="364" max="364" width="9.8984375" bestFit="1" customWidth="1"/>
    <col min="365" max="365" width="10.09765625" bestFit="1" customWidth="1"/>
    <col min="366" max="366" width="9.8984375" bestFit="1" customWidth="1"/>
    <col min="367" max="367" width="10.09765625" bestFit="1" customWidth="1"/>
    <col min="368" max="368" width="9.8984375" bestFit="1" customWidth="1"/>
    <col min="369" max="369" width="10.09765625" bestFit="1" customWidth="1"/>
    <col min="370" max="370" width="9.8984375" bestFit="1" customWidth="1"/>
    <col min="371" max="371" width="10.09765625" bestFit="1" customWidth="1"/>
    <col min="372" max="372" width="9.8984375" bestFit="1" customWidth="1"/>
    <col min="373" max="373" width="10.09765625" bestFit="1" customWidth="1"/>
    <col min="374" max="374" width="9.8984375" bestFit="1" customWidth="1"/>
    <col min="375" max="375" width="10.09765625" bestFit="1" customWidth="1"/>
    <col min="376" max="376" width="9.8984375" bestFit="1" customWidth="1"/>
    <col min="377" max="377" width="10.09765625" bestFit="1" customWidth="1"/>
    <col min="378" max="378" width="9.8984375" bestFit="1" customWidth="1"/>
    <col min="379" max="379" width="10.09765625" bestFit="1" customWidth="1"/>
    <col min="380" max="380" width="9.8984375" bestFit="1" customWidth="1"/>
    <col min="381" max="381" width="10.09765625" bestFit="1" customWidth="1"/>
    <col min="382" max="382" width="9.8984375" bestFit="1" customWidth="1"/>
    <col min="383" max="383" width="10.09765625" bestFit="1" customWidth="1"/>
    <col min="384" max="384" width="9.8984375" bestFit="1" customWidth="1"/>
    <col min="385" max="385" width="10.09765625" bestFit="1" customWidth="1"/>
    <col min="386" max="386" width="9.8984375" bestFit="1" customWidth="1"/>
    <col min="387" max="387" width="10.09765625" bestFit="1" customWidth="1"/>
    <col min="388" max="388" width="9.8984375" bestFit="1" customWidth="1"/>
    <col min="389" max="389" width="10.09765625" bestFit="1" customWidth="1"/>
    <col min="390" max="390" width="9.8984375" bestFit="1" customWidth="1"/>
    <col min="391" max="391" width="10.09765625" bestFit="1" customWidth="1"/>
    <col min="392" max="392" width="9.8984375" bestFit="1" customWidth="1"/>
    <col min="393" max="393" width="10.09765625" bestFit="1" customWidth="1"/>
    <col min="394" max="394" width="9.8984375" bestFit="1" customWidth="1"/>
    <col min="395" max="395" width="10.09765625" bestFit="1" customWidth="1"/>
    <col min="396" max="396" width="9.8984375" bestFit="1" customWidth="1"/>
    <col min="397" max="397" width="10.09765625" bestFit="1" customWidth="1"/>
    <col min="398" max="398" width="9.8984375" bestFit="1" customWidth="1"/>
    <col min="399" max="399" width="10.09765625" bestFit="1" customWidth="1"/>
    <col min="400" max="400" width="9.8984375" bestFit="1" customWidth="1"/>
    <col min="401" max="401" width="10.09765625" bestFit="1" customWidth="1"/>
    <col min="402" max="402" width="9.8984375" bestFit="1" customWidth="1"/>
    <col min="403" max="403" width="10.09765625" bestFit="1" customWidth="1"/>
    <col min="404" max="404" width="9.8984375" bestFit="1" customWidth="1"/>
    <col min="405" max="405" width="10.09765625" bestFit="1" customWidth="1"/>
    <col min="406" max="406" width="9.8984375" bestFit="1" customWidth="1"/>
    <col min="407" max="407" width="10.09765625" bestFit="1" customWidth="1"/>
    <col min="408" max="408" width="9.8984375" bestFit="1" customWidth="1"/>
    <col min="409" max="409" width="10.09765625" bestFit="1" customWidth="1"/>
    <col min="410" max="410" width="9.8984375" bestFit="1" customWidth="1"/>
    <col min="411" max="411" width="10.09765625" bestFit="1" customWidth="1"/>
    <col min="412" max="412" width="9.8984375" bestFit="1" customWidth="1"/>
    <col min="413" max="413" width="10.09765625" bestFit="1" customWidth="1"/>
    <col min="414" max="414" width="9.8984375" bestFit="1" customWidth="1"/>
    <col min="415" max="415" width="10.09765625" bestFit="1" customWidth="1"/>
    <col min="416" max="416" width="9.8984375" bestFit="1" customWidth="1"/>
    <col min="417" max="417" width="10.09765625" bestFit="1" customWidth="1"/>
    <col min="418" max="418" width="9.8984375" bestFit="1" customWidth="1"/>
    <col min="419" max="419" width="10.09765625" bestFit="1" customWidth="1"/>
    <col min="420" max="420" width="9.8984375" bestFit="1" customWidth="1"/>
    <col min="421" max="421" width="10.09765625" bestFit="1" customWidth="1"/>
    <col min="422" max="422" width="9.8984375" bestFit="1" customWidth="1"/>
    <col min="423" max="423" width="10.09765625" bestFit="1" customWidth="1"/>
    <col min="424" max="424" width="9.8984375" bestFit="1" customWidth="1"/>
    <col min="425" max="425" width="10.09765625" bestFit="1" customWidth="1"/>
    <col min="426" max="426" width="9.8984375" bestFit="1" customWidth="1"/>
    <col min="427" max="427" width="10.09765625" bestFit="1" customWidth="1"/>
    <col min="428" max="428" width="9.8984375" bestFit="1" customWidth="1"/>
    <col min="429" max="429" width="10.09765625" bestFit="1" customWidth="1"/>
    <col min="430" max="430" width="9.8984375" bestFit="1" customWidth="1"/>
    <col min="431" max="431" width="10.09765625" bestFit="1" customWidth="1"/>
    <col min="432" max="432" width="9.8984375" bestFit="1" customWidth="1"/>
    <col min="433" max="433" width="10.09765625" bestFit="1" customWidth="1"/>
    <col min="434" max="434" width="9.8984375" bestFit="1" customWidth="1"/>
    <col min="435" max="435" width="10.09765625" bestFit="1" customWidth="1"/>
    <col min="436" max="436" width="9.8984375" bestFit="1" customWidth="1"/>
    <col min="437" max="437" width="10.09765625" bestFit="1" customWidth="1"/>
    <col min="438" max="438" width="9.8984375" bestFit="1" customWidth="1"/>
    <col min="439" max="439" width="10.09765625" bestFit="1" customWidth="1"/>
    <col min="440" max="440" width="9.8984375" bestFit="1" customWidth="1"/>
    <col min="441" max="441" width="10.09765625" bestFit="1" customWidth="1"/>
    <col min="442" max="442" width="9.8984375" bestFit="1" customWidth="1"/>
    <col min="443" max="443" width="10.09765625" bestFit="1" customWidth="1"/>
    <col min="444" max="444" width="9.8984375" bestFit="1" customWidth="1"/>
    <col min="445" max="445" width="10.09765625" bestFit="1" customWidth="1"/>
    <col min="446" max="446" width="9.8984375" bestFit="1" customWidth="1"/>
    <col min="447" max="447" width="10.09765625" bestFit="1" customWidth="1"/>
    <col min="448" max="448" width="9.8984375" bestFit="1" customWidth="1"/>
    <col min="449" max="449" width="10.09765625" bestFit="1" customWidth="1"/>
    <col min="450" max="450" width="9.8984375" bestFit="1" customWidth="1"/>
    <col min="451" max="451" width="10.09765625" bestFit="1" customWidth="1"/>
    <col min="452" max="452" width="9.8984375" bestFit="1" customWidth="1"/>
    <col min="453" max="453" width="10.09765625" bestFit="1" customWidth="1"/>
    <col min="454" max="454" width="9.8984375" bestFit="1" customWidth="1"/>
    <col min="455" max="455" width="10.09765625" bestFit="1" customWidth="1"/>
    <col min="456" max="456" width="9.8984375" bestFit="1" customWidth="1"/>
    <col min="457" max="457" width="10.09765625" bestFit="1" customWidth="1"/>
    <col min="458" max="458" width="9.8984375" bestFit="1" customWidth="1"/>
    <col min="459" max="459" width="10.09765625" bestFit="1" customWidth="1"/>
    <col min="460" max="460" width="9.8984375" bestFit="1" customWidth="1"/>
    <col min="461" max="461" width="10.09765625" bestFit="1" customWidth="1"/>
    <col min="462" max="462" width="9.8984375" bestFit="1" customWidth="1"/>
    <col min="463" max="463" width="10.09765625" bestFit="1" customWidth="1"/>
    <col min="464" max="464" width="9.8984375" bestFit="1" customWidth="1"/>
    <col min="465" max="465" width="10.09765625" bestFit="1" customWidth="1"/>
    <col min="466" max="466" width="9.8984375" bestFit="1" customWidth="1"/>
    <col min="467" max="467" width="10.09765625" bestFit="1" customWidth="1"/>
    <col min="468" max="468" width="9.8984375" bestFit="1" customWidth="1"/>
    <col min="469" max="469" width="10.09765625" bestFit="1" customWidth="1"/>
    <col min="470" max="470" width="9.8984375" bestFit="1" customWidth="1"/>
    <col min="471" max="471" width="10.09765625" bestFit="1" customWidth="1"/>
    <col min="472" max="472" width="9.8984375" bestFit="1" customWidth="1"/>
    <col min="473" max="473" width="10.09765625" bestFit="1" customWidth="1"/>
    <col min="474" max="474" width="9.8984375" bestFit="1" customWidth="1"/>
    <col min="475" max="475" width="10.09765625" bestFit="1" customWidth="1"/>
    <col min="476" max="476" width="9.8984375" bestFit="1" customWidth="1"/>
    <col min="477" max="477" width="10.09765625" bestFit="1" customWidth="1"/>
    <col min="478" max="478" width="9.8984375" bestFit="1" customWidth="1"/>
    <col min="479" max="479" width="10.09765625" bestFit="1" customWidth="1"/>
    <col min="480" max="480" width="9.8984375" bestFit="1" customWidth="1"/>
    <col min="481" max="481" width="10.09765625" bestFit="1" customWidth="1"/>
    <col min="482" max="482" width="9.8984375" bestFit="1" customWidth="1"/>
    <col min="483" max="483" width="10.09765625" bestFit="1" customWidth="1"/>
    <col min="484" max="484" width="9.8984375" bestFit="1" customWidth="1"/>
    <col min="485" max="485" width="10.09765625" bestFit="1" customWidth="1"/>
    <col min="486" max="486" width="9.8984375" bestFit="1" customWidth="1"/>
    <col min="487" max="487" width="10.09765625" bestFit="1" customWidth="1"/>
    <col min="488" max="488" width="9.8984375" bestFit="1" customWidth="1"/>
    <col min="489" max="489" width="10.09765625" bestFit="1" customWidth="1"/>
    <col min="490" max="490" width="9.8984375" bestFit="1" customWidth="1"/>
    <col min="491" max="491" width="10.09765625" bestFit="1" customWidth="1"/>
    <col min="492" max="492" width="9.8984375" bestFit="1" customWidth="1"/>
    <col min="493" max="493" width="10.09765625" bestFit="1" customWidth="1"/>
    <col min="494" max="494" width="9.8984375" bestFit="1" customWidth="1"/>
    <col min="495" max="495" width="10.09765625" bestFit="1" customWidth="1"/>
    <col min="496" max="496" width="9.8984375" bestFit="1" customWidth="1"/>
    <col min="497" max="497" width="10.09765625" bestFit="1" customWidth="1"/>
    <col min="498" max="498" width="9.8984375" bestFit="1" customWidth="1"/>
    <col min="499" max="499" width="10.09765625" bestFit="1" customWidth="1"/>
    <col min="500" max="500" width="9.8984375" bestFit="1" customWidth="1"/>
    <col min="501" max="501" width="10.09765625" bestFit="1" customWidth="1"/>
    <col min="502" max="502" width="9.8984375" bestFit="1" customWidth="1"/>
    <col min="503" max="503" width="10.09765625" bestFit="1" customWidth="1"/>
    <col min="504" max="504" width="9.8984375" bestFit="1" customWidth="1"/>
    <col min="505" max="505" width="10.09765625" bestFit="1" customWidth="1"/>
    <col min="506" max="506" width="9.8984375" bestFit="1" customWidth="1"/>
    <col min="507" max="507" width="10.09765625" bestFit="1" customWidth="1"/>
    <col min="508" max="508" width="9.8984375" bestFit="1" customWidth="1"/>
    <col min="509" max="509" width="10.09765625" bestFit="1" customWidth="1"/>
    <col min="510" max="510" width="9.8984375" bestFit="1" customWidth="1"/>
    <col min="511" max="511" width="10.09765625" bestFit="1" customWidth="1"/>
    <col min="512" max="512" width="9.8984375" bestFit="1" customWidth="1"/>
    <col min="513" max="513" width="10.09765625" bestFit="1" customWidth="1"/>
    <col min="514" max="514" width="9.8984375" bestFit="1" customWidth="1"/>
    <col min="515" max="515" width="10.09765625" bestFit="1" customWidth="1"/>
    <col min="516" max="516" width="9.8984375" bestFit="1" customWidth="1"/>
    <col min="517" max="517" width="10.09765625" bestFit="1" customWidth="1"/>
    <col min="518" max="518" width="9.8984375" bestFit="1" customWidth="1"/>
    <col min="519" max="519" width="10.09765625" bestFit="1" customWidth="1"/>
    <col min="520" max="520" width="9.8984375" bestFit="1" customWidth="1"/>
    <col min="521" max="521" width="10.09765625" bestFit="1" customWidth="1"/>
    <col min="522" max="522" width="9.8984375" bestFit="1" customWidth="1"/>
    <col min="523" max="523" width="10.09765625" bestFit="1" customWidth="1"/>
    <col min="524" max="524" width="9.8984375" bestFit="1" customWidth="1"/>
    <col min="525" max="525" width="10.09765625" bestFit="1" customWidth="1"/>
    <col min="526" max="526" width="9.8984375" bestFit="1" customWidth="1"/>
    <col min="527" max="527" width="10.09765625" bestFit="1" customWidth="1"/>
    <col min="528" max="528" width="9.8984375" bestFit="1" customWidth="1"/>
    <col min="529" max="529" width="10.09765625" bestFit="1" customWidth="1"/>
    <col min="530" max="530" width="9.8984375" bestFit="1" customWidth="1"/>
    <col min="531" max="531" width="10.09765625" bestFit="1" customWidth="1"/>
    <col min="532" max="532" width="9.8984375" bestFit="1" customWidth="1"/>
    <col min="533" max="533" width="10.09765625" bestFit="1" customWidth="1"/>
    <col min="534" max="534" width="9.8984375" bestFit="1" customWidth="1"/>
    <col min="535" max="535" width="10.09765625" bestFit="1" customWidth="1"/>
    <col min="536" max="536" width="9.8984375" bestFit="1" customWidth="1"/>
    <col min="537" max="537" width="10.09765625" bestFit="1" customWidth="1"/>
    <col min="538" max="538" width="9.8984375" bestFit="1" customWidth="1"/>
    <col min="539" max="539" width="10.09765625" bestFit="1" customWidth="1"/>
    <col min="540" max="540" width="9.8984375" bestFit="1" customWidth="1"/>
    <col min="541" max="541" width="10.09765625" bestFit="1" customWidth="1"/>
    <col min="542" max="542" width="9.8984375" bestFit="1" customWidth="1"/>
    <col min="543" max="543" width="10.09765625" bestFit="1" customWidth="1"/>
    <col min="544" max="544" width="9.8984375" bestFit="1" customWidth="1"/>
    <col min="545" max="545" width="10.09765625" bestFit="1" customWidth="1"/>
    <col min="546" max="546" width="9.8984375" bestFit="1" customWidth="1"/>
    <col min="547" max="547" width="10.09765625" bestFit="1" customWidth="1"/>
    <col min="548" max="548" width="9.8984375" bestFit="1" customWidth="1"/>
    <col min="549" max="549" width="10.09765625" bestFit="1" customWidth="1"/>
    <col min="550" max="550" width="9.8984375" bestFit="1" customWidth="1"/>
    <col min="551" max="551" width="10.09765625" bestFit="1" customWidth="1"/>
    <col min="552" max="552" width="9.8984375" bestFit="1" customWidth="1"/>
    <col min="553" max="553" width="10.09765625" bestFit="1" customWidth="1"/>
    <col min="554" max="554" width="9.8984375" bestFit="1" customWidth="1"/>
    <col min="555" max="555" width="10.09765625" bestFit="1" customWidth="1"/>
    <col min="556" max="556" width="9.8984375" bestFit="1" customWidth="1"/>
    <col min="557" max="557" width="10.09765625" bestFit="1" customWidth="1"/>
    <col min="558" max="558" width="9.8984375" bestFit="1" customWidth="1"/>
    <col min="559" max="559" width="10.09765625" bestFit="1" customWidth="1"/>
    <col min="560" max="560" width="9.8984375" bestFit="1" customWidth="1"/>
    <col min="561" max="561" width="10.09765625" bestFit="1" customWidth="1"/>
    <col min="562" max="562" width="9.8984375" bestFit="1" customWidth="1"/>
    <col min="563" max="563" width="10.09765625" bestFit="1" customWidth="1"/>
    <col min="564" max="564" width="9.8984375" bestFit="1" customWidth="1"/>
    <col min="565" max="565" width="10.09765625" bestFit="1" customWidth="1"/>
    <col min="566" max="566" width="9.8984375" bestFit="1" customWidth="1"/>
    <col min="567" max="567" width="10.09765625" bestFit="1" customWidth="1"/>
    <col min="568" max="568" width="9.8984375" bestFit="1" customWidth="1"/>
    <col min="569" max="569" width="10.09765625" bestFit="1" customWidth="1"/>
    <col min="570" max="570" width="9.8984375" bestFit="1" customWidth="1"/>
    <col min="571" max="571" width="10.09765625" bestFit="1" customWidth="1"/>
    <col min="572" max="572" width="9.8984375" bestFit="1" customWidth="1"/>
    <col min="573" max="573" width="10.09765625" bestFit="1" customWidth="1"/>
    <col min="574" max="574" width="9.8984375" bestFit="1" customWidth="1"/>
    <col min="575" max="575" width="10.09765625" bestFit="1" customWidth="1"/>
    <col min="576" max="576" width="9.8984375" bestFit="1" customWidth="1"/>
    <col min="577" max="577" width="10.09765625" bestFit="1" customWidth="1"/>
    <col min="578" max="578" width="9.8984375" bestFit="1" customWidth="1"/>
    <col min="579" max="579" width="10.09765625" bestFit="1" customWidth="1"/>
    <col min="580" max="580" width="9.8984375" bestFit="1" customWidth="1"/>
    <col min="581" max="581" width="10.09765625" bestFit="1" customWidth="1"/>
    <col min="582" max="582" width="9.8984375" bestFit="1" customWidth="1"/>
    <col min="583" max="583" width="10.09765625" bestFit="1" customWidth="1"/>
    <col min="584" max="584" width="9.8984375" bestFit="1" customWidth="1"/>
    <col min="585" max="585" width="10.09765625" bestFit="1" customWidth="1"/>
    <col min="586" max="586" width="9.8984375" bestFit="1" customWidth="1"/>
    <col min="587" max="587" width="10.09765625" bestFit="1" customWidth="1"/>
    <col min="588" max="588" width="9.8984375" bestFit="1" customWidth="1"/>
    <col min="589" max="589" width="10.09765625" bestFit="1" customWidth="1"/>
    <col min="590" max="590" width="9.8984375" bestFit="1" customWidth="1"/>
    <col min="591" max="591" width="10.09765625" bestFit="1" customWidth="1"/>
    <col min="592" max="592" width="9.8984375" bestFit="1" customWidth="1"/>
    <col min="593" max="593" width="10.09765625" bestFit="1" customWidth="1"/>
    <col min="594" max="594" width="9.8984375" bestFit="1" customWidth="1"/>
    <col min="595" max="595" width="10.09765625" bestFit="1" customWidth="1"/>
    <col min="596" max="596" width="9.8984375" bestFit="1" customWidth="1"/>
    <col min="597" max="597" width="10.09765625" bestFit="1" customWidth="1"/>
    <col min="598" max="598" width="9.8984375" bestFit="1" customWidth="1"/>
    <col min="599" max="599" width="10.09765625" bestFit="1" customWidth="1"/>
    <col min="600" max="600" width="9.8984375" bestFit="1" customWidth="1"/>
    <col min="601" max="601" width="10.09765625" bestFit="1" customWidth="1"/>
    <col min="602" max="602" width="9.8984375" bestFit="1" customWidth="1"/>
    <col min="603" max="603" width="10.09765625" bestFit="1" customWidth="1"/>
    <col min="604" max="604" width="9.8984375" bestFit="1" customWidth="1"/>
    <col min="605" max="605" width="10.09765625" bestFit="1" customWidth="1"/>
    <col min="606" max="606" width="9.8984375" bestFit="1" customWidth="1"/>
    <col min="607" max="607" width="10.09765625" bestFit="1" customWidth="1"/>
    <col min="608" max="608" width="9.8984375" bestFit="1" customWidth="1"/>
    <col min="609" max="609" width="10.09765625" bestFit="1" customWidth="1"/>
    <col min="610" max="610" width="9.8984375" bestFit="1" customWidth="1"/>
    <col min="611" max="611" width="10.09765625" bestFit="1" customWidth="1"/>
    <col min="612" max="612" width="9.8984375" bestFit="1" customWidth="1"/>
    <col min="613" max="613" width="10.09765625" bestFit="1" customWidth="1"/>
    <col min="614" max="614" width="9.8984375" bestFit="1" customWidth="1"/>
    <col min="615" max="615" width="10.09765625" bestFit="1" customWidth="1"/>
    <col min="616" max="616" width="9.8984375" bestFit="1" customWidth="1"/>
    <col min="617" max="617" width="10.09765625" bestFit="1" customWidth="1"/>
    <col min="618" max="618" width="9.8984375" bestFit="1" customWidth="1"/>
    <col min="619" max="619" width="10.09765625" bestFit="1" customWidth="1"/>
    <col min="620" max="620" width="9.8984375" bestFit="1" customWidth="1"/>
    <col min="621" max="621" width="10.09765625" bestFit="1" customWidth="1"/>
    <col min="622" max="622" width="9.8984375" bestFit="1" customWidth="1"/>
    <col min="623" max="623" width="10.09765625" bestFit="1" customWidth="1"/>
    <col min="624" max="624" width="9.8984375" bestFit="1" customWidth="1"/>
    <col min="625" max="625" width="10.09765625" bestFit="1" customWidth="1"/>
    <col min="626" max="626" width="9.8984375" bestFit="1" customWidth="1"/>
    <col min="627" max="627" width="10.09765625" bestFit="1" customWidth="1"/>
    <col min="628" max="628" width="9.8984375" bestFit="1" customWidth="1"/>
    <col min="629" max="629" width="10.09765625" bestFit="1" customWidth="1"/>
    <col min="630" max="630" width="9.8984375" bestFit="1" customWidth="1"/>
    <col min="631" max="631" width="10.09765625" bestFit="1" customWidth="1"/>
    <col min="632" max="632" width="9.8984375" bestFit="1" customWidth="1"/>
    <col min="633" max="633" width="10.09765625" bestFit="1" customWidth="1"/>
    <col min="634" max="634" width="9.8984375" bestFit="1" customWidth="1"/>
    <col min="635" max="635" width="10.09765625" bestFit="1" customWidth="1"/>
    <col min="636" max="636" width="9.8984375" bestFit="1" customWidth="1"/>
    <col min="637" max="637" width="10.09765625" bestFit="1" customWidth="1"/>
    <col min="638" max="638" width="9.8984375" bestFit="1" customWidth="1"/>
    <col min="639" max="639" width="10.09765625" bestFit="1" customWidth="1"/>
    <col min="640" max="640" width="9.8984375" bestFit="1" customWidth="1"/>
    <col min="641" max="641" width="10.09765625" bestFit="1" customWidth="1"/>
    <col min="642" max="642" width="9.8984375" bestFit="1" customWidth="1"/>
    <col min="643" max="643" width="10.09765625" bestFit="1" customWidth="1"/>
    <col min="644" max="644" width="9.8984375" bestFit="1" customWidth="1"/>
    <col min="645" max="645" width="10.09765625" bestFit="1" customWidth="1"/>
    <col min="646" max="646" width="9.8984375" bestFit="1" customWidth="1"/>
    <col min="647" max="647" width="10.09765625" bestFit="1" customWidth="1"/>
    <col min="648" max="648" width="9.8984375" bestFit="1" customWidth="1"/>
    <col min="649" max="649" width="10.09765625" bestFit="1" customWidth="1"/>
    <col min="650" max="650" width="9.8984375" bestFit="1" customWidth="1"/>
    <col min="651" max="651" width="10.09765625" bestFit="1" customWidth="1"/>
    <col min="652" max="652" width="9.8984375" bestFit="1" customWidth="1"/>
    <col min="653" max="653" width="10.09765625" bestFit="1" customWidth="1"/>
    <col min="654" max="654" width="9.8984375" bestFit="1" customWidth="1"/>
    <col min="655" max="655" width="10.09765625" bestFit="1" customWidth="1"/>
    <col min="656" max="656" width="9.8984375" bestFit="1" customWidth="1"/>
    <col min="657" max="657" width="10.09765625" bestFit="1" customWidth="1"/>
    <col min="658" max="658" width="9.8984375" bestFit="1" customWidth="1"/>
    <col min="659" max="659" width="13.3984375" bestFit="1" customWidth="1"/>
    <col min="660" max="660" width="14.3984375" bestFit="1" customWidth="1"/>
  </cols>
  <sheetData>
    <row r="3" spans="1:5" x14ac:dyDescent="0.3">
      <c r="A3" t="s">
        <v>1042</v>
      </c>
      <c r="B3" t="s">
        <v>1043</v>
      </c>
      <c r="C3" t="s">
        <v>1044</v>
      </c>
      <c r="D3" t="s">
        <v>1045</v>
      </c>
      <c r="E3" t="s">
        <v>1046</v>
      </c>
    </row>
    <row r="4" spans="1:5" x14ac:dyDescent="0.3">
      <c r="A4" s="20">
        <v>189</v>
      </c>
      <c r="B4" s="21">
        <v>18415</v>
      </c>
      <c r="C4" s="20">
        <v>16834</v>
      </c>
      <c r="D4" s="22">
        <v>3.9227513227513247</v>
      </c>
      <c r="E4" s="20">
        <v>60</v>
      </c>
    </row>
    <row r="12" spans="1:5" x14ac:dyDescent="0.3">
      <c r="B12" s="23" t="s">
        <v>1047</v>
      </c>
      <c r="C12" t="s">
        <v>1042</v>
      </c>
      <c r="D12" t="s">
        <v>1061</v>
      </c>
    </row>
    <row r="13" spans="1:5" x14ac:dyDescent="0.3">
      <c r="B13" s="24" t="s">
        <v>1049</v>
      </c>
      <c r="C13" s="20">
        <v>16</v>
      </c>
      <c r="D13" s="20">
        <v>16</v>
      </c>
    </row>
    <row r="14" spans="1:5" x14ac:dyDescent="0.3">
      <c r="B14" s="24" t="s">
        <v>1050</v>
      </c>
      <c r="C14" s="20">
        <v>14</v>
      </c>
      <c r="D14" s="20">
        <v>14</v>
      </c>
    </row>
    <row r="15" spans="1:5" x14ac:dyDescent="0.3">
      <c r="B15" s="24" t="s">
        <v>1051</v>
      </c>
      <c r="C15" s="20">
        <v>26</v>
      </c>
      <c r="D15" s="20">
        <v>26</v>
      </c>
    </row>
    <row r="16" spans="1:5" x14ac:dyDescent="0.3">
      <c r="B16" s="24" t="s">
        <v>1052</v>
      </c>
      <c r="C16" s="20">
        <v>29</v>
      </c>
      <c r="D16" s="20">
        <v>29</v>
      </c>
    </row>
    <row r="17" spans="2:13" x14ac:dyDescent="0.3">
      <c r="B17" s="24" t="s">
        <v>1053</v>
      </c>
      <c r="C17" s="20">
        <v>17</v>
      </c>
      <c r="D17" s="20">
        <v>17</v>
      </c>
    </row>
    <row r="18" spans="2:13" x14ac:dyDescent="0.3">
      <c r="B18" s="24" t="s">
        <v>1054</v>
      </c>
      <c r="C18" s="20">
        <v>15</v>
      </c>
      <c r="D18" s="20">
        <v>15</v>
      </c>
    </row>
    <row r="19" spans="2:13" x14ac:dyDescent="0.3">
      <c r="B19" s="24" t="s">
        <v>1055</v>
      </c>
      <c r="C19" s="20">
        <v>15</v>
      </c>
      <c r="D19" s="20">
        <v>15</v>
      </c>
    </row>
    <row r="20" spans="2:13" x14ac:dyDescent="0.3">
      <c r="B20" s="24" t="s">
        <v>1056</v>
      </c>
      <c r="C20" s="20">
        <v>7</v>
      </c>
      <c r="D20" s="20">
        <v>7</v>
      </c>
      <c r="H20" s="23" t="s">
        <v>1047</v>
      </c>
      <c r="I20" t="s">
        <v>1042</v>
      </c>
    </row>
    <row r="21" spans="2:13" x14ac:dyDescent="0.3">
      <c r="B21" s="24" t="s">
        <v>1057</v>
      </c>
      <c r="C21" s="20">
        <v>11</v>
      </c>
      <c r="D21" s="20">
        <v>11</v>
      </c>
      <c r="H21" s="24" t="s">
        <v>1067</v>
      </c>
      <c r="I21" s="20">
        <v>146</v>
      </c>
    </row>
    <row r="22" spans="2:13" x14ac:dyDescent="0.3">
      <c r="B22" s="24" t="s">
        <v>1058</v>
      </c>
      <c r="C22" s="20">
        <v>24</v>
      </c>
      <c r="D22" s="20">
        <v>24</v>
      </c>
      <c r="H22" s="24" t="s">
        <v>1068</v>
      </c>
      <c r="I22" s="20">
        <v>133</v>
      </c>
    </row>
    <row r="23" spans="2:13" x14ac:dyDescent="0.3">
      <c r="B23" s="24" t="s">
        <v>1059</v>
      </c>
      <c r="C23" s="20">
        <v>9</v>
      </c>
      <c r="D23" s="20">
        <v>9</v>
      </c>
      <c r="H23" s="24" t="s">
        <v>1069</v>
      </c>
      <c r="I23" s="20">
        <v>138</v>
      </c>
    </row>
    <row r="24" spans="2:13" x14ac:dyDescent="0.3">
      <c r="B24" s="24" t="s">
        <v>1060</v>
      </c>
      <c r="C24" s="20">
        <v>6</v>
      </c>
      <c r="D24" s="20">
        <v>6</v>
      </c>
      <c r="H24" s="24" t="s">
        <v>1063</v>
      </c>
      <c r="I24" s="20">
        <v>153</v>
      </c>
      <c r="L24" s="23" t="s">
        <v>1047</v>
      </c>
      <c r="M24" t="s">
        <v>1042</v>
      </c>
    </row>
    <row r="25" spans="2:13" x14ac:dyDescent="0.3">
      <c r="B25" s="24" t="s">
        <v>1048</v>
      </c>
      <c r="C25" s="20">
        <v>189</v>
      </c>
      <c r="D25" s="20">
        <v>189</v>
      </c>
      <c r="H25" s="24" t="s">
        <v>1064</v>
      </c>
      <c r="I25" s="20">
        <v>128</v>
      </c>
      <c r="L25" s="24" t="s">
        <v>1067</v>
      </c>
      <c r="M25" s="20">
        <v>36</v>
      </c>
    </row>
    <row r="26" spans="2:13" x14ac:dyDescent="0.3">
      <c r="H26" s="24" t="s">
        <v>1065</v>
      </c>
      <c r="I26" s="20">
        <v>141</v>
      </c>
      <c r="L26" s="24" t="s">
        <v>1068</v>
      </c>
      <c r="M26" s="20">
        <v>30</v>
      </c>
    </row>
    <row r="27" spans="2:13" x14ac:dyDescent="0.3">
      <c r="H27" s="24" t="s">
        <v>1066</v>
      </c>
      <c r="I27" s="20">
        <v>161</v>
      </c>
      <c r="L27" s="24" t="s">
        <v>1069</v>
      </c>
      <c r="M27" s="20">
        <v>13</v>
      </c>
    </row>
    <row r="28" spans="2:13" x14ac:dyDescent="0.3">
      <c r="H28" s="24" t="s">
        <v>1048</v>
      </c>
      <c r="I28" s="20">
        <v>1000</v>
      </c>
      <c r="L28" s="24" t="s">
        <v>1063</v>
      </c>
      <c r="M28" s="20">
        <v>23</v>
      </c>
    </row>
    <row r="29" spans="2:13" x14ac:dyDescent="0.3">
      <c r="L29" s="24" t="s">
        <v>1064</v>
      </c>
      <c r="M29" s="20">
        <v>23</v>
      </c>
    </row>
    <row r="30" spans="2:13" x14ac:dyDescent="0.3">
      <c r="L30" s="24" t="s">
        <v>1065</v>
      </c>
      <c r="M30" s="20">
        <v>24</v>
      </c>
    </row>
    <row r="31" spans="2:13" x14ac:dyDescent="0.3">
      <c r="L31" s="24" t="s">
        <v>1066</v>
      </c>
      <c r="M31" s="20">
        <v>40</v>
      </c>
    </row>
    <row r="32" spans="2:13" x14ac:dyDescent="0.3">
      <c r="L32" s="24" t="s">
        <v>1048</v>
      </c>
      <c r="M32" s="20">
        <v>189</v>
      </c>
    </row>
    <row r="34" spans="4:11" x14ac:dyDescent="0.3">
      <c r="D34" s="23" t="s">
        <v>1047</v>
      </c>
      <c r="E34" t="s">
        <v>1042</v>
      </c>
      <c r="F34" t="s">
        <v>1061</v>
      </c>
    </row>
    <row r="35" spans="4:11" x14ac:dyDescent="0.3">
      <c r="D35" s="24" t="s">
        <v>1049</v>
      </c>
      <c r="E35" s="20">
        <v>16</v>
      </c>
      <c r="F35" s="20">
        <v>16</v>
      </c>
    </row>
    <row r="36" spans="4:11" x14ac:dyDescent="0.3">
      <c r="D36" s="24" t="s">
        <v>1050</v>
      </c>
      <c r="E36" s="20">
        <v>14</v>
      </c>
      <c r="F36" s="20">
        <v>14</v>
      </c>
      <c r="J36" s="23" t="s">
        <v>1047</v>
      </c>
      <c r="K36" t="s">
        <v>1042</v>
      </c>
    </row>
    <row r="37" spans="4:11" x14ac:dyDescent="0.3">
      <c r="D37" s="24" t="s">
        <v>1051</v>
      </c>
      <c r="E37" s="20">
        <v>26</v>
      </c>
      <c r="F37" s="20">
        <v>26</v>
      </c>
      <c r="J37" s="24" t="s">
        <v>1065</v>
      </c>
      <c r="K37" s="20">
        <v>24</v>
      </c>
    </row>
    <row r="38" spans="4:11" x14ac:dyDescent="0.3">
      <c r="D38" s="24" t="s">
        <v>1052</v>
      </c>
      <c r="E38" s="20">
        <v>29</v>
      </c>
      <c r="F38" s="20">
        <v>29</v>
      </c>
      <c r="J38" s="24" t="s">
        <v>1068</v>
      </c>
      <c r="K38" s="20">
        <v>30</v>
      </c>
    </row>
    <row r="39" spans="4:11" x14ac:dyDescent="0.3">
      <c r="D39" s="24" t="s">
        <v>1053</v>
      </c>
      <c r="E39" s="20">
        <v>17</v>
      </c>
      <c r="F39" s="20">
        <v>17</v>
      </c>
      <c r="J39" s="24" t="s">
        <v>1066</v>
      </c>
      <c r="K39" s="20">
        <v>40</v>
      </c>
    </row>
    <row r="40" spans="4:11" x14ac:dyDescent="0.3">
      <c r="D40" s="24" t="s">
        <v>1054</v>
      </c>
      <c r="E40" s="20">
        <v>15</v>
      </c>
      <c r="F40" s="20">
        <v>15</v>
      </c>
      <c r="J40" s="24" t="s">
        <v>1067</v>
      </c>
      <c r="K40" s="20">
        <v>36</v>
      </c>
    </row>
    <row r="41" spans="4:11" x14ac:dyDescent="0.3">
      <c r="D41" s="24" t="s">
        <v>1055</v>
      </c>
      <c r="E41" s="20">
        <v>15</v>
      </c>
      <c r="F41" s="20">
        <v>15</v>
      </c>
      <c r="J41" s="24" t="s">
        <v>1064</v>
      </c>
      <c r="K41" s="20">
        <v>23</v>
      </c>
    </row>
    <row r="42" spans="4:11" x14ac:dyDescent="0.3">
      <c r="D42" s="24" t="s">
        <v>1056</v>
      </c>
      <c r="E42" s="20">
        <v>7</v>
      </c>
      <c r="F42" s="20">
        <v>7</v>
      </c>
      <c r="J42" s="24" t="s">
        <v>1069</v>
      </c>
      <c r="K42" s="20">
        <v>13</v>
      </c>
    </row>
    <row r="43" spans="4:11" x14ac:dyDescent="0.3">
      <c r="D43" s="24" t="s">
        <v>1057</v>
      </c>
      <c r="E43" s="20">
        <v>11</v>
      </c>
      <c r="F43" s="20">
        <v>11</v>
      </c>
      <c r="J43" s="24" t="s">
        <v>1063</v>
      </c>
      <c r="K43" s="20">
        <v>23</v>
      </c>
    </row>
    <row r="44" spans="4:11" x14ac:dyDescent="0.3">
      <c r="D44" s="24" t="s">
        <v>1058</v>
      </c>
      <c r="E44" s="20">
        <v>24</v>
      </c>
      <c r="F44" s="20">
        <v>24</v>
      </c>
      <c r="J44" s="24" t="s">
        <v>1048</v>
      </c>
      <c r="K44" s="20">
        <v>189</v>
      </c>
    </row>
    <row r="45" spans="4:11" x14ac:dyDescent="0.3">
      <c r="D45" s="24" t="s">
        <v>1059</v>
      </c>
      <c r="E45" s="20">
        <v>9</v>
      </c>
      <c r="F45" s="20">
        <v>9</v>
      </c>
    </row>
    <row r="46" spans="4:11" x14ac:dyDescent="0.3">
      <c r="D46" s="24" t="s">
        <v>1060</v>
      </c>
      <c r="E46" s="20">
        <v>6</v>
      </c>
      <c r="F46" s="20">
        <v>6</v>
      </c>
    </row>
    <row r="47" spans="4:11" x14ac:dyDescent="0.3">
      <c r="D47" s="24" t="s">
        <v>1048</v>
      </c>
      <c r="E47" s="20">
        <v>189</v>
      </c>
      <c r="F47" s="20">
        <v>189</v>
      </c>
    </row>
    <row r="52" spans="8:23" x14ac:dyDescent="0.3">
      <c r="K52" t="s">
        <v>1076</v>
      </c>
      <c r="L52">
        <f>H69</f>
        <v>0</v>
      </c>
      <c r="W52" t="str">
        <f>S68</f>
        <v>R01</v>
      </c>
    </row>
    <row r="53" spans="8:23" x14ac:dyDescent="0.3">
      <c r="H53" t="s">
        <v>1070</v>
      </c>
    </row>
    <row r="54" spans="8:23" x14ac:dyDescent="0.3">
      <c r="I54" t="s">
        <v>1072</v>
      </c>
      <c r="J54" t="s">
        <v>1073</v>
      </c>
      <c r="K54" t="s">
        <v>1074</v>
      </c>
      <c r="L54" t="s">
        <v>1075</v>
      </c>
      <c r="O54" s="23" t="s">
        <v>1047</v>
      </c>
      <c r="P54" t="s">
        <v>1042</v>
      </c>
      <c r="Q54" t="s">
        <v>1043</v>
      </c>
      <c r="S54" t="s">
        <v>1071</v>
      </c>
      <c r="T54" t="s">
        <v>1072</v>
      </c>
      <c r="U54" t="s">
        <v>1073</v>
      </c>
      <c r="V54" t="s">
        <v>1079</v>
      </c>
      <c r="W54" t="s">
        <v>1080</v>
      </c>
    </row>
    <row r="55" spans="8:23" x14ac:dyDescent="0.3">
      <c r="H55" cm="1">
        <f t="array" ref="H55:J59">C54:E58</f>
        <v>0</v>
      </c>
      <c r="I55">
        <v>0</v>
      </c>
      <c r="J55" s="25">
        <v>0</v>
      </c>
      <c r="K55">
        <f>IF(H55=$L$52,I55,NA())</f>
        <v>0</v>
      </c>
      <c r="L55">
        <f>IF(H55=$L$52,J55,NA())</f>
        <v>0</v>
      </c>
      <c r="O55" s="24" t="s">
        <v>11</v>
      </c>
      <c r="P55" s="20">
        <v>189</v>
      </c>
      <c r="Q55" s="21">
        <v>18415</v>
      </c>
      <c r="S55" t="str" cm="1">
        <f t="array" ref="S55:U59">O55:Q59</f>
        <v>R01</v>
      </c>
      <c r="T55">
        <v>189</v>
      </c>
      <c r="U55" s="29">
        <v>18415</v>
      </c>
      <c r="V55">
        <f>IF(S55=$W$52,T55,NA())</f>
        <v>189</v>
      </c>
      <c r="W55">
        <f>IF(S55=$W$52,U55,NA())</f>
        <v>18415</v>
      </c>
    </row>
    <row r="56" spans="8:23" x14ac:dyDescent="0.3">
      <c r="H56">
        <v>0</v>
      </c>
      <c r="I56">
        <v>0</v>
      </c>
      <c r="J56" s="25">
        <v>0</v>
      </c>
      <c r="K56">
        <f>IF(H56=$L$52,I56,NA())</f>
        <v>0</v>
      </c>
      <c r="L56">
        <f>IF(H56=$L$52,J56,NA())</f>
        <v>0</v>
      </c>
      <c r="O56" s="24" t="s">
        <v>9</v>
      </c>
      <c r="P56" s="20">
        <v>218</v>
      </c>
      <c r="Q56" s="21">
        <v>20581</v>
      </c>
      <c r="S56" t="str">
        <v>R02</v>
      </c>
      <c r="T56">
        <v>218</v>
      </c>
      <c r="U56" s="29">
        <v>20581</v>
      </c>
      <c r="V56" t="e">
        <f t="shared" ref="V56:V59" si="0">IF(S56=$W$52,T56,NA())</f>
        <v>#N/A</v>
      </c>
      <c r="W56" t="e">
        <f t="shared" ref="W56:W59" si="1">IF(S56=$W$52,U56,NA())</f>
        <v>#N/A</v>
      </c>
    </row>
    <row r="57" spans="8:23" x14ac:dyDescent="0.3">
      <c r="H57">
        <v>0</v>
      </c>
      <c r="I57">
        <v>0</v>
      </c>
      <c r="J57" s="25">
        <v>0</v>
      </c>
      <c r="K57">
        <f>IF(H57=$L$52,I57,NA())</f>
        <v>0</v>
      </c>
      <c r="L57">
        <f>IF(H57=$L$52,J57,NA())</f>
        <v>0</v>
      </c>
      <c r="O57" s="24" t="s">
        <v>6</v>
      </c>
      <c r="P57" s="20">
        <v>207</v>
      </c>
      <c r="Q57" s="21">
        <v>20872</v>
      </c>
      <c r="S57" t="str">
        <v>R03</v>
      </c>
      <c r="T57">
        <v>207</v>
      </c>
      <c r="U57" s="29">
        <v>20872</v>
      </c>
      <c r="V57" t="e">
        <f t="shared" si="0"/>
        <v>#N/A</v>
      </c>
      <c r="W57" t="e">
        <f t="shared" si="1"/>
        <v>#N/A</v>
      </c>
    </row>
    <row r="58" spans="8:23" x14ac:dyDescent="0.3">
      <c r="H58">
        <v>0</v>
      </c>
      <c r="I58">
        <v>0</v>
      </c>
      <c r="J58" s="25">
        <v>0</v>
      </c>
      <c r="K58">
        <f>IF(H58=$L$52,I58,NA())</f>
        <v>0</v>
      </c>
      <c r="L58">
        <f>IF(H58=$L$52,J58,NA())</f>
        <v>0</v>
      </c>
      <c r="O58" s="24" t="s">
        <v>13</v>
      </c>
      <c r="P58" s="20">
        <v>186</v>
      </c>
      <c r="Q58" s="21">
        <v>16651</v>
      </c>
      <c r="S58" t="str">
        <v>R04</v>
      </c>
      <c r="T58">
        <v>186</v>
      </c>
      <c r="U58" s="29">
        <v>16651</v>
      </c>
      <c r="V58" t="e">
        <f t="shared" si="0"/>
        <v>#N/A</v>
      </c>
      <c r="W58" t="e">
        <f t="shared" si="1"/>
        <v>#N/A</v>
      </c>
    </row>
    <row r="59" spans="8:23" x14ac:dyDescent="0.3">
      <c r="H59">
        <v>0</v>
      </c>
      <c r="I59">
        <v>0</v>
      </c>
      <c r="J59" s="25">
        <v>0</v>
      </c>
      <c r="K59">
        <f>IF(H59=$L$52,I59,NA())</f>
        <v>0</v>
      </c>
      <c r="L59">
        <f>IF(H59=$L$52,J59,NA())</f>
        <v>0</v>
      </c>
      <c r="O59" s="24" t="s">
        <v>10</v>
      </c>
      <c r="P59" s="20">
        <v>200</v>
      </c>
      <c r="Q59" s="21">
        <v>20104</v>
      </c>
      <c r="S59" t="str">
        <v>R05</v>
      </c>
      <c r="T59">
        <v>200</v>
      </c>
      <c r="U59" s="29">
        <v>20104</v>
      </c>
      <c r="V59" t="e">
        <f t="shared" si="0"/>
        <v>#N/A</v>
      </c>
      <c r="W59" t="e">
        <f t="shared" si="1"/>
        <v>#N/A</v>
      </c>
    </row>
    <row r="60" spans="8:23" x14ac:dyDescent="0.3">
      <c r="O60" s="24" t="s">
        <v>1048</v>
      </c>
      <c r="P60" s="20">
        <v>1000</v>
      </c>
      <c r="Q60" s="21">
        <v>96623</v>
      </c>
    </row>
    <row r="67" spans="6:19" x14ac:dyDescent="0.3">
      <c r="S67" s="23" t="s">
        <v>1047</v>
      </c>
    </row>
    <row r="68" spans="6:19" x14ac:dyDescent="0.3">
      <c r="S68" s="30" t="s">
        <v>11</v>
      </c>
    </row>
    <row r="80" spans="6:19" x14ac:dyDescent="0.3">
      <c r="F80" t="s">
        <v>1042</v>
      </c>
      <c r="G80" t="s">
        <v>1043</v>
      </c>
      <c r="H80" t="s">
        <v>1044</v>
      </c>
      <c r="I80" t="s">
        <v>1045</v>
      </c>
      <c r="J80" t="s">
        <v>1046</v>
      </c>
    </row>
    <row r="81" spans="4:24" x14ac:dyDescent="0.3">
      <c r="F81" s="20">
        <v>189</v>
      </c>
      <c r="G81" s="21">
        <v>18415</v>
      </c>
      <c r="H81" s="20">
        <v>16834</v>
      </c>
      <c r="I81" s="22">
        <v>3.9227513227513247</v>
      </c>
      <c r="J81" s="20">
        <v>60</v>
      </c>
    </row>
    <row r="86" spans="4:24" x14ac:dyDescent="0.3">
      <c r="D86" s="23" t="s">
        <v>1042</v>
      </c>
      <c r="E86" s="23" t="s">
        <v>1062</v>
      </c>
    </row>
    <row r="87" spans="4:24" x14ac:dyDescent="0.3">
      <c r="D87" s="23" t="s">
        <v>1047</v>
      </c>
      <c r="E87" t="s">
        <v>999</v>
      </c>
      <c r="F87" t="s">
        <v>998</v>
      </c>
      <c r="G87" t="s">
        <v>1048</v>
      </c>
    </row>
    <row r="88" spans="4:24" x14ac:dyDescent="0.3">
      <c r="D88" s="24" t="s">
        <v>1002</v>
      </c>
      <c r="E88" s="20">
        <v>144</v>
      </c>
      <c r="F88" s="20">
        <v>132</v>
      </c>
      <c r="G88" s="20">
        <v>276</v>
      </c>
    </row>
    <row r="89" spans="4:24" x14ac:dyDescent="0.3">
      <c r="D89" s="24" t="s">
        <v>1001</v>
      </c>
      <c r="E89" s="20">
        <v>326</v>
      </c>
      <c r="F89" s="20">
        <v>63</v>
      </c>
      <c r="G89" s="20">
        <v>389</v>
      </c>
    </row>
    <row r="90" spans="4:24" x14ac:dyDescent="0.3">
      <c r="D90" s="24" t="s">
        <v>1000</v>
      </c>
      <c r="E90" s="20">
        <v>129</v>
      </c>
      <c r="F90" s="20">
        <v>206</v>
      </c>
      <c r="G90" s="20">
        <v>335</v>
      </c>
    </row>
    <row r="91" spans="4:24" x14ac:dyDescent="0.3">
      <c r="D91" s="24" t="s">
        <v>1048</v>
      </c>
      <c r="E91" s="20">
        <v>599</v>
      </c>
      <c r="F91" s="20">
        <v>401</v>
      </c>
      <c r="G91" s="20">
        <v>1000</v>
      </c>
    </row>
    <row r="93" spans="4:24" x14ac:dyDescent="0.3">
      <c r="R93" s="23" t="s">
        <v>1081</v>
      </c>
      <c r="S93" s="23" t="s">
        <v>1062</v>
      </c>
    </row>
    <row r="94" spans="4:24" x14ac:dyDescent="0.3">
      <c r="R94" s="23" t="s">
        <v>1047</v>
      </c>
      <c r="S94" t="s">
        <v>11</v>
      </c>
      <c r="T94" t="s">
        <v>9</v>
      </c>
      <c r="U94" t="s">
        <v>6</v>
      </c>
      <c r="V94" t="s">
        <v>13</v>
      </c>
      <c r="W94" t="s">
        <v>10</v>
      </c>
      <c r="X94" t="s">
        <v>1048</v>
      </c>
    </row>
    <row r="95" spans="4:24" x14ac:dyDescent="0.3">
      <c r="R95" s="24" t="s">
        <v>1002</v>
      </c>
    </row>
    <row r="96" spans="4:24" x14ac:dyDescent="0.3">
      <c r="R96" s="26" t="s">
        <v>20</v>
      </c>
      <c r="S96" s="21">
        <v>891</v>
      </c>
      <c r="T96" s="21">
        <v>1332</v>
      </c>
      <c r="U96" s="21">
        <v>1282</v>
      </c>
      <c r="V96" s="21">
        <v>739</v>
      </c>
      <c r="W96" s="21">
        <v>560</v>
      </c>
      <c r="X96" s="21">
        <v>4804</v>
      </c>
    </row>
    <row r="97" spans="4:24" x14ac:dyDescent="0.3">
      <c r="R97" s="26" t="s">
        <v>12</v>
      </c>
      <c r="S97" s="21">
        <v>1991</v>
      </c>
      <c r="T97" s="21">
        <v>1886</v>
      </c>
      <c r="U97" s="21">
        <v>1206</v>
      </c>
      <c r="V97" s="21">
        <v>884</v>
      </c>
      <c r="W97" s="21">
        <v>1722</v>
      </c>
      <c r="X97" s="21">
        <v>7689</v>
      </c>
    </row>
    <row r="98" spans="4:24" x14ac:dyDescent="0.3">
      <c r="R98" s="26" t="s">
        <v>8</v>
      </c>
      <c r="S98" s="21">
        <v>1163</v>
      </c>
      <c r="T98" s="21">
        <v>1180</v>
      </c>
      <c r="U98" s="21">
        <v>1616</v>
      </c>
      <c r="V98" s="21">
        <v>1043</v>
      </c>
      <c r="W98" s="21">
        <v>1747</v>
      </c>
      <c r="X98" s="21">
        <v>6749</v>
      </c>
    </row>
    <row r="99" spans="4:24" x14ac:dyDescent="0.3">
      <c r="D99" s="23" t="s">
        <v>1078</v>
      </c>
      <c r="E99" t="s">
        <v>1042</v>
      </c>
      <c r="F99" t="s">
        <v>1043</v>
      </c>
      <c r="R99" s="26" t="s">
        <v>16</v>
      </c>
      <c r="S99" s="21">
        <v>1438</v>
      </c>
      <c r="T99" s="21">
        <v>1616</v>
      </c>
      <c r="U99" s="21">
        <v>866</v>
      </c>
      <c r="V99" s="21">
        <v>829</v>
      </c>
      <c r="W99" s="21">
        <v>2070</v>
      </c>
      <c r="X99" s="21">
        <v>6819</v>
      </c>
    </row>
    <row r="100" spans="4:24" x14ac:dyDescent="0.3">
      <c r="D100" s="24" t="s">
        <v>11</v>
      </c>
      <c r="E100" s="20">
        <v>189</v>
      </c>
      <c r="F100" s="28">
        <v>18415</v>
      </c>
      <c r="R100" s="24" t="s">
        <v>1001</v>
      </c>
    </row>
    <row r="101" spans="4:24" x14ac:dyDescent="0.3">
      <c r="D101" s="24" t="s">
        <v>1048</v>
      </c>
      <c r="E101" s="20">
        <v>189</v>
      </c>
      <c r="F101" s="21">
        <v>18415</v>
      </c>
      <c r="R101" s="26" t="s">
        <v>24</v>
      </c>
      <c r="S101" s="21">
        <v>1233</v>
      </c>
      <c r="T101" s="21">
        <v>223</v>
      </c>
      <c r="U101" s="21">
        <v>1680</v>
      </c>
      <c r="V101" s="21">
        <v>990</v>
      </c>
      <c r="W101" s="21">
        <v>1508</v>
      </c>
      <c r="X101" s="21">
        <v>5634</v>
      </c>
    </row>
    <row r="102" spans="4:24" x14ac:dyDescent="0.3">
      <c r="R102" s="26" t="s">
        <v>15</v>
      </c>
      <c r="S102" s="21">
        <v>1598</v>
      </c>
      <c r="T102" s="21">
        <v>1907</v>
      </c>
      <c r="U102" s="21">
        <v>869</v>
      </c>
      <c r="V102" s="21">
        <v>1426</v>
      </c>
      <c r="W102" s="21">
        <v>1416</v>
      </c>
      <c r="X102" s="21">
        <v>7216</v>
      </c>
    </row>
    <row r="103" spans="4:24" x14ac:dyDescent="0.3">
      <c r="R103" s="26" t="s">
        <v>5</v>
      </c>
      <c r="S103" s="21">
        <v>900</v>
      </c>
      <c r="T103" s="21">
        <v>1016</v>
      </c>
      <c r="U103" s="21">
        <v>960</v>
      </c>
      <c r="V103" s="21">
        <v>940</v>
      </c>
      <c r="W103" s="21">
        <v>1193</v>
      </c>
      <c r="X103" s="21">
        <v>5009</v>
      </c>
    </row>
    <row r="104" spans="4:24" x14ac:dyDescent="0.3">
      <c r="R104" s="26" t="s">
        <v>18</v>
      </c>
      <c r="S104" s="21">
        <v>900</v>
      </c>
      <c r="T104" s="21">
        <v>1470</v>
      </c>
      <c r="U104" s="21">
        <v>1617</v>
      </c>
      <c r="V104" s="21">
        <v>1314</v>
      </c>
      <c r="W104" s="21">
        <v>941</v>
      </c>
      <c r="X104" s="21">
        <v>6242</v>
      </c>
    </row>
    <row r="105" spans="4:24" x14ac:dyDescent="0.3">
      <c r="R105" s="26" t="s">
        <v>14</v>
      </c>
      <c r="S105" s="21">
        <v>1255</v>
      </c>
      <c r="T105" s="21">
        <v>516</v>
      </c>
      <c r="U105" s="21">
        <v>1874</v>
      </c>
      <c r="V105" s="21">
        <v>1863</v>
      </c>
      <c r="W105" s="21">
        <v>1722</v>
      </c>
      <c r="X105" s="21">
        <v>7230</v>
      </c>
    </row>
    <row r="106" spans="4:24" x14ac:dyDescent="0.3">
      <c r="R106" s="26" t="s">
        <v>19</v>
      </c>
      <c r="S106" s="21">
        <v>1138</v>
      </c>
      <c r="T106" s="21">
        <v>1898</v>
      </c>
      <c r="U106" s="21">
        <v>1482</v>
      </c>
      <c r="V106" s="21">
        <v>846</v>
      </c>
      <c r="W106" s="21">
        <v>1154</v>
      </c>
      <c r="X106" s="21">
        <v>6518</v>
      </c>
    </row>
    <row r="107" spans="4:24" x14ac:dyDescent="0.3">
      <c r="R107" s="24" t="s">
        <v>1000</v>
      </c>
    </row>
    <row r="108" spans="4:24" x14ac:dyDescent="0.3">
      <c r="R108" s="26" t="s">
        <v>17</v>
      </c>
      <c r="S108" s="21">
        <v>1655</v>
      </c>
      <c r="T108" s="21">
        <v>805</v>
      </c>
      <c r="U108" s="21">
        <v>2263</v>
      </c>
      <c r="V108" s="21">
        <v>987</v>
      </c>
      <c r="W108" s="21">
        <v>1075</v>
      </c>
      <c r="X108" s="21">
        <v>6785</v>
      </c>
    </row>
    <row r="109" spans="4:24" x14ac:dyDescent="0.3">
      <c r="R109" s="26" t="s">
        <v>23</v>
      </c>
      <c r="S109" s="21">
        <v>1104</v>
      </c>
      <c r="T109" s="21">
        <v>2280</v>
      </c>
      <c r="U109" s="21">
        <v>1445</v>
      </c>
      <c r="V109" s="21">
        <v>1722</v>
      </c>
      <c r="W109" s="21">
        <v>1196</v>
      </c>
      <c r="X109" s="21">
        <v>7747</v>
      </c>
    </row>
    <row r="110" spans="4:24" x14ac:dyDescent="0.3">
      <c r="R110" s="26" t="s">
        <v>7</v>
      </c>
      <c r="S110" s="21">
        <v>372</v>
      </c>
      <c r="T110" s="21">
        <v>1818</v>
      </c>
      <c r="U110" s="21">
        <v>1346</v>
      </c>
      <c r="V110" s="21">
        <v>1156</v>
      </c>
      <c r="W110" s="21">
        <v>1484</v>
      </c>
      <c r="X110" s="21">
        <v>6176</v>
      </c>
    </row>
    <row r="111" spans="4:24" x14ac:dyDescent="0.3">
      <c r="R111" s="26" t="s">
        <v>22</v>
      </c>
      <c r="S111" s="21">
        <v>1415</v>
      </c>
      <c r="T111" s="21">
        <v>1271</v>
      </c>
      <c r="U111" s="21">
        <v>1214</v>
      </c>
      <c r="V111" s="21">
        <v>1135</v>
      </c>
      <c r="W111" s="21">
        <v>1566</v>
      </c>
      <c r="X111" s="21">
        <v>6601</v>
      </c>
    </row>
    <row r="112" spans="4:24" x14ac:dyDescent="0.3">
      <c r="R112" s="26" t="s">
        <v>21</v>
      </c>
      <c r="S112" s="21">
        <v>1362</v>
      </c>
      <c r="T112" s="21">
        <v>1363</v>
      </c>
      <c r="U112" s="21">
        <v>1152</v>
      </c>
      <c r="V112" s="21">
        <v>777</v>
      </c>
      <c r="W112" s="21">
        <v>750</v>
      </c>
      <c r="X112" s="21">
        <v>5404</v>
      </c>
    </row>
    <row r="114" spans="5:20" x14ac:dyDescent="0.3">
      <c r="N114" t="e" cm="1">
        <f t="array" ref="N114:T134">IF([1]pivots!R92:X112="","",R93:X113)</f>
        <v>#REF!</v>
      </c>
      <c r="O114" t="e">
        <v>#REF!</v>
      </c>
      <c r="P114" t="e">
        <v>#REF!</v>
      </c>
      <c r="Q114" t="e">
        <v>#REF!</v>
      </c>
      <c r="R114" t="e">
        <v>#REF!</v>
      </c>
      <c r="S114" t="e">
        <v>#REF!</v>
      </c>
      <c r="T114" t="e">
        <v>#REF!</v>
      </c>
    </row>
    <row r="115" spans="5:20" x14ac:dyDescent="0.3">
      <c r="N115" t="e">
        <v>#REF!</v>
      </c>
      <c r="O115" t="e">
        <v>#REF!</v>
      </c>
      <c r="P115" t="e">
        <v>#REF!</v>
      </c>
      <c r="Q115" t="e">
        <v>#REF!</v>
      </c>
      <c r="R115" t="e">
        <v>#REF!</v>
      </c>
      <c r="S115" t="e">
        <v>#REF!</v>
      </c>
      <c r="T115" t="e">
        <v>#REF!</v>
      </c>
    </row>
    <row r="116" spans="5:20" x14ac:dyDescent="0.3">
      <c r="N116" t="e">
        <v>#REF!</v>
      </c>
      <c r="O116" t="e">
        <v>#REF!</v>
      </c>
      <c r="P116" t="e">
        <v>#REF!</v>
      </c>
      <c r="Q116" t="e">
        <v>#REF!</v>
      </c>
      <c r="R116" t="e">
        <v>#REF!</v>
      </c>
      <c r="S116" t="e">
        <v>#REF!</v>
      </c>
      <c r="T116" t="e">
        <v>#REF!</v>
      </c>
    </row>
    <row r="117" spans="5:20" x14ac:dyDescent="0.3">
      <c r="N117" t="e">
        <v>#REF!</v>
      </c>
      <c r="O117" t="e">
        <v>#REF!</v>
      </c>
      <c r="P117" t="e">
        <v>#REF!</v>
      </c>
      <c r="Q117" t="e">
        <v>#REF!</v>
      </c>
      <c r="R117" t="e">
        <v>#REF!</v>
      </c>
      <c r="S117" t="e">
        <v>#REF!</v>
      </c>
      <c r="T117" t="e">
        <v>#REF!</v>
      </c>
    </row>
    <row r="118" spans="5:20" x14ac:dyDescent="0.3">
      <c r="N118" t="e">
        <v>#REF!</v>
      </c>
      <c r="O118" t="e">
        <v>#REF!</v>
      </c>
      <c r="P118" t="e">
        <v>#REF!</v>
      </c>
      <c r="Q118" t="e">
        <v>#REF!</v>
      </c>
      <c r="R118" t="e">
        <v>#REF!</v>
      </c>
      <c r="S118" t="e">
        <v>#REF!</v>
      </c>
      <c r="T118" t="e">
        <v>#REF!</v>
      </c>
    </row>
    <row r="119" spans="5:20" x14ac:dyDescent="0.3">
      <c r="N119" t="e">
        <v>#REF!</v>
      </c>
      <c r="O119" t="e">
        <v>#REF!</v>
      </c>
      <c r="P119" t="e">
        <v>#REF!</v>
      </c>
      <c r="Q119" t="e">
        <v>#REF!</v>
      </c>
      <c r="R119" t="e">
        <v>#REF!</v>
      </c>
      <c r="S119" t="e">
        <v>#REF!</v>
      </c>
      <c r="T119" t="e">
        <v>#REF!</v>
      </c>
    </row>
    <row r="120" spans="5:20" x14ac:dyDescent="0.3">
      <c r="N120" t="e">
        <v>#REF!</v>
      </c>
      <c r="O120" t="e">
        <v>#REF!</v>
      </c>
      <c r="P120" t="e">
        <v>#REF!</v>
      </c>
      <c r="Q120" t="e">
        <v>#REF!</v>
      </c>
      <c r="R120" t="e">
        <v>#REF!</v>
      </c>
      <c r="S120" t="e">
        <v>#REF!</v>
      </c>
      <c r="T120" t="e">
        <v>#REF!</v>
      </c>
    </row>
    <row r="121" spans="5:20" x14ac:dyDescent="0.3">
      <c r="N121" t="e">
        <v>#REF!</v>
      </c>
      <c r="O121" t="e">
        <v>#REF!</v>
      </c>
      <c r="P121" t="e">
        <v>#REF!</v>
      </c>
      <c r="Q121" t="e">
        <v>#REF!</v>
      </c>
      <c r="R121" t="e">
        <v>#REF!</v>
      </c>
      <c r="S121" t="e">
        <v>#REF!</v>
      </c>
      <c r="T121" t="e">
        <v>#REF!</v>
      </c>
    </row>
    <row r="122" spans="5:20" x14ac:dyDescent="0.3">
      <c r="E122" s="23" t="s">
        <v>1047</v>
      </c>
      <c r="F122" t="s">
        <v>1042</v>
      </c>
      <c r="N122" t="e">
        <v>#REF!</v>
      </c>
      <c r="O122" t="e">
        <v>#REF!</v>
      </c>
      <c r="P122" t="e">
        <v>#REF!</v>
      </c>
      <c r="Q122" t="e">
        <v>#REF!</v>
      </c>
      <c r="R122" t="e">
        <v>#REF!</v>
      </c>
      <c r="S122" t="e">
        <v>#REF!</v>
      </c>
      <c r="T122" t="e">
        <v>#REF!</v>
      </c>
    </row>
    <row r="123" spans="5:20" x14ac:dyDescent="0.3">
      <c r="E123" s="24">
        <v>1</v>
      </c>
      <c r="F123" s="20">
        <v>1</v>
      </c>
      <c r="N123" t="e">
        <v>#REF!</v>
      </c>
      <c r="O123" t="e">
        <v>#REF!</v>
      </c>
      <c r="P123" t="e">
        <v>#REF!</v>
      </c>
      <c r="Q123" t="e">
        <v>#REF!</v>
      </c>
      <c r="R123" t="e">
        <v>#REF!</v>
      </c>
      <c r="S123" t="e">
        <v>#REF!</v>
      </c>
      <c r="T123" t="e">
        <v>#REF!</v>
      </c>
    </row>
    <row r="124" spans="5:20" x14ac:dyDescent="0.3">
      <c r="E124" s="24">
        <v>2</v>
      </c>
      <c r="F124" s="20">
        <v>9</v>
      </c>
      <c r="N124" t="e">
        <v>#REF!</v>
      </c>
      <c r="O124" t="e">
        <v>#REF!</v>
      </c>
      <c r="P124" t="e">
        <v>#REF!</v>
      </c>
      <c r="Q124" t="e">
        <v>#REF!</v>
      </c>
      <c r="R124" t="e">
        <v>#REF!</v>
      </c>
      <c r="S124" t="e">
        <v>#REF!</v>
      </c>
      <c r="T124" t="e">
        <v>#REF!</v>
      </c>
    </row>
    <row r="125" spans="5:20" x14ac:dyDescent="0.3">
      <c r="E125" s="24">
        <v>3</v>
      </c>
      <c r="F125" s="20">
        <v>31</v>
      </c>
      <c r="N125" t="e">
        <v>#REF!</v>
      </c>
      <c r="O125" t="e">
        <v>#REF!</v>
      </c>
      <c r="P125" t="e">
        <v>#REF!</v>
      </c>
      <c r="Q125" t="e">
        <v>#REF!</v>
      </c>
      <c r="R125" t="e">
        <v>#REF!</v>
      </c>
      <c r="S125" t="e">
        <v>#REF!</v>
      </c>
      <c r="T125" t="e">
        <v>#REF!</v>
      </c>
    </row>
    <row r="126" spans="5:20" x14ac:dyDescent="0.3">
      <c r="E126" s="24">
        <v>4</v>
      </c>
      <c r="F126" s="20">
        <v>88</v>
      </c>
      <c r="N126" t="e">
        <v>#REF!</v>
      </c>
      <c r="O126" t="e">
        <v>#REF!</v>
      </c>
      <c r="P126" t="e">
        <v>#REF!</v>
      </c>
      <c r="Q126" t="e">
        <v>#REF!</v>
      </c>
      <c r="R126" t="e">
        <v>#REF!</v>
      </c>
      <c r="S126" t="e">
        <v>#REF!</v>
      </c>
      <c r="T126" t="e">
        <v>#REF!</v>
      </c>
    </row>
    <row r="127" spans="5:20" x14ac:dyDescent="0.3">
      <c r="E127" s="24">
        <v>5</v>
      </c>
      <c r="F127" s="20">
        <v>60</v>
      </c>
      <c r="N127" t="e">
        <v>#REF!</v>
      </c>
      <c r="O127" t="e">
        <v>#REF!</v>
      </c>
      <c r="P127" t="e">
        <v>#REF!</v>
      </c>
      <c r="Q127" t="e">
        <v>#REF!</v>
      </c>
      <c r="R127" t="e">
        <v>#REF!</v>
      </c>
      <c r="S127" t="e">
        <v>#REF!</v>
      </c>
      <c r="T127" t="e">
        <v>#REF!</v>
      </c>
    </row>
    <row r="128" spans="5:20" x14ac:dyDescent="0.3">
      <c r="E128" s="24" t="s">
        <v>1048</v>
      </c>
      <c r="F128" s="20">
        <v>189</v>
      </c>
      <c r="N128" t="e">
        <v>#REF!</v>
      </c>
      <c r="O128" t="e">
        <v>#REF!</v>
      </c>
      <c r="P128" t="e">
        <v>#REF!</v>
      </c>
      <c r="Q128" t="e">
        <v>#REF!</v>
      </c>
      <c r="R128" t="e">
        <v>#REF!</v>
      </c>
      <c r="S128" t="e">
        <v>#REF!</v>
      </c>
      <c r="T128" t="e">
        <v>#REF!</v>
      </c>
    </row>
    <row r="129" spans="14:20" x14ac:dyDescent="0.3">
      <c r="N129" t="e">
        <v>#REF!</v>
      </c>
      <c r="O129" t="e">
        <v>#REF!</v>
      </c>
      <c r="P129" t="e">
        <v>#REF!</v>
      </c>
      <c r="Q129" t="e">
        <v>#REF!</v>
      </c>
      <c r="R129" t="e">
        <v>#REF!</v>
      </c>
      <c r="S129" t="e">
        <v>#REF!</v>
      </c>
      <c r="T129" t="e">
        <v>#REF!</v>
      </c>
    </row>
    <row r="130" spans="14:20" x14ac:dyDescent="0.3">
      <c r="N130" t="e">
        <v>#REF!</v>
      </c>
      <c r="O130" t="e">
        <v>#REF!</v>
      </c>
      <c r="P130" t="e">
        <v>#REF!</v>
      </c>
      <c r="Q130" t="e">
        <v>#REF!</v>
      </c>
      <c r="R130" t="e">
        <v>#REF!</v>
      </c>
      <c r="S130" t="e">
        <v>#REF!</v>
      </c>
      <c r="T130" t="e">
        <v>#REF!</v>
      </c>
    </row>
    <row r="131" spans="14:20" x14ac:dyDescent="0.3">
      <c r="N131" t="e">
        <v>#REF!</v>
      </c>
      <c r="O131" t="e">
        <v>#REF!</v>
      </c>
      <c r="P131" t="e">
        <v>#REF!</v>
      </c>
      <c r="Q131" t="e">
        <v>#REF!</v>
      </c>
      <c r="R131" t="e">
        <v>#REF!</v>
      </c>
      <c r="S131" t="e">
        <v>#REF!</v>
      </c>
      <c r="T131" t="e">
        <v>#REF!</v>
      </c>
    </row>
    <row r="132" spans="14:20" x14ac:dyDescent="0.3">
      <c r="N132" t="e">
        <v>#REF!</v>
      </c>
      <c r="O132" t="e">
        <v>#REF!</v>
      </c>
      <c r="P132" t="e">
        <v>#REF!</v>
      </c>
      <c r="Q132" t="e">
        <v>#REF!</v>
      </c>
      <c r="R132" t="e">
        <v>#REF!</v>
      </c>
      <c r="S132" t="e">
        <v>#REF!</v>
      </c>
      <c r="T132" t="e">
        <v>#REF!</v>
      </c>
    </row>
    <row r="133" spans="14:20" x14ac:dyDescent="0.3">
      <c r="N133" t="e">
        <v>#REF!</v>
      </c>
      <c r="O133" t="e">
        <v>#REF!</v>
      </c>
      <c r="P133" t="e">
        <v>#REF!</v>
      </c>
      <c r="Q133" t="e">
        <v>#REF!</v>
      </c>
      <c r="R133" t="e">
        <v>#REF!</v>
      </c>
      <c r="S133" t="e">
        <v>#REF!</v>
      </c>
      <c r="T133" t="e">
        <v>#REF!</v>
      </c>
    </row>
    <row r="134" spans="14:20" x14ac:dyDescent="0.3">
      <c r="N134" t="e">
        <v>#REF!</v>
      </c>
      <c r="O134" t="e">
        <v>#REF!</v>
      </c>
      <c r="P134" t="e">
        <v>#REF!</v>
      </c>
      <c r="Q134" t="e">
        <v>#REF!</v>
      </c>
      <c r="R134" t="e">
        <v>#REF!</v>
      </c>
      <c r="S134" t="e">
        <v>#REF!</v>
      </c>
      <c r="T134" t="e">
        <v>#REF!</v>
      </c>
    </row>
  </sheetData>
  <phoneticPr fontId="2" type="noConversion"/>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custmer centre report</vt:lpstr>
      <vt:lpstr>Assets</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naveen raju</cp:lastModifiedBy>
  <dcterms:created xsi:type="dcterms:W3CDTF">2021-03-14T20:21:32Z</dcterms:created>
  <dcterms:modified xsi:type="dcterms:W3CDTF">2025-10-16T20:10:42Z</dcterms:modified>
</cp:coreProperties>
</file>