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425" windowHeight="7755" tabRatio="786" activeTab="1"/>
  </bookViews>
  <sheets>
    <sheet name="Data" sheetId="1" r:id="rId1"/>
    <sheet name="Entry - Planning" sheetId="2" r:id="rId2"/>
    <sheet name="Entry-Prodn head" sheetId="8" r:id="rId3"/>
    <sheet name="Entry-Prodn sup" sheetId="3" r:id="rId4"/>
    <sheet name="Entry-QC" sheetId="4" r:id="rId5"/>
    <sheet name="Entry-Blasting Painting" sheetId="5" r:id="rId6"/>
    <sheet name="Entry-Assembly &amp; Dispatch" sheetId="6" r:id="rId7"/>
    <sheet name="Reports" sheetId="11" r:id="rId8"/>
    <sheet name="General Requirements" sheetId="10" r:id="rId9"/>
    <sheet name="Maintenance" sheetId="9" r:id="rId10"/>
  </sheets>
  <definedNames>
    <definedName name="_xlnm._FilterDatabase" localSheetId="0" hidden="1">Data!$A$1:$AE$1</definedName>
    <definedName name="_xlnm._FilterDatabase" localSheetId="4" hidden="1">'Entry-QC'!$D$12:$D$19</definedName>
  </definedNames>
  <calcPr calcId="152511"/>
</workbook>
</file>

<file path=xl/calcChain.xml><?xml version="1.0" encoding="utf-8"?>
<calcChain xmlns="http://schemas.openxmlformats.org/spreadsheetml/2006/main">
  <c r="J24" i="11" l="1"/>
  <c r="E24" i="11" s="1"/>
  <c r="I24" i="11"/>
  <c r="L24" i="11" l="1"/>
  <c r="S4" i="11" l="1"/>
  <c r="Q4" i="11"/>
  <c r="E11" i="3" l="1"/>
  <c r="K11" i="3" l="1"/>
  <c r="K12" i="3"/>
  <c r="K13" i="3"/>
  <c r="K14" i="3"/>
  <c r="K15" i="3"/>
  <c r="K17" i="3"/>
  <c r="K16" i="3"/>
  <c r="I18" i="6" l="1"/>
  <c r="F18" i="6"/>
  <c r="I16" i="6"/>
  <c r="F16" i="6"/>
  <c r="I15" i="6"/>
  <c r="F15" i="6"/>
  <c r="I14" i="6"/>
  <c r="F14" i="6"/>
  <c r="I13" i="6"/>
  <c r="F13" i="6"/>
  <c r="J11" i="3"/>
  <c r="J18" i="5"/>
  <c r="G18" i="5"/>
  <c r="J16" i="5"/>
  <c r="G16" i="5"/>
  <c r="J15" i="5"/>
  <c r="G15" i="5"/>
  <c r="J14" i="5"/>
  <c r="G14" i="5"/>
  <c r="J13" i="5"/>
  <c r="G13" i="5"/>
  <c r="J13" i="3"/>
  <c r="J14" i="3"/>
  <c r="J15" i="3"/>
  <c r="J17" i="3"/>
  <c r="J12" i="3"/>
  <c r="P7" i="2" l="1"/>
  <c r="P6" i="2"/>
  <c r="AE14" i="1"/>
  <c r="O14" i="1"/>
  <c r="AE2" i="1"/>
  <c r="O2" i="1"/>
</calcChain>
</file>

<file path=xl/comments1.xml><?xml version="1.0" encoding="utf-8"?>
<comments xmlns="http://schemas.openxmlformats.org/spreadsheetml/2006/main">
  <authors>
    <author>Author</author>
  </authors>
  <commentList>
    <comment ref="B22" authorId="0" shapeId="0">
      <text>
        <r>
          <rPr>
            <b/>
            <sz val="9"/>
            <color indexed="81"/>
            <rFont val="Tahoma"/>
            <charset val="1"/>
          </rPr>
          <t>USD = 
EURO =
GBP =
INR =1</t>
        </r>
      </text>
    </comment>
  </commentList>
</comments>
</file>

<file path=xl/sharedStrings.xml><?xml version="1.0" encoding="utf-8"?>
<sst xmlns="http://schemas.openxmlformats.org/spreadsheetml/2006/main" count="780" uniqueCount="267">
  <si>
    <t>CUSTOMER</t>
  </si>
  <si>
    <t>RATING</t>
  </si>
  <si>
    <t>PRODUCTION TEAM</t>
  </si>
  <si>
    <t>QTY</t>
  </si>
  <si>
    <t>Weight in Kgs</t>
  </si>
  <si>
    <t>REMARK</t>
  </si>
  <si>
    <t>PO NO</t>
  </si>
  <si>
    <t>DISPATCH DATE</t>
  </si>
  <si>
    <t>DRAWING  STATUS</t>
  </si>
  <si>
    <t xml:space="preserve">OR COPY </t>
  </si>
  <si>
    <t>WORK ORDER NO</t>
  </si>
  <si>
    <t>BRUSH</t>
  </si>
  <si>
    <t>R</t>
  </si>
  <si>
    <t>1 of 2</t>
  </si>
  <si>
    <t>5 TON BAY</t>
  </si>
  <si>
    <t>ABB-POWER</t>
  </si>
  <si>
    <t>13159/1919</t>
  </si>
  <si>
    <t>92MVA</t>
  </si>
  <si>
    <t xml:space="preserve">Tanzania 92.2mva, </t>
  </si>
  <si>
    <t>20 TON BAY</t>
  </si>
  <si>
    <t>BT91160/1</t>
  </si>
  <si>
    <t>BT993081</t>
  </si>
  <si>
    <t>4 OF 23</t>
  </si>
  <si>
    <t>20 MVA</t>
  </si>
  <si>
    <t>Lead time</t>
  </si>
  <si>
    <t>Cutting</t>
  </si>
  <si>
    <t>Fitup</t>
  </si>
  <si>
    <t>Welding</t>
  </si>
  <si>
    <t>LT</t>
  </si>
  <si>
    <t>PTVT</t>
  </si>
  <si>
    <t>PL</t>
  </si>
  <si>
    <t>Blasting</t>
  </si>
  <si>
    <t>painting</t>
  </si>
  <si>
    <t>assembly</t>
  </si>
  <si>
    <t>dispatch</t>
  </si>
  <si>
    <t>inspection</t>
  </si>
  <si>
    <t>Planned dispatch</t>
  </si>
  <si>
    <t>Delay</t>
  </si>
  <si>
    <t>Activities</t>
  </si>
  <si>
    <t>Parts</t>
  </si>
  <si>
    <t>Export</t>
  </si>
  <si>
    <t>Part - A
Qty: 2 nos</t>
  </si>
  <si>
    <t>Planned</t>
  </si>
  <si>
    <t>Actual</t>
  </si>
  <si>
    <t>Remarks</t>
  </si>
  <si>
    <t>Estimated cost</t>
  </si>
  <si>
    <t>Part - B
Qty: 9 nos</t>
  </si>
  <si>
    <t>QC  Clearance by</t>
  </si>
  <si>
    <t>Date</t>
  </si>
  <si>
    <t>Rejection / Rework (drop down box)</t>
  </si>
  <si>
    <t>PRODN CLEARANCE</t>
  </si>
  <si>
    <t>PO Value</t>
  </si>
  <si>
    <t>Part - A
Qty: 1 no</t>
  </si>
  <si>
    <t>Part - B
Qty: 5 nos</t>
  </si>
  <si>
    <t>Material,  Qty, Man hours,  Name</t>
  </si>
  <si>
    <t>To be computed from: G - J</t>
  </si>
  <si>
    <t>CURRENCY</t>
  </si>
  <si>
    <t>INR</t>
  </si>
  <si>
    <t>GBP</t>
  </si>
  <si>
    <t>Login</t>
  </si>
  <si>
    <t>User Name</t>
  </si>
  <si>
    <t>Password</t>
  </si>
  <si>
    <t>******</t>
  </si>
  <si>
    <t>Display Screen</t>
  </si>
  <si>
    <t>Entry form</t>
  </si>
  <si>
    <t>P1</t>
  </si>
  <si>
    <t>P2</t>
  </si>
  <si>
    <t>P3</t>
  </si>
  <si>
    <t>Part</t>
  </si>
  <si>
    <t>Nature of Work</t>
  </si>
  <si>
    <t>Fit up</t>
  </si>
  <si>
    <t>Grinding</t>
  </si>
  <si>
    <t>Work done by</t>
  </si>
  <si>
    <t>Inspected by</t>
  </si>
  <si>
    <t>OK</t>
  </si>
  <si>
    <t>Not OK</t>
  </si>
  <si>
    <t>Time -Start</t>
  </si>
  <si>
    <t>Time -End</t>
  </si>
  <si>
    <t>..</t>
  </si>
  <si>
    <t>Pipeline</t>
  </si>
  <si>
    <t>2,3</t>
  </si>
  <si>
    <t>Inspection Remarks</t>
  </si>
  <si>
    <t>Reason for delay</t>
  </si>
  <si>
    <t>Machine maintenance</t>
  </si>
  <si>
    <t>Absentism</t>
  </si>
  <si>
    <t>no material</t>
  </si>
  <si>
    <t>Re work</t>
  </si>
  <si>
    <t>P1-RW</t>
  </si>
  <si>
    <t>Others</t>
  </si>
  <si>
    <t>Team</t>
  </si>
  <si>
    <t>Inspection Result</t>
  </si>
  <si>
    <t>Sub Part</t>
  </si>
  <si>
    <t>P1-1</t>
  </si>
  <si>
    <t>P1-2</t>
  </si>
  <si>
    <t>Rejection</t>
  </si>
  <si>
    <t>Conditionally accepted</t>
  </si>
  <si>
    <t>XXXXXX</t>
  </si>
  <si>
    <t>OOOOO</t>
  </si>
  <si>
    <t>Rework / Rejection activities to be identified separately and traceable</t>
  </si>
  <si>
    <t>Rework hour - additional material used needs to be traced</t>
  </si>
  <si>
    <t>How ?</t>
  </si>
  <si>
    <t>If inspection results are OK, then below activities to be done</t>
  </si>
  <si>
    <t>Nature of Inspection</t>
  </si>
  <si>
    <t>Visual</t>
  </si>
  <si>
    <t>NDT</t>
  </si>
  <si>
    <t>VTPT</t>
  </si>
  <si>
    <t>Data captured from above table</t>
  </si>
  <si>
    <t>Auto generated from User ID
(backhand data)</t>
  </si>
  <si>
    <t>If inspection results are OK, then part nos to be highlighted in green</t>
  </si>
  <si>
    <t>Hold</t>
  </si>
  <si>
    <t>If inspection results are HOLD, then part nos to be highlighted in Orange</t>
  </si>
  <si>
    <t>If inspection results are NOT OK, then part nos to be highlighted in red &amp; Remarks to be entered</t>
  </si>
  <si>
    <t>Primer</t>
  </si>
  <si>
    <t>Mid coat</t>
  </si>
  <si>
    <t>Finish</t>
  </si>
  <si>
    <t>!!!!!!!!</t>
  </si>
  <si>
    <t>Total Hours</t>
  </si>
  <si>
    <t>Backhand data</t>
  </si>
  <si>
    <t>Date needs to be choosen from calander. Posting dated to be recorded backhand</t>
  </si>
  <si>
    <t>Admin</t>
  </si>
  <si>
    <t>---------</t>
  </si>
  <si>
    <t>BP5</t>
  </si>
  <si>
    <t>NA</t>
  </si>
  <si>
    <t>Only Inspection OK parts to be visible in next screen</t>
  </si>
  <si>
    <t>AD</t>
  </si>
  <si>
    <t>^^^^^^</t>
  </si>
  <si>
    <t>Only inspection OK parts will be visible above</t>
  </si>
  <si>
    <t>Identification</t>
  </si>
  <si>
    <t>Stud assembly</t>
  </si>
  <si>
    <t>Retapping &amp; Antirust application</t>
  </si>
  <si>
    <t>Packing</t>
  </si>
  <si>
    <t>#######</t>
  </si>
  <si>
    <t>Drop down</t>
  </si>
  <si>
    <t>manual entry</t>
  </si>
  <si>
    <t>Planned date</t>
  </si>
  <si>
    <t>Actual date</t>
  </si>
  <si>
    <t>To be captured from acual process completion dates from subsequent sheets</t>
  </si>
  <si>
    <t>Maintenance</t>
  </si>
  <si>
    <t>+++++++</t>
  </si>
  <si>
    <t>Machine No.</t>
  </si>
  <si>
    <t>Name of Machine</t>
  </si>
  <si>
    <t>Section</t>
  </si>
  <si>
    <t>Type of service</t>
  </si>
  <si>
    <t>Attended By</t>
  </si>
  <si>
    <t>Spares used</t>
  </si>
  <si>
    <t>Qty</t>
  </si>
  <si>
    <t>Time-start</t>
  </si>
  <si>
    <t>Time-end</t>
  </si>
  <si>
    <t>No. of Hrs</t>
  </si>
  <si>
    <t>All dates needs to be selected from calander / list</t>
  </si>
  <si>
    <t>All time needs to be selected from list</t>
  </si>
  <si>
    <t>All posting date, time and user should be captured backhand</t>
  </si>
  <si>
    <t>Dates needs to be sorted / filtered in terms of year -&gt; month (similar to excel sheet)</t>
  </si>
  <si>
    <t>xyz</t>
  </si>
  <si>
    <t>abc</t>
  </si>
  <si>
    <t>lkj</t>
  </si>
  <si>
    <t>iuh</t>
  </si>
  <si>
    <t>xyz, abc</t>
  </si>
  <si>
    <t>sdf</t>
  </si>
  <si>
    <t>Completion Date</t>
  </si>
  <si>
    <t>Entry-Prodn head'!E11</t>
  </si>
  <si>
    <t>Data visible under given header</t>
  </si>
  <si>
    <t xml:space="preserve">10 TON BAY </t>
  </si>
  <si>
    <t xml:space="preserve">20 TON BAY </t>
  </si>
  <si>
    <t xml:space="preserve">40 TON BAY </t>
  </si>
  <si>
    <t xml:space="preserve">5 TON BAY </t>
  </si>
  <si>
    <t>Only 10 Ton Bay data</t>
  </si>
  <si>
    <t>Only 40 Ton Bay data</t>
  </si>
  <si>
    <t>Only 5 Ton Bay data</t>
  </si>
  <si>
    <t>Only 20 Ton Bay data</t>
  </si>
  <si>
    <t>All</t>
  </si>
  <si>
    <t>Painting</t>
  </si>
  <si>
    <t>DT</t>
  </si>
  <si>
    <t>Only DT data</t>
  </si>
  <si>
    <t>SMS</t>
  </si>
  <si>
    <t>LMS</t>
  </si>
  <si>
    <t>Machining</t>
  </si>
  <si>
    <t>View mode required to see, sort &amp; filter all datas.</t>
  </si>
  <si>
    <t>Date / Time -Start</t>
  </si>
  <si>
    <t>Date / Time -End</t>
  </si>
  <si>
    <t>If Inspection result is NOT OK, then Remarks &amp; details needs to be entered in a pop up window</t>
  </si>
  <si>
    <t>Need option to add more inspection parameters</t>
  </si>
  <si>
    <t>The above data needs to be captured from -Sheet "Entry-prodn head"</t>
  </si>
  <si>
    <t>The above data needs to be captured from -Sheet "Entry-Prodn head"</t>
  </si>
  <si>
    <t>Filter option is required for cells highlighted in yellow</t>
  </si>
  <si>
    <t>If inspection results are OK then dispatch date to be entered</t>
  </si>
  <si>
    <t>Disaptch date</t>
  </si>
  <si>
    <t>BP 5</t>
  </si>
  <si>
    <t>BP 20</t>
  </si>
  <si>
    <t>Authorizaton is required to edit above planned dates</t>
  </si>
  <si>
    <t>If completion date is greater than planned date, reason for delay needs to be entered</t>
  </si>
  <si>
    <t>If inspection remark is reject, the part / subpart has to be reflected in Entry Prodn sup sheet with suffix RJ. And additional box to be appreared to enter details of rejection / new mtrls used.</t>
  </si>
  <si>
    <t>The above data needs to be captured from -Sheet "Entry-Prodn sup"</t>
  </si>
  <si>
    <t>√</t>
  </si>
  <si>
    <t>On pressing the tick button, date has to be captured backhand</t>
  </si>
  <si>
    <t>If inspection remark is rework, the part / subpart has to be reflected in Entry Prodn sup sheet with suffix RW. And additional box to be appreared to enter details of rework/mtrls.</t>
  </si>
  <si>
    <t>tank</t>
  </si>
  <si>
    <t>left wall</t>
  </si>
  <si>
    <t>29.11.2021</t>
  </si>
  <si>
    <t>RH Wall</t>
  </si>
  <si>
    <t>Once completed, the work has to be freezed / uneditable and highlited and gets sorted at bottom</t>
  </si>
  <si>
    <t>Till completion is entered, the work has to be dispalyed on the main screen with entry option</t>
  </si>
  <si>
    <t>ACTUAL DISPATCH DATE</t>
  </si>
  <si>
    <t>Status as on date</t>
  </si>
  <si>
    <t>Actual dispatch date has to be taken from sheet assembly &amp; dispatch</t>
  </si>
  <si>
    <t>If dispatch is done in multiple lots, different dates to be apprared as per dispatch sheet</t>
  </si>
  <si>
    <t>m 282a w1</t>
  </si>
  <si>
    <t>Nature of problem</t>
  </si>
  <si>
    <t>AMC</t>
  </si>
  <si>
    <t>PM</t>
  </si>
  <si>
    <t>BDM</t>
  </si>
  <si>
    <t>New Installation</t>
  </si>
  <si>
    <t>Electrical spares problem</t>
  </si>
  <si>
    <t>Mechanical spares problem</t>
  </si>
  <si>
    <t>Electronics spares problem</t>
  </si>
  <si>
    <t>Softwares problem</t>
  </si>
  <si>
    <t>Work Completed</t>
  </si>
  <si>
    <t>Work in process</t>
  </si>
  <si>
    <t>Work inprocess and spare m/c given</t>
  </si>
  <si>
    <t>Customer</t>
  </si>
  <si>
    <t>Weight</t>
  </si>
  <si>
    <t>Month</t>
  </si>
  <si>
    <t>Sales report</t>
  </si>
  <si>
    <t>Sales projection</t>
  </si>
  <si>
    <t>Work Order no</t>
  </si>
  <si>
    <t>Po No</t>
  </si>
  <si>
    <t>WIP report</t>
  </si>
  <si>
    <t>SFG Price/kg (INR)</t>
  </si>
  <si>
    <t>Qty(set)</t>
  </si>
  <si>
    <t>% completion</t>
  </si>
  <si>
    <t xml:space="preserve">Finished Weight (drg ) in Kgs/set </t>
  </si>
  <si>
    <t>Total Processed Weight in kgs</t>
  </si>
  <si>
    <t>Conversion Rate</t>
  </si>
  <si>
    <t>Processed Value (in INR)</t>
  </si>
  <si>
    <t>Total report</t>
  </si>
  <si>
    <t xml:space="preserve"> % completion is defined as below</t>
  </si>
  <si>
    <t>% Value</t>
  </si>
  <si>
    <t>Pipe line assy</t>
  </si>
  <si>
    <t>Item Value (PO Currency)</t>
  </si>
  <si>
    <t>Based on planned dispatch</t>
  </si>
  <si>
    <t>Based on actual dispatch</t>
  </si>
  <si>
    <t>**</t>
  </si>
  <si>
    <t>Value (in PO currency)</t>
  </si>
  <si>
    <t>If status as on date =</t>
  </si>
  <si>
    <t>More</t>
  </si>
  <si>
    <t>Click here</t>
  </si>
  <si>
    <t>Total Man hours</t>
  </si>
  <si>
    <t>CB bay</t>
  </si>
  <si>
    <t>Full screen of completion</t>
  </si>
  <si>
    <t>Only CB bay</t>
  </si>
  <si>
    <t>B233</t>
  </si>
  <si>
    <t>Only B233</t>
  </si>
  <si>
    <t>cover</t>
  </si>
  <si>
    <t>header</t>
  </si>
  <si>
    <t>On the current date, which ever PARTS - SUB PARTS has completed the stages, that stage has to be appeared.</t>
  </si>
  <si>
    <t>Plasma</t>
  </si>
  <si>
    <t>Lazer</t>
  </si>
  <si>
    <t>Only maintenance sreen</t>
  </si>
  <si>
    <t>Auto suggestion to sort on basis of w1, w2</t>
  </si>
  <si>
    <t>Enter Currency conversion rate (manual entry in table)</t>
  </si>
  <si>
    <t>Till inspection is OK, the work has to be dispalyed on the main screen with entry option</t>
  </si>
  <si>
    <t>All datas (including backhand datas) should be able to extract to excel sheets</t>
  </si>
  <si>
    <t>Re Work hours</t>
  </si>
  <si>
    <t>Planning</t>
  </si>
  <si>
    <t>Admin rights</t>
  </si>
  <si>
    <t xml:space="preserve">Team 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</si>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</sst>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/yy;@"/>
    <numFmt numFmtId="165" formatCode="[$₹-4009]\ #,##0.00"/>
    <numFmt numFmtId="166" formatCode="[$£-809]#,##0.00"/>
    <numFmt numFmtId="167" formatCode="[$$-409]#,##0.00"/>
    <numFmt numFmtId="168" formatCode="[$₹-4009]\ #,##0.0"/>
  </numFmts>
  <fonts count="3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5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1" fillId="0" borderId="0"/>
    <xf numFmtId="0" fontId="25" fillId="0" borderId="0" applyNumberFormat="0" applyFill="0" applyBorder="0" applyAlignment="0" applyProtection="0"/>
  </cellStyleXfs>
  <cellXfs count="164">
    <xf numFmtId="0" fontId="0" fillId="0" borderId="0" xfId="0"/>
    <xf numFmtId="14" fontId="0" fillId="0" borderId="0" xfId="0" applyNumberFormat="1"/>
    <xf numFmtId="0" fontId="0" fillId="0" borderId="1" xfId="0" applyBorder="1"/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/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2" fillId="0" borderId="1" xfId="0" applyFont="1" applyBorder="1"/>
    <xf numFmtId="0" fontId="0" fillId="0" borderId="2" xfId="0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165" fontId="23" fillId="0" borderId="3" xfId="0" applyNumberFormat="1" applyFont="1" applyFill="1" applyBorder="1" applyAlignment="1">
      <alignment horizontal="center" vertical="center" wrapText="1"/>
    </xf>
    <xf numFmtId="0" fontId="24" fillId="0" borderId="0" xfId="0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6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14" fontId="0" fillId="0" borderId="2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3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34" borderId="0" xfId="0" applyFill="1"/>
    <xf numFmtId="0" fontId="4" fillId="0" borderId="1" xfId="0" applyFont="1" applyBorder="1" applyAlignment="1">
      <alignment vertical="center"/>
    </xf>
    <xf numFmtId="0" fontId="23" fillId="33" borderId="3" xfId="0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4" fillId="0" borderId="1" xfId="0" applyFont="1" applyBorder="1"/>
    <xf numFmtId="0" fontId="29" fillId="0" borderId="0" xfId="0" applyFont="1" applyAlignment="1">
      <alignment horizontal="center" vertical="center"/>
    </xf>
    <xf numFmtId="0" fontId="28" fillId="0" borderId="17" xfId="43" quotePrefix="1" applyFont="1" applyBorder="1"/>
    <xf numFmtId="0" fontId="2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9" xfId="0" quotePrefix="1" applyBorder="1"/>
    <xf numFmtId="0" fontId="0" fillId="0" borderId="1" xfId="0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164" fontId="23" fillId="33" borderId="3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/>
    <xf numFmtId="0" fontId="23" fillId="33" borderId="23" xfId="0" applyFont="1" applyFill="1" applyBorder="1" applyAlignment="1">
      <alignment horizontal="center" vertical="center" wrapText="1"/>
    </xf>
    <xf numFmtId="0" fontId="26" fillId="33" borderId="23" xfId="0" applyFont="1" applyFill="1" applyBorder="1" applyAlignment="1">
      <alignment horizontal="center" vertical="center" wrapText="1"/>
    </xf>
    <xf numFmtId="0" fontId="26" fillId="33" borderId="2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4" fillId="0" borderId="1" xfId="0" applyFont="1" applyBorder="1" applyAlignment="1">
      <alignment vertical="center" wrapText="1"/>
    </xf>
    <xf numFmtId="0" fontId="25" fillId="0" borderId="28" xfId="43" quotePrefix="1" applyFill="1" applyBorder="1" applyAlignment="1">
      <alignment horizontal="left" vertical="center"/>
    </xf>
    <xf numFmtId="0" fontId="25" fillId="0" borderId="1" xfId="43" quotePrefix="1" applyFill="1" applyBorder="1" applyAlignment="1">
      <alignment horizontal="center" vertical="center"/>
    </xf>
    <xf numFmtId="0" fontId="25" fillId="0" borderId="1" xfId="43" quotePrefix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17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>
      <alignment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30" fillId="0" borderId="0" xfId="0" applyFont="1" applyAlignment="1">
      <alignment wrapText="1"/>
    </xf>
    <xf numFmtId="0" fontId="0" fillId="0" borderId="0" xfId="0" applyFill="1" applyBorder="1"/>
    <xf numFmtId="0" fontId="0" fillId="33" borderId="1" xfId="0" applyFill="1" applyBorder="1"/>
    <xf numFmtId="0" fontId="0" fillId="0" borderId="1" xfId="0" applyFill="1" applyBorder="1"/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167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 applyProtection="1">
      <alignment horizontal="center" vertical="center"/>
    </xf>
    <xf numFmtId="0" fontId="0" fillId="33" borderId="1" xfId="0" applyFill="1" applyBorder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" fontId="0" fillId="0" borderId="1" xfId="0" applyNumberFormat="1" applyFill="1" applyBorder="1" applyAlignment="1" applyProtection="1">
      <alignment horizontal="center" vertical="center"/>
      <protection hidden="1"/>
    </xf>
    <xf numFmtId="168" fontId="0" fillId="0" borderId="1" xfId="0" applyNumberFormat="1" applyFill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Font="1" applyBorder="1" applyAlignment="1">
      <alignment vertical="center"/>
    </xf>
    <xf numFmtId="0" fontId="23" fillId="3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33" borderId="5" xfId="0" applyFont="1" applyFill="1" applyBorder="1" applyAlignment="1">
      <alignment horizontal="center" vertical="center" wrapText="1"/>
    </xf>
    <xf numFmtId="0" fontId="0" fillId="35" borderId="29" xfId="0" applyFill="1" applyBorder="1"/>
    <xf numFmtId="0" fontId="0" fillId="33" borderId="4" xfId="0" applyFill="1" applyBorder="1"/>
    <xf numFmtId="0" fontId="0" fillId="0" borderId="4" xfId="0" applyFill="1" applyBorder="1"/>
    <xf numFmtId="0" fontId="0" fillId="0" borderId="0" xfId="0" applyFill="1"/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0" fillId="0" borderId="0" xfId="0" applyAlignment="1">
      <alignment horizontal="left"/>
    </xf>
    <xf numFmtId="0" fontId="29" fillId="0" borderId="2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0" fillId="34" borderId="0" xfId="0" applyFill="1" applyAlignment="1">
      <alignment horizontal="left"/>
    </xf>
    <xf numFmtId="0" fontId="29" fillId="0" borderId="2" xfId="0" applyFont="1" applyBorder="1" applyAlignment="1">
      <alignment horizontal="left" wrapText="1"/>
    </xf>
    <xf numFmtId="0" fontId="29" fillId="0" borderId="27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center" vertical="center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8" builtinId="20" customBuiltin="1"/>
    <cellStyle name="Linked Cell" xfId="11" builtinId="24" customBuiltin="1"/>
    <cellStyle name="Neutral 2" xfId="35"/>
    <cellStyle name="Normal" xfId="0" builtinId="0"/>
    <cellStyle name="Normal 2" xfId="42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231322</xdr:colOff>
      <xdr:row>2</xdr:row>
      <xdr:rowOff>122464</xdr:rowOff>
    </xdr:from>
    <xdr:to>
      <xdr:col>30</xdr:col>
      <xdr:colOff>517072</xdr:colOff>
      <xdr:row>23</xdr:row>
      <xdr:rowOff>204107</xdr:rowOff>
    </xdr:to>
    <xdr:cxnSp macro="">
      <xdr:nvCxnSpPr>
        <xdr:cNvPr id="3" name="Straight Connector 2"/>
        <xdr:cNvCxnSpPr/>
      </xdr:nvCxnSpPr>
      <xdr:spPr>
        <a:xfrm>
          <a:off x="14450786" y="938893"/>
          <a:ext cx="16178893" cy="522514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1006930</xdr:colOff>
      <xdr:row>2</xdr:row>
      <xdr:rowOff>0</xdr:rowOff>
    </xdr:from>
    <xdr:to>
      <xdr:col>30</xdr:col>
      <xdr:colOff>625929</xdr:colOff>
      <xdr:row>25</xdr:row>
      <xdr:rowOff>176893</xdr:rowOff>
    </xdr:to>
    <xdr:cxnSp macro="">
      <xdr:nvCxnSpPr>
        <xdr:cNvPr id="5" name="Straight Connector 4"/>
        <xdr:cNvCxnSpPr/>
      </xdr:nvCxnSpPr>
      <xdr:spPr>
        <a:xfrm flipH="1">
          <a:off x="15226394" y="816429"/>
          <a:ext cx="15512142" cy="5810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</xdr:row>
      <xdr:rowOff>276225</xdr:rowOff>
    </xdr:from>
    <xdr:to>
      <xdr:col>4</xdr:col>
      <xdr:colOff>447675</xdr:colOff>
      <xdr:row>10</xdr:row>
      <xdr:rowOff>152400</xdr:rowOff>
    </xdr:to>
    <xdr:cxnSp macro="">
      <xdr:nvCxnSpPr>
        <xdr:cNvPr id="3" name="Straight Arrow Connector 2"/>
        <xdr:cNvCxnSpPr/>
      </xdr:nvCxnSpPr>
      <xdr:spPr>
        <a:xfrm flipH="1">
          <a:off x="1381125" y="1047750"/>
          <a:ext cx="3695700" cy="11906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4</xdr:row>
      <xdr:rowOff>133350</xdr:rowOff>
    </xdr:from>
    <xdr:to>
      <xdr:col>19</xdr:col>
      <xdr:colOff>276226</xdr:colOff>
      <xdr:row>7</xdr:row>
      <xdr:rowOff>0</xdr:rowOff>
    </xdr:to>
    <xdr:cxnSp macro="">
      <xdr:nvCxnSpPr>
        <xdr:cNvPr id="3" name="Straight Arrow Connector 2"/>
        <xdr:cNvCxnSpPr/>
      </xdr:nvCxnSpPr>
      <xdr:spPr>
        <a:xfrm flipH="1">
          <a:off x="16202025" y="1247775"/>
          <a:ext cx="1" cy="438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3</xdr:row>
      <xdr:rowOff>123825</xdr:rowOff>
    </xdr:from>
    <xdr:to>
      <xdr:col>17</xdr:col>
      <xdr:colOff>333375</xdr:colOff>
      <xdr:row>14</xdr:row>
      <xdr:rowOff>57150</xdr:rowOff>
    </xdr:to>
    <xdr:cxnSp macro="">
      <xdr:nvCxnSpPr>
        <xdr:cNvPr id="5" name="Straight Arrow Connector 4"/>
        <xdr:cNvCxnSpPr/>
      </xdr:nvCxnSpPr>
      <xdr:spPr>
        <a:xfrm flipH="1">
          <a:off x="14639925" y="1047750"/>
          <a:ext cx="38100" cy="2190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180975</xdr:rowOff>
    </xdr:from>
    <xdr:to>
      <xdr:col>6</xdr:col>
      <xdr:colOff>314325</xdr:colOff>
      <xdr:row>26</xdr:row>
      <xdr:rowOff>76200</xdr:rowOff>
    </xdr:to>
    <xdr:cxnSp macro="">
      <xdr:nvCxnSpPr>
        <xdr:cNvPr id="4" name="Straight Arrow Connector 3"/>
        <xdr:cNvCxnSpPr/>
      </xdr:nvCxnSpPr>
      <xdr:spPr>
        <a:xfrm flipH="1">
          <a:off x="3524250" y="5838825"/>
          <a:ext cx="2609850" cy="4667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26</xdr:row>
      <xdr:rowOff>133349</xdr:rowOff>
    </xdr:from>
    <xdr:to>
      <xdr:col>5</xdr:col>
      <xdr:colOff>533400</xdr:colOff>
      <xdr:row>33</xdr:row>
      <xdr:rowOff>9524</xdr:rowOff>
    </xdr:to>
    <xdr:sp macro="" textlink="">
      <xdr:nvSpPr>
        <xdr:cNvPr id="9" name="TextBox 8"/>
        <xdr:cNvSpPr txBox="1"/>
      </xdr:nvSpPr>
      <xdr:spPr>
        <a:xfrm>
          <a:off x="3533775" y="6362699"/>
          <a:ext cx="227647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 majority of parts / subparts</a:t>
          </a:r>
          <a:r>
            <a:rPr lang="en-IN" sz="1100" baseline="0"/>
            <a:t> has completed, pipeline assy stage, it has to pick 85 % ( as defined in the table).</a:t>
          </a:r>
        </a:p>
        <a:p>
          <a:r>
            <a:rPr lang="en-IN" sz="1100" baseline="0"/>
            <a:t>Table content should be editable for Admin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39997558519241921"/>
    <pageSetUpPr fitToPage="1"/>
  </sheetPr>
  <dimension ref="A1:AE25"/>
  <sheetViews>
    <sheetView topLeftCell="M1" zoomScale="70" zoomScaleNormal="70" workbookViewId="0">
      <pane ySplit="1" topLeftCell="A2" activePane="bottomLeft" state="frozen"/>
      <selection pane="bottomLeft" activeCell="AD2" sqref="AD2:AD13"/>
    </sheetView>
  </sheetViews>
  <sheetFormatPr defaultRowHeight="18.75" x14ac:dyDescent="0.25"/>
  <cols>
    <col min="1" max="1" width="21.7109375" bestFit="1" customWidth="1"/>
    <col min="2" max="2" width="25.140625" bestFit="1" customWidth="1"/>
    <col min="3" max="3" width="19.85546875" customWidth="1"/>
    <col min="4" max="4" width="18" customWidth="1"/>
    <col min="5" max="5" width="11.7109375" customWidth="1"/>
    <col min="6" max="6" width="14.5703125" style="1" bestFit="1" customWidth="1"/>
    <col min="7" max="7" width="16.140625" customWidth="1"/>
    <col min="8" max="8" width="34.140625" customWidth="1"/>
    <col min="9" max="9" width="14.85546875" customWidth="1"/>
    <col min="10" max="10" width="22.7109375" bestFit="1" customWidth="1"/>
    <col min="11" max="11" width="14.85546875" bestFit="1" customWidth="1"/>
    <col min="12" max="12" width="17.5703125" customWidth="1"/>
    <col min="13" max="13" width="6.85546875" customWidth="1"/>
    <col min="14" max="14" width="19.28515625" style="3" customWidth="1"/>
    <col min="15" max="15" width="11.140625" style="11" bestFit="1" customWidth="1"/>
    <col min="16" max="16" width="19.28515625" style="3" customWidth="1"/>
    <col min="17" max="17" width="35" style="3" bestFit="1" customWidth="1"/>
    <col min="19" max="19" width="10.7109375" customWidth="1"/>
    <col min="22" max="22" width="12.5703125" customWidth="1"/>
    <col min="29" max="29" width="10" customWidth="1"/>
    <col min="30" max="30" width="12.5703125" customWidth="1"/>
    <col min="31" max="31" width="11" customWidth="1"/>
  </cols>
  <sheetData>
    <row r="1" spans="1:31" ht="45" customHeight="1" x14ac:dyDescent="0.25">
      <c r="A1" s="5" t="s">
        <v>0</v>
      </c>
      <c r="B1" s="5" t="s">
        <v>10</v>
      </c>
      <c r="C1" s="5" t="s">
        <v>1</v>
      </c>
      <c r="D1" s="5" t="s">
        <v>2</v>
      </c>
      <c r="E1" s="5" t="s">
        <v>3</v>
      </c>
      <c r="F1" s="6" t="s">
        <v>36</v>
      </c>
      <c r="G1" s="5" t="s">
        <v>4</v>
      </c>
      <c r="H1" s="5" t="s">
        <v>5</v>
      </c>
      <c r="I1" s="5" t="s">
        <v>50</v>
      </c>
      <c r="J1" s="5" t="s">
        <v>6</v>
      </c>
      <c r="K1" s="5" t="s">
        <v>7</v>
      </c>
      <c r="L1" s="5" t="s">
        <v>8</v>
      </c>
      <c r="M1" s="5" t="s">
        <v>9</v>
      </c>
      <c r="N1" s="7" t="s">
        <v>51</v>
      </c>
      <c r="O1" s="5" t="s">
        <v>24</v>
      </c>
      <c r="P1" s="5" t="s">
        <v>39</v>
      </c>
      <c r="Q1" s="5" t="s">
        <v>38</v>
      </c>
      <c r="S1" s="5" t="s">
        <v>25</v>
      </c>
      <c r="T1" s="5" t="s">
        <v>26</v>
      </c>
      <c r="U1" s="5" t="s">
        <v>27</v>
      </c>
      <c r="V1" s="5" t="s">
        <v>35</v>
      </c>
      <c r="W1" s="5" t="s">
        <v>30</v>
      </c>
      <c r="X1" s="5" t="s">
        <v>29</v>
      </c>
      <c r="Y1" s="5" t="s">
        <v>28</v>
      </c>
      <c r="Z1" s="8" t="s">
        <v>47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37</v>
      </c>
    </row>
    <row r="2" spans="1:31" ht="18.75" customHeight="1" x14ac:dyDescent="0.3">
      <c r="A2" s="124" t="s">
        <v>15</v>
      </c>
      <c r="B2" s="124" t="s">
        <v>16</v>
      </c>
      <c r="C2" s="124" t="s">
        <v>17</v>
      </c>
      <c r="D2" s="124" t="s">
        <v>19</v>
      </c>
      <c r="E2" s="124" t="s">
        <v>22</v>
      </c>
      <c r="F2" s="127">
        <v>44211</v>
      </c>
      <c r="G2" s="124">
        <v>15927</v>
      </c>
      <c r="H2" s="124" t="s">
        <v>18</v>
      </c>
      <c r="I2" s="127">
        <v>44162</v>
      </c>
      <c r="J2" s="128">
        <v>5191278039</v>
      </c>
      <c r="K2" s="127">
        <v>44214</v>
      </c>
      <c r="L2" s="127">
        <v>44126</v>
      </c>
      <c r="M2" s="124" t="s">
        <v>12</v>
      </c>
      <c r="N2" s="129">
        <v>2317032.6</v>
      </c>
      <c r="O2" s="125">
        <f>F2-I2</f>
        <v>49</v>
      </c>
      <c r="P2" s="126" t="s">
        <v>41</v>
      </c>
      <c r="Q2" s="4" t="s">
        <v>42</v>
      </c>
      <c r="R2" s="2"/>
      <c r="S2" s="2" t="s">
        <v>48</v>
      </c>
      <c r="T2" s="2" t="s">
        <v>48</v>
      </c>
      <c r="U2" s="2" t="s">
        <v>48</v>
      </c>
      <c r="V2" s="2" t="s">
        <v>48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48</v>
      </c>
      <c r="AB2" s="2" t="s">
        <v>48</v>
      </c>
      <c r="AC2" s="2" t="s">
        <v>48</v>
      </c>
      <c r="AD2" s="125" t="s">
        <v>48</v>
      </c>
      <c r="AE2" s="124">
        <f>K2-F2</f>
        <v>3</v>
      </c>
    </row>
    <row r="3" spans="1:31" ht="18.75" customHeight="1" x14ac:dyDescent="0.3">
      <c r="A3" s="124"/>
      <c r="B3" s="124"/>
      <c r="C3" s="124"/>
      <c r="D3" s="124"/>
      <c r="E3" s="124"/>
      <c r="F3" s="127"/>
      <c r="G3" s="124"/>
      <c r="H3" s="124"/>
      <c r="I3" s="127"/>
      <c r="J3" s="128"/>
      <c r="K3" s="127"/>
      <c r="L3" s="127"/>
      <c r="M3" s="124"/>
      <c r="N3" s="129"/>
      <c r="O3" s="125"/>
      <c r="P3" s="126"/>
      <c r="Q3" s="4" t="s">
        <v>43</v>
      </c>
      <c r="R3" s="2"/>
      <c r="S3" s="2" t="s">
        <v>48</v>
      </c>
      <c r="T3" s="2" t="s">
        <v>48</v>
      </c>
      <c r="U3" s="2" t="s">
        <v>48</v>
      </c>
      <c r="V3" s="2" t="s">
        <v>48</v>
      </c>
      <c r="W3" s="2" t="s">
        <v>48</v>
      </c>
      <c r="X3" s="2" t="s">
        <v>48</v>
      </c>
      <c r="Y3" s="2" t="s">
        <v>48</v>
      </c>
      <c r="Z3" s="2" t="s">
        <v>48</v>
      </c>
      <c r="AA3" s="2" t="s">
        <v>48</v>
      </c>
      <c r="AB3" s="2" t="s">
        <v>48</v>
      </c>
      <c r="AC3" s="2" t="s">
        <v>48</v>
      </c>
      <c r="AD3" s="125"/>
      <c r="AE3" s="124"/>
    </row>
    <row r="4" spans="1:31" ht="18.75" customHeight="1" x14ac:dyDescent="0.3">
      <c r="A4" s="124"/>
      <c r="B4" s="124"/>
      <c r="C4" s="124"/>
      <c r="D4" s="124"/>
      <c r="E4" s="124"/>
      <c r="F4" s="127"/>
      <c r="G4" s="124"/>
      <c r="H4" s="124"/>
      <c r="I4" s="127"/>
      <c r="J4" s="128"/>
      <c r="K4" s="127"/>
      <c r="L4" s="127"/>
      <c r="M4" s="124"/>
      <c r="N4" s="129"/>
      <c r="O4" s="125"/>
      <c r="P4" s="126"/>
      <c r="Q4" s="4" t="s">
        <v>44</v>
      </c>
      <c r="R4" s="2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25"/>
      <c r="AE4" s="124"/>
    </row>
    <row r="5" spans="1:31" ht="18.75" customHeight="1" x14ac:dyDescent="0.3">
      <c r="A5" s="124"/>
      <c r="B5" s="124"/>
      <c r="C5" s="124"/>
      <c r="D5" s="124"/>
      <c r="E5" s="124"/>
      <c r="F5" s="127"/>
      <c r="G5" s="124"/>
      <c r="H5" s="124"/>
      <c r="I5" s="127"/>
      <c r="J5" s="128"/>
      <c r="K5" s="127"/>
      <c r="L5" s="127"/>
      <c r="M5" s="124"/>
      <c r="N5" s="129"/>
      <c r="O5" s="125"/>
      <c r="P5" s="126"/>
      <c r="Q5" s="4" t="s">
        <v>49</v>
      </c>
      <c r="R5" s="2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25"/>
      <c r="AE5" s="124"/>
    </row>
    <row r="6" spans="1:31" ht="18.75" customHeight="1" x14ac:dyDescent="0.3">
      <c r="A6" s="124"/>
      <c r="B6" s="124"/>
      <c r="C6" s="124"/>
      <c r="D6" s="124"/>
      <c r="E6" s="124"/>
      <c r="F6" s="127"/>
      <c r="G6" s="124"/>
      <c r="H6" s="124"/>
      <c r="I6" s="127"/>
      <c r="J6" s="128"/>
      <c r="K6" s="127"/>
      <c r="L6" s="127"/>
      <c r="M6" s="124"/>
      <c r="N6" s="129"/>
      <c r="O6" s="125"/>
      <c r="P6" s="126"/>
      <c r="Q6" s="4" t="s">
        <v>54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25"/>
      <c r="AE6" s="124"/>
    </row>
    <row r="7" spans="1:31" ht="18.75" customHeight="1" x14ac:dyDescent="0.3">
      <c r="A7" s="124"/>
      <c r="B7" s="124"/>
      <c r="C7" s="124"/>
      <c r="D7" s="124"/>
      <c r="E7" s="124"/>
      <c r="F7" s="127"/>
      <c r="G7" s="124"/>
      <c r="H7" s="124"/>
      <c r="I7" s="127"/>
      <c r="J7" s="128"/>
      <c r="K7" s="127"/>
      <c r="L7" s="127"/>
      <c r="M7" s="124"/>
      <c r="N7" s="129"/>
      <c r="O7" s="125"/>
      <c r="P7" s="126"/>
      <c r="Q7" s="4" t="s">
        <v>45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25"/>
      <c r="AE7" s="124"/>
    </row>
    <row r="8" spans="1:31" ht="18.75" customHeight="1" x14ac:dyDescent="0.3">
      <c r="A8" s="124"/>
      <c r="B8" s="124"/>
      <c r="C8" s="124"/>
      <c r="D8" s="124"/>
      <c r="E8" s="124"/>
      <c r="F8" s="127"/>
      <c r="G8" s="124"/>
      <c r="H8" s="124"/>
      <c r="I8" s="127"/>
      <c r="J8" s="128"/>
      <c r="K8" s="127"/>
      <c r="L8" s="127"/>
      <c r="M8" s="124"/>
      <c r="N8" s="129"/>
      <c r="O8" s="125"/>
      <c r="P8" s="126" t="s">
        <v>46</v>
      </c>
      <c r="Q8" s="4" t="s">
        <v>42</v>
      </c>
      <c r="R8" s="2"/>
      <c r="S8" s="2" t="s">
        <v>48</v>
      </c>
      <c r="T8" s="2" t="s">
        <v>48</v>
      </c>
      <c r="U8" s="2" t="s">
        <v>48</v>
      </c>
      <c r="V8" s="2" t="s">
        <v>48</v>
      </c>
      <c r="W8" s="2" t="s">
        <v>48</v>
      </c>
      <c r="X8" s="2" t="s">
        <v>48</v>
      </c>
      <c r="Y8" s="2" t="s">
        <v>48</v>
      </c>
      <c r="Z8" s="2" t="s">
        <v>48</v>
      </c>
      <c r="AA8" s="2" t="s">
        <v>48</v>
      </c>
      <c r="AB8" s="2" t="s">
        <v>48</v>
      </c>
      <c r="AC8" s="2" t="s">
        <v>48</v>
      </c>
      <c r="AD8" s="125"/>
      <c r="AE8" s="124"/>
    </row>
    <row r="9" spans="1:31" ht="18.75" customHeight="1" x14ac:dyDescent="0.3">
      <c r="A9" s="124"/>
      <c r="B9" s="124"/>
      <c r="C9" s="124"/>
      <c r="D9" s="124"/>
      <c r="E9" s="124"/>
      <c r="F9" s="127"/>
      <c r="G9" s="124"/>
      <c r="H9" s="124"/>
      <c r="I9" s="127"/>
      <c r="J9" s="128"/>
      <c r="K9" s="127"/>
      <c r="L9" s="127"/>
      <c r="M9" s="124"/>
      <c r="N9" s="129"/>
      <c r="O9" s="125"/>
      <c r="P9" s="126"/>
      <c r="Q9" s="4" t="s">
        <v>43</v>
      </c>
      <c r="R9" s="2"/>
      <c r="S9" s="2" t="s">
        <v>48</v>
      </c>
      <c r="T9" s="2" t="s">
        <v>48</v>
      </c>
      <c r="U9" s="2" t="s">
        <v>48</v>
      </c>
      <c r="V9" s="2" t="s">
        <v>48</v>
      </c>
      <c r="W9" s="2" t="s">
        <v>48</v>
      </c>
      <c r="X9" s="2" t="s">
        <v>48</v>
      </c>
      <c r="Y9" s="2" t="s">
        <v>48</v>
      </c>
      <c r="Z9" s="2" t="s">
        <v>48</v>
      </c>
      <c r="AA9" s="2" t="s">
        <v>48</v>
      </c>
      <c r="AB9" s="2" t="s">
        <v>48</v>
      </c>
      <c r="AC9" s="2" t="s">
        <v>48</v>
      </c>
      <c r="AD9" s="125"/>
      <c r="AE9" s="124"/>
    </row>
    <row r="10" spans="1:31" ht="18.75" customHeight="1" x14ac:dyDescent="0.3">
      <c r="A10" s="124"/>
      <c r="B10" s="124"/>
      <c r="C10" s="124"/>
      <c r="D10" s="124"/>
      <c r="E10" s="124"/>
      <c r="F10" s="127"/>
      <c r="G10" s="124"/>
      <c r="H10" s="124"/>
      <c r="I10" s="127"/>
      <c r="J10" s="128"/>
      <c r="K10" s="127"/>
      <c r="L10" s="127"/>
      <c r="M10" s="124"/>
      <c r="N10" s="129"/>
      <c r="O10" s="125"/>
      <c r="P10" s="126"/>
      <c r="Q10" s="4" t="s">
        <v>44</v>
      </c>
      <c r="R10" s="2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25"/>
      <c r="AE10" s="124"/>
    </row>
    <row r="11" spans="1:31" ht="18.75" customHeight="1" x14ac:dyDescent="0.3">
      <c r="A11" s="124"/>
      <c r="B11" s="124"/>
      <c r="C11" s="124"/>
      <c r="D11" s="124"/>
      <c r="E11" s="124"/>
      <c r="F11" s="127"/>
      <c r="G11" s="124"/>
      <c r="H11" s="124"/>
      <c r="I11" s="127"/>
      <c r="J11" s="128"/>
      <c r="K11" s="127"/>
      <c r="L11" s="127"/>
      <c r="M11" s="124"/>
      <c r="N11" s="129"/>
      <c r="O11" s="125"/>
      <c r="P11" s="126"/>
      <c r="Q11" s="4" t="s">
        <v>49</v>
      </c>
      <c r="R11" s="2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25"/>
      <c r="AE11" s="124"/>
    </row>
    <row r="12" spans="1:31" ht="18.75" customHeight="1" x14ac:dyDescent="0.3">
      <c r="A12" s="124"/>
      <c r="B12" s="124"/>
      <c r="C12" s="124"/>
      <c r="D12" s="124"/>
      <c r="E12" s="124"/>
      <c r="F12" s="127"/>
      <c r="G12" s="124"/>
      <c r="H12" s="124"/>
      <c r="I12" s="127"/>
      <c r="J12" s="128"/>
      <c r="K12" s="127"/>
      <c r="L12" s="127"/>
      <c r="M12" s="124"/>
      <c r="N12" s="129"/>
      <c r="O12" s="125"/>
      <c r="P12" s="126"/>
      <c r="Q12" s="4" t="s">
        <v>54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25"/>
      <c r="AE12" s="124"/>
    </row>
    <row r="13" spans="1:31" ht="18.75" customHeight="1" x14ac:dyDescent="0.3">
      <c r="A13" s="124"/>
      <c r="B13" s="124"/>
      <c r="C13" s="124"/>
      <c r="D13" s="124"/>
      <c r="E13" s="124"/>
      <c r="F13" s="127"/>
      <c r="G13" s="124"/>
      <c r="H13" s="124"/>
      <c r="I13" s="127"/>
      <c r="J13" s="128"/>
      <c r="K13" s="127"/>
      <c r="L13" s="127"/>
      <c r="M13" s="124"/>
      <c r="N13" s="129"/>
      <c r="O13" s="125"/>
      <c r="P13" s="126"/>
      <c r="Q13" s="4" t="s">
        <v>45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25"/>
      <c r="AE13" s="124"/>
    </row>
    <row r="14" spans="1:31" ht="18.75" customHeight="1" x14ac:dyDescent="0.3">
      <c r="A14" s="136" t="s">
        <v>11</v>
      </c>
      <c r="B14" s="136" t="s">
        <v>20</v>
      </c>
      <c r="C14" s="136" t="s">
        <v>23</v>
      </c>
      <c r="D14" s="136" t="s">
        <v>14</v>
      </c>
      <c r="E14" s="136" t="s">
        <v>13</v>
      </c>
      <c r="F14" s="130">
        <v>44281</v>
      </c>
      <c r="G14" s="136">
        <v>5988</v>
      </c>
      <c r="H14" s="136" t="s">
        <v>40</v>
      </c>
      <c r="I14" s="133">
        <v>44190</v>
      </c>
      <c r="J14" s="136" t="s">
        <v>21</v>
      </c>
      <c r="K14" s="130">
        <v>44278</v>
      </c>
      <c r="L14" s="133">
        <v>44190</v>
      </c>
      <c r="M14" s="136" t="s">
        <v>12</v>
      </c>
      <c r="N14" s="139">
        <v>14223.59</v>
      </c>
      <c r="O14" s="142">
        <f>F14-I14</f>
        <v>91</v>
      </c>
      <c r="P14" s="126" t="s">
        <v>52</v>
      </c>
      <c r="Q14" s="4" t="s">
        <v>42</v>
      </c>
      <c r="R14" s="2"/>
      <c r="S14" s="2" t="s">
        <v>48</v>
      </c>
      <c r="T14" s="2" t="s">
        <v>48</v>
      </c>
      <c r="U14" s="2" t="s">
        <v>48</v>
      </c>
      <c r="V14" s="2" t="s">
        <v>48</v>
      </c>
      <c r="W14" s="2" t="s">
        <v>48</v>
      </c>
      <c r="X14" s="2" t="s">
        <v>48</v>
      </c>
      <c r="Y14" s="2" t="s">
        <v>48</v>
      </c>
      <c r="Z14" s="2" t="s">
        <v>48</v>
      </c>
      <c r="AA14" s="2" t="s">
        <v>48</v>
      </c>
      <c r="AB14" s="2" t="s">
        <v>48</v>
      </c>
      <c r="AC14" s="2" t="s">
        <v>48</v>
      </c>
      <c r="AD14" s="125" t="s">
        <v>48</v>
      </c>
      <c r="AE14" s="124">
        <f>K14-F14</f>
        <v>-3</v>
      </c>
    </row>
    <row r="15" spans="1:31" ht="18.75" customHeight="1" x14ac:dyDescent="0.3">
      <c r="A15" s="137"/>
      <c r="B15" s="137"/>
      <c r="C15" s="137"/>
      <c r="D15" s="137"/>
      <c r="E15" s="137"/>
      <c r="F15" s="131"/>
      <c r="G15" s="137"/>
      <c r="H15" s="137"/>
      <c r="I15" s="134"/>
      <c r="J15" s="137"/>
      <c r="K15" s="131"/>
      <c r="L15" s="134"/>
      <c r="M15" s="137"/>
      <c r="N15" s="140"/>
      <c r="O15" s="143"/>
      <c r="P15" s="126"/>
      <c r="Q15" s="4" t="s">
        <v>43</v>
      </c>
      <c r="R15" s="2"/>
      <c r="S15" s="2" t="s">
        <v>48</v>
      </c>
      <c r="T15" s="2" t="s">
        <v>48</v>
      </c>
      <c r="U15" s="2" t="s">
        <v>48</v>
      </c>
      <c r="V15" s="2" t="s">
        <v>48</v>
      </c>
      <c r="W15" s="2" t="s">
        <v>48</v>
      </c>
      <c r="X15" s="2" t="s">
        <v>48</v>
      </c>
      <c r="Y15" s="2" t="s">
        <v>48</v>
      </c>
      <c r="Z15" s="2" t="s">
        <v>48</v>
      </c>
      <c r="AA15" s="2" t="s">
        <v>48</v>
      </c>
      <c r="AB15" s="2" t="s">
        <v>48</v>
      </c>
      <c r="AC15" s="2" t="s">
        <v>48</v>
      </c>
      <c r="AD15" s="125"/>
      <c r="AE15" s="124"/>
    </row>
    <row r="16" spans="1:31" ht="18.75" customHeight="1" x14ac:dyDescent="0.3">
      <c r="A16" s="137"/>
      <c r="B16" s="137"/>
      <c r="C16" s="137"/>
      <c r="D16" s="137"/>
      <c r="E16" s="137"/>
      <c r="F16" s="131"/>
      <c r="G16" s="137"/>
      <c r="H16" s="137"/>
      <c r="I16" s="134"/>
      <c r="J16" s="137"/>
      <c r="K16" s="131"/>
      <c r="L16" s="134"/>
      <c r="M16" s="137"/>
      <c r="N16" s="140"/>
      <c r="O16" s="143"/>
      <c r="P16" s="126"/>
      <c r="Q16" s="4" t="s">
        <v>44</v>
      </c>
      <c r="R16" s="2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25"/>
      <c r="AE16" s="124"/>
    </row>
    <row r="17" spans="1:31" ht="18.75" customHeight="1" x14ac:dyDescent="0.3">
      <c r="A17" s="137"/>
      <c r="B17" s="137"/>
      <c r="C17" s="137"/>
      <c r="D17" s="137"/>
      <c r="E17" s="137"/>
      <c r="F17" s="131"/>
      <c r="G17" s="137"/>
      <c r="H17" s="137"/>
      <c r="I17" s="134"/>
      <c r="J17" s="137"/>
      <c r="K17" s="131"/>
      <c r="L17" s="134"/>
      <c r="M17" s="137"/>
      <c r="N17" s="140"/>
      <c r="O17" s="143"/>
      <c r="P17" s="126"/>
      <c r="Q17" s="4" t="s">
        <v>49</v>
      </c>
      <c r="R17" s="2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25"/>
      <c r="AE17" s="124"/>
    </row>
    <row r="18" spans="1:31" ht="18.75" customHeight="1" x14ac:dyDescent="0.3">
      <c r="A18" s="137"/>
      <c r="B18" s="137"/>
      <c r="C18" s="137"/>
      <c r="D18" s="137"/>
      <c r="E18" s="137"/>
      <c r="F18" s="131"/>
      <c r="G18" s="137"/>
      <c r="H18" s="137"/>
      <c r="I18" s="134"/>
      <c r="J18" s="137"/>
      <c r="K18" s="131"/>
      <c r="L18" s="134"/>
      <c r="M18" s="137"/>
      <c r="N18" s="140"/>
      <c r="O18" s="143"/>
      <c r="P18" s="126"/>
      <c r="Q18" s="4" t="s">
        <v>54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25"/>
      <c r="AE18" s="124"/>
    </row>
    <row r="19" spans="1:31" ht="18.75" customHeight="1" x14ac:dyDescent="0.3">
      <c r="A19" s="137"/>
      <c r="B19" s="137"/>
      <c r="C19" s="137"/>
      <c r="D19" s="137"/>
      <c r="E19" s="137"/>
      <c r="F19" s="131"/>
      <c r="G19" s="137"/>
      <c r="H19" s="137"/>
      <c r="I19" s="134"/>
      <c r="J19" s="137"/>
      <c r="K19" s="131"/>
      <c r="L19" s="134"/>
      <c r="M19" s="137"/>
      <c r="N19" s="140"/>
      <c r="O19" s="143"/>
      <c r="P19" s="126"/>
      <c r="Q19" s="4" t="s">
        <v>45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25"/>
      <c r="AE19" s="124"/>
    </row>
    <row r="20" spans="1:31" ht="18.75" customHeight="1" x14ac:dyDescent="0.3">
      <c r="A20" s="137"/>
      <c r="B20" s="137"/>
      <c r="C20" s="137"/>
      <c r="D20" s="137"/>
      <c r="E20" s="137"/>
      <c r="F20" s="131"/>
      <c r="G20" s="137"/>
      <c r="H20" s="137"/>
      <c r="I20" s="134"/>
      <c r="J20" s="137"/>
      <c r="K20" s="131"/>
      <c r="L20" s="134"/>
      <c r="M20" s="137"/>
      <c r="N20" s="140"/>
      <c r="O20" s="143"/>
      <c r="P20" s="126" t="s">
        <v>53</v>
      </c>
      <c r="Q20" s="4" t="s">
        <v>42</v>
      </c>
      <c r="R20" s="2"/>
      <c r="S20" s="2" t="s">
        <v>48</v>
      </c>
      <c r="T20" s="2" t="s">
        <v>48</v>
      </c>
      <c r="U20" s="2" t="s">
        <v>48</v>
      </c>
      <c r="V20" s="2" t="s">
        <v>48</v>
      </c>
      <c r="W20" s="2" t="s">
        <v>48</v>
      </c>
      <c r="X20" s="2" t="s">
        <v>48</v>
      </c>
      <c r="Y20" s="2" t="s">
        <v>48</v>
      </c>
      <c r="Z20" s="2" t="s">
        <v>48</v>
      </c>
      <c r="AA20" s="2" t="s">
        <v>48</v>
      </c>
      <c r="AB20" s="2" t="s">
        <v>48</v>
      </c>
      <c r="AC20" s="2" t="s">
        <v>48</v>
      </c>
      <c r="AD20" s="125"/>
      <c r="AE20" s="124"/>
    </row>
    <row r="21" spans="1:31" ht="18.75" customHeight="1" x14ac:dyDescent="0.3">
      <c r="A21" s="137"/>
      <c r="B21" s="137"/>
      <c r="C21" s="137"/>
      <c r="D21" s="137"/>
      <c r="E21" s="137"/>
      <c r="F21" s="131"/>
      <c r="G21" s="137"/>
      <c r="H21" s="137"/>
      <c r="I21" s="134"/>
      <c r="J21" s="137"/>
      <c r="K21" s="131"/>
      <c r="L21" s="134"/>
      <c r="M21" s="137"/>
      <c r="N21" s="140"/>
      <c r="O21" s="143"/>
      <c r="P21" s="126"/>
      <c r="Q21" s="4" t="s">
        <v>43</v>
      </c>
      <c r="R21" s="2"/>
      <c r="S21" s="2" t="s">
        <v>48</v>
      </c>
      <c r="T21" s="2" t="s">
        <v>48</v>
      </c>
      <c r="U21" s="2" t="s">
        <v>48</v>
      </c>
      <c r="V21" s="2" t="s">
        <v>48</v>
      </c>
      <c r="W21" s="2" t="s">
        <v>48</v>
      </c>
      <c r="X21" s="2" t="s">
        <v>48</v>
      </c>
      <c r="Y21" s="2" t="s">
        <v>48</v>
      </c>
      <c r="Z21" s="2" t="s">
        <v>48</v>
      </c>
      <c r="AA21" s="2" t="s">
        <v>48</v>
      </c>
      <c r="AB21" s="2" t="s">
        <v>48</v>
      </c>
      <c r="AC21" s="2" t="s">
        <v>48</v>
      </c>
      <c r="AD21" s="125"/>
      <c r="AE21" s="124"/>
    </row>
    <row r="22" spans="1:31" ht="18.75" customHeight="1" x14ac:dyDescent="0.3">
      <c r="A22" s="137"/>
      <c r="B22" s="137"/>
      <c r="C22" s="137"/>
      <c r="D22" s="137"/>
      <c r="E22" s="137"/>
      <c r="F22" s="131"/>
      <c r="G22" s="137"/>
      <c r="H22" s="137"/>
      <c r="I22" s="134"/>
      <c r="J22" s="137"/>
      <c r="K22" s="131"/>
      <c r="L22" s="134"/>
      <c r="M22" s="137"/>
      <c r="N22" s="140"/>
      <c r="O22" s="143"/>
      <c r="P22" s="126"/>
      <c r="Q22" s="4" t="s">
        <v>44</v>
      </c>
      <c r="R22" s="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25"/>
      <c r="AE22" s="124"/>
    </row>
    <row r="23" spans="1:31" ht="18.75" customHeight="1" x14ac:dyDescent="0.3">
      <c r="A23" s="137"/>
      <c r="B23" s="137"/>
      <c r="C23" s="137"/>
      <c r="D23" s="137"/>
      <c r="E23" s="137"/>
      <c r="F23" s="131"/>
      <c r="G23" s="137"/>
      <c r="H23" s="137"/>
      <c r="I23" s="134"/>
      <c r="J23" s="137"/>
      <c r="K23" s="131"/>
      <c r="L23" s="134"/>
      <c r="M23" s="137"/>
      <c r="N23" s="140"/>
      <c r="O23" s="143"/>
      <c r="P23" s="126"/>
      <c r="Q23" s="4" t="s">
        <v>49</v>
      </c>
      <c r="R23" s="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25"/>
      <c r="AE23" s="124"/>
    </row>
    <row r="24" spans="1:31" ht="18.75" customHeight="1" x14ac:dyDescent="0.3">
      <c r="A24" s="137"/>
      <c r="B24" s="137"/>
      <c r="C24" s="137"/>
      <c r="D24" s="137"/>
      <c r="E24" s="137"/>
      <c r="F24" s="131"/>
      <c r="G24" s="137"/>
      <c r="H24" s="137"/>
      <c r="I24" s="134"/>
      <c r="J24" s="137"/>
      <c r="K24" s="131"/>
      <c r="L24" s="134"/>
      <c r="M24" s="137"/>
      <c r="N24" s="140"/>
      <c r="O24" s="143"/>
      <c r="P24" s="126"/>
      <c r="Q24" s="4" t="s">
        <v>54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25"/>
      <c r="AE24" s="124"/>
    </row>
    <row r="25" spans="1:31" ht="18.75" customHeight="1" x14ac:dyDescent="0.3">
      <c r="A25" s="138"/>
      <c r="B25" s="138"/>
      <c r="C25" s="138"/>
      <c r="D25" s="138"/>
      <c r="E25" s="138"/>
      <c r="F25" s="132"/>
      <c r="G25" s="138"/>
      <c r="H25" s="138"/>
      <c r="I25" s="135"/>
      <c r="J25" s="138"/>
      <c r="K25" s="132"/>
      <c r="L25" s="135"/>
      <c r="M25" s="138"/>
      <c r="N25" s="141"/>
      <c r="O25" s="144"/>
      <c r="P25" s="126"/>
      <c r="Q25" s="4" t="s">
        <v>45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25"/>
      <c r="AE25" s="124"/>
    </row>
  </sheetData>
  <autoFilter ref="A1:AE1"/>
  <mergeCells count="38">
    <mergeCell ref="F14:F25"/>
    <mergeCell ref="G14:G25"/>
    <mergeCell ref="H14:H25"/>
    <mergeCell ref="I14:I25"/>
    <mergeCell ref="J14:J25"/>
    <mergeCell ref="A14:A25"/>
    <mergeCell ref="B14:B25"/>
    <mergeCell ref="C14:C25"/>
    <mergeCell ref="D14:D25"/>
    <mergeCell ref="E14:E25"/>
    <mergeCell ref="K2:K13"/>
    <mergeCell ref="L2:L13"/>
    <mergeCell ref="M2:M13"/>
    <mergeCell ref="N2:N13"/>
    <mergeCell ref="P14:P19"/>
    <mergeCell ref="K14:K25"/>
    <mergeCell ref="L14:L25"/>
    <mergeCell ref="M14:M25"/>
    <mergeCell ref="N14:N25"/>
    <mergeCell ref="O14:O25"/>
    <mergeCell ref="P2:P7"/>
    <mergeCell ref="P8:P13"/>
    <mergeCell ref="A2:A13"/>
    <mergeCell ref="G2:G13"/>
    <mergeCell ref="H2:H13"/>
    <mergeCell ref="I2:I13"/>
    <mergeCell ref="J2:J13"/>
    <mergeCell ref="F2:F13"/>
    <mergeCell ref="E2:E13"/>
    <mergeCell ref="D2:D13"/>
    <mergeCell ref="C2:C13"/>
    <mergeCell ref="B2:B13"/>
    <mergeCell ref="AE2:AE13"/>
    <mergeCell ref="AD2:AD13"/>
    <mergeCell ref="O2:O13"/>
    <mergeCell ref="P20:P25"/>
    <mergeCell ref="AE14:AE25"/>
    <mergeCell ref="AD14:AD25"/>
  </mergeCells>
  <pageMargins left="0.7" right="0.7" top="1.7" bottom="0.75" header="0.3" footer="0.3"/>
  <pageSetup paperSize="8" scale="13" orientation="landscape" r:id="rId1"/>
  <headerFooter>
    <oddHeader>&amp;L&amp;"-,Bold"&amp;14&amp;G282A &amp; 282B AVVERAHALLI, KIADB INDUSTRIAL AREA, BILLINAKOTE, SOMPURA HOBLI, NELAMANGALA, BANGLORE -562111 &amp;"-,Regular"&amp;11</oddHeader>
    <oddFooter>&amp;L&amp;"Calibri Light,Bold"&amp;16Printed on:-  &amp;D   &amp;T&amp;C&amp;12&amp;Z&amp;F&amp;R&amp;"-,Bold"&amp;16Page No:-&amp;P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15" zoomScaleNormal="115" workbookViewId="0">
      <selection activeCell="C4" sqref="C4"/>
    </sheetView>
  </sheetViews>
  <sheetFormatPr defaultRowHeight="15" x14ac:dyDescent="0.25"/>
  <cols>
    <col min="2" max="2" width="10.7109375" bestFit="1" customWidth="1"/>
    <col min="3" max="3" width="16.7109375" customWidth="1"/>
    <col min="4" max="4" width="16.7109375" bestFit="1" customWidth="1"/>
    <col min="6" max="6" width="15.7109375" bestFit="1" customWidth="1"/>
    <col min="7" max="7" width="25.7109375" bestFit="1" customWidth="1"/>
    <col min="8" max="8" width="12" bestFit="1" customWidth="1"/>
    <col min="9" max="9" width="11.5703125" bestFit="1" customWidth="1"/>
    <col min="11" max="11" width="10.140625" bestFit="1" customWidth="1"/>
    <col min="12" max="12" width="9.5703125" bestFit="1" customWidth="1"/>
    <col min="13" max="13" width="9.7109375" bestFit="1" customWidth="1"/>
    <col min="14" max="14" width="33.42578125" bestFit="1" customWidth="1"/>
  </cols>
  <sheetData>
    <row r="1" spans="1:14" ht="15.75" thickBot="1" x14ac:dyDescent="0.3"/>
    <row r="2" spans="1:14" x14ac:dyDescent="0.25">
      <c r="A2" s="32" t="s">
        <v>59</v>
      </c>
      <c r="B2" s="33" t="s">
        <v>89</v>
      </c>
      <c r="C2" s="62" t="s">
        <v>137</v>
      </c>
    </row>
    <row r="3" spans="1:14" x14ac:dyDescent="0.25">
      <c r="A3" s="34"/>
      <c r="B3" s="35" t="s">
        <v>60</v>
      </c>
      <c r="C3" s="65" t="s">
        <v>138</v>
      </c>
    </row>
    <row r="4" spans="1:14" ht="15.75" thickBot="1" x14ac:dyDescent="0.3">
      <c r="A4" s="37"/>
      <c r="B4" s="38" t="s">
        <v>61</v>
      </c>
      <c r="C4" s="39" t="s">
        <v>62</v>
      </c>
    </row>
    <row r="7" spans="1:14" x14ac:dyDescent="0.25">
      <c r="B7" s="70" t="s">
        <v>48</v>
      </c>
      <c r="C7" s="70" t="s">
        <v>139</v>
      </c>
      <c r="D7" s="70" t="s">
        <v>140</v>
      </c>
      <c r="E7" s="70" t="s">
        <v>141</v>
      </c>
      <c r="F7" s="70" t="s">
        <v>142</v>
      </c>
      <c r="G7" s="70" t="s">
        <v>207</v>
      </c>
      <c r="H7" s="70" t="s">
        <v>143</v>
      </c>
      <c r="I7" s="60" t="s">
        <v>144</v>
      </c>
      <c r="J7" s="60" t="s">
        <v>145</v>
      </c>
      <c r="K7" s="60" t="s">
        <v>146</v>
      </c>
      <c r="L7" s="60" t="s">
        <v>147</v>
      </c>
      <c r="M7" s="60" t="s">
        <v>148</v>
      </c>
      <c r="N7" s="60" t="s">
        <v>44</v>
      </c>
    </row>
    <row r="8" spans="1:14" x14ac:dyDescent="0.25">
      <c r="B8" s="2"/>
      <c r="C8" s="2" t="s">
        <v>206</v>
      </c>
      <c r="D8" s="2"/>
      <c r="E8" s="2"/>
      <c r="F8" s="2" t="s">
        <v>208</v>
      </c>
      <c r="G8" s="2" t="s">
        <v>212</v>
      </c>
      <c r="H8" s="2"/>
      <c r="I8" s="2"/>
      <c r="J8" s="2"/>
      <c r="K8" s="2"/>
      <c r="L8" s="2"/>
      <c r="M8" s="2"/>
      <c r="N8" s="2" t="s">
        <v>216</v>
      </c>
    </row>
    <row r="9" spans="1:14" x14ac:dyDescent="0.25">
      <c r="B9" s="2"/>
      <c r="C9" s="2"/>
      <c r="D9" s="2"/>
      <c r="E9" s="2"/>
      <c r="F9" s="2" t="s">
        <v>209</v>
      </c>
      <c r="G9" s="2" t="s">
        <v>213</v>
      </c>
      <c r="H9" s="2"/>
      <c r="I9" s="2"/>
      <c r="J9" s="2"/>
      <c r="K9" s="2"/>
      <c r="L9" s="2"/>
      <c r="M9" s="2"/>
      <c r="N9" s="2" t="s">
        <v>217</v>
      </c>
    </row>
    <row r="10" spans="1:14" x14ac:dyDescent="0.25">
      <c r="F10" s="94" t="s">
        <v>210</v>
      </c>
      <c r="G10" s="94" t="s">
        <v>214</v>
      </c>
      <c r="N10" s="94" t="s">
        <v>218</v>
      </c>
    </row>
    <row r="11" spans="1:14" x14ac:dyDescent="0.25">
      <c r="B11" s="45"/>
      <c r="C11" t="s">
        <v>258</v>
      </c>
      <c r="F11" s="94" t="s">
        <v>211</v>
      </c>
      <c r="G11" s="94" t="s">
        <v>215</v>
      </c>
      <c r="N11" s="94" t="s">
        <v>88</v>
      </c>
    </row>
    <row r="12" spans="1:14" x14ac:dyDescent="0.25">
      <c r="F12" s="94" t="s">
        <v>88</v>
      </c>
      <c r="G12" s="9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>
      <selection activeCell="C1" sqref="C1"/>
    </sheetView>
  </sheetViews>
  <sheetFormatPr defaultRowHeight="15" x14ac:dyDescent="0.25"/>
  <cols>
    <col min="1" max="1" width="12.140625" customWidth="1"/>
    <col min="2" max="2" width="17.42578125" style="17" customWidth="1"/>
    <col min="3" max="3" width="29.7109375" style="17" bestFit="1" customWidth="1"/>
    <col min="4" max="4" width="10.140625" style="17" bestFit="1" customWidth="1"/>
    <col min="5" max="5" width="14.5703125" style="17" bestFit="1" customWidth="1"/>
    <col min="6" max="6" width="9.85546875" style="17" bestFit="1" customWidth="1"/>
    <col min="7" max="7" width="14.5703125" style="17" bestFit="1" customWidth="1"/>
    <col min="8" max="8" width="8.42578125" style="17" bestFit="1" customWidth="1"/>
    <col min="9" max="9" width="23" style="17" bestFit="1" customWidth="1"/>
    <col min="10" max="10" width="14.5703125" style="17" bestFit="1" customWidth="1"/>
    <col min="11" max="11" width="15.7109375" style="17" bestFit="1" customWidth="1"/>
    <col min="12" max="12" width="14.5703125" style="17" bestFit="1" customWidth="1"/>
    <col min="13" max="14" width="12" style="17" bestFit="1" customWidth="1"/>
    <col min="15" max="15" width="18.5703125" style="17" bestFit="1" customWidth="1"/>
    <col min="16" max="16" width="25" style="17" bestFit="1" customWidth="1"/>
  </cols>
  <sheetData>
    <row r="1" spans="1:16" x14ac:dyDescent="0.25">
      <c r="A1" s="32" t="s">
        <v>59</v>
      </c>
      <c r="B1" s="33" t="s">
        <v>89</v>
      </c>
      <c r="C1" s="123" t="s">
        <v>263</v>
      </c>
    </row>
    <row r="2" spans="1:16" x14ac:dyDescent="0.25">
      <c r="A2" s="34"/>
      <c r="B2" s="35" t="s">
        <v>60</v>
      </c>
      <c r="C2" s="65" t="s">
        <v>120</v>
      </c>
    </row>
    <row r="3" spans="1:16" ht="15.75" thickBot="1" x14ac:dyDescent="0.3">
      <c r="A3" s="37"/>
      <c r="B3" s="38" t="s">
        <v>61</v>
      </c>
      <c r="C3" s="39" t="s">
        <v>62</v>
      </c>
    </row>
    <row r="4" spans="1:16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s="16" customFormat="1" ht="28.5" x14ac:dyDescent="0.2">
      <c r="B5" s="56" t="s">
        <v>0</v>
      </c>
      <c r="C5" s="56" t="s">
        <v>10</v>
      </c>
      <c r="D5" s="14" t="s">
        <v>1</v>
      </c>
      <c r="E5" s="56" t="s">
        <v>266</v>
      </c>
      <c r="F5" s="14" t="s">
        <v>3</v>
      </c>
      <c r="G5" s="69" t="s">
        <v>36</v>
      </c>
      <c r="H5" s="14" t="s">
        <v>4</v>
      </c>
      <c r="I5" s="14" t="s">
        <v>5</v>
      </c>
      <c r="J5" s="14" t="s">
        <v>50</v>
      </c>
      <c r="K5" s="14" t="s">
        <v>6</v>
      </c>
      <c r="L5" s="14" t="s">
        <v>8</v>
      </c>
      <c r="M5" s="56" t="s">
        <v>9</v>
      </c>
      <c r="N5" s="14" t="s">
        <v>56</v>
      </c>
      <c r="O5" s="15" t="s">
        <v>51</v>
      </c>
      <c r="P5" s="14" t="s">
        <v>24</v>
      </c>
    </row>
    <row r="6" spans="1:16" ht="15" customHeight="1" x14ac:dyDescent="0.25">
      <c r="B6" s="18" t="s">
        <v>15</v>
      </c>
      <c r="C6" s="18" t="s">
        <v>16</v>
      </c>
      <c r="D6" s="18" t="s">
        <v>17</v>
      </c>
      <c r="E6" s="18" t="s">
        <v>19</v>
      </c>
      <c r="F6" s="18" t="s">
        <v>22</v>
      </c>
      <c r="G6" s="19">
        <v>44211</v>
      </c>
      <c r="H6" s="18">
        <v>15927</v>
      </c>
      <c r="I6" s="18" t="s">
        <v>18</v>
      </c>
      <c r="J6" s="85" t="s">
        <v>193</v>
      </c>
      <c r="K6" s="20">
        <v>5191278039</v>
      </c>
      <c r="L6" s="85" t="s">
        <v>193</v>
      </c>
      <c r="M6" s="85" t="s">
        <v>193</v>
      </c>
      <c r="N6" s="18" t="s">
        <v>57</v>
      </c>
      <c r="O6" s="21">
        <v>2317032.6</v>
      </c>
      <c r="P6" s="12" t="e">
        <f>G6-J6</f>
        <v>#VALUE!</v>
      </c>
    </row>
    <row r="7" spans="1:16" ht="15" customHeight="1" x14ac:dyDescent="0.25">
      <c r="B7" s="18" t="s">
        <v>11</v>
      </c>
      <c r="C7" s="18" t="s">
        <v>20</v>
      </c>
      <c r="D7" s="18" t="s">
        <v>23</v>
      </c>
      <c r="E7" s="18" t="s">
        <v>14</v>
      </c>
      <c r="F7" s="18" t="s">
        <v>13</v>
      </c>
      <c r="G7" s="19">
        <v>44281</v>
      </c>
      <c r="H7" s="18">
        <v>5988</v>
      </c>
      <c r="I7" s="18" t="s">
        <v>40</v>
      </c>
      <c r="J7" s="85" t="s">
        <v>193</v>
      </c>
      <c r="K7" s="18" t="s">
        <v>21</v>
      </c>
      <c r="L7" s="85" t="s">
        <v>193</v>
      </c>
      <c r="M7" s="85" t="s">
        <v>193</v>
      </c>
      <c r="N7" s="18" t="s">
        <v>58</v>
      </c>
      <c r="O7" s="22">
        <v>14223.59</v>
      </c>
      <c r="P7" s="12" t="e">
        <f>G7-J7</f>
        <v>#VALUE!</v>
      </c>
    </row>
    <row r="8" spans="1:16" ht="15" customHeight="1" x14ac:dyDescent="0.25">
      <c r="B8" s="26"/>
      <c r="C8" s="26"/>
      <c r="D8" s="26"/>
      <c r="E8" s="26"/>
      <c r="F8" s="26"/>
      <c r="G8" s="27"/>
      <c r="H8" s="26"/>
      <c r="I8" s="26"/>
      <c r="J8" s="28"/>
      <c r="K8" s="26"/>
      <c r="L8" s="28"/>
      <c r="M8" s="26"/>
      <c r="N8" s="26"/>
      <c r="O8" s="29"/>
      <c r="P8" s="30"/>
    </row>
    <row r="9" spans="1:16" x14ac:dyDescent="0.25">
      <c r="B9" s="86"/>
      <c r="C9" s="86"/>
      <c r="D9" s="86"/>
      <c r="E9" s="86"/>
      <c r="F9" s="86"/>
      <c r="G9" s="86"/>
      <c r="H9" s="86"/>
      <c r="I9" s="86"/>
      <c r="J9" s="87" t="s">
        <v>194</v>
      </c>
      <c r="K9" s="23"/>
      <c r="L9" s="23"/>
      <c r="M9" s="23"/>
      <c r="N9" s="23"/>
      <c r="O9" s="23"/>
      <c r="P9" s="25" t="s">
        <v>55</v>
      </c>
    </row>
    <row r="10" spans="1:16" x14ac:dyDescent="0.2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6" x14ac:dyDescent="0.25">
      <c r="J11" s="23"/>
      <c r="K11" s="23"/>
      <c r="L11" s="23"/>
      <c r="M11" s="23"/>
      <c r="N11" s="23"/>
      <c r="O11" s="23"/>
    </row>
    <row r="12" spans="1:16" x14ac:dyDescent="0.25">
      <c r="B12" s="81" t="s">
        <v>265</v>
      </c>
      <c r="C12" s="122" t="s">
        <v>161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6" x14ac:dyDescent="0.25">
      <c r="B13" t="s">
        <v>162</v>
      </c>
      <c r="C13" t="s">
        <v>166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6" x14ac:dyDescent="0.25">
      <c r="B14" t="s">
        <v>163</v>
      </c>
      <c r="C14" t="s">
        <v>169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6" x14ac:dyDescent="0.25">
      <c r="B15" t="s">
        <v>164</v>
      </c>
      <c r="C15" t="s">
        <v>167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6" x14ac:dyDescent="0.25">
      <c r="B16" t="s">
        <v>165</v>
      </c>
      <c r="C16" t="s">
        <v>168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x14ac:dyDescent="0.25">
      <c r="B17" t="s">
        <v>172</v>
      </c>
      <c r="C17" t="s">
        <v>173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 x14ac:dyDescent="0.25">
      <c r="B18" t="s">
        <v>247</v>
      </c>
      <c r="C18" t="s">
        <v>249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x14ac:dyDescent="0.25">
      <c r="B19" t="s">
        <v>250</v>
      </c>
      <c r="C19" t="s">
        <v>251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x14ac:dyDescent="0.25">
      <c r="B20" t="s">
        <v>187</v>
      </c>
      <c r="C20" t="s">
        <v>170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x14ac:dyDescent="0.25">
      <c r="B21" t="s">
        <v>188</v>
      </c>
      <c r="C21" t="s">
        <v>170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x14ac:dyDescent="0.25">
      <c r="B22" t="s">
        <v>255</v>
      </c>
      <c r="C22" t="s">
        <v>170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x14ac:dyDescent="0.25">
      <c r="B23" t="s">
        <v>256</v>
      </c>
      <c r="C23" t="s">
        <v>170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x14ac:dyDescent="0.25">
      <c r="B24" t="s">
        <v>174</v>
      </c>
      <c r="C24" t="s">
        <v>170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15" x14ac:dyDescent="0.25">
      <c r="B25" t="s">
        <v>175</v>
      </c>
      <c r="C25" t="s">
        <v>170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x14ac:dyDescent="0.25">
      <c r="A26" t="s">
        <v>264</v>
      </c>
      <c r="B26" t="s">
        <v>119</v>
      </c>
      <c r="C26" t="s">
        <v>170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 x14ac:dyDescent="0.25">
      <c r="A27" t="s">
        <v>264</v>
      </c>
      <c r="B27" t="s">
        <v>263</v>
      </c>
      <c r="C27" t="s">
        <v>170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x14ac:dyDescent="0.25">
      <c r="B28" t="s">
        <v>124</v>
      </c>
      <c r="C28" t="s">
        <v>170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x14ac:dyDescent="0.25">
      <c r="A29" t="s">
        <v>264</v>
      </c>
      <c r="B29" t="s">
        <v>137</v>
      </c>
      <c r="C29" t="s">
        <v>257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zoomScaleNormal="90" workbookViewId="0">
      <selection activeCell="C2" sqref="C2"/>
    </sheetView>
  </sheetViews>
  <sheetFormatPr defaultRowHeight="15" x14ac:dyDescent="0.25"/>
  <cols>
    <col min="1" max="1" width="16.5703125" customWidth="1"/>
    <col min="2" max="2" width="14.140625" customWidth="1"/>
    <col min="3" max="3" width="18" customWidth="1"/>
    <col min="4" max="4" width="13.85546875" customWidth="1"/>
    <col min="5" max="5" width="12.28515625" bestFit="1" customWidth="1"/>
    <col min="6" max="6" width="15" customWidth="1"/>
    <col min="7" max="7" width="10.7109375" bestFit="1" customWidth="1"/>
    <col min="8" max="8" width="17.7109375" bestFit="1" customWidth="1"/>
    <col min="9" max="9" width="18.140625" bestFit="1" customWidth="1"/>
    <col min="10" max="10" width="16.85546875" customWidth="1"/>
    <col min="11" max="11" width="25" customWidth="1"/>
    <col min="12" max="12" width="29.7109375" bestFit="1" customWidth="1"/>
  </cols>
  <sheetData>
    <row r="1" spans="1:9" ht="15.75" thickBot="1" x14ac:dyDescent="0.3"/>
    <row r="2" spans="1:9" x14ac:dyDescent="0.25">
      <c r="A2" s="32" t="s">
        <v>59</v>
      </c>
      <c r="B2" s="33" t="s">
        <v>89</v>
      </c>
      <c r="C2" s="82" t="s">
        <v>163</v>
      </c>
    </row>
    <row r="3" spans="1:9" x14ac:dyDescent="0.25">
      <c r="A3" s="34"/>
      <c r="B3" s="35" t="s">
        <v>60</v>
      </c>
      <c r="C3" s="36" t="s">
        <v>131</v>
      </c>
    </row>
    <row r="4" spans="1:9" ht="15.75" thickBot="1" x14ac:dyDescent="0.3">
      <c r="A4" s="37"/>
      <c r="B4" s="38" t="s">
        <v>61</v>
      </c>
      <c r="C4" s="39" t="s">
        <v>62</v>
      </c>
    </row>
    <row r="5" spans="1:9" ht="15.75" thickBot="1" x14ac:dyDescent="0.3"/>
    <row r="6" spans="1:9" ht="25.5" customHeight="1" x14ac:dyDescent="0.25">
      <c r="A6" s="32" t="s">
        <v>63</v>
      </c>
      <c r="B6" s="72" t="s">
        <v>0</v>
      </c>
      <c r="C6" s="72" t="s">
        <v>10</v>
      </c>
      <c r="D6" s="40" t="s">
        <v>1</v>
      </c>
      <c r="E6" s="71" t="s">
        <v>3</v>
      </c>
      <c r="F6" s="72" t="s">
        <v>36</v>
      </c>
      <c r="G6" s="40" t="s">
        <v>4</v>
      </c>
      <c r="H6" s="40" t="s">
        <v>5</v>
      </c>
      <c r="I6" s="73" t="s">
        <v>50</v>
      </c>
    </row>
    <row r="7" spans="1:9" ht="21" customHeight="1" x14ac:dyDescent="0.25">
      <c r="A7" s="34">
        <v>1</v>
      </c>
      <c r="B7" s="31" t="s">
        <v>15</v>
      </c>
      <c r="C7" s="31" t="s">
        <v>16</v>
      </c>
      <c r="D7" s="31" t="s">
        <v>17</v>
      </c>
      <c r="E7" s="18" t="s">
        <v>22</v>
      </c>
      <c r="F7" s="19">
        <v>44211</v>
      </c>
      <c r="G7" s="18">
        <v>15927</v>
      </c>
      <c r="H7" s="18" t="s">
        <v>18</v>
      </c>
      <c r="I7" s="43">
        <v>44162</v>
      </c>
    </row>
    <row r="8" spans="1:9" ht="15.75" thickBot="1" x14ac:dyDescent="0.3">
      <c r="A8" s="37">
        <v>2</v>
      </c>
      <c r="B8" s="38"/>
      <c r="C8" s="38"/>
      <c r="D8" s="38"/>
      <c r="E8" s="38"/>
      <c r="F8" s="38"/>
      <c r="G8" s="38"/>
      <c r="H8" s="38"/>
      <c r="I8" s="39"/>
    </row>
    <row r="10" spans="1:9" ht="31.5" customHeight="1" x14ac:dyDescent="0.25">
      <c r="A10" t="s">
        <v>64</v>
      </c>
      <c r="B10" s="46" t="s">
        <v>68</v>
      </c>
      <c r="C10" s="46" t="s">
        <v>91</v>
      </c>
      <c r="D10" s="48" t="s">
        <v>69</v>
      </c>
      <c r="E10" s="48" t="s">
        <v>134</v>
      </c>
      <c r="F10" s="46" t="s">
        <v>135</v>
      </c>
    </row>
    <row r="11" spans="1:9" x14ac:dyDescent="0.25">
      <c r="B11" s="13" t="s">
        <v>196</v>
      </c>
      <c r="C11" s="49" t="s">
        <v>197</v>
      </c>
      <c r="D11" s="13" t="s">
        <v>25</v>
      </c>
      <c r="E11" s="13" t="s">
        <v>198</v>
      </c>
      <c r="F11" s="145" t="s">
        <v>136</v>
      </c>
      <c r="G11" s="45"/>
      <c r="H11" s="45"/>
      <c r="I11" s="45"/>
    </row>
    <row r="12" spans="1:9" x14ac:dyDescent="0.25">
      <c r="B12" s="13" t="s">
        <v>252</v>
      </c>
      <c r="C12" s="49" t="s">
        <v>92</v>
      </c>
      <c r="D12" s="13" t="s">
        <v>70</v>
      </c>
      <c r="E12" s="13"/>
      <c r="F12" s="146"/>
      <c r="G12" s="45"/>
      <c r="H12" s="45"/>
      <c r="I12" s="45"/>
    </row>
    <row r="13" spans="1:9" x14ac:dyDescent="0.25">
      <c r="B13" s="49" t="s">
        <v>253</v>
      </c>
      <c r="C13" s="49" t="s">
        <v>93</v>
      </c>
      <c r="D13" s="13" t="s">
        <v>27</v>
      </c>
      <c r="E13" s="13"/>
      <c r="F13" s="146"/>
      <c r="G13" s="45"/>
      <c r="H13" s="45"/>
      <c r="I13" s="45"/>
    </row>
    <row r="14" spans="1:9" x14ac:dyDescent="0.25">
      <c r="B14" s="13" t="s">
        <v>66</v>
      </c>
      <c r="C14" s="13" t="s">
        <v>78</v>
      </c>
      <c r="D14" s="13" t="s">
        <v>71</v>
      </c>
      <c r="E14" s="13"/>
      <c r="F14" s="146"/>
      <c r="G14" s="45"/>
      <c r="H14" s="45"/>
      <c r="I14" s="45"/>
    </row>
    <row r="15" spans="1:9" x14ac:dyDescent="0.25">
      <c r="B15" s="13" t="s">
        <v>67</v>
      </c>
      <c r="C15" s="13" t="s">
        <v>78</v>
      </c>
      <c r="D15" s="13" t="s">
        <v>79</v>
      </c>
      <c r="E15" s="13"/>
      <c r="F15" s="146"/>
      <c r="G15" s="45"/>
      <c r="H15" s="45"/>
      <c r="I15" s="45"/>
    </row>
    <row r="16" spans="1:9" x14ac:dyDescent="0.25">
      <c r="B16" s="13" t="s">
        <v>78</v>
      </c>
      <c r="C16" s="13" t="s">
        <v>78</v>
      </c>
      <c r="D16" s="13" t="s">
        <v>88</v>
      </c>
      <c r="E16" s="13"/>
      <c r="F16" s="146"/>
    </row>
    <row r="17" spans="2:6" x14ac:dyDescent="0.25">
      <c r="B17" s="13"/>
      <c r="C17" s="13"/>
      <c r="D17" s="13" t="s">
        <v>176</v>
      </c>
      <c r="E17" s="13"/>
      <c r="F17" s="147"/>
    </row>
    <row r="18" spans="2:6" x14ac:dyDescent="0.25">
      <c r="B18" s="125" t="s">
        <v>133</v>
      </c>
      <c r="C18" s="125"/>
      <c r="D18" s="13" t="s">
        <v>132</v>
      </c>
      <c r="E18" s="68"/>
    </row>
    <row r="20" spans="2:6" x14ac:dyDescent="0.25">
      <c r="B20" s="148" t="s">
        <v>189</v>
      </c>
      <c r="C20" s="148"/>
      <c r="D20" s="148"/>
      <c r="E20" s="148"/>
      <c r="F20" s="45"/>
    </row>
    <row r="21" spans="2:6" x14ac:dyDescent="0.25">
      <c r="B21" s="45"/>
      <c r="C21" s="45"/>
      <c r="D21" s="45"/>
      <c r="E21" s="45"/>
      <c r="F21" s="45"/>
    </row>
    <row r="22" spans="2:6" x14ac:dyDescent="0.25">
      <c r="B22" s="45"/>
      <c r="C22" s="45"/>
      <c r="D22" s="45"/>
      <c r="E22" s="45"/>
      <c r="F22" s="45"/>
    </row>
    <row r="23" spans="2:6" x14ac:dyDescent="0.25">
      <c r="C23" s="45"/>
      <c r="D23" s="45"/>
      <c r="E23" s="45"/>
      <c r="F23" s="45"/>
    </row>
  </sheetData>
  <mergeCells count="3">
    <mergeCell ref="B18:C18"/>
    <mergeCell ref="F11:F17"/>
    <mergeCell ref="B20:E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90" zoomScaleNormal="90" workbookViewId="0">
      <selection activeCell="B18" sqref="B18:E18"/>
    </sheetView>
  </sheetViews>
  <sheetFormatPr defaultRowHeight="15" x14ac:dyDescent="0.25"/>
  <cols>
    <col min="1" max="1" width="16.5703125" customWidth="1"/>
    <col min="2" max="2" width="14.140625" customWidth="1"/>
    <col min="3" max="3" width="18" customWidth="1"/>
    <col min="4" max="4" width="13.85546875" customWidth="1"/>
    <col min="5" max="5" width="20.85546875" bestFit="1" customWidth="1"/>
    <col min="6" max="6" width="16.7109375" bestFit="1" customWidth="1"/>
    <col min="7" max="7" width="16.140625" bestFit="1" customWidth="1"/>
    <col min="8" max="8" width="17.7109375" bestFit="1" customWidth="1"/>
    <col min="9" max="9" width="18.140625" bestFit="1" customWidth="1"/>
    <col min="10" max="10" width="20.85546875" bestFit="1" customWidth="1"/>
    <col min="11" max="11" width="9.140625" customWidth="1"/>
    <col min="12" max="12" width="20.85546875" bestFit="1" customWidth="1"/>
  </cols>
  <sheetData>
    <row r="1" spans="1:12" ht="15.75" thickBot="1" x14ac:dyDescent="0.3"/>
    <row r="2" spans="1:12" x14ac:dyDescent="0.25">
      <c r="A2" s="32" t="s">
        <v>59</v>
      </c>
      <c r="B2" s="33" t="s">
        <v>89</v>
      </c>
      <c r="C2" s="82" t="s">
        <v>163</v>
      </c>
    </row>
    <row r="3" spans="1:12" x14ac:dyDescent="0.25">
      <c r="A3" s="34"/>
      <c r="B3" s="35" t="s">
        <v>60</v>
      </c>
      <c r="C3" s="36" t="s">
        <v>96</v>
      </c>
    </row>
    <row r="4" spans="1:12" ht="15.75" thickBot="1" x14ac:dyDescent="0.3">
      <c r="A4" s="37"/>
      <c r="B4" s="38" t="s">
        <v>61</v>
      </c>
      <c r="C4" s="39" t="s">
        <v>62</v>
      </c>
    </row>
    <row r="5" spans="1:12" ht="15.75" thickBot="1" x14ac:dyDescent="0.3"/>
    <row r="6" spans="1:12" ht="24" customHeight="1" x14ac:dyDescent="0.25">
      <c r="A6" s="32" t="s">
        <v>63</v>
      </c>
      <c r="B6" s="72" t="s">
        <v>0</v>
      </c>
      <c r="C6" s="72" t="s">
        <v>10</v>
      </c>
      <c r="D6" s="40" t="s">
        <v>1</v>
      </c>
      <c r="E6" s="71" t="s">
        <v>3</v>
      </c>
      <c r="F6" s="72" t="s">
        <v>36</v>
      </c>
      <c r="G6" s="40" t="s">
        <v>4</v>
      </c>
      <c r="H6" s="40" t="s">
        <v>5</v>
      </c>
      <c r="I6" s="73" t="s">
        <v>50</v>
      </c>
    </row>
    <row r="7" spans="1:12" ht="21" customHeight="1" x14ac:dyDescent="0.25">
      <c r="A7" s="34">
        <v>1</v>
      </c>
      <c r="B7" s="31" t="s">
        <v>15</v>
      </c>
      <c r="C7" s="31" t="s">
        <v>16</v>
      </c>
      <c r="D7" s="31" t="s">
        <v>17</v>
      </c>
      <c r="E7" s="18" t="s">
        <v>22</v>
      </c>
      <c r="F7" s="19">
        <v>44211</v>
      </c>
      <c r="G7" s="18">
        <v>15927</v>
      </c>
      <c r="H7" s="18" t="s">
        <v>18</v>
      </c>
      <c r="I7" s="43">
        <v>44162</v>
      </c>
    </row>
    <row r="8" spans="1:12" ht="15.75" thickBot="1" x14ac:dyDescent="0.3">
      <c r="A8" s="37">
        <v>2</v>
      </c>
      <c r="B8" s="38"/>
      <c r="C8" s="38"/>
      <c r="D8" s="38"/>
      <c r="E8" s="38"/>
      <c r="F8" s="38"/>
      <c r="G8" s="38"/>
      <c r="H8" s="38"/>
      <c r="I8" s="39"/>
    </row>
    <row r="10" spans="1:12" ht="31.5" customHeight="1" x14ac:dyDescent="0.25">
      <c r="A10" s="11" t="s">
        <v>64</v>
      </c>
      <c r="B10" s="46" t="s">
        <v>68</v>
      </c>
      <c r="C10" s="47" t="s">
        <v>91</v>
      </c>
      <c r="D10" s="48" t="s">
        <v>69</v>
      </c>
      <c r="E10" s="46" t="s">
        <v>134</v>
      </c>
      <c r="F10" s="48" t="s">
        <v>72</v>
      </c>
      <c r="G10" s="46" t="s">
        <v>159</v>
      </c>
      <c r="H10" s="55" t="s">
        <v>178</v>
      </c>
      <c r="I10" s="55" t="s">
        <v>179</v>
      </c>
      <c r="J10" s="47" t="s">
        <v>116</v>
      </c>
      <c r="K10" s="55" t="s">
        <v>37</v>
      </c>
      <c r="L10" s="55" t="s">
        <v>82</v>
      </c>
    </row>
    <row r="11" spans="1:12" x14ac:dyDescent="0.25">
      <c r="B11" s="13" t="s">
        <v>196</v>
      </c>
      <c r="C11" s="49" t="s">
        <v>197</v>
      </c>
      <c r="D11" s="13" t="s">
        <v>25</v>
      </c>
      <c r="E11" s="79" t="str">
        <f>'Entry-Prodn head'!E11</f>
        <v>29.11.2021</v>
      </c>
      <c r="F11" s="13" t="s">
        <v>153</v>
      </c>
      <c r="G11" s="85" t="s">
        <v>193</v>
      </c>
      <c r="H11" s="51">
        <v>0</v>
      </c>
      <c r="I11" s="51">
        <v>0</v>
      </c>
      <c r="J11" s="51">
        <f>I11-H11</f>
        <v>0</v>
      </c>
      <c r="K11" s="76" t="e">
        <f>G11-E11</f>
        <v>#VALUE!</v>
      </c>
      <c r="L11" s="2" t="s">
        <v>83</v>
      </c>
    </row>
    <row r="12" spans="1:12" x14ac:dyDescent="0.25">
      <c r="B12" s="84" t="s">
        <v>196</v>
      </c>
      <c r="C12" s="49" t="s">
        <v>199</v>
      </c>
      <c r="D12" s="12" t="s">
        <v>70</v>
      </c>
      <c r="E12" s="79"/>
      <c r="F12" s="12" t="s">
        <v>154</v>
      </c>
      <c r="G12" s="85" t="s">
        <v>193</v>
      </c>
      <c r="H12" s="51">
        <v>0</v>
      </c>
      <c r="I12" s="51">
        <v>0</v>
      </c>
      <c r="J12" s="51">
        <f>I12-H12</f>
        <v>0</v>
      </c>
      <c r="K12" s="76" t="e">
        <f t="shared" ref="K12:K17" si="0">G12-E12</f>
        <v>#VALUE!</v>
      </c>
      <c r="L12" s="2" t="s">
        <v>83</v>
      </c>
    </row>
    <row r="13" spans="1:12" x14ac:dyDescent="0.25">
      <c r="B13" s="49" t="s">
        <v>65</v>
      </c>
      <c r="C13" s="49" t="s">
        <v>93</v>
      </c>
      <c r="D13" s="12" t="s">
        <v>27</v>
      </c>
      <c r="E13" s="79"/>
      <c r="F13" s="12" t="s">
        <v>155</v>
      </c>
      <c r="G13" s="85" t="s">
        <v>193</v>
      </c>
      <c r="H13" s="51">
        <v>0</v>
      </c>
      <c r="I13" s="51">
        <v>0</v>
      </c>
      <c r="J13" s="51">
        <f t="shared" ref="J13:J17" si="1">I13-H13</f>
        <v>0</v>
      </c>
      <c r="K13" s="76" t="e">
        <f t="shared" si="0"/>
        <v>#VALUE!</v>
      </c>
      <c r="L13" s="2" t="s">
        <v>84</v>
      </c>
    </row>
    <row r="14" spans="1:12" x14ac:dyDescent="0.25">
      <c r="B14" s="12" t="s">
        <v>66</v>
      </c>
      <c r="C14" s="12" t="s">
        <v>78</v>
      </c>
      <c r="D14" s="12" t="s">
        <v>71</v>
      </c>
      <c r="E14" s="79"/>
      <c r="F14" s="12" t="s">
        <v>156</v>
      </c>
      <c r="G14" s="85" t="s">
        <v>193</v>
      </c>
      <c r="H14" s="51">
        <v>0</v>
      </c>
      <c r="I14" s="51">
        <v>0</v>
      </c>
      <c r="J14" s="51">
        <f t="shared" si="1"/>
        <v>0</v>
      </c>
      <c r="K14" s="76" t="e">
        <f t="shared" si="0"/>
        <v>#VALUE!</v>
      </c>
      <c r="L14" s="2" t="s">
        <v>85</v>
      </c>
    </row>
    <row r="15" spans="1:12" x14ac:dyDescent="0.25">
      <c r="B15" s="12" t="s">
        <v>67</v>
      </c>
      <c r="C15" s="12" t="s">
        <v>78</v>
      </c>
      <c r="D15" s="12" t="s">
        <v>79</v>
      </c>
      <c r="E15" s="79"/>
      <c r="F15" s="12" t="s">
        <v>157</v>
      </c>
      <c r="G15" s="85" t="s">
        <v>193</v>
      </c>
      <c r="H15" s="51">
        <v>0</v>
      </c>
      <c r="I15" s="51">
        <v>0</v>
      </c>
      <c r="J15" s="51">
        <f t="shared" si="1"/>
        <v>0</v>
      </c>
      <c r="K15" s="76" t="e">
        <f t="shared" si="0"/>
        <v>#VALUE!</v>
      </c>
      <c r="L15" s="2" t="s">
        <v>86</v>
      </c>
    </row>
    <row r="16" spans="1:12" x14ac:dyDescent="0.25">
      <c r="B16" s="12" t="s">
        <v>78</v>
      </c>
      <c r="C16" s="12" t="s">
        <v>78</v>
      </c>
      <c r="D16" s="12" t="s">
        <v>88</v>
      </c>
      <c r="E16" s="79"/>
      <c r="F16" s="12" t="s">
        <v>78</v>
      </c>
      <c r="G16" s="12" t="s">
        <v>78</v>
      </c>
      <c r="H16" s="12" t="s">
        <v>78</v>
      </c>
      <c r="I16" s="12" t="s">
        <v>78</v>
      </c>
      <c r="J16" s="13" t="s">
        <v>78</v>
      </c>
      <c r="K16" s="76" t="e">
        <f t="shared" si="0"/>
        <v>#VALUE!</v>
      </c>
      <c r="L16" s="53" t="s">
        <v>88</v>
      </c>
    </row>
    <row r="17" spans="2:12" x14ac:dyDescent="0.25">
      <c r="B17" s="12" t="s">
        <v>87</v>
      </c>
      <c r="C17" s="12" t="s">
        <v>78</v>
      </c>
      <c r="D17" s="12" t="s">
        <v>71</v>
      </c>
      <c r="E17" s="79"/>
      <c r="F17" s="12" t="s">
        <v>158</v>
      </c>
      <c r="G17" s="85" t="s">
        <v>193</v>
      </c>
      <c r="H17" s="51">
        <v>0</v>
      </c>
      <c r="I17" s="51">
        <v>0</v>
      </c>
      <c r="J17" s="51">
        <f t="shared" si="1"/>
        <v>0</v>
      </c>
      <c r="K17" s="76" t="e">
        <f t="shared" si="0"/>
        <v>#VALUE!</v>
      </c>
      <c r="L17" s="2"/>
    </row>
    <row r="18" spans="2:12" ht="26.25" customHeight="1" x14ac:dyDescent="0.25">
      <c r="B18" s="149" t="s">
        <v>182</v>
      </c>
      <c r="C18" s="149"/>
      <c r="D18" s="149"/>
      <c r="E18" s="149"/>
      <c r="J18" s="61" t="s">
        <v>117</v>
      </c>
    </row>
    <row r="20" spans="2:12" x14ac:dyDescent="0.25">
      <c r="B20" s="148" t="s">
        <v>190</v>
      </c>
      <c r="C20" s="148"/>
      <c r="D20" s="148"/>
      <c r="E20" s="148"/>
      <c r="F20" s="148"/>
      <c r="G20" s="148"/>
      <c r="H20" s="148"/>
      <c r="I20" s="148"/>
    </row>
    <row r="21" spans="2:12" x14ac:dyDescent="0.25">
      <c r="B21" t="s">
        <v>201</v>
      </c>
    </row>
    <row r="22" spans="2:12" x14ac:dyDescent="0.25">
      <c r="B22" t="s">
        <v>200</v>
      </c>
    </row>
  </sheetData>
  <mergeCells count="2">
    <mergeCell ref="B20:I20"/>
    <mergeCell ref="B18:E18"/>
  </mergeCells>
  <hyperlinks>
    <hyperlink ref="E11" location="'Entry-Prodn head'!E11" display="'Entry-Prodn head'!E11"/>
  </hyperlinks>
  <pageMargins left="0.7" right="0.7" top="0.75" bottom="0.75" header="0.3" footer="0.3"/>
  <pageSetup paperSize="9" orientation="portrait" verticalDpi="0" r:id="rId1"/>
  <ignoredErrors>
    <ignoredError sqref="K12:K1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zoomScaleNormal="100" workbookViewId="0">
      <selection activeCell="D30" sqref="D30"/>
    </sheetView>
  </sheetViews>
  <sheetFormatPr defaultRowHeight="15" x14ac:dyDescent="0.25"/>
  <cols>
    <col min="1" max="1" width="15.140625" customWidth="1"/>
    <col min="2" max="2" width="11.7109375" customWidth="1"/>
    <col min="3" max="3" width="18.28515625" bestFit="1" customWidth="1"/>
    <col min="4" max="4" width="19.42578125" bestFit="1" customWidth="1"/>
    <col min="5" max="5" width="15.140625" customWidth="1"/>
    <col min="6" max="6" width="12.85546875" customWidth="1"/>
    <col min="7" max="7" width="14.5703125" customWidth="1"/>
    <col min="8" max="8" width="17.7109375" bestFit="1" customWidth="1"/>
    <col min="9" max="9" width="15.42578125" customWidth="1"/>
  </cols>
  <sheetData>
    <row r="1" spans="1:9" ht="15.75" thickBot="1" x14ac:dyDescent="0.3"/>
    <row r="2" spans="1:9" x14ac:dyDescent="0.25">
      <c r="A2" s="32" t="s">
        <v>59</v>
      </c>
      <c r="B2" s="33" t="s">
        <v>89</v>
      </c>
      <c r="C2" t="s">
        <v>163</v>
      </c>
    </row>
    <row r="3" spans="1:9" x14ac:dyDescent="0.25">
      <c r="A3" s="34"/>
      <c r="B3" s="35" t="s">
        <v>60</v>
      </c>
      <c r="C3" s="36" t="s">
        <v>97</v>
      </c>
    </row>
    <row r="4" spans="1:9" ht="15.75" thickBot="1" x14ac:dyDescent="0.3">
      <c r="A4" s="37"/>
      <c r="B4" s="38" t="s">
        <v>61</v>
      </c>
      <c r="C4" s="39" t="s">
        <v>62</v>
      </c>
    </row>
    <row r="5" spans="1:9" ht="15.75" thickBot="1" x14ac:dyDescent="0.3"/>
    <row r="6" spans="1:9" ht="25.5" customHeight="1" x14ac:dyDescent="0.25">
      <c r="A6" s="32" t="s">
        <v>63</v>
      </c>
      <c r="B6" s="40" t="s">
        <v>0</v>
      </c>
      <c r="C6" s="40" t="s">
        <v>10</v>
      </c>
      <c r="D6" s="40" t="s">
        <v>1</v>
      </c>
      <c r="E6" s="41" t="s">
        <v>3</v>
      </c>
      <c r="F6" s="40" t="s">
        <v>36</v>
      </c>
      <c r="G6" s="40" t="s">
        <v>4</v>
      </c>
      <c r="H6" s="40" t="s">
        <v>5</v>
      </c>
      <c r="I6" s="42" t="s">
        <v>50</v>
      </c>
    </row>
    <row r="7" spans="1:9" ht="21.75" customHeight="1" x14ac:dyDescent="0.25">
      <c r="A7" s="34">
        <v>1</v>
      </c>
      <c r="B7" s="31" t="s">
        <v>15</v>
      </c>
      <c r="C7" s="31" t="s">
        <v>16</v>
      </c>
      <c r="D7" s="31" t="s">
        <v>17</v>
      </c>
      <c r="E7" s="18" t="s">
        <v>22</v>
      </c>
      <c r="F7" s="19">
        <v>44211</v>
      </c>
      <c r="G7" s="18">
        <v>15927</v>
      </c>
      <c r="H7" s="18" t="s">
        <v>18</v>
      </c>
      <c r="I7" s="43">
        <v>44162</v>
      </c>
    </row>
    <row r="8" spans="1:9" ht="15.75" thickBot="1" x14ac:dyDescent="0.3">
      <c r="A8" s="37">
        <v>2</v>
      </c>
      <c r="B8" s="38"/>
      <c r="C8" s="38"/>
      <c r="D8" s="38"/>
      <c r="E8" s="38"/>
      <c r="F8" s="38"/>
      <c r="G8" s="38"/>
      <c r="H8" s="38"/>
      <c r="I8" s="39"/>
    </row>
    <row r="9" spans="1:9" x14ac:dyDescent="0.25">
      <c r="A9" s="35"/>
      <c r="B9" s="35"/>
      <c r="C9" s="35"/>
      <c r="D9" s="35"/>
      <c r="E9" s="35"/>
      <c r="F9" s="35"/>
      <c r="G9" s="35"/>
      <c r="H9" s="35"/>
      <c r="I9" s="35"/>
    </row>
    <row r="10" spans="1:9" x14ac:dyDescent="0.25">
      <c r="A10" s="35"/>
      <c r="B10" s="35"/>
      <c r="C10" s="35"/>
      <c r="D10" s="35"/>
      <c r="E10" s="35"/>
      <c r="F10" s="35"/>
      <c r="G10" s="35"/>
      <c r="H10" s="35"/>
      <c r="I10" s="35"/>
    </row>
    <row r="11" spans="1:9" x14ac:dyDescent="0.25">
      <c r="A11" s="35"/>
      <c r="B11" s="35"/>
      <c r="C11" s="35"/>
      <c r="D11" s="35"/>
      <c r="E11" s="35"/>
      <c r="F11" s="35"/>
      <c r="G11" s="35"/>
      <c r="H11" s="35"/>
      <c r="I11" s="35"/>
    </row>
    <row r="12" spans="1:9" ht="30" x14ac:dyDescent="0.25">
      <c r="A12" t="s">
        <v>64</v>
      </c>
      <c r="B12" s="46" t="s">
        <v>68</v>
      </c>
      <c r="C12" s="47" t="s">
        <v>91</v>
      </c>
      <c r="D12" s="48" t="s">
        <v>69</v>
      </c>
      <c r="E12" s="48" t="s">
        <v>90</v>
      </c>
      <c r="F12" s="57" t="s">
        <v>81</v>
      </c>
      <c r="G12" s="48" t="s">
        <v>48</v>
      </c>
      <c r="H12" s="48" t="s">
        <v>73</v>
      </c>
    </row>
    <row r="13" spans="1:9" ht="15" customHeight="1" x14ac:dyDescent="0.25">
      <c r="B13" s="74" t="s">
        <v>65</v>
      </c>
      <c r="C13" s="49" t="s">
        <v>92</v>
      </c>
      <c r="D13" s="13" t="s">
        <v>70</v>
      </c>
      <c r="E13" s="12" t="s">
        <v>74</v>
      </c>
      <c r="F13" s="2" t="s">
        <v>86</v>
      </c>
      <c r="G13" s="64"/>
      <c r="H13" s="150" t="s">
        <v>107</v>
      </c>
    </row>
    <row r="14" spans="1:9" x14ac:dyDescent="0.25">
      <c r="B14" s="74" t="s">
        <v>65</v>
      </c>
      <c r="C14" s="49" t="s">
        <v>92</v>
      </c>
      <c r="D14" s="13" t="s">
        <v>27</v>
      </c>
      <c r="E14" s="12" t="s">
        <v>75</v>
      </c>
      <c r="F14" s="2" t="s">
        <v>94</v>
      </c>
      <c r="G14" s="64"/>
      <c r="H14" s="151"/>
    </row>
    <row r="15" spans="1:9" ht="30" x14ac:dyDescent="0.25">
      <c r="B15" s="49" t="s">
        <v>65</v>
      </c>
      <c r="C15" s="49" t="s">
        <v>93</v>
      </c>
      <c r="D15" s="13" t="s">
        <v>71</v>
      </c>
      <c r="E15" s="12" t="s">
        <v>75</v>
      </c>
      <c r="F15" s="52" t="s">
        <v>95</v>
      </c>
      <c r="G15" s="64"/>
      <c r="H15" s="151"/>
    </row>
    <row r="16" spans="1:9" x14ac:dyDescent="0.25">
      <c r="B16" s="13" t="s">
        <v>66</v>
      </c>
      <c r="C16" s="13" t="s">
        <v>78</v>
      </c>
      <c r="D16" s="13" t="s">
        <v>79</v>
      </c>
      <c r="E16" s="12" t="s">
        <v>74</v>
      </c>
      <c r="F16" s="2" t="s">
        <v>88</v>
      </c>
      <c r="G16" s="64"/>
      <c r="H16" s="151"/>
    </row>
    <row r="17" spans="2:9" x14ac:dyDescent="0.25">
      <c r="B17" s="13" t="s">
        <v>78</v>
      </c>
      <c r="C17" s="13" t="s">
        <v>78</v>
      </c>
      <c r="D17" s="13" t="s">
        <v>88</v>
      </c>
      <c r="E17" s="12" t="s">
        <v>78</v>
      </c>
      <c r="F17" s="2"/>
      <c r="G17" s="64"/>
      <c r="H17" s="151"/>
    </row>
    <row r="18" spans="2:9" x14ac:dyDescent="0.25">
      <c r="B18" s="13" t="s">
        <v>87</v>
      </c>
      <c r="C18" s="13" t="s">
        <v>78</v>
      </c>
      <c r="D18" s="13" t="s">
        <v>71</v>
      </c>
      <c r="E18" s="12" t="s">
        <v>78</v>
      </c>
      <c r="F18" s="2"/>
      <c r="G18" s="64"/>
      <c r="H18" s="152"/>
    </row>
    <row r="19" spans="2:9" ht="30.75" customHeight="1" x14ac:dyDescent="0.25">
      <c r="B19" s="153" t="s">
        <v>183</v>
      </c>
      <c r="C19" s="153"/>
      <c r="D19" s="153"/>
    </row>
    <row r="21" spans="2:9" x14ac:dyDescent="0.25">
      <c r="B21" s="148" t="s">
        <v>180</v>
      </c>
      <c r="C21" s="148"/>
      <c r="D21" s="148"/>
      <c r="E21" s="148"/>
      <c r="F21" s="148"/>
      <c r="G21" s="148"/>
      <c r="H21" s="148"/>
      <c r="I21" s="148"/>
    </row>
    <row r="22" spans="2:9" x14ac:dyDescent="0.25">
      <c r="B22" s="75" t="s">
        <v>195</v>
      </c>
      <c r="C22" s="83"/>
      <c r="D22" s="83"/>
      <c r="E22" s="83"/>
      <c r="F22" s="83"/>
      <c r="G22" s="83"/>
      <c r="H22" s="83"/>
      <c r="I22" s="83"/>
    </row>
    <row r="23" spans="2:9" x14ac:dyDescent="0.25">
      <c r="B23" s="75" t="s">
        <v>191</v>
      </c>
      <c r="C23" s="75"/>
      <c r="D23" s="75"/>
      <c r="E23" s="75"/>
      <c r="F23" s="75"/>
      <c r="G23" s="75"/>
      <c r="H23" s="75"/>
      <c r="I23" s="75"/>
    </row>
    <row r="24" spans="2:9" x14ac:dyDescent="0.25">
      <c r="B24" s="148" t="s">
        <v>101</v>
      </c>
      <c r="C24" s="148"/>
      <c r="D24" s="148"/>
      <c r="E24" s="148"/>
      <c r="F24" s="148"/>
      <c r="G24" s="148"/>
      <c r="H24" s="148"/>
      <c r="I24" s="148"/>
    </row>
    <row r="26" spans="2:9" ht="30" x14ac:dyDescent="0.25">
      <c r="B26" s="46" t="s">
        <v>68</v>
      </c>
      <c r="C26" s="47" t="s">
        <v>91</v>
      </c>
      <c r="D26" s="46" t="s">
        <v>102</v>
      </c>
      <c r="E26" s="48" t="s">
        <v>90</v>
      </c>
      <c r="F26" s="57" t="s">
        <v>81</v>
      </c>
      <c r="G26" s="48" t="s">
        <v>48</v>
      </c>
      <c r="H26" s="48" t="s">
        <v>73</v>
      </c>
    </row>
    <row r="27" spans="2:9" ht="15" customHeight="1" x14ac:dyDescent="0.25">
      <c r="B27" s="13" t="s">
        <v>65</v>
      </c>
      <c r="C27" s="49" t="s">
        <v>92</v>
      </c>
      <c r="D27" s="49" t="s">
        <v>103</v>
      </c>
      <c r="E27" s="13" t="s">
        <v>74</v>
      </c>
      <c r="F27" s="2" t="s">
        <v>86</v>
      </c>
      <c r="G27" s="64"/>
      <c r="H27" s="88"/>
    </row>
    <row r="28" spans="2:9" x14ac:dyDescent="0.25">
      <c r="B28" s="49" t="s">
        <v>65</v>
      </c>
      <c r="C28" s="49" t="s">
        <v>93</v>
      </c>
      <c r="D28" s="49" t="s">
        <v>104</v>
      </c>
      <c r="E28" s="13" t="s">
        <v>75</v>
      </c>
      <c r="F28" s="2" t="s">
        <v>94</v>
      </c>
      <c r="G28" s="64"/>
      <c r="H28" s="88"/>
    </row>
    <row r="29" spans="2:9" ht="30" x14ac:dyDescent="0.25">
      <c r="B29" s="13" t="s">
        <v>66</v>
      </c>
      <c r="C29" s="13" t="s">
        <v>78</v>
      </c>
      <c r="D29" s="49" t="s">
        <v>105</v>
      </c>
      <c r="E29" s="13" t="s">
        <v>109</v>
      </c>
      <c r="F29" s="52" t="s">
        <v>95</v>
      </c>
      <c r="G29" s="64"/>
      <c r="H29" s="88"/>
    </row>
    <row r="30" spans="2:9" x14ac:dyDescent="0.25">
      <c r="B30" s="13" t="s">
        <v>67</v>
      </c>
      <c r="C30" s="13" t="s">
        <v>78</v>
      </c>
      <c r="D30" s="49" t="s">
        <v>28</v>
      </c>
      <c r="E30" s="13" t="s">
        <v>122</v>
      </c>
      <c r="F30" s="2" t="s">
        <v>88</v>
      </c>
      <c r="G30" s="64"/>
      <c r="H30" s="88"/>
    </row>
    <row r="31" spans="2:9" x14ac:dyDescent="0.25">
      <c r="B31" s="13" t="s">
        <v>78</v>
      </c>
      <c r="C31" s="13" t="s">
        <v>78</v>
      </c>
      <c r="D31" s="49" t="s">
        <v>88</v>
      </c>
      <c r="E31" s="13" t="s">
        <v>88</v>
      </c>
      <c r="F31" s="2"/>
      <c r="G31" s="64"/>
      <c r="H31" s="88"/>
    </row>
    <row r="32" spans="2:9" x14ac:dyDescent="0.25">
      <c r="B32" s="13" t="s">
        <v>87</v>
      </c>
      <c r="C32" s="13" t="s">
        <v>78</v>
      </c>
      <c r="D32" s="49"/>
      <c r="E32" s="13" t="s">
        <v>78</v>
      </c>
      <c r="F32" s="2"/>
      <c r="G32" s="64"/>
      <c r="H32" s="88"/>
    </row>
    <row r="33" spans="2:9" x14ac:dyDescent="0.25">
      <c r="B33" s="154" t="s">
        <v>106</v>
      </c>
      <c r="C33" s="154"/>
    </row>
    <row r="35" spans="2:9" x14ac:dyDescent="0.25">
      <c r="B35" s="148" t="s">
        <v>108</v>
      </c>
      <c r="C35" s="148"/>
      <c r="D35" s="148"/>
      <c r="E35" s="148"/>
      <c r="F35" s="148"/>
      <c r="G35" s="148"/>
      <c r="H35" s="148"/>
      <c r="I35" s="148"/>
    </row>
    <row r="36" spans="2:9" x14ac:dyDescent="0.25">
      <c r="B36" s="148" t="s">
        <v>111</v>
      </c>
      <c r="C36" s="148"/>
      <c r="D36" s="148"/>
      <c r="E36" s="148"/>
      <c r="F36" s="148"/>
      <c r="G36" s="148"/>
      <c r="H36" s="148"/>
      <c r="I36" s="148"/>
    </row>
    <row r="37" spans="2:9" x14ac:dyDescent="0.25">
      <c r="B37" s="148" t="s">
        <v>110</v>
      </c>
      <c r="C37" s="148"/>
      <c r="D37" s="148"/>
      <c r="E37" s="148"/>
      <c r="F37" s="148"/>
      <c r="G37" s="148"/>
      <c r="H37" s="148"/>
      <c r="I37" s="148"/>
    </row>
    <row r="38" spans="2:9" x14ac:dyDescent="0.25">
      <c r="B38" s="148" t="s">
        <v>181</v>
      </c>
      <c r="C38" s="148"/>
      <c r="D38" s="148"/>
      <c r="E38" s="148"/>
      <c r="F38" s="148"/>
      <c r="G38" s="148"/>
      <c r="H38" s="148"/>
      <c r="I38" s="148"/>
    </row>
  </sheetData>
  <mergeCells count="9">
    <mergeCell ref="H13:H18"/>
    <mergeCell ref="B38:I38"/>
    <mergeCell ref="B35:I35"/>
    <mergeCell ref="B36:I36"/>
    <mergeCell ref="B37:I37"/>
    <mergeCell ref="B19:D19"/>
    <mergeCell ref="B21:I21"/>
    <mergeCell ref="B33:C33"/>
    <mergeCell ref="B24:I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3" workbookViewId="0">
      <selection activeCell="B27" sqref="B27"/>
    </sheetView>
  </sheetViews>
  <sheetFormatPr defaultRowHeight="15" x14ac:dyDescent="0.25"/>
  <cols>
    <col min="1" max="1" width="14" bestFit="1" customWidth="1"/>
    <col min="2" max="2" width="11.140625" bestFit="1" customWidth="1"/>
    <col min="3" max="3" width="18.28515625" bestFit="1" customWidth="1"/>
    <col min="4" max="4" width="11.42578125" customWidth="1"/>
    <col min="5" max="5" width="10.42578125" customWidth="1"/>
    <col min="6" max="6" width="13.28515625" customWidth="1"/>
    <col min="7" max="7" width="13.7109375" customWidth="1"/>
    <col min="8" max="8" width="17.7109375" bestFit="1" customWidth="1"/>
    <col min="9" max="9" width="11.5703125" customWidth="1"/>
    <col min="10" max="10" width="20.85546875" bestFit="1" customWidth="1"/>
    <col min="11" max="11" width="13.140625" customWidth="1"/>
    <col min="12" max="12" width="13.7109375" customWidth="1"/>
    <col min="13" max="13" width="11.28515625" customWidth="1"/>
  </cols>
  <sheetData>
    <row r="1" spans="1:14" ht="15.75" thickBot="1" x14ac:dyDescent="0.3"/>
    <row r="2" spans="1:14" x14ac:dyDescent="0.25">
      <c r="A2" s="32" t="s">
        <v>59</v>
      </c>
      <c r="B2" s="33" t="s">
        <v>89</v>
      </c>
      <c r="C2" s="62" t="s">
        <v>121</v>
      </c>
    </row>
    <row r="3" spans="1:14" x14ac:dyDescent="0.25">
      <c r="A3" s="34"/>
      <c r="B3" s="35" t="s">
        <v>60</v>
      </c>
      <c r="C3" s="36" t="s">
        <v>115</v>
      </c>
    </row>
    <row r="4" spans="1:14" ht="15.75" thickBot="1" x14ac:dyDescent="0.3">
      <c r="A4" s="37"/>
      <c r="B4" s="38" t="s">
        <v>61</v>
      </c>
      <c r="C4" s="39" t="s">
        <v>62</v>
      </c>
    </row>
    <row r="5" spans="1:14" ht="15.75" thickBot="1" x14ac:dyDescent="0.3"/>
    <row r="6" spans="1:14" ht="45.75" customHeight="1" x14ac:dyDescent="0.25">
      <c r="A6" s="32" t="s">
        <v>63</v>
      </c>
      <c r="B6" s="40" t="s">
        <v>0</v>
      </c>
      <c r="C6" s="40" t="s">
        <v>10</v>
      </c>
      <c r="D6" s="40" t="s">
        <v>1</v>
      </c>
      <c r="E6" s="41" t="s">
        <v>3</v>
      </c>
      <c r="F6" s="40" t="s">
        <v>36</v>
      </c>
      <c r="G6" s="40" t="s">
        <v>4</v>
      </c>
      <c r="H6" s="40" t="s">
        <v>5</v>
      </c>
      <c r="I6" s="42" t="s">
        <v>50</v>
      </c>
    </row>
    <row r="7" spans="1:14" ht="18" customHeight="1" x14ac:dyDescent="0.25">
      <c r="A7" s="34">
        <v>1</v>
      </c>
      <c r="B7" s="31" t="s">
        <v>15</v>
      </c>
      <c r="C7" s="31" t="s">
        <v>16</v>
      </c>
      <c r="D7" s="31" t="s">
        <v>17</v>
      </c>
      <c r="E7" s="18" t="s">
        <v>22</v>
      </c>
      <c r="F7" s="19">
        <v>44211</v>
      </c>
      <c r="G7" s="18">
        <v>15927</v>
      </c>
      <c r="H7" s="18" t="s">
        <v>18</v>
      </c>
      <c r="I7" s="43">
        <v>44162</v>
      </c>
    </row>
    <row r="8" spans="1:14" ht="19.5" customHeight="1" thickBot="1" x14ac:dyDescent="0.3">
      <c r="A8" s="37">
        <v>2</v>
      </c>
      <c r="B8" s="38"/>
      <c r="C8" s="38"/>
      <c r="D8" s="38"/>
      <c r="E8" s="38"/>
      <c r="F8" s="38"/>
      <c r="G8" s="38"/>
      <c r="H8" s="38"/>
      <c r="I8" s="39"/>
    </row>
    <row r="9" spans="1:14" x14ac:dyDescent="0.25">
      <c r="A9" s="35"/>
      <c r="B9" s="35"/>
      <c r="C9" s="35"/>
      <c r="D9" s="35"/>
      <c r="E9" s="35"/>
      <c r="F9" s="35"/>
      <c r="G9" s="35"/>
      <c r="H9" s="35"/>
      <c r="I9" s="35"/>
    </row>
    <row r="10" spans="1:14" x14ac:dyDescent="0.25">
      <c r="A10" s="35"/>
      <c r="B10" s="35"/>
      <c r="C10" s="35"/>
      <c r="D10" s="35"/>
      <c r="E10" s="35"/>
      <c r="F10" s="35"/>
      <c r="G10" s="35"/>
      <c r="H10" s="35"/>
      <c r="I10" s="35"/>
    </row>
    <row r="11" spans="1:14" x14ac:dyDescent="0.25">
      <c r="A11" s="35"/>
      <c r="B11" s="35"/>
      <c r="C11" s="35"/>
      <c r="D11" s="35"/>
      <c r="E11" s="35"/>
      <c r="F11" s="35"/>
      <c r="G11" s="35"/>
      <c r="H11" s="35"/>
      <c r="I11" s="35"/>
    </row>
    <row r="12" spans="1:14" ht="45" customHeight="1" x14ac:dyDescent="0.25">
      <c r="A12" s="11" t="s">
        <v>64</v>
      </c>
      <c r="B12" s="46" t="s">
        <v>68</v>
      </c>
      <c r="C12" s="47" t="s">
        <v>91</v>
      </c>
      <c r="D12" s="48" t="s">
        <v>69</v>
      </c>
      <c r="E12" s="48" t="s">
        <v>72</v>
      </c>
      <c r="F12" s="46" t="s">
        <v>134</v>
      </c>
      <c r="G12" s="48" t="s">
        <v>159</v>
      </c>
      <c r="H12" s="77" t="s">
        <v>178</v>
      </c>
      <c r="I12" s="55" t="s">
        <v>179</v>
      </c>
      <c r="J12" s="47" t="s">
        <v>116</v>
      </c>
      <c r="K12" s="55" t="s">
        <v>82</v>
      </c>
      <c r="L12" s="48" t="s">
        <v>90</v>
      </c>
      <c r="M12" s="57" t="s">
        <v>81</v>
      </c>
      <c r="N12" s="48" t="s">
        <v>73</v>
      </c>
    </row>
    <row r="13" spans="1:14" ht="15" customHeight="1" x14ac:dyDescent="0.25">
      <c r="B13" s="58" t="s">
        <v>65</v>
      </c>
      <c r="C13" s="59" t="s">
        <v>92</v>
      </c>
      <c r="D13" s="13" t="s">
        <v>31</v>
      </c>
      <c r="E13" s="13">
        <v>1</v>
      </c>
      <c r="F13" s="80" t="s">
        <v>160</v>
      </c>
      <c r="G13" s="50">
        <f ca="1">TODAY()</f>
        <v>44534</v>
      </c>
      <c r="H13" s="51">
        <v>0</v>
      </c>
      <c r="I13" s="51">
        <v>0</v>
      </c>
      <c r="J13" s="51">
        <f>I13-H13</f>
        <v>0</v>
      </c>
      <c r="K13" s="2" t="s">
        <v>83</v>
      </c>
      <c r="L13" s="74" t="s">
        <v>74</v>
      </c>
      <c r="M13" s="2" t="s">
        <v>86</v>
      </c>
      <c r="N13" s="88"/>
    </row>
    <row r="14" spans="1:14" x14ac:dyDescent="0.25">
      <c r="B14" s="59" t="s">
        <v>65</v>
      </c>
      <c r="C14" s="59" t="s">
        <v>93</v>
      </c>
      <c r="D14" s="13" t="s">
        <v>112</v>
      </c>
      <c r="E14" s="13">
        <v>2</v>
      </c>
      <c r="F14" s="80"/>
      <c r="G14" s="50">
        <f ca="1">TODAY()</f>
        <v>44534</v>
      </c>
      <c r="H14" s="51">
        <v>0</v>
      </c>
      <c r="I14" s="51">
        <v>0</v>
      </c>
      <c r="J14" s="51">
        <f t="shared" ref="J14:J18" si="0">I14-H14</f>
        <v>0</v>
      </c>
      <c r="K14" s="2" t="s">
        <v>83</v>
      </c>
      <c r="L14" s="74" t="s">
        <v>75</v>
      </c>
      <c r="M14" s="2" t="s">
        <v>94</v>
      </c>
      <c r="N14" s="88"/>
    </row>
    <row r="15" spans="1:14" ht="30" x14ac:dyDescent="0.25">
      <c r="B15" s="58" t="s">
        <v>66</v>
      </c>
      <c r="C15" s="58" t="s">
        <v>78</v>
      </c>
      <c r="D15" s="13" t="s">
        <v>113</v>
      </c>
      <c r="E15" s="13">
        <v>3</v>
      </c>
      <c r="F15" s="80"/>
      <c r="G15" s="50">
        <f ca="1">TODAY()</f>
        <v>44534</v>
      </c>
      <c r="H15" s="51">
        <v>0</v>
      </c>
      <c r="I15" s="51">
        <v>0</v>
      </c>
      <c r="J15" s="51">
        <f t="shared" si="0"/>
        <v>0</v>
      </c>
      <c r="K15" s="2" t="s">
        <v>84</v>
      </c>
      <c r="L15" s="74" t="s">
        <v>75</v>
      </c>
      <c r="M15" s="52" t="s">
        <v>95</v>
      </c>
      <c r="N15" s="88"/>
    </row>
    <row r="16" spans="1:14" x14ac:dyDescent="0.25">
      <c r="B16" s="58" t="s">
        <v>67</v>
      </c>
      <c r="C16" s="58" t="s">
        <v>78</v>
      </c>
      <c r="D16" s="13" t="s">
        <v>114</v>
      </c>
      <c r="E16" s="13" t="s">
        <v>80</v>
      </c>
      <c r="F16" s="80"/>
      <c r="G16" s="50">
        <f ca="1">TODAY()</f>
        <v>44534</v>
      </c>
      <c r="H16" s="51">
        <v>0</v>
      </c>
      <c r="I16" s="51">
        <v>0</v>
      </c>
      <c r="J16" s="51">
        <f t="shared" si="0"/>
        <v>0</v>
      </c>
      <c r="K16" s="2" t="s">
        <v>85</v>
      </c>
      <c r="L16" s="74" t="s">
        <v>74</v>
      </c>
      <c r="M16" s="2" t="s">
        <v>88</v>
      </c>
      <c r="N16" s="88"/>
    </row>
    <row r="17" spans="1:14" x14ac:dyDescent="0.25">
      <c r="B17" s="58" t="s">
        <v>78</v>
      </c>
      <c r="C17" s="58" t="s">
        <v>78</v>
      </c>
      <c r="D17" s="13" t="s">
        <v>88</v>
      </c>
      <c r="E17" s="13" t="s">
        <v>78</v>
      </c>
      <c r="F17" s="80"/>
      <c r="G17" s="13" t="s">
        <v>78</v>
      </c>
      <c r="H17" s="74" t="s">
        <v>78</v>
      </c>
      <c r="I17" s="74" t="s">
        <v>78</v>
      </c>
      <c r="J17" s="74" t="s">
        <v>78</v>
      </c>
      <c r="K17" s="2" t="s">
        <v>86</v>
      </c>
      <c r="L17" s="74" t="s">
        <v>78</v>
      </c>
      <c r="M17" s="2"/>
      <c r="N17" s="88"/>
    </row>
    <row r="18" spans="1:14" x14ac:dyDescent="0.25">
      <c r="B18" s="58" t="s">
        <v>87</v>
      </c>
      <c r="C18" s="58" t="s">
        <v>78</v>
      </c>
      <c r="D18" s="13"/>
      <c r="E18" s="13">
        <v>3</v>
      </c>
      <c r="F18" s="80"/>
      <c r="G18" s="50">
        <f ca="1">TODAY()</f>
        <v>44534</v>
      </c>
      <c r="H18" s="51">
        <v>0</v>
      </c>
      <c r="I18" s="51">
        <v>0</v>
      </c>
      <c r="J18" s="51">
        <f t="shared" si="0"/>
        <v>0</v>
      </c>
      <c r="K18" s="53" t="s">
        <v>88</v>
      </c>
      <c r="L18" s="74" t="s">
        <v>78</v>
      </c>
      <c r="M18" s="2"/>
      <c r="N18" s="88"/>
    </row>
    <row r="19" spans="1:14" ht="45" customHeight="1" x14ac:dyDescent="0.25">
      <c r="B19" s="156" t="s">
        <v>192</v>
      </c>
      <c r="C19" s="157"/>
      <c r="F19" s="78"/>
      <c r="I19" s="44"/>
      <c r="J19" s="63" t="s">
        <v>117</v>
      </c>
      <c r="K19" s="2"/>
    </row>
    <row r="21" spans="1:14" x14ac:dyDescent="0.25">
      <c r="B21" s="148" t="s">
        <v>118</v>
      </c>
      <c r="C21" s="148"/>
      <c r="D21" s="148"/>
      <c r="E21" s="148"/>
      <c r="F21" s="148"/>
      <c r="G21" s="148"/>
      <c r="H21" s="148"/>
      <c r="I21" s="148"/>
    </row>
    <row r="22" spans="1:14" x14ac:dyDescent="0.25">
      <c r="A22" s="54" t="s">
        <v>100</v>
      </c>
      <c r="B22" s="155" t="s">
        <v>98</v>
      </c>
      <c r="C22" s="155"/>
      <c r="D22" s="155"/>
      <c r="E22" s="155"/>
      <c r="F22" s="155"/>
      <c r="G22" s="155"/>
      <c r="H22" s="155"/>
      <c r="I22" s="155"/>
    </row>
    <row r="23" spans="1:14" x14ac:dyDescent="0.25">
      <c r="A23" s="54" t="s">
        <v>100</v>
      </c>
      <c r="B23" s="54" t="s">
        <v>99</v>
      </c>
      <c r="C23" s="54"/>
      <c r="D23" s="54"/>
      <c r="E23" s="54"/>
      <c r="F23" s="54"/>
      <c r="G23" s="54"/>
      <c r="H23" s="54"/>
      <c r="I23" s="54"/>
    </row>
    <row r="24" spans="1:14" x14ac:dyDescent="0.25">
      <c r="B24" t="s">
        <v>123</v>
      </c>
    </row>
    <row r="25" spans="1:14" x14ac:dyDescent="0.25">
      <c r="B25" s="148" t="s">
        <v>111</v>
      </c>
      <c r="C25" s="148"/>
      <c r="D25" s="148"/>
      <c r="E25" s="148"/>
      <c r="F25" s="148"/>
      <c r="G25" s="148"/>
      <c r="H25" s="148"/>
      <c r="I25" s="148"/>
    </row>
    <row r="26" spans="1:14" x14ac:dyDescent="0.25">
      <c r="B26" s="148" t="s">
        <v>110</v>
      </c>
      <c r="C26" s="148"/>
      <c r="D26" s="148"/>
      <c r="E26" s="148"/>
      <c r="F26" s="148"/>
      <c r="G26" s="148"/>
      <c r="H26" s="148"/>
      <c r="I26" s="148"/>
    </row>
    <row r="27" spans="1:14" x14ac:dyDescent="0.25">
      <c r="B27" t="s">
        <v>260</v>
      </c>
    </row>
    <row r="28" spans="1:14" x14ac:dyDescent="0.25">
      <c r="B28" t="s">
        <v>200</v>
      </c>
    </row>
  </sheetData>
  <mergeCells count="5">
    <mergeCell ref="B22:I22"/>
    <mergeCell ref="B25:I25"/>
    <mergeCell ref="B26:I26"/>
    <mergeCell ref="B19:C19"/>
    <mergeCell ref="B21:I21"/>
  </mergeCells>
  <hyperlinks>
    <hyperlink ref="F13" location="'Entry-Prodn head'!E11" display="'Entry-Prodn head'!E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workbookViewId="0">
      <selection activeCell="L13" sqref="L13"/>
    </sheetView>
  </sheetViews>
  <sheetFormatPr defaultRowHeight="15" x14ac:dyDescent="0.25"/>
  <cols>
    <col min="1" max="1" width="14" bestFit="1" customWidth="1"/>
    <col min="2" max="2" width="11.140625" bestFit="1" customWidth="1"/>
    <col min="3" max="3" width="11.7109375" customWidth="1"/>
    <col min="4" max="4" width="20.140625" customWidth="1"/>
    <col min="5" max="5" width="11.7109375" customWidth="1"/>
    <col min="6" max="6" width="10.42578125" customWidth="1"/>
    <col min="7" max="7" width="15.85546875" customWidth="1"/>
    <col min="8" max="8" width="17.7109375" bestFit="1" customWidth="1"/>
    <col min="9" max="9" width="11.28515625" customWidth="1"/>
    <col min="10" max="10" width="13.85546875" customWidth="1"/>
    <col min="11" max="11" width="12.7109375" customWidth="1"/>
    <col min="12" max="12" width="11.85546875" customWidth="1"/>
  </cols>
  <sheetData>
    <row r="1" spans="1:13" ht="15.75" thickBot="1" x14ac:dyDescent="0.3"/>
    <row r="2" spans="1:13" x14ac:dyDescent="0.25">
      <c r="A2" s="32" t="s">
        <v>59</v>
      </c>
      <c r="B2" s="33" t="s">
        <v>89</v>
      </c>
      <c r="C2" s="62" t="s">
        <v>124</v>
      </c>
    </row>
    <row r="3" spans="1:13" x14ac:dyDescent="0.25">
      <c r="A3" s="34"/>
      <c r="B3" s="35" t="s">
        <v>60</v>
      </c>
      <c r="C3" s="36" t="s">
        <v>125</v>
      </c>
    </row>
    <row r="4" spans="1:13" ht="15.75" thickBot="1" x14ac:dyDescent="0.3">
      <c r="A4" s="37"/>
      <c r="B4" s="38" t="s">
        <v>61</v>
      </c>
      <c r="C4" s="39" t="s">
        <v>62</v>
      </c>
    </row>
    <row r="5" spans="1:13" ht="15.75" thickBot="1" x14ac:dyDescent="0.3"/>
    <row r="6" spans="1:13" ht="25.5" customHeight="1" x14ac:dyDescent="0.25">
      <c r="A6" s="32" t="s">
        <v>63</v>
      </c>
      <c r="B6" s="40" t="s">
        <v>0</v>
      </c>
      <c r="C6" s="40" t="s">
        <v>10</v>
      </c>
      <c r="D6" s="40" t="s">
        <v>1</v>
      </c>
      <c r="E6" s="41" t="s">
        <v>3</v>
      </c>
      <c r="F6" s="40" t="s">
        <v>36</v>
      </c>
      <c r="G6" s="40" t="s">
        <v>4</v>
      </c>
      <c r="H6" s="40" t="s">
        <v>5</v>
      </c>
      <c r="I6" s="42" t="s">
        <v>50</v>
      </c>
    </row>
    <row r="7" spans="1:13" x14ac:dyDescent="0.25">
      <c r="A7" s="34">
        <v>1</v>
      </c>
      <c r="B7" s="31" t="s">
        <v>15</v>
      </c>
      <c r="C7" s="31" t="s">
        <v>16</v>
      </c>
      <c r="D7" s="31" t="s">
        <v>17</v>
      </c>
      <c r="E7" s="18" t="s">
        <v>22</v>
      </c>
      <c r="F7" s="19">
        <v>44211</v>
      </c>
      <c r="G7" s="18">
        <v>15927</v>
      </c>
      <c r="H7" s="18" t="s">
        <v>18</v>
      </c>
      <c r="I7" s="43">
        <v>44162</v>
      </c>
    </row>
    <row r="8" spans="1:13" ht="15.75" thickBot="1" x14ac:dyDescent="0.3">
      <c r="A8" s="37">
        <v>2</v>
      </c>
      <c r="B8" s="38"/>
      <c r="C8" s="38"/>
      <c r="D8" s="38"/>
      <c r="E8" s="38"/>
      <c r="F8" s="38"/>
      <c r="G8" s="38"/>
      <c r="H8" s="38"/>
      <c r="I8" s="39"/>
    </row>
    <row r="9" spans="1:13" x14ac:dyDescent="0.25">
      <c r="A9" s="35"/>
      <c r="B9" s="35"/>
      <c r="C9" s="35"/>
      <c r="D9" s="35"/>
      <c r="E9" s="35"/>
      <c r="F9" s="35"/>
      <c r="G9" s="35"/>
      <c r="H9" s="35"/>
      <c r="I9" s="35"/>
    </row>
    <row r="10" spans="1:13" x14ac:dyDescent="0.25">
      <c r="A10" s="35"/>
      <c r="B10" s="35"/>
      <c r="C10" s="35"/>
      <c r="D10" s="35"/>
      <c r="E10" s="35"/>
      <c r="F10" s="35"/>
      <c r="G10" s="35"/>
      <c r="H10" s="35"/>
      <c r="I10" s="35"/>
    </row>
    <row r="11" spans="1:13" x14ac:dyDescent="0.25">
      <c r="A11" s="35"/>
      <c r="B11" s="35"/>
      <c r="C11" s="35"/>
      <c r="D11" s="35"/>
      <c r="E11" s="35"/>
      <c r="F11" s="35"/>
      <c r="G11" s="35"/>
      <c r="H11" s="35"/>
      <c r="I11" s="35"/>
    </row>
    <row r="12" spans="1:13" ht="30" x14ac:dyDescent="0.25">
      <c r="A12" s="11" t="s">
        <v>64</v>
      </c>
      <c r="B12" s="46" t="s">
        <v>68</v>
      </c>
      <c r="C12" s="47" t="s">
        <v>91</v>
      </c>
      <c r="D12" s="48" t="s">
        <v>69</v>
      </c>
      <c r="E12" s="48" t="s">
        <v>72</v>
      </c>
      <c r="F12" s="46" t="s">
        <v>48</v>
      </c>
      <c r="G12" s="55" t="s">
        <v>76</v>
      </c>
      <c r="H12" s="55" t="s">
        <v>77</v>
      </c>
      <c r="I12" s="47" t="s">
        <v>116</v>
      </c>
      <c r="J12" s="48" t="s">
        <v>90</v>
      </c>
      <c r="K12" s="57" t="s">
        <v>81</v>
      </c>
      <c r="L12" s="48" t="s">
        <v>73</v>
      </c>
      <c r="M12" s="48" t="s">
        <v>186</v>
      </c>
    </row>
    <row r="13" spans="1:13" x14ac:dyDescent="0.25">
      <c r="B13" s="58" t="s">
        <v>65</v>
      </c>
      <c r="C13" s="59" t="s">
        <v>92</v>
      </c>
      <c r="D13" s="13" t="s">
        <v>127</v>
      </c>
      <c r="E13" s="13">
        <v>1</v>
      </c>
      <c r="F13" s="50">
        <f ca="1">TODAY()</f>
        <v>44534</v>
      </c>
      <c r="G13" s="51">
        <v>0</v>
      </c>
      <c r="H13" s="51">
        <v>0</v>
      </c>
      <c r="I13" s="51">
        <f>H13-G13</f>
        <v>0</v>
      </c>
      <c r="J13" s="13" t="s">
        <v>74</v>
      </c>
      <c r="K13" s="2" t="s">
        <v>86</v>
      </c>
      <c r="L13" s="88"/>
      <c r="M13" s="158"/>
    </row>
    <row r="14" spans="1:13" x14ac:dyDescent="0.25">
      <c r="B14" s="59" t="s">
        <v>65</v>
      </c>
      <c r="C14" s="59" t="s">
        <v>93</v>
      </c>
      <c r="D14" s="13" t="s">
        <v>128</v>
      </c>
      <c r="E14" s="13">
        <v>2</v>
      </c>
      <c r="F14" s="50">
        <f ca="1">TODAY()</f>
        <v>44534</v>
      </c>
      <c r="G14" s="51">
        <v>0</v>
      </c>
      <c r="H14" s="51">
        <v>0</v>
      </c>
      <c r="I14" s="51">
        <f t="shared" ref="I14:I18" si="0">H14-G14</f>
        <v>0</v>
      </c>
      <c r="J14" s="13" t="s">
        <v>75</v>
      </c>
      <c r="K14" s="2" t="s">
        <v>94</v>
      </c>
      <c r="L14" s="88"/>
      <c r="M14" s="158"/>
    </row>
    <row r="15" spans="1:13" ht="30" x14ac:dyDescent="0.25">
      <c r="B15" s="58" t="s">
        <v>66</v>
      </c>
      <c r="C15" s="58" t="s">
        <v>78</v>
      </c>
      <c r="D15" s="66" t="s">
        <v>129</v>
      </c>
      <c r="E15" s="13">
        <v>3</v>
      </c>
      <c r="F15" s="50">
        <f ca="1">TODAY()</f>
        <v>44534</v>
      </c>
      <c r="G15" s="51">
        <v>0</v>
      </c>
      <c r="H15" s="51">
        <v>0</v>
      </c>
      <c r="I15" s="51">
        <f t="shared" si="0"/>
        <v>0</v>
      </c>
      <c r="J15" s="13" t="s">
        <v>75</v>
      </c>
      <c r="K15" s="52" t="s">
        <v>95</v>
      </c>
      <c r="L15" s="88"/>
      <c r="M15" s="158"/>
    </row>
    <row r="16" spans="1:13" x14ac:dyDescent="0.25">
      <c r="B16" s="58" t="s">
        <v>67</v>
      </c>
      <c r="C16" s="58" t="s">
        <v>78</v>
      </c>
      <c r="D16" s="13" t="s">
        <v>130</v>
      </c>
      <c r="E16" s="13" t="s">
        <v>80</v>
      </c>
      <c r="F16" s="50">
        <f ca="1">TODAY()</f>
        <v>44534</v>
      </c>
      <c r="G16" s="51">
        <v>0</v>
      </c>
      <c r="H16" s="51">
        <v>0</v>
      </c>
      <c r="I16" s="51">
        <f t="shared" si="0"/>
        <v>0</v>
      </c>
      <c r="J16" s="13" t="s">
        <v>74</v>
      </c>
      <c r="K16" s="2" t="s">
        <v>88</v>
      </c>
      <c r="L16" s="88"/>
      <c r="M16" s="158"/>
    </row>
    <row r="17" spans="2:13" x14ac:dyDescent="0.25">
      <c r="B17" s="58" t="s">
        <v>78</v>
      </c>
      <c r="C17" s="58" t="s">
        <v>78</v>
      </c>
      <c r="D17" s="13" t="s">
        <v>88</v>
      </c>
      <c r="E17" s="13" t="s">
        <v>78</v>
      </c>
      <c r="F17" s="13" t="s">
        <v>78</v>
      </c>
      <c r="G17" s="13" t="s">
        <v>78</v>
      </c>
      <c r="H17" s="13" t="s">
        <v>78</v>
      </c>
      <c r="I17" s="13" t="s">
        <v>78</v>
      </c>
      <c r="J17" s="13" t="s">
        <v>78</v>
      </c>
      <c r="K17" s="2"/>
      <c r="L17" s="88"/>
      <c r="M17" s="158"/>
    </row>
    <row r="18" spans="2:13" x14ac:dyDescent="0.25">
      <c r="B18" s="58" t="s">
        <v>87</v>
      </c>
      <c r="C18" s="58" t="s">
        <v>78</v>
      </c>
      <c r="D18" s="13"/>
      <c r="E18" s="13">
        <v>3</v>
      </c>
      <c r="F18" s="50">
        <f ca="1">TODAY()</f>
        <v>44534</v>
      </c>
      <c r="G18" s="51">
        <v>0</v>
      </c>
      <c r="H18" s="51">
        <v>0</v>
      </c>
      <c r="I18" s="51">
        <f t="shared" si="0"/>
        <v>0</v>
      </c>
      <c r="J18" s="13" t="s">
        <v>78</v>
      </c>
      <c r="K18" s="2"/>
      <c r="L18" s="88"/>
      <c r="M18" s="158"/>
    </row>
    <row r="21" spans="2:13" x14ac:dyDescent="0.25">
      <c r="B21" s="67" t="s">
        <v>126</v>
      </c>
    </row>
    <row r="22" spans="2:13" x14ac:dyDescent="0.25">
      <c r="B22" t="s">
        <v>185</v>
      </c>
    </row>
  </sheetData>
  <mergeCells count="2">
    <mergeCell ref="M13:M15"/>
    <mergeCell ref="M16:M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topLeftCell="A16" zoomScaleNormal="100" workbookViewId="0">
      <selection activeCell="Y9" sqref="Y9"/>
    </sheetView>
  </sheetViews>
  <sheetFormatPr defaultRowHeight="15" x14ac:dyDescent="0.25"/>
  <cols>
    <col min="2" max="2" width="31.140625" customWidth="1"/>
    <col min="3" max="3" width="10.85546875" bestFit="1" customWidth="1"/>
    <col min="4" max="4" width="13.140625" bestFit="1" customWidth="1"/>
    <col min="5" max="5" width="14.85546875" customWidth="1"/>
    <col min="6" max="6" width="8.140625" customWidth="1"/>
    <col min="7" max="7" width="13.28515625" bestFit="1" customWidth="1"/>
    <col min="8" max="8" width="8.28515625" bestFit="1" customWidth="1"/>
    <col min="9" max="9" width="17.7109375" bestFit="1" customWidth="1"/>
    <col min="10" max="10" width="15" customWidth="1"/>
    <col min="11" max="11" width="11" customWidth="1"/>
    <col min="12" max="12" width="12.140625" customWidth="1"/>
    <col min="13" max="13" width="11.7109375" customWidth="1"/>
    <col min="14" max="14" width="6.5703125" bestFit="1" customWidth="1"/>
    <col min="15" max="15" width="11.85546875" customWidth="1"/>
    <col min="16" max="16" width="13.42578125" bestFit="1" customWidth="1"/>
    <col min="17" max="17" width="6.85546875" customWidth="1"/>
    <col min="18" max="18" width="10.85546875" customWidth="1"/>
    <col min="19" max="19" width="12.85546875" customWidth="1"/>
    <col min="20" max="20" width="17.28515625" customWidth="1"/>
    <col min="21" max="21" width="15.42578125" customWidth="1"/>
    <col min="25" max="25" width="10.85546875" customWidth="1"/>
  </cols>
  <sheetData>
    <row r="1" spans="1:26" ht="15.75" thickBot="1" x14ac:dyDescent="0.3"/>
    <row r="2" spans="1:26" ht="15.75" thickBot="1" x14ac:dyDescent="0.3">
      <c r="B2" s="115" t="s">
        <v>234</v>
      </c>
      <c r="L2" s="105">
        <v>1</v>
      </c>
    </row>
    <row r="3" spans="1:26" ht="42.75" x14ac:dyDescent="0.25">
      <c r="B3" s="114" t="s">
        <v>0</v>
      </c>
      <c r="C3" s="56" t="s">
        <v>10</v>
      </c>
      <c r="D3" s="14" t="s">
        <v>1</v>
      </c>
      <c r="E3" s="56" t="s">
        <v>2</v>
      </c>
      <c r="F3" s="14" t="s">
        <v>3</v>
      </c>
      <c r="G3" s="89" t="s">
        <v>36</v>
      </c>
      <c r="H3" s="14" t="s">
        <v>4</v>
      </c>
      <c r="I3" s="14" t="s">
        <v>5</v>
      </c>
      <c r="J3" s="14" t="s">
        <v>50</v>
      </c>
      <c r="K3" s="14" t="s">
        <v>6</v>
      </c>
      <c r="L3" s="56" t="s">
        <v>202</v>
      </c>
      <c r="M3" s="14" t="s">
        <v>8</v>
      </c>
      <c r="N3" s="56" t="s">
        <v>9</v>
      </c>
      <c r="O3" s="14" t="s">
        <v>56</v>
      </c>
      <c r="P3" s="15" t="s">
        <v>51</v>
      </c>
      <c r="Q3" s="14" t="s">
        <v>24</v>
      </c>
      <c r="R3" s="90" t="s">
        <v>203</v>
      </c>
      <c r="S3" s="90" t="s">
        <v>37</v>
      </c>
      <c r="T3" s="90" t="s">
        <v>244</v>
      </c>
    </row>
    <row r="4" spans="1:26" x14ac:dyDescent="0.25">
      <c r="B4" s="159" t="s">
        <v>15</v>
      </c>
      <c r="C4" s="159" t="s">
        <v>16</v>
      </c>
      <c r="D4" s="159" t="s">
        <v>17</v>
      </c>
      <c r="E4" s="159" t="s">
        <v>19</v>
      </c>
      <c r="F4" s="159" t="s">
        <v>22</v>
      </c>
      <c r="G4" s="160">
        <v>44211</v>
      </c>
      <c r="H4" s="159">
        <v>15927</v>
      </c>
      <c r="I4" s="159" t="s">
        <v>18</v>
      </c>
      <c r="J4" s="160">
        <v>44162</v>
      </c>
      <c r="K4" s="161">
        <v>5191278039</v>
      </c>
      <c r="L4" s="19">
        <v>44515</v>
      </c>
      <c r="M4" s="160">
        <v>44126</v>
      </c>
      <c r="N4" s="159" t="s">
        <v>12</v>
      </c>
      <c r="O4" s="159" t="s">
        <v>57</v>
      </c>
      <c r="P4" s="163">
        <v>2317032.6</v>
      </c>
      <c r="Q4" s="125">
        <f>G4-J4</f>
        <v>49</v>
      </c>
      <c r="R4" s="142" t="s">
        <v>245</v>
      </c>
      <c r="S4" s="125">
        <f>L4-G4</f>
        <v>304</v>
      </c>
      <c r="T4" s="142" t="s">
        <v>245</v>
      </c>
    </row>
    <row r="5" spans="1:26" x14ac:dyDescent="0.25">
      <c r="B5" s="159"/>
      <c r="C5" s="159"/>
      <c r="D5" s="159"/>
      <c r="E5" s="159"/>
      <c r="F5" s="159"/>
      <c r="G5" s="160"/>
      <c r="H5" s="159"/>
      <c r="I5" s="159"/>
      <c r="J5" s="160"/>
      <c r="K5" s="161"/>
      <c r="L5" s="19">
        <v>44525</v>
      </c>
      <c r="M5" s="160"/>
      <c r="N5" s="159"/>
      <c r="O5" s="159"/>
      <c r="P5" s="163"/>
      <c r="Q5" s="125"/>
      <c r="R5" s="144"/>
      <c r="S5" s="125"/>
      <c r="T5" s="144"/>
    </row>
    <row r="6" spans="1:26" x14ac:dyDescent="0.25">
      <c r="B6" s="26"/>
      <c r="C6" s="26"/>
      <c r="D6" s="26"/>
      <c r="E6" s="26"/>
      <c r="F6" s="26"/>
      <c r="G6" s="27"/>
      <c r="H6" s="26"/>
      <c r="I6" s="26"/>
      <c r="J6" s="27"/>
      <c r="K6" s="91"/>
      <c r="L6" s="27"/>
      <c r="M6" s="27"/>
      <c r="N6" s="26"/>
      <c r="O6" s="26"/>
      <c r="P6" s="92"/>
      <c r="Q6" s="30"/>
      <c r="R6" s="35"/>
      <c r="S6" s="35"/>
    </row>
    <row r="7" spans="1:26" x14ac:dyDescent="0.25">
      <c r="A7" s="104">
        <v>1</v>
      </c>
      <c r="B7" t="s">
        <v>204</v>
      </c>
      <c r="L7" s="93"/>
    </row>
    <row r="8" spans="1:26" ht="42.75" x14ac:dyDescent="0.25">
      <c r="B8" t="s">
        <v>205</v>
      </c>
      <c r="L8" s="93"/>
      <c r="S8" s="111" t="s">
        <v>0</v>
      </c>
      <c r="T8" s="111" t="s">
        <v>10</v>
      </c>
      <c r="U8" s="111" t="s">
        <v>2</v>
      </c>
      <c r="V8" s="112" t="s">
        <v>3</v>
      </c>
      <c r="W8" s="112" t="s">
        <v>4</v>
      </c>
      <c r="X8" s="111" t="s">
        <v>246</v>
      </c>
      <c r="Y8" s="111" t="s">
        <v>262</v>
      </c>
    </row>
    <row r="9" spans="1:26" s="118" customFormat="1" x14ac:dyDescent="0.25">
      <c r="S9" s="119" t="s">
        <v>15</v>
      </c>
      <c r="T9" s="119" t="s">
        <v>16</v>
      </c>
      <c r="U9" s="119" t="s">
        <v>19</v>
      </c>
      <c r="V9" s="96"/>
      <c r="W9" s="96"/>
      <c r="X9" s="96"/>
      <c r="Y9" s="96"/>
    </row>
    <row r="10" spans="1:26" ht="15.75" thickBot="1" x14ac:dyDescent="0.3">
      <c r="S10" s="110"/>
      <c r="T10" s="110"/>
      <c r="U10" s="110"/>
      <c r="V10" s="2"/>
      <c r="W10" s="2"/>
      <c r="X10" s="2"/>
      <c r="Y10" s="2"/>
    </row>
    <row r="11" spans="1:26" ht="15.75" thickBot="1" x14ac:dyDescent="0.3">
      <c r="B11" s="115" t="s">
        <v>223</v>
      </c>
    </row>
    <row r="12" spans="1:26" x14ac:dyDescent="0.25">
      <c r="B12" s="116" t="s">
        <v>221</v>
      </c>
      <c r="C12" s="95" t="s">
        <v>219</v>
      </c>
      <c r="D12" s="2" t="s">
        <v>225</v>
      </c>
      <c r="E12" s="2" t="s">
        <v>224</v>
      </c>
      <c r="F12" s="2" t="s">
        <v>145</v>
      </c>
      <c r="G12" s="96" t="s">
        <v>220</v>
      </c>
      <c r="H12" s="2" t="s">
        <v>242</v>
      </c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09" t="s">
        <v>241</v>
      </c>
      <c r="B13" t="s">
        <v>239</v>
      </c>
    </row>
    <row r="14" spans="1:26" s="118" customFormat="1" x14ac:dyDescent="0.25">
      <c r="A14" s="120"/>
    </row>
    <row r="15" spans="1:26" ht="15.75" thickBot="1" x14ac:dyDescent="0.3">
      <c r="R15" t="s">
        <v>248</v>
      </c>
    </row>
    <row r="16" spans="1:26" ht="15.75" thickBot="1" x14ac:dyDescent="0.3">
      <c r="B16" s="115" t="s">
        <v>222</v>
      </c>
      <c r="R16" s="46" t="s">
        <v>68</v>
      </c>
      <c r="S16" s="47" t="s">
        <v>91</v>
      </c>
      <c r="T16" s="48" t="s">
        <v>69</v>
      </c>
    </row>
    <row r="17" spans="1:26" x14ac:dyDescent="0.25">
      <c r="B17" s="116" t="s">
        <v>221</v>
      </c>
      <c r="C17" s="95" t="s">
        <v>219</v>
      </c>
      <c r="D17" s="2" t="s">
        <v>225</v>
      </c>
      <c r="E17" s="2" t="s">
        <v>224</v>
      </c>
      <c r="F17" s="96" t="s">
        <v>145</v>
      </c>
      <c r="G17" s="96" t="s">
        <v>220</v>
      </c>
      <c r="H17" s="2" t="s">
        <v>242</v>
      </c>
      <c r="R17" s="113" t="s">
        <v>196</v>
      </c>
      <c r="S17" s="49" t="s">
        <v>197</v>
      </c>
      <c r="T17" s="113" t="s">
        <v>25</v>
      </c>
    </row>
    <row r="18" spans="1:26" x14ac:dyDescent="0.25">
      <c r="A18" s="109" t="s">
        <v>241</v>
      </c>
      <c r="B18" t="s">
        <v>240</v>
      </c>
      <c r="R18" s="113" t="s">
        <v>196</v>
      </c>
      <c r="S18" s="49" t="s">
        <v>199</v>
      </c>
      <c r="T18" s="113" t="s">
        <v>70</v>
      </c>
    </row>
    <row r="19" spans="1:26" s="118" customFormat="1" x14ac:dyDescent="0.25">
      <c r="A19" s="120"/>
      <c r="R19" s="121" t="s">
        <v>65</v>
      </c>
      <c r="S19" s="121" t="s">
        <v>93</v>
      </c>
      <c r="T19" s="101" t="s">
        <v>27</v>
      </c>
    </row>
    <row r="20" spans="1:26" ht="15.75" thickBot="1" x14ac:dyDescent="0.3">
      <c r="R20" s="113" t="s">
        <v>87</v>
      </c>
      <c r="S20" s="113" t="s">
        <v>78</v>
      </c>
      <c r="T20" s="113" t="s">
        <v>71</v>
      </c>
    </row>
    <row r="21" spans="1:26" ht="15.75" thickBot="1" x14ac:dyDescent="0.3">
      <c r="B21" s="115" t="s">
        <v>226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26" ht="15" customHeight="1" x14ac:dyDescent="0.25">
      <c r="B22" s="117" t="s">
        <v>259</v>
      </c>
      <c r="C22" s="2"/>
      <c r="D22" s="2"/>
      <c r="E22" s="2"/>
      <c r="F22" s="2"/>
      <c r="G22" s="108">
        <v>2</v>
      </c>
      <c r="H22" s="2"/>
      <c r="I22" s="2"/>
      <c r="J22" s="2"/>
      <c r="K22" s="2"/>
      <c r="L22" s="2"/>
      <c r="R22" s="162" t="s">
        <v>254</v>
      </c>
      <c r="S22" s="162"/>
      <c r="T22" s="162"/>
    </row>
    <row r="23" spans="1:26" s="11" customFormat="1" ht="75" x14ac:dyDescent="0.25">
      <c r="B23" s="103" t="s">
        <v>221</v>
      </c>
      <c r="C23" s="103" t="s">
        <v>219</v>
      </c>
      <c r="D23" s="88" t="s">
        <v>224</v>
      </c>
      <c r="E23" s="98" t="s">
        <v>227</v>
      </c>
      <c r="F23" s="97" t="s">
        <v>228</v>
      </c>
      <c r="G23" s="97" t="s">
        <v>229</v>
      </c>
      <c r="H23" s="98" t="s">
        <v>230</v>
      </c>
      <c r="I23" s="98" t="s">
        <v>231</v>
      </c>
      <c r="J23" s="98" t="s">
        <v>238</v>
      </c>
      <c r="K23" s="98" t="s">
        <v>232</v>
      </c>
      <c r="L23" s="98" t="s">
        <v>233</v>
      </c>
      <c r="R23" s="162"/>
      <c r="S23" s="162"/>
      <c r="T23" s="162"/>
      <c r="U23"/>
      <c r="V23"/>
      <c r="W23"/>
      <c r="X23"/>
      <c r="Y23"/>
      <c r="Z23"/>
    </row>
    <row r="24" spans="1:26" x14ac:dyDescent="0.25">
      <c r="B24" s="2"/>
      <c r="C24" s="2"/>
      <c r="D24" s="2"/>
      <c r="E24" s="102">
        <f>((J24*K24)/H24)*70%</f>
        <v>175.268387345679</v>
      </c>
      <c r="F24" s="99">
        <v>1</v>
      </c>
      <c r="G24" s="99">
        <v>85</v>
      </c>
      <c r="H24" s="99">
        <v>16200</v>
      </c>
      <c r="I24" s="106">
        <f>H24*1.1*F24*G24%</f>
        <v>15147</v>
      </c>
      <c r="J24" s="100">
        <f>109850/2</f>
        <v>54925</v>
      </c>
      <c r="K24" s="101">
        <v>73.849999999999994</v>
      </c>
      <c r="L24" s="107">
        <f>J24*G24%*F24*K24</f>
        <v>3447779.5624999995</v>
      </c>
    </row>
    <row r="26" spans="1:26" x14ac:dyDescent="0.25">
      <c r="A26" s="104">
        <v>2</v>
      </c>
      <c r="B26" t="s">
        <v>235</v>
      </c>
    </row>
    <row r="27" spans="1:26" x14ac:dyDescent="0.25">
      <c r="A27" s="104"/>
      <c r="B27" s="60" t="s">
        <v>243</v>
      </c>
      <c r="C27" s="60" t="s">
        <v>236</v>
      </c>
    </row>
    <row r="28" spans="1:26" x14ac:dyDescent="0.25">
      <c r="B28" s="49" t="s">
        <v>70</v>
      </c>
      <c r="C28" s="49">
        <v>55</v>
      </c>
    </row>
    <row r="29" spans="1:26" x14ac:dyDescent="0.25">
      <c r="B29" s="49" t="s">
        <v>237</v>
      </c>
      <c r="C29" s="49">
        <v>85</v>
      </c>
    </row>
    <row r="30" spans="1:26" x14ac:dyDescent="0.25">
      <c r="B30" s="49" t="s">
        <v>176</v>
      </c>
      <c r="C30" s="49">
        <v>85</v>
      </c>
    </row>
    <row r="31" spans="1:26" x14ac:dyDescent="0.25">
      <c r="B31" s="49" t="s">
        <v>171</v>
      </c>
      <c r="C31" s="49">
        <v>95</v>
      </c>
    </row>
    <row r="32" spans="1:26" x14ac:dyDescent="0.25">
      <c r="B32" s="17"/>
      <c r="C32" s="17"/>
    </row>
  </sheetData>
  <mergeCells count="19">
    <mergeCell ref="R22:T23"/>
    <mergeCell ref="T4:T5"/>
    <mergeCell ref="O4:O5"/>
    <mergeCell ref="P4:P5"/>
    <mergeCell ref="Q4:Q5"/>
    <mergeCell ref="R4:R5"/>
    <mergeCell ref="S4:S5"/>
    <mergeCell ref="N4:N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M4:M5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9" sqref="B9"/>
    </sheetView>
  </sheetViews>
  <sheetFormatPr defaultRowHeight="15" x14ac:dyDescent="0.25"/>
  <cols>
    <col min="2" max="2" width="77.140625" bestFit="1" customWidth="1"/>
  </cols>
  <sheetData>
    <row r="2" spans="1:2" x14ac:dyDescent="0.25">
      <c r="A2" s="44">
        <v>1</v>
      </c>
      <c r="B2" t="s">
        <v>149</v>
      </c>
    </row>
    <row r="3" spans="1:2" x14ac:dyDescent="0.25">
      <c r="A3" s="44">
        <v>2</v>
      </c>
      <c r="B3" t="s">
        <v>150</v>
      </c>
    </row>
    <row r="4" spans="1:2" x14ac:dyDescent="0.25">
      <c r="A4" s="44">
        <v>3</v>
      </c>
      <c r="B4" t="s">
        <v>151</v>
      </c>
    </row>
    <row r="5" spans="1:2" x14ac:dyDescent="0.25">
      <c r="A5" s="44">
        <v>4</v>
      </c>
      <c r="B5" t="s">
        <v>152</v>
      </c>
    </row>
    <row r="6" spans="1:2" x14ac:dyDescent="0.25">
      <c r="A6" s="44">
        <v>5</v>
      </c>
      <c r="B6" t="s">
        <v>177</v>
      </c>
    </row>
    <row r="7" spans="1:2" x14ac:dyDescent="0.25">
      <c r="A7" s="44">
        <v>6</v>
      </c>
      <c r="B7" t="s">
        <v>184</v>
      </c>
    </row>
    <row r="8" spans="1:2" x14ac:dyDescent="0.25">
      <c r="A8" s="44">
        <v>7</v>
      </c>
      <c r="B8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Entry - Planning</vt:lpstr>
      <vt:lpstr>Entry-Prodn head</vt:lpstr>
      <vt:lpstr>Entry-Prodn sup</vt:lpstr>
      <vt:lpstr>Entry-QC</vt:lpstr>
      <vt:lpstr>Entry-Blasting Painting</vt:lpstr>
      <vt:lpstr>Entry-Assembly &amp; Dispatch</vt:lpstr>
      <vt:lpstr>Reports</vt:lpstr>
      <vt:lpstr>General Requirements</vt:lpstr>
      <vt:lpstr>Maintenance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2021-12-04T07:03:27Z</dcterms:modified>
</cp:coreProperties>
</file>