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troller Project\ESP-Counter-KiCAD\"/>
    </mc:Choice>
  </mc:AlternateContent>
  <xr:revisionPtr revIDLastSave="0" documentId="13_ncr:1_{4A3B470F-7DDA-4B6A-BC0B-0702004672F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4" r:id="rId1"/>
    <sheet name="Digital IO - KiCAD" sheetId="1" r:id="rId2"/>
    <sheet name="REF" sheetId="2" r:id="rId3"/>
    <sheet name="Sheet1" sheetId="3" r:id="rId4"/>
  </sheets>
  <definedNames>
    <definedName name="_xlnm._FilterDatabase" localSheetId="1" hidden="1">'Digital IO - KiCAD'!$A$4:$I$4</definedName>
    <definedName name="_xlnm._FilterDatabase" localSheetId="2" hidden="1">REF!$A$3:$I$3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0" i="1"/>
  <c r="H7" i="1"/>
  <c r="H8" i="1"/>
  <c r="I8" i="1"/>
  <c r="I9" i="1"/>
  <c r="I10" i="1"/>
  <c r="I7" i="1"/>
  <c r="I6" i="1"/>
  <c r="I21" i="1" l="1"/>
  <c r="I19" i="1"/>
  <c r="I11" i="1"/>
  <c r="I12" i="1"/>
  <c r="I13" i="1"/>
  <c r="I14" i="1"/>
  <c r="I15" i="1"/>
  <c r="I16" i="1"/>
  <c r="I17" i="1"/>
  <c r="I18" i="1"/>
  <c r="I5" i="1"/>
  <c r="H37" i="2" l="1"/>
  <c r="H36" i="2"/>
  <c r="H35" i="2"/>
  <c r="H34" i="2"/>
  <c r="H20" i="2"/>
  <c r="H17" i="2"/>
  <c r="H23" i="2"/>
  <c r="H6" i="2"/>
  <c r="H13" i="2"/>
  <c r="H15" i="2"/>
  <c r="H25" i="2"/>
  <c r="H29" i="2"/>
  <c r="H30" i="2"/>
  <c r="H16" i="2"/>
  <c r="H27" i="2"/>
  <c r="H14" i="2"/>
  <c r="H10" i="2"/>
  <c r="H12" i="2"/>
  <c r="H7" i="2"/>
  <c r="H8" i="2"/>
  <c r="H11" i="2"/>
  <c r="H19" i="2"/>
  <c r="H9" i="2"/>
  <c r="H4" i="2"/>
  <c r="H24" i="2"/>
  <c r="H22" i="2"/>
  <c r="H21" i="2"/>
  <c r="H32" i="2"/>
  <c r="H31" i="2"/>
  <c r="H5" i="2"/>
  <c r="H33" i="2"/>
  <c r="H18" i="2"/>
  <c r="H28" i="2"/>
  <c r="H26" i="2"/>
  <c r="I3" i="1" l="1"/>
</calcChain>
</file>

<file path=xl/sharedStrings.xml><?xml version="1.0" encoding="utf-8"?>
<sst xmlns="http://schemas.openxmlformats.org/spreadsheetml/2006/main" count="239" uniqueCount="168">
  <si>
    <t>Date:</t>
  </si>
  <si>
    <t>11/27/20 07:37:51</t>
  </si>
  <si>
    <t>Ref</t>
  </si>
  <si>
    <t>Value</t>
  </si>
  <si>
    <t>Description</t>
  </si>
  <si>
    <t>Capacitor_SMD:C_0603_1608Metric_Pad1.08x0.95mm_HandSolder</t>
  </si>
  <si>
    <t>Diode_THT:D_DO-41_SOD81_P10.16mm_Horizontal</t>
  </si>
  <si>
    <t>Resistor_SMD:R_0805_2012Metric_Pad1.20x1.40mm_HandSolder</t>
  </si>
  <si>
    <t>MSP430FR2311IPW20</t>
  </si>
  <si>
    <t>GMK107BJ104KAHT</t>
  </si>
  <si>
    <t>C0603C103M8RACTU</t>
  </si>
  <si>
    <t>GRT188R61H105KE13D</t>
  </si>
  <si>
    <t>EEE-FN1J470L</t>
  </si>
  <si>
    <t>LTST-C190CKT</t>
  </si>
  <si>
    <t>FM4002-W</t>
  </si>
  <si>
    <t>CC06FA1A-TR</t>
  </si>
  <si>
    <t>10118194-0001LF</t>
  </si>
  <si>
    <t>SFR10EZPJ103</t>
  </si>
  <si>
    <t>AC0805FR-7W2KL</t>
  </si>
  <si>
    <t>ERJ-UP3F2400V</t>
  </si>
  <si>
    <t>ERJ-PA3D3920V</t>
  </si>
  <si>
    <t>RCC0805470RFKEA</t>
  </si>
  <si>
    <t>ISO7021DR</t>
  </si>
  <si>
    <t>FT232RL-T</t>
  </si>
  <si>
    <t>PCA9535D-T</t>
  </si>
  <si>
    <t>ULN2003A</t>
  </si>
  <si>
    <t>LM317T</t>
  </si>
  <si>
    <t>#</t>
  </si>
  <si>
    <t>Make</t>
  </si>
  <si>
    <t>Part No.</t>
  </si>
  <si>
    <t>QTY</t>
  </si>
  <si>
    <t xml:space="preserve">Unit Price </t>
  </si>
  <si>
    <t>Cost</t>
  </si>
  <si>
    <t>Remark</t>
  </si>
  <si>
    <t>TI</t>
  </si>
  <si>
    <t>16-bit Microcontrollers - MCU</t>
  </si>
  <si>
    <t>Yes</t>
  </si>
  <si>
    <t>NXP</t>
  </si>
  <si>
    <t>Interface - I/O Expanders 16-Bit I2C &amp; SMBus Lo-Pwr I/O Expander</t>
  </si>
  <si>
    <t>FTDI</t>
  </si>
  <si>
    <t xml:space="preserve">	USB Interface IC FT232R Single Ch Full Speed</t>
  </si>
  <si>
    <t>STM</t>
  </si>
  <si>
    <t>Darlington Transistors Seven NPN Array</t>
  </si>
  <si>
    <t>Amphenol FCI</t>
  </si>
  <si>
    <t>USB Connectors 5P MICRO USB TYPE B RCPT W/ REAR PEGS</t>
  </si>
  <si>
    <t>TLV70033DSER</t>
  </si>
  <si>
    <t>LDO Voltage Regulators 200mA Low IQ LDO Reg</t>
  </si>
  <si>
    <t>no</t>
  </si>
  <si>
    <t>TPD4E004DRYR</t>
  </si>
  <si>
    <t>ESD Suppressors / TVS Diodes 4Ch ESD Prot Array</t>
  </si>
  <si>
    <t>Ultra-low power, ATEX/IECEx-certified, two-channel digital isolator</t>
  </si>
  <si>
    <t>LM2596S-ADJ/NOPB</t>
  </si>
  <si>
    <t>LM2596 SIMPLE SWITCHER</t>
  </si>
  <si>
    <t>No</t>
  </si>
  <si>
    <t>LMR33630ADDA</t>
  </si>
  <si>
    <t>Switching Voltage Regulators - 400kHz</t>
  </si>
  <si>
    <t>Wurth Elektronik</t>
  </si>
  <si>
    <t>Fixed Inductors WE-PD 6.8uH 6.8A DCR=14mOhms AECQ200</t>
  </si>
  <si>
    <t>Yageo</t>
  </si>
  <si>
    <t>1 Reel cost -Rs.65</t>
  </si>
  <si>
    <t>Taiyo Yuden</t>
  </si>
  <si>
    <t>Multilayer Ceramic Capacitors MLCC - SMD/SMT 0603 35VDC 0.1uF 10% X5R AEC-Q200</t>
  </si>
  <si>
    <t>TDK</t>
  </si>
  <si>
    <t>CGA4J1X7T0J226M125AC</t>
  </si>
  <si>
    <t>Multilayer Ceramic Capacitors MLCC - SMD/SMT 0805 6.3VDC 22uF 20% X7T AEC-Q200</t>
  </si>
  <si>
    <t>KEMET</t>
  </si>
  <si>
    <t>C1206X475K9RACTU</t>
  </si>
  <si>
    <t>Multilayer Ceramic Capacitors MLCC - SMD/SMT 6.3V 4.7uF X7R 1206 10% Flex</t>
  </si>
  <si>
    <t>Multilayer Ceramic Capacitors MLCC - SMD/SMT 10V 0.01uF 0603 X7R 20%</t>
  </si>
  <si>
    <t>Panasonic</t>
  </si>
  <si>
    <t>Aluminium Electrolytic Capacitors - SMD 63VDC 47uF 20% 8x10.2mm AEC-Q200</t>
  </si>
  <si>
    <t>Bussmann / Eaton</t>
  </si>
  <si>
    <t>Surface Mount Fuses 1 AMP 63V FAST ACTING - 0603</t>
  </si>
  <si>
    <t>ERJ-UP3F1002V</t>
  </si>
  <si>
    <t>Thick Film Resistors - SMD 0603 0.25W 1% 10Kohm AEC-Q200</t>
  </si>
  <si>
    <t>Bourns</t>
  </si>
  <si>
    <t>P0603AFX-1003ELF</t>
  </si>
  <si>
    <t>Thick Film Resistors - SMD 100K OHM 1% 1/4W TC100 - 0603</t>
  </si>
  <si>
    <t>ERJ-UP3F4302V</t>
  </si>
  <si>
    <t xml:space="preserve">	Thick Film Resistors - SMD 0603 0.25W 1% 43Kohm AEC-Q200</t>
  </si>
  <si>
    <t>ROHM</t>
  </si>
  <si>
    <t>Thick Film Resistors - SMD 10Kohm 0805 5%</t>
  </si>
  <si>
    <t>Vishay / Dale</t>
  </si>
  <si>
    <t>Thick Film Resistors - SMD 1/4W 470ohms 1% 100ppm</t>
  </si>
  <si>
    <t>yes</t>
  </si>
  <si>
    <t>Lite-On</t>
  </si>
  <si>
    <t>Standard LEDs - SMD Red Clear 638nm 0603</t>
  </si>
  <si>
    <t>Thick Film Resistors - SMD 0603 0.25W 1% 240ohm AEC-Q200</t>
  </si>
  <si>
    <t xml:space="preserve">Thick Film Resistors - SMD 0603 392ohm 0.5% Anti-Surge AEC-Q200 </t>
  </si>
  <si>
    <t>Thick Film Resistors - SMD 2K ohm 1% 150V AEC-Q200 - 0805</t>
  </si>
  <si>
    <t>STMicroelectronics</t>
  </si>
  <si>
    <t>Linear Voltage Regulators 1.2-37V Adj Positive 1.5 Amp Output</t>
  </si>
  <si>
    <t>Rectron</t>
  </si>
  <si>
    <t>Rectifiers 1N4002 1A 100V GP</t>
  </si>
  <si>
    <t>Murata Electronics</t>
  </si>
  <si>
    <t>Multilayer Ceramic Capacitors MLCC - SMD/SMT 0603 50Vdc 1.0uF X5R 10%</t>
  </si>
  <si>
    <t>Footprints</t>
  </si>
  <si>
    <t>MFR Part No.</t>
  </si>
  <si>
    <t>Qty</t>
  </si>
  <si>
    <t>Rate</t>
  </si>
  <si>
    <t>Multilayer Ceramic Capacitors MLCC - SMD/SMT 0603 10uF 16volts X5R 10%</t>
  </si>
  <si>
    <t>GRM188R61C106KAALD</t>
  </si>
  <si>
    <t>Total</t>
  </si>
  <si>
    <t>MFR</t>
  </si>
  <si>
    <t>&gt;  C1-C4</t>
  </si>
  <si>
    <t>C_Small</t>
  </si>
  <si>
    <t>&gt;  D3, D5</t>
  </si>
  <si>
    <t>1N4007G</t>
  </si>
  <si>
    <t xml:space="preserve">    J1</t>
  </si>
  <si>
    <t>Digital_IP</t>
  </si>
  <si>
    <t>Connector_Phoenix_MC_HighVoltage:PhoenixContact_MCV_1,5_4-G-5.08_1x04_P5.08mm_Vertical</t>
  </si>
  <si>
    <t xml:space="preserve">    J2</t>
  </si>
  <si>
    <t>Motor_Ctrl</t>
  </si>
  <si>
    <t>Connector_Phoenix_MC_HighVoltage:PhoenixContact_MCV_1,5_6-G-5.08_1x06_P5.08mm_Vertical</t>
  </si>
  <si>
    <t xml:space="preserve">    J3</t>
  </si>
  <si>
    <t>LED_Indicator</t>
  </si>
  <si>
    <t xml:space="preserve">    J5</t>
  </si>
  <si>
    <t>24V_Input</t>
  </si>
  <si>
    <t>&gt;  K2, K5</t>
  </si>
  <si>
    <t>G2RL-1-DC24</t>
  </si>
  <si>
    <t>SamacSys_Parts:G2RL14</t>
  </si>
  <si>
    <t>General Purpose Relays SPDT 24VDC Class F Flux Protect GP Type</t>
  </si>
  <si>
    <t xml:space="preserve">    PS?</t>
  </si>
  <si>
    <t>ROE-2405S</t>
  </si>
  <si>
    <t>ROE1205S</t>
  </si>
  <si>
    <t>Recom Through Hole 1W Isolated DC-DC Converter, I/O isolation 1kV dc, Vout 5V dc</t>
  </si>
  <si>
    <t>&gt;  R1-R7, R10</t>
  </si>
  <si>
    <t>R_3V3</t>
  </si>
  <si>
    <t>&gt;  R8, R9, R11-R14</t>
  </si>
  <si>
    <t>R_24V</t>
  </si>
  <si>
    <t xml:space="preserve">    U1</t>
  </si>
  <si>
    <t>ESP_12E_J1</t>
  </si>
  <si>
    <t>Connector_PinHeader_2.54mm:PinHeader_1x15_P2.54mm_Vertical</t>
  </si>
  <si>
    <t xml:space="preserve">    U2</t>
  </si>
  <si>
    <t>ESP_12E_J2</t>
  </si>
  <si>
    <t>&gt;  U3-U5, U7-U10</t>
  </si>
  <si>
    <t>VO615A</t>
  </si>
  <si>
    <t>Optocoupler:DIP762W60P254L460H455Q4N</t>
  </si>
  <si>
    <t xml:space="preserve">    U6</t>
  </si>
  <si>
    <t>ULN2801A</t>
  </si>
  <si>
    <t>ULN2801a:DIP850W46P254L2324H393Q18N</t>
  </si>
  <si>
    <t>Node MCU</t>
  </si>
  <si>
    <t>720 Ohm</t>
  </si>
  <si>
    <t xml:space="preserve">    J2, J3</t>
  </si>
  <si>
    <t>6Pos 2.54mm screw</t>
  </si>
  <si>
    <t xml:space="preserve">    J1, J5</t>
  </si>
  <si>
    <t>4Pos 2.54mm screw</t>
  </si>
  <si>
    <t>9.1K</t>
  </si>
  <si>
    <t>C1,C3,C4</t>
  </si>
  <si>
    <t>0.1uF</t>
  </si>
  <si>
    <t>10uF</t>
  </si>
  <si>
    <t>From Amazon</t>
  </si>
  <si>
    <t>PCB Assembly Labour</t>
  </si>
  <si>
    <t>C2,C5</t>
  </si>
  <si>
    <t>C6,C7</t>
  </si>
  <si>
    <t>330pF</t>
  </si>
  <si>
    <t>L1</t>
  </si>
  <si>
    <t>22uH</t>
  </si>
  <si>
    <t>LQH3NPH220MMEL/RLS-226</t>
  </si>
  <si>
    <t>Murata/Recom</t>
  </si>
  <si>
    <t>PTH for Node MCU board</t>
  </si>
  <si>
    <t>K331K15X7RF53H5G</t>
  </si>
  <si>
    <t>Vishay</t>
  </si>
  <si>
    <t>AT25010B-SSHL-T</t>
  </si>
  <si>
    <t>Microchip</t>
  </si>
  <si>
    <t>EEPROM</t>
  </si>
  <si>
    <t>U11</t>
  </si>
  <si>
    <t>PCB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</si>
</sst>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s.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 applyAlignment="1">
      <alignment horizontal="center" vertical="top"/>
    </xf>
    <xf numFmtId="0" fontId="16" fillId="33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'Digital IO - KiCAD'!$C$1:$C$4</c:f>
              <c:strCache>
                <c:ptCount val="4"/>
                <c:pt idx="1">
                  <c:v>11/27/20 07:37:51</c:v>
                </c:pt>
                <c:pt idx="3">
                  <c:v>Footprints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KiCAD'!$C$5:$C$23</c:f>
            </c:numRef>
          </c:val>
          <c:extLst>
            <c:ext xmlns:c16="http://schemas.microsoft.com/office/drawing/2014/chart" uri="{C3380CC4-5D6E-409C-BE32-E72D297353CC}">
              <c16:uniqueId val="{00000000-750A-4076-B389-33D748C832DA}"/>
            </c:ext>
          </c:extLst>
        </c:ser>
        <c:ser>
          <c:idx val="1"/>
          <c:order val="1"/>
          <c:tx>
            <c:strRef>
              <c:f>'Digital IO - KiCAD'!$D$1:$D$4</c:f>
              <c:strCache>
                <c:ptCount val="4"/>
                <c:pt idx="1">
                  <c:v>11/27/20 07:37:51</c:v>
                </c:pt>
                <c:pt idx="3">
                  <c:v>MFR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KiCAD'!$D$5:$D$23</c:f>
              <c:numCache>
                <c:formatCode>General</c:formatCode>
                <c:ptCount val="19"/>
                <c:pt idx="2">
                  <c:v>0</c:v>
                </c:pt>
                <c:pt idx="3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A-4076-B389-33D748C832DA}"/>
            </c:ext>
          </c:extLst>
        </c:ser>
        <c:ser>
          <c:idx val="2"/>
          <c:order val="2"/>
          <c:tx>
            <c:strRef>
              <c:f>'Digital IO - KiCAD'!$E$1:$E$4</c:f>
              <c:strCache>
                <c:ptCount val="4"/>
                <c:pt idx="1">
                  <c:v>11/27/20 07:37:51</c:v>
                </c:pt>
                <c:pt idx="3">
                  <c:v>MFR Part No.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KiCAD'!$E$5:$E$23</c:f>
              <c:numCache>
                <c:formatCode>General</c:formatCode>
                <c:ptCount val="19"/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A-4076-B389-33D748C832DA}"/>
            </c:ext>
          </c:extLst>
        </c:ser>
        <c:ser>
          <c:idx val="3"/>
          <c:order val="3"/>
          <c:tx>
            <c:strRef>
              <c:f>'Digital IO - KiCAD'!$F$1:$F$4</c:f>
              <c:strCache>
                <c:ptCount val="4"/>
                <c:pt idx="1">
                  <c:v>11/27/20 07:37:51</c:v>
                </c:pt>
                <c:pt idx="3">
                  <c:v>Description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KiCAD'!$F$5:$F$23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750A-4076-B389-33D748C832DA}"/>
            </c:ext>
          </c:extLst>
        </c:ser>
        <c:ser>
          <c:idx val="4"/>
          <c:order val="4"/>
          <c:tx>
            <c:strRef>
              <c:f>'Digital IO - KiCAD'!$G$1:$G$4</c:f>
              <c:strCache>
                <c:ptCount val="4"/>
                <c:pt idx="1">
                  <c:v>11/27/20 07:37:51</c:v>
                </c:pt>
                <c:pt idx="3">
                  <c:v>Qty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KiCAD'!$G$5:$G$23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A-4076-B389-33D748C832DA}"/>
            </c:ext>
          </c:extLst>
        </c:ser>
        <c:ser>
          <c:idx val="5"/>
          <c:order val="5"/>
          <c:tx>
            <c:strRef>
              <c:f>'Digital IO - KiCAD'!$H$1:$H$4</c:f>
              <c:strCache>
                <c:ptCount val="4"/>
                <c:pt idx="1">
                  <c:v>11/27/20 07:37:51</c:v>
                </c:pt>
                <c:pt idx="2">
                  <c:v>Total</c:v>
                </c:pt>
                <c:pt idx="3">
                  <c:v>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KiCAD'!$H$5:$H$23</c:f>
              <c:numCache>
                <c:formatCode>General</c:formatCode>
                <c:ptCount val="19"/>
                <c:pt idx="0">
                  <c:v>12.32</c:v>
                </c:pt>
                <c:pt idx="1">
                  <c:v>15</c:v>
                </c:pt>
                <c:pt idx="2">
                  <c:v>29.44</c:v>
                </c:pt>
                <c:pt idx="3">
                  <c:v>56.32</c:v>
                </c:pt>
                <c:pt idx="4">
                  <c:v>16</c:v>
                </c:pt>
                <c:pt idx="5">
                  <c:v>45</c:v>
                </c:pt>
                <c:pt idx="6">
                  <c:v>45</c:v>
                </c:pt>
                <c:pt idx="7">
                  <c:v>250</c:v>
                </c:pt>
                <c:pt idx="8">
                  <c:v>318</c:v>
                </c:pt>
                <c:pt idx="9">
                  <c:v>4.82</c:v>
                </c:pt>
                <c:pt idx="10">
                  <c:v>5.18</c:v>
                </c:pt>
                <c:pt idx="13">
                  <c:v>40</c:v>
                </c:pt>
                <c:pt idx="14">
                  <c:v>71</c:v>
                </c:pt>
                <c:pt idx="15">
                  <c:v>17.38</c:v>
                </c:pt>
                <c:pt idx="16">
                  <c:v>400</c:v>
                </c:pt>
                <c:pt idx="17">
                  <c:v>550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A-4076-B389-33D748C832DA}"/>
            </c:ext>
          </c:extLst>
        </c:ser>
        <c:ser>
          <c:idx val="6"/>
          <c:order val="6"/>
          <c:tx>
            <c:strRef>
              <c:f>'Digital IO - KiCAD'!$I$1:$I$4</c:f>
              <c:strCache>
                <c:ptCount val="4"/>
                <c:pt idx="1">
                  <c:v>11/27/20 07:37:51</c:v>
                </c:pt>
                <c:pt idx="2">
                  <c:v>2650.54</c:v>
                </c:pt>
                <c:pt idx="3">
                  <c:v>Cost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'Digital IO - KiCAD'!$A$5:$B$23</c:f>
              <c:multiLvlStrCache>
                <c:ptCount val="19"/>
                <c:lvl>
                  <c:pt idx="0">
                    <c:v>0.1uF</c:v>
                  </c:pt>
                  <c:pt idx="1">
                    <c:v>10uF</c:v>
                  </c:pt>
                  <c:pt idx="2">
                    <c:v>330pF</c:v>
                  </c:pt>
                  <c:pt idx="3">
                    <c:v>22uH</c:v>
                  </c:pt>
                  <c:pt idx="4">
                    <c:v>1N4007G</c:v>
                  </c:pt>
                  <c:pt idx="5">
                    <c:v>4Pos 2.54mm screw</c:v>
                  </c:pt>
                  <c:pt idx="6">
                    <c:v>6Pos 2.54mm screw</c:v>
                  </c:pt>
                  <c:pt idx="7">
                    <c:v>G2RL-1-DC24</c:v>
                  </c:pt>
                  <c:pt idx="8">
                    <c:v>ROE-2405S</c:v>
                  </c:pt>
                  <c:pt idx="9">
                    <c:v>720 Ohm</c:v>
                  </c:pt>
                  <c:pt idx="10">
                    <c:v>9.1K</c:v>
                  </c:pt>
                  <c:pt idx="11">
                    <c:v>ESP_12E_J1</c:v>
                  </c:pt>
                  <c:pt idx="12">
                    <c:v>ESP_12E_J2</c:v>
                  </c:pt>
                  <c:pt idx="13">
                    <c:v>VO615A</c:v>
                  </c:pt>
                  <c:pt idx="14">
                    <c:v>ULN2801A</c:v>
                  </c:pt>
                  <c:pt idx="15">
                    <c:v>EEPROM</c:v>
                  </c:pt>
                  <c:pt idx="16">
                    <c:v>Node MCU</c:v>
                  </c:pt>
                  <c:pt idx="17">
                    <c:v>PCB fabrication</c:v>
                  </c:pt>
                  <c:pt idx="18">
                    <c:v>PCB Assembly Labour</c:v>
                  </c:pt>
                </c:lvl>
                <c:lvl>
                  <c:pt idx="0">
                    <c:v>C1,C3,C4</c:v>
                  </c:pt>
                  <c:pt idx="1">
                    <c:v>C2,C5</c:v>
                  </c:pt>
                  <c:pt idx="2">
                    <c:v>C6,C7</c:v>
                  </c:pt>
                  <c:pt idx="3">
                    <c:v>L1</c:v>
                  </c:pt>
                  <c:pt idx="4">
                    <c:v>&gt;  D3, D5</c:v>
                  </c:pt>
                  <c:pt idx="5">
                    <c:v>    J1, J5</c:v>
                  </c:pt>
                  <c:pt idx="6">
                    <c:v>    J2, J3</c:v>
                  </c:pt>
                  <c:pt idx="7">
                    <c:v>&gt;  K2, K5</c:v>
                  </c:pt>
                  <c:pt idx="8">
                    <c:v>    PS?</c:v>
                  </c:pt>
                  <c:pt idx="9">
                    <c:v>&gt;  R1-R7, R10</c:v>
                  </c:pt>
                  <c:pt idx="10">
                    <c:v>&gt;  R8, R9, R11-R14</c:v>
                  </c:pt>
                  <c:pt idx="11">
                    <c:v>    U1</c:v>
                  </c:pt>
                  <c:pt idx="12">
                    <c:v>    U2</c:v>
                  </c:pt>
                  <c:pt idx="13">
                    <c:v>&gt;  U3-U5, U7-U10</c:v>
                  </c:pt>
                  <c:pt idx="14">
                    <c:v>    U6</c:v>
                  </c:pt>
                  <c:pt idx="15">
                    <c:v>U11</c:v>
                  </c:pt>
                </c:lvl>
              </c:multiLvlStrCache>
            </c:multiLvlStrRef>
          </c:cat>
          <c:val>
            <c:numRef>
              <c:f>'Digital IO - KiCAD'!$I$5:$I$23</c:f>
              <c:numCache>
                <c:formatCode>General</c:formatCode>
                <c:ptCount val="19"/>
                <c:pt idx="0">
                  <c:v>36.96</c:v>
                </c:pt>
                <c:pt idx="1">
                  <c:v>30</c:v>
                </c:pt>
                <c:pt idx="2">
                  <c:v>58.88</c:v>
                </c:pt>
                <c:pt idx="3">
                  <c:v>56.32</c:v>
                </c:pt>
                <c:pt idx="4">
                  <c:v>32</c:v>
                </c:pt>
                <c:pt idx="5">
                  <c:v>90</c:v>
                </c:pt>
                <c:pt idx="6">
                  <c:v>90</c:v>
                </c:pt>
                <c:pt idx="7">
                  <c:v>500</c:v>
                </c:pt>
                <c:pt idx="8">
                  <c:v>318</c:v>
                </c:pt>
                <c:pt idx="9">
                  <c:v>28.92</c:v>
                </c:pt>
                <c:pt idx="10">
                  <c:v>31.08</c:v>
                </c:pt>
                <c:pt idx="11">
                  <c:v>0</c:v>
                </c:pt>
                <c:pt idx="12">
                  <c:v>0</c:v>
                </c:pt>
                <c:pt idx="13">
                  <c:v>240</c:v>
                </c:pt>
                <c:pt idx="14">
                  <c:v>71</c:v>
                </c:pt>
                <c:pt idx="15">
                  <c:v>17.38</c:v>
                </c:pt>
                <c:pt idx="16">
                  <c:v>400</c:v>
                </c:pt>
                <c:pt idx="17">
                  <c:v>550</c:v>
                </c:pt>
                <c:pt idx="1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0A-4076-B389-33D748C8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34528"/>
        <c:axId val="598998976"/>
      </c:barChart>
      <c:catAx>
        <c:axId val="6388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98976"/>
        <c:crosses val="autoZero"/>
        <c:auto val="1"/>
        <c:lblAlgn val="ctr"/>
        <c:lblOffset val="100"/>
        <c:noMultiLvlLbl val="0"/>
      </c:catAx>
      <c:valAx>
        <c:axId val="5989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C308C9-440E-4797-BCF5-6751AD726788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8ECB2-3982-4848-959F-4BAF242AD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"/>
  <sheetViews>
    <sheetView tabSelected="1" workbookViewId="0">
      <selection activeCell="I15" sqref="I15"/>
    </sheetView>
  </sheetViews>
  <sheetFormatPr defaultRowHeight="14.4" x14ac:dyDescent="0.3"/>
  <cols>
    <col min="1" max="1" width="22.33203125" bestFit="1" customWidth="1"/>
    <col min="2" max="2" width="19.109375" bestFit="1" customWidth="1"/>
    <col min="3" max="3" width="87.109375" hidden="1" customWidth="1"/>
    <col min="4" max="4" width="16.6640625" bestFit="1" customWidth="1"/>
    <col min="5" max="5" width="24.33203125" customWidth="1"/>
    <col min="6" max="6" width="12.44140625" bestFit="1" customWidth="1"/>
    <col min="7" max="7" width="10.5546875" customWidth="1"/>
    <col min="8" max="8" width="11.88671875" customWidth="1"/>
    <col min="9" max="9" width="13" customWidth="1"/>
    <col min="10" max="10" width="22.109375" bestFit="1" customWidth="1"/>
  </cols>
  <sheetData>
    <row r="2" spans="1:10" x14ac:dyDescent="0.3">
      <c r="A2" t="s">
        <v>0</v>
      </c>
      <c r="B2" t="s">
        <v>1</v>
      </c>
    </row>
    <row r="3" spans="1:10" x14ac:dyDescent="0.3">
      <c r="H3" t="s">
        <v>102</v>
      </c>
      <c r="I3">
        <f>SUM(I5:I23)</f>
        <v>2650.54</v>
      </c>
    </row>
    <row r="4" spans="1:10" x14ac:dyDescent="0.3">
      <c r="A4" s="7" t="s">
        <v>2</v>
      </c>
      <c r="B4" s="7" t="s">
        <v>3</v>
      </c>
      <c r="C4" s="7" t="s">
        <v>96</v>
      </c>
      <c r="D4" s="7" t="s">
        <v>103</v>
      </c>
      <c r="E4" s="7" t="s">
        <v>97</v>
      </c>
      <c r="F4" s="7" t="s">
        <v>4</v>
      </c>
      <c r="G4" s="7" t="s">
        <v>98</v>
      </c>
      <c r="H4" s="7" t="s">
        <v>99</v>
      </c>
      <c r="I4" s="7" t="s">
        <v>32</v>
      </c>
      <c r="J4" s="7" t="s">
        <v>33</v>
      </c>
    </row>
    <row r="5" spans="1:10" x14ac:dyDescent="0.3">
      <c r="A5" s="4" t="s">
        <v>148</v>
      </c>
      <c r="B5" s="4" t="s">
        <v>149</v>
      </c>
      <c r="C5" s="4" t="s">
        <v>5</v>
      </c>
      <c r="D5" s="4"/>
      <c r="E5" s="4"/>
      <c r="F5" s="4"/>
      <c r="G5" s="4">
        <v>3</v>
      </c>
      <c r="H5" s="4">
        <v>12.32</v>
      </c>
      <c r="I5" s="4">
        <f>G5*H5</f>
        <v>36.96</v>
      </c>
      <c r="J5" s="4"/>
    </row>
    <row r="6" spans="1:10" x14ac:dyDescent="0.3">
      <c r="A6" s="4" t="s">
        <v>153</v>
      </c>
      <c r="B6" s="4" t="s">
        <v>150</v>
      </c>
      <c r="C6" s="4"/>
      <c r="D6" s="4"/>
      <c r="E6" s="4"/>
      <c r="F6" s="4"/>
      <c r="G6" s="4">
        <v>2</v>
      </c>
      <c r="H6" s="4">
        <v>15</v>
      </c>
      <c r="I6" s="4">
        <f t="shared" ref="I6:I10" si="0">G6*H6</f>
        <v>30</v>
      </c>
      <c r="J6" s="4"/>
    </row>
    <row r="7" spans="1:10" x14ac:dyDescent="0.3">
      <c r="A7" s="4" t="s">
        <v>154</v>
      </c>
      <c r="B7" s="4" t="s">
        <v>155</v>
      </c>
      <c r="C7" s="4"/>
      <c r="D7" s="4" t="s">
        <v>162</v>
      </c>
      <c r="E7" s="4" t="s">
        <v>161</v>
      </c>
      <c r="F7" s="4"/>
      <c r="G7" s="4">
        <v>2</v>
      </c>
      <c r="H7" s="4">
        <f>23*1.28</f>
        <v>29.44</v>
      </c>
      <c r="I7" s="4">
        <f t="shared" si="0"/>
        <v>58.88</v>
      </c>
      <c r="J7" s="4"/>
    </row>
    <row r="8" spans="1:10" x14ac:dyDescent="0.3">
      <c r="A8" s="4" t="s">
        <v>156</v>
      </c>
      <c r="B8" s="4" t="s">
        <v>157</v>
      </c>
      <c r="C8" s="4"/>
      <c r="D8" s="4" t="s">
        <v>159</v>
      </c>
      <c r="E8" s="4" t="s">
        <v>158</v>
      </c>
      <c r="F8" s="4"/>
      <c r="G8" s="4">
        <v>1</v>
      </c>
      <c r="H8" s="4">
        <f>44*1.28</f>
        <v>56.32</v>
      </c>
      <c r="I8" s="4">
        <f t="shared" si="0"/>
        <v>56.32</v>
      </c>
      <c r="J8" s="4"/>
    </row>
    <row r="9" spans="1:10" x14ac:dyDescent="0.3">
      <c r="A9" s="4" t="s">
        <v>106</v>
      </c>
      <c r="B9" s="4" t="s">
        <v>107</v>
      </c>
      <c r="C9" s="4" t="s">
        <v>6</v>
      </c>
      <c r="D9" s="4"/>
      <c r="E9" s="4"/>
      <c r="F9" s="4"/>
      <c r="G9" s="4">
        <v>2</v>
      </c>
      <c r="H9" s="4">
        <v>16</v>
      </c>
      <c r="I9" s="4">
        <f t="shared" si="0"/>
        <v>32</v>
      </c>
      <c r="J9" s="4"/>
    </row>
    <row r="10" spans="1:10" x14ac:dyDescent="0.3">
      <c r="A10" s="4" t="s">
        <v>145</v>
      </c>
      <c r="B10" s="4" t="s">
        <v>146</v>
      </c>
      <c r="C10" s="4" t="s">
        <v>110</v>
      </c>
      <c r="D10" s="4"/>
      <c r="E10" s="4"/>
      <c r="F10" s="4"/>
      <c r="G10" s="4">
        <v>2</v>
      </c>
      <c r="H10" s="4">
        <v>45</v>
      </c>
      <c r="I10" s="4">
        <f t="shared" si="0"/>
        <v>90</v>
      </c>
      <c r="J10" s="4"/>
    </row>
    <row r="11" spans="1:10" x14ac:dyDescent="0.3">
      <c r="A11" s="4" t="s">
        <v>143</v>
      </c>
      <c r="B11" s="4" t="s">
        <v>144</v>
      </c>
      <c r="C11" s="4" t="s">
        <v>113</v>
      </c>
      <c r="D11" s="4"/>
      <c r="E11" s="4"/>
      <c r="F11" s="4"/>
      <c r="G11" s="4">
        <v>2</v>
      </c>
      <c r="H11" s="4">
        <v>45</v>
      </c>
      <c r="I11" s="4">
        <f t="shared" ref="I11:I23" si="1">G11*H11</f>
        <v>90</v>
      </c>
      <c r="J11" s="4"/>
    </row>
    <row r="12" spans="1:10" x14ac:dyDescent="0.3">
      <c r="A12" s="4" t="s">
        <v>118</v>
      </c>
      <c r="B12" s="4" t="s">
        <v>119</v>
      </c>
      <c r="C12" s="4" t="s">
        <v>120</v>
      </c>
      <c r="D12" s="4"/>
      <c r="E12" s="4" t="s">
        <v>119</v>
      </c>
      <c r="F12" s="4"/>
      <c r="G12" s="4">
        <v>2</v>
      </c>
      <c r="H12" s="4">
        <v>250</v>
      </c>
      <c r="I12" s="4">
        <f t="shared" si="1"/>
        <v>500</v>
      </c>
      <c r="J12" s="4"/>
    </row>
    <row r="13" spans="1:10" x14ac:dyDescent="0.3">
      <c r="A13" s="4" t="s">
        <v>122</v>
      </c>
      <c r="B13" s="4" t="s">
        <v>123</v>
      </c>
      <c r="C13" s="4" t="s">
        <v>124</v>
      </c>
      <c r="D13" s="4"/>
      <c r="E13" s="4"/>
      <c r="F13" s="4"/>
      <c r="G13" s="4">
        <v>1</v>
      </c>
      <c r="H13" s="4">
        <v>318</v>
      </c>
      <c r="I13" s="4">
        <f t="shared" si="1"/>
        <v>318</v>
      </c>
      <c r="J13" s="4"/>
    </row>
    <row r="14" spans="1:10" x14ac:dyDescent="0.3">
      <c r="A14" s="4" t="s">
        <v>126</v>
      </c>
      <c r="B14" s="4" t="s">
        <v>142</v>
      </c>
      <c r="C14" s="4" t="s">
        <v>7</v>
      </c>
      <c r="D14" s="4"/>
      <c r="E14" s="4"/>
      <c r="F14" s="4"/>
      <c r="G14" s="4">
        <v>6</v>
      </c>
      <c r="H14" s="4">
        <v>4.82</v>
      </c>
      <c r="I14" s="4">
        <f t="shared" si="1"/>
        <v>28.92</v>
      </c>
      <c r="J14" s="4"/>
    </row>
    <row r="15" spans="1:10" x14ac:dyDescent="0.3">
      <c r="A15" s="4" t="s">
        <v>128</v>
      </c>
      <c r="B15" s="4" t="s">
        <v>147</v>
      </c>
      <c r="C15" s="4" t="s">
        <v>7</v>
      </c>
      <c r="D15" s="4"/>
      <c r="E15" s="4"/>
      <c r="F15" s="4"/>
      <c r="G15" s="4">
        <v>6</v>
      </c>
      <c r="H15" s="4">
        <v>5.18</v>
      </c>
      <c r="I15" s="4">
        <f t="shared" si="1"/>
        <v>31.08</v>
      </c>
      <c r="J15" s="4"/>
    </row>
    <row r="16" spans="1:10" x14ac:dyDescent="0.3">
      <c r="A16" s="4" t="s">
        <v>130</v>
      </c>
      <c r="B16" s="4" t="s">
        <v>131</v>
      </c>
      <c r="C16" s="4" t="s">
        <v>132</v>
      </c>
      <c r="D16" s="4"/>
      <c r="E16" s="4"/>
      <c r="F16" s="4"/>
      <c r="G16" s="4"/>
      <c r="H16" s="4"/>
      <c r="I16" s="4">
        <f t="shared" si="1"/>
        <v>0</v>
      </c>
      <c r="J16" s="4" t="s">
        <v>160</v>
      </c>
    </row>
    <row r="17" spans="1:10" x14ac:dyDescent="0.3">
      <c r="A17" s="4" t="s">
        <v>133</v>
      </c>
      <c r="B17" s="4" t="s">
        <v>134</v>
      </c>
      <c r="C17" s="4" t="s">
        <v>132</v>
      </c>
      <c r="D17" s="4"/>
      <c r="E17" s="4"/>
      <c r="F17" s="4"/>
      <c r="G17" s="4"/>
      <c r="H17" s="4"/>
      <c r="I17" s="4">
        <f t="shared" si="1"/>
        <v>0</v>
      </c>
      <c r="J17" s="4" t="s">
        <v>160</v>
      </c>
    </row>
    <row r="18" spans="1:10" x14ac:dyDescent="0.3">
      <c r="A18" s="4" t="s">
        <v>135</v>
      </c>
      <c r="B18" s="4" t="s">
        <v>136</v>
      </c>
      <c r="C18" s="4" t="s">
        <v>137</v>
      </c>
      <c r="D18" s="4"/>
      <c r="E18" s="4"/>
      <c r="F18" s="4"/>
      <c r="G18" s="4">
        <v>6</v>
      </c>
      <c r="H18" s="4">
        <v>40</v>
      </c>
      <c r="I18" s="4">
        <f t="shared" si="1"/>
        <v>240</v>
      </c>
      <c r="J18" s="4"/>
    </row>
    <row r="19" spans="1:10" x14ac:dyDescent="0.3">
      <c r="A19" s="4" t="s">
        <v>138</v>
      </c>
      <c r="B19" s="4" t="s">
        <v>139</v>
      </c>
      <c r="C19" s="4" t="s">
        <v>140</v>
      </c>
      <c r="D19" s="4"/>
      <c r="E19" s="4"/>
      <c r="F19" s="4"/>
      <c r="G19" s="4">
        <v>1</v>
      </c>
      <c r="H19" s="4">
        <v>71</v>
      </c>
      <c r="I19" s="4">
        <f t="shared" si="1"/>
        <v>71</v>
      </c>
      <c r="J19" s="4"/>
    </row>
    <row r="20" spans="1:10" x14ac:dyDescent="0.3">
      <c r="A20" s="4" t="s">
        <v>166</v>
      </c>
      <c r="B20" s="4" t="s">
        <v>165</v>
      </c>
      <c r="C20" s="4"/>
      <c r="D20" s="4" t="s">
        <v>164</v>
      </c>
      <c r="E20" s="4" t="s">
        <v>163</v>
      </c>
      <c r="F20" s="4"/>
      <c r="G20" s="4">
        <v>1</v>
      </c>
      <c r="H20" s="4">
        <v>17.38</v>
      </c>
      <c r="I20" s="4">
        <f t="shared" si="1"/>
        <v>17.38</v>
      </c>
      <c r="J20" s="4"/>
    </row>
    <row r="21" spans="1:10" x14ac:dyDescent="0.3">
      <c r="A21" s="4"/>
      <c r="B21" s="4" t="s">
        <v>141</v>
      </c>
      <c r="C21" s="4"/>
      <c r="D21" s="4"/>
      <c r="E21" s="4"/>
      <c r="F21" s="4"/>
      <c r="G21" s="4">
        <v>1</v>
      </c>
      <c r="H21" s="4">
        <v>400</v>
      </c>
      <c r="I21" s="4">
        <f t="shared" si="1"/>
        <v>400</v>
      </c>
      <c r="J21" s="4" t="s">
        <v>151</v>
      </c>
    </row>
    <row r="22" spans="1:10" x14ac:dyDescent="0.3">
      <c r="A22" s="4"/>
      <c r="B22" s="4" t="s">
        <v>167</v>
      </c>
      <c r="C22" s="4"/>
      <c r="D22" s="4"/>
      <c r="E22" s="4"/>
      <c r="F22" s="4"/>
      <c r="G22" s="4">
        <v>1</v>
      </c>
      <c r="H22" s="4">
        <v>550</v>
      </c>
      <c r="I22" s="4">
        <f t="shared" si="1"/>
        <v>550</v>
      </c>
      <c r="J22" s="4"/>
    </row>
    <row r="23" spans="1:10" x14ac:dyDescent="0.3">
      <c r="A23" s="4"/>
      <c r="B23" s="4" t="s">
        <v>152</v>
      </c>
      <c r="C23" s="4"/>
      <c r="D23" s="4"/>
      <c r="E23" s="4"/>
      <c r="F23" s="4"/>
      <c r="G23" s="4">
        <v>1</v>
      </c>
      <c r="H23" s="4">
        <v>100</v>
      </c>
      <c r="I23" s="4">
        <f t="shared" si="1"/>
        <v>100</v>
      </c>
      <c r="J23" s="4"/>
    </row>
  </sheetData>
  <autoFilter ref="A4:I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7"/>
  <sheetViews>
    <sheetView workbookViewId="0">
      <selection activeCell="F10" sqref="F10"/>
    </sheetView>
  </sheetViews>
  <sheetFormatPr defaultRowHeight="14.4" x14ac:dyDescent="0.3"/>
  <cols>
    <col min="2" max="2" width="16.6640625" bestFit="1" customWidth="1"/>
    <col min="3" max="3" width="22" bestFit="1" customWidth="1"/>
    <col min="4" max="4" width="73.33203125" bestFit="1" customWidth="1"/>
  </cols>
  <sheetData>
    <row r="3" spans="1:9" ht="28.8" x14ac:dyDescent="0.3">
      <c r="A3" s="1" t="s">
        <v>27</v>
      </c>
      <c r="B3" s="1" t="s">
        <v>28</v>
      </c>
      <c r="C3" s="1" t="s">
        <v>29</v>
      </c>
      <c r="D3" s="1" t="s">
        <v>4</v>
      </c>
      <c r="E3" s="1" t="s">
        <v>30</v>
      </c>
      <c r="F3" s="2" t="s">
        <v>31</v>
      </c>
      <c r="G3" s="2"/>
      <c r="H3" s="1" t="s">
        <v>32</v>
      </c>
      <c r="I3" s="1" t="s">
        <v>33</v>
      </c>
    </row>
    <row r="4" spans="1:9" x14ac:dyDescent="0.3">
      <c r="A4" s="3">
        <v>11</v>
      </c>
      <c r="B4" s="6" t="s">
        <v>56</v>
      </c>
      <c r="C4" s="4">
        <v>7447707068</v>
      </c>
      <c r="D4" s="4" t="s">
        <v>57</v>
      </c>
      <c r="E4" s="3">
        <v>1</v>
      </c>
      <c r="F4" s="5">
        <v>176</v>
      </c>
      <c r="G4" s="5" t="s">
        <v>53</v>
      </c>
      <c r="H4" s="5">
        <f t="shared" ref="H4:H37" si="0">IF(G4="Yes",E4*F4,0)</f>
        <v>0</v>
      </c>
      <c r="I4" s="5"/>
    </row>
    <row r="5" spans="1:9" x14ac:dyDescent="0.3">
      <c r="A5" s="3">
        <v>5</v>
      </c>
      <c r="B5" s="3" t="s">
        <v>43</v>
      </c>
      <c r="C5" s="4" t="s">
        <v>16</v>
      </c>
      <c r="D5" s="4" t="s">
        <v>44</v>
      </c>
      <c r="E5" s="3">
        <v>1</v>
      </c>
      <c r="F5" s="5">
        <v>31</v>
      </c>
      <c r="G5" s="5" t="s">
        <v>36</v>
      </c>
      <c r="H5" s="5">
        <f t="shared" si="0"/>
        <v>31</v>
      </c>
      <c r="I5" s="5"/>
    </row>
    <row r="6" spans="1:9" x14ac:dyDescent="0.3">
      <c r="A6" s="3">
        <v>26</v>
      </c>
      <c r="B6" s="3" t="s">
        <v>58</v>
      </c>
      <c r="C6" s="4" t="s">
        <v>18</v>
      </c>
      <c r="D6" s="4" t="s">
        <v>89</v>
      </c>
      <c r="E6" s="3">
        <v>1</v>
      </c>
      <c r="F6" s="5">
        <v>8</v>
      </c>
      <c r="G6" s="5" t="s">
        <v>36</v>
      </c>
      <c r="H6" s="5">
        <f t="shared" si="0"/>
        <v>8</v>
      </c>
      <c r="I6" s="5"/>
    </row>
    <row r="7" spans="1:9" x14ac:dyDescent="0.3">
      <c r="A7" s="3"/>
      <c r="B7" s="3" t="s">
        <v>65</v>
      </c>
      <c r="C7" s="4" t="s">
        <v>10</v>
      </c>
      <c r="D7" s="4" t="s">
        <v>68</v>
      </c>
      <c r="E7" s="3">
        <v>1</v>
      </c>
      <c r="F7" s="5">
        <v>19</v>
      </c>
      <c r="G7" s="5" t="s">
        <v>36</v>
      </c>
      <c r="H7" s="5">
        <f t="shared" si="0"/>
        <v>19</v>
      </c>
      <c r="I7" s="5"/>
    </row>
    <row r="8" spans="1:9" x14ac:dyDescent="0.3">
      <c r="A8" s="3">
        <v>15</v>
      </c>
      <c r="B8" s="3" t="s">
        <v>65</v>
      </c>
      <c r="C8" s="4" t="s">
        <v>66</v>
      </c>
      <c r="D8" s="4" t="s">
        <v>67</v>
      </c>
      <c r="E8" s="3"/>
      <c r="F8" s="5"/>
      <c r="G8" s="5"/>
      <c r="H8" s="5">
        <f t="shared" si="0"/>
        <v>0</v>
      </c>
      <c r="I8" s="5"/>
    </row>
    <row r="9" spans="1:9" x14ac:dyDescent="0.3">
      <c r="A9" s="3">
        <v>12</v>
      </c>
      <c r="B9" s="3" t="s">
        <v>94</v>
      </c>
      <c r="C9" s="4" t="s">
        <v>101</v>
      </c>
      <c r="D9" s="4" t="s">
        <v>100</v>
      </c>
      <c r="E9" s="3">
        <v>1</v>
      </c>
      <c r="F9" s="5">
        <v>31.39</v>
      </c>
      <c r="G9" s="5" t="s">
        <v>36</v>
      </c>
      <c r="H9" s="5">
        <f t="shared" si="0"/>
        <v>31.39</v>
      </c>
      <c r="I9" s="5" t="s">
        <v>59</v>
      </c>
    </row>
    <row r="10" spans="1:9" x14ac:dyDescent="0.3">
      <c r="A10" s="3">
        <v>17</v>
      </c>
      <c r="B10" s="3" t="s">
        <v>71</v>
      </c>
      <c r="C10" s="4" t="s">
        <v>15</v>
      </c>
      <c r="D10" s="4" t="s">
        <v>72</v>
      </c>
      <c r="E10" s="3">
        <v>1</v>
      </c>
      <c r="F10" s="5">
        <v>21</v>
      </c>
      <c r="G10" s="5" t="s">
        <v>36</v>
      </c>
      <c r="H10" s="5">
        <f t="shared" si="0"/>
        <v>21</v>
      </c>
      <c r="I10" s="5"/>
    </row>
    <row r="11" spans="1:9" x14ac:dyDescent="0.3">
      <c r="A11" s="3">
        <v>14</v>
      </c>
      <c r="B11" s="3" t="s">
        <v>62</v>
      </c>
      <c r="C11" s="4" t="s">
        <v>63</v>
      </c>
      <c r="D11" s="4" t="s">
        <v>64</v>
      </c>
      <c r="E11" s="3">
        <v>4</v>
      </c>
      <c r="F11" s="5"/>
      <c r="G11" s="5"/>
      <c r="H11" s="5">
        <f t="shared" si="0"/>
        <v>0</v>
      </c>
      <c r="I11" s="5"/>
    </row>
    <row r="12" spans="1:9" x14ac:dyDescent="0.3">
      <c r="A12" s="3">
        <v>16</v>
      </c>
      <c r="B12" s="3" t="s">
        <v>69</v>
      </c>
      <c r="C12" s="4" t="s">
        <v>12</v>
      </c>
      <c r="D12" s="4" t="s">
        <v>70</v>
      </c>
      <c r="E12" s="3">
        <v>1</v>
      </c>
      <c r="F12" s="5">
        <v>48</v>
      </c>
      <c r="G12" s="5" t="s">
        <v>36</v>
      </c>
      <c r="H12" s="5">
        <f t="shared" si="0"/>
        <v>48</v>
      </c>
      <c r="I12" s="5"/>
    </row>
    <row r="13" spans="1:9" x14ac:dyDescent="0.3">
      <c r="A13" s="3">
        <v>25</v>
      </c>
      <c r="B13" s="3" t="s">
        <v>69</v>
      </c>
      <c r="C13" s="4" t="s">
        <v>20</v>
      </c>
      <c r="D13" s="4" t="s">
        <v>88</v>
      </c>
      <c r="E13" s="3">
        <v>1</v>
      </c>
      <c r="F13" s="5">
        <v>14</v>
      </c>
      <c r="G13" s="5" t="s">
        <v>36</v>
      </c>
      <c r="H13" s="5">
        <f t="shared" si="0"/>
        <v>14</v>
      </c>
      <c r="I13" s="5"/>
    </row>
    <row r="14" spans="1:9" x14ac:dyDescent="0.3">
      <c r="A14" s="3">
        <v>18</v>
      </c>
      <c r="B14" s="3" t="s">
        <v>69</v>
      </c>
      <c r="C14" s="4" t="s">
        <v>73</v>
      </c>
      <c r="D14" s="4" t="s">
        <v>74</v>
      </c>
      <c r="E14" s="3">
        <v>10</v>
      </c>
      <c r="F14" s="5">
        <v>18</v>
      </c>
      <c r="G14" s="5" t="s">
        <v>36</v>
      </c>
      <c r="H14" s="5">
        <f t="shared" si="0"/>
        <v>180</v>
      </c>
      <c r="I14" s="5"/>
    </row>
    <row r="15" spans="1:9" x14ac:dyDescent="0.3">
      <c r="A15" s="3">
        <v>24</v>
      </c>
      <c r="B15" s="3" t="s">
        <v>69</v>
      </c>
      <c r="C15" s="4" t="s">
        <v>19</v>
      </c>
      <c r="D15" s="4" t="s">
        <v>87</v>
      </c>
      <c r="E15" s="3">
        <v>2</v>
      </c>
      <c r="F15" s="5">
        <v>19</v>
      </c>
      <c r="G15" s="5" t="s">
        <v>36</v>
      </c>
      <c r="H15" s="5">
        <f t="shared" si="0"/>
        <v>38</v>
      </c>
      <c r="I15" s="5"/>
    </row>
    <row r="16" spans="1:9" x14ac:dyDescent="0.3">
      <c r="A16" s="3">
        <v>20</v>
      </c>
      <c r="B16" s="3" t="s">
        <v>69</v>
      </c>
      <c r="C16" s="4" t="s">
        <v>78</v>
      </c>
      <c r="D16" s="4" t="s">
        <v>79</v>
      </c>
      <c r="E16" s="3">
        <v>1</v>
      </c>
      <c r="F16" s="5">
        <v>18.98</v>
      </c>
      <c r="G16" s="5" t="s">
        <v>36</v>
      </c>
      <c r="H16" s="5">
        <f t="shared" si="0"/>
        <v>18.98</v>
      </c>
      <c r="I16" s="5"/>
    </row>
    <row r="17" spans="1:9" x14ac:dyDescent="0.3">
      <c r="A17" s="3">
        <v>28</v>
      </c>
      <c r="B17" s="3" t="s">
        <v>92</v>
      </c>
      <c r="C17" s="4" t="s">
        <v>14</v>
      </c>
      <c r="D17" s="4" t="s">
        <v>93</v>
      </c>
      <c r="E17" s="3">
        <v>1</v>
      </c>
      <c r="F17" s="5">
        <v>21</v>
      </c>
      <c r="G17" s="5" t="s">
        <v>36</v>
      </c>
      <c r="H17" s="5">
        <f t="shared" si="0"/>
        <v>21</v>
      </c>
      <c r="I17" s="5"/>
    </row>
    <row r="18" spans="1:9" x14ac:dyDescent="0.3">
      <c r="A18" s="3">
        <v>3</v>
      </c>
      <c r="B18" s="3" t="s">
        <v>39</v>
      </c>
      <c r="C18" s="4" t="s">
        <v>23</v>
      </c>
      <c r="D18" s="4" t="s">
        <v>40</v>
      </c>
      <c r="E18" s="3">
        <v>1</v>
      </c>
      <c r="F18" s="5">
        <v>328</v>
      </c>
      <c r="G18" s="5" t="s">
        <v>36</v>
      </c>
      <c r="H18" s="5">
        <f t="shared" si="0"/>
        <v>328</v>
      </c>
      <c r="I18" s="5"/>
    </row>
    <row r="19" spans="1:9" x14ac:dyDescent="0.3">
      <c r="A19" s="3">
        <v>13</v>
      </c>
      <c r="B19" s="3" t="s">
        <v>60</v>
      </c>
      <c r="C19" s="4" t="s">
        <v>9</v>
      </c>
      <c r="D19" s="4" t="s">
        <v>61</v>
      </c>
      <c r="E19" s="3">
        <v>3</v>
      </c>
      <c r="F19" s="5">
        <v>8.76</v>
      </c>
      <c r="G19" s="5"/>
      <c r="H19" s="5">
        <f t="shared" si="0"/>
        <v>0</v>
      </c>
      <c r="I19" s="5"/>
    </row>
    <row r="20" spans="1:9" x14ac:dyDescent="0.3">
      <c r="A20" s="3"/>
      <c r="B20" s="3" t="s">
        <v>94</v>
      </c>
      <c r="C20" s="4" t="s">
        <v>11</v>
      </c>
      <c r="D20" s="4" t="s">
        <v>95</v>
      </c>
      <c r="E20" s="3">
        <v>2</v>
      </c>
      <c r="F20" s="5">
        <v>22</v>
      </c>
      <c r="G20" s="5" t="s">
        <v>36</v>
      </c>
      <c r="H20" s="5">
        <f t="shared" si="0"/>
        <v>44</v>
      </c>
      <c r="I20" s="5"/>
    </row>
    <row r="21" spans="1:9" x14ac:dyDescent="0.3">
      <c r="A21" s="3">
        <v>8</v>
      </c>
      <c r="B21" s="6" t="s">
        <v>34</v>
      </c>
      <c r="C21" s="4" t="s">
        <v>22</v>
      </c>
      <c r="D21" s="4" t="s">
        <v>50</v>
      </c>
      <c r="E21" s="3">
        <v>1</v>
      </c>
      <c r="F21" s="5">
        <v>241</v>
      </c>
      <c r="G21" s="5" t="s">
        <v>36</v>
      </c>
      <c r="H21" s="5">
        <f t="shared" si="0"/>
        <v>241</v>
      </c>
      <c r="I21" s="5"/>
    </row>
    <row r="22" spans="1:9" x14ac:dyDescent="0.3">
      <c r="A22" s="3">
        <v>9</v>
      </c>
      <c r="B22" s="6" t="s">
        <v>34</v>
      </c>
      <c r="C22" s="4" t="s">
        <v>51</v>
      </c>
      <c r="D22" s="4" t="s">
        <v>52</v>
      </c>
      <c r="E22" s="3">
        <v>1</v>
      </c>
      <c r="F22" s="5">
        <v>418</v>
      </c>
      <c r="G22" s="5" t="s">
        <v>53</v>
      </c>
      <c r="H22" s="5">
        <f t="shared" si="0"/>
        <v>0</v>
      </c>
      <c r="I22" s="5"/>
    </row>
    <row r="23" spans="1:9" x14ac:dyDescent="0.3">
      <c r="A23" s="3">
        <v>27</v>
      </c>
      <c r="B23" s="3" t="s">
        <v>90</v>
      </c>
      <c r="C23" s="4" t="s">
        <v>26</v>
      </c>
      <c r="D23" s="4" t="s">
        <v>91</v>
      </c>
      <c r="E23" s="3">
        <v>2</v>
      </c>
      <c r="F23" s="5">
        <v>46</v>
      </c>
      <c r="G23" s="5" t="s">
        <v>36</v>
      </c>
      <c r="H23" s="5">
        <f t="shared" si="0"/>
        <v>92</v>
      </c>
      <c r="I23" s="5"/>
    </row>
    <row r="24" spans="1:9" x14ac:dyDescent="0.3">
      <c r="A24" s="3">
        <v>10</v>
      </c>
      <c r="B24" s="6" t="s">
        <v>34</v>
      </c>
      <c r="C24" s="4" t="s">
        <v>54</v>
      </c>
      <c r="D24" s="4" t="s">
        <v>55</v>
      </c>
      <c r="E24" s="3">
        <v>1</v>
      </c>
      <c r="F24" s="5">
        <v>193</v>
      </c>
      <c r="G24" s="5" t="s">
        <v>53</v>
      </c>
      <c r="H24" s="5">
        <f t="shared" si="0"/>
        <v>0</v>
      </c>
      <c r="I24" s="5"/>
    </row>
    <row r="25" spans="1:9" x14ac:dyDescent="0.3">
      <c r="A25" s="3">
        <v>23</v>
      </c>
      <c r="B25" s="3" t="s">
        <v>85</v>
      </c>
      <c r="C25" s="4" t="s">
        <v>13</v>
      </c>
      <c r="D25" s="4" t="s">
        <v>86</v>
      </c>
      <c r="E25" s="3">
        <v>2</v>
      </c>
      <c r="F25" s="5">
        <v>21</v>
      </c>
      <c r="G25" s="5" t="s">
        <v>36</v>
      </c>
      <c r="H25" s="5">
        <f t="shared" si="0"/>
        <v>42</v>
      </c>
      <c r="I25" s="5"/>
    </row>
    <row r="26" spans="1:9" x14ac:dyDescent="0.3">
      <c r="A26" s="3">
        <v>1</v>
      </c>
      <c r="B26" s="3" t="s">
        <v>34</v>
      </c>
      <c r="C26" s="4" t="s">
        <v>8</v>
      </c>
      <c r="D26" s="4" t="s">
        <v>35</v>
      </c>
      <c r="E26" s="3">
        <v>1</v>
      </c>
      <c r="F26" s="5">
        <v>110</v>
      </c>
      <c r="G26" s="5" t="s">
        <v>36</v>
      </c>
      <c r="H26" s="5">
        <f t="shared" si="0"/>
        <v>110</v>
      </c>
      <c r="I26" s="5"/>
    </row>
    <row r="27" spans="1:9" x14ac:dyDescent="0.3">
      <c r="A27" s="3">
        <v>19</v>
      </c>
      <c r="B27" s="3" t="s">
        <v>75</v>
      </c>
      <c r="C27" s="4" t="s">
        <v>76</v>
      </c>
      <c r="D27" s="4" t="s">
        <v>77</v>
      </c>
      <c r="E27" s="3">
        <v>2</v>
      </c>
      <c r="F27" s="5">
        <v>7.2</v>
      </c>
      <c r="G27" s="5" t="s">
        <v>36</v>
      </c>
      <c r="H27" s="5">
        <f t="shared" si="0"/>
        <v>14.4</v>
      </c>
      <c r="I27" s="5"/>
    </row>
    <row r="28" spans="1:9" x14ac:dyDescent="0.3">
      <c r="A28" s="3">
        <v>2</v>
      </c>
      <c r="B28" s="6" t="s">
        <v>37</v>
      </c>
      <c r="C28" s="4" t="s">
        <v>24</v>
      </c>
      <c r="D28" s="4" t="s">
        <v>38</v>
      </c>
      <c r="E28" s="3">
        <v>2</v>
      </c>
      <c r="F28" s="5">
        <v>116</v>
      </c>
      <c r="G28" s="5" t="s">
        <v>36</v>
      </c>
      <c r="H28" s="5">
        <f t="shared" si="0"/>
        <v>232</v>
      </c>
      <c r="I28" s="5"/>
    </row>
    <row r="29" spans="1:9" x14ac:dyDescent="0.3">
      <c r="A29" s="3">
        <v>22</v>
      </c>
      <c r="B29" s="3" t="s">
        <v>82</v>
      </c>
      <c r="C29" s="4" t="s">
        <v>21</v>
      </c>
      <c r="D29" s="4" t="s">
        <v>83</v>
      </c>
      <c r="E29" s="3">
        <v>2</v>
      </c>
      <c r="F29" s="5">
        <v>13</v>
      </c>
      <c r="G29" s="5" t="s">
        <v>84</v>
      </c>
      <c r="H29" s="5">
        <f t="shared" si="0"/>
        <v>26</v>
      </c>
      <c r="I29" s="5"/>
    </row>
    <row r="30" spans="1:9" x14ac:dyDescent="0.3">
      <c r="A30" s="3">
        <v>21</v>
      </c>
      <c r="B30" s="3" t="s">
        <v>80</v>
      </c>
      <c r="C30" s="4" t="s">
        <v>17</v>
      </c>
      <c r="D30" s="4" t="s">
        <v>81</v>
      </c>
      <c r="E30" s="3">
        <v>10</v>
      </c>
      <c r="F30" s="5">
        <v>8</v>
      </c>
      <c r="G30" s="5" t="s">
        <v>36</v>
      </c>
      <c r="H30" s="5">
        <f t="shared" si="0"/>
        <v>80</v>
      </c>
      <c r="I30" s="5"/>
    </row>
    <row r="31" spans="1:9" x14ac:dyDescent="0.3">
      <c r="A31" s="3">
        <v>6</v>
      </c>
      <c r="B31" s="6" t="s">
        <v>34</v>
      </c>
      <c r="C31" s="4" t="s">
        <v>45</v>
      </c>
      <c r="D31" s="4" t="s">
        <v>46</v>
      </c>
      <c r="E31" s="3">
        <v>1</v>
      </c>
      <c r="F31" s="5">
        <v>38</v>
      </c>
      <c r="G31" s="5" t="s">
        <v>47</v>
      </c>
      <c r="H31" s="5">
        <f t="shared" si="0"/>
        <v>0</v>
      </c>
      <c r="I31" s="5"/>
    </row>
    <row r="32" spans="1:9" x14ac:dyDescent="0.3">
      <c r="A32" s="3">
        <v>7</v>
      </c>
      <c r="B32" s="6" t="s">
        <v>34</v>
      </c>
      <c r="C32" s="4" t="s">
        <v>48</v>
      </c>
      <c r="D32" s="4" t="s">
        <v>49</v>
      </c>
      <c r="E32" s="3">
        <v>1</v>
      </c>
      <c r="F32" s="5">
        <v>41</v>
      </c>
      <c r="G32" s="5" t="s">
        <v>47</v>
      </c>
      <c r="H32" s="5">
        <f t="shared" si="0"/>
        <v>0</v>
      </c>
      <c r="I32" s="5"/>
    </row>
    <row r="33" spans="1:9" x14ac:dyDescent="0.3">
      <c r="A33" s="3">
        <v>4</v>
      </c>
      <c r="B33" s="3" t="s">
        <v>41</v>
      </c>
      <c r="C33" s="4" t="s">
        <v>25</v>
      </c>
      <c r="D33" s="4" t="s">
        <v>42</v>
      </c>
      <c r="E33" s="3">
        <v>4</v>
      </c>
      <c r="F33" s="5">
        <v>37</v>
      </c>
      <c r="G33" s="5" t="s">
        <v>36</v>
      </c>
      <c r="H33" s="5">
        <f t="shared" si="0"/>
        <v>148</v>
      </c>
      <c r="I33" s="5"/>
    </row>
    <row r="34" spans="1:9" x14ac:dyDescent="0.3">
      <c r="A34" s="3"/>
      <c r="B34" s="3"/>
      <c r="C34" s="4"/>
      <c r="D34" s="4"/>
      <c r="E34" s="3"/>
      <c r="F34" s="5"/>
      <c r="G34" s="5"/>
      <c r="H34" s="5">
        <f t="shared" si="0"/>
        <v>0</v>
      </c>
      <c r="I34" s="5"/>
    </row>
    <row r="35" spans="1:9" x14ac:dyDescent="0.3">
      <c r="A35" s="3"/>
      <c r="B35" s="3"/>
      <c r="C35" s="4"/>
      <c r="D35" s="4"/>
      <c r="E35" s="3"/>
      <c r="F35" s="5"/>
      <c r="G35" s="5"/>
      <c r="H35" s="5">
        <f t="shared" si="0"/>
        <v>0</v>
      </c>
      <c r="I35" s="5"/>
    </row>
    <row r="36" spans="1:9" x14ac:dyDescent="0.3">
      <c r="A36" s="3"/>
      <c r="B36" s="3"/>
      <c r="C36" s="4"/>
      <c r="D36" s="4"/>
      <c r="E36" s="3"/>
      <c r="F36" s="5"/>
      <c r="G36" s="5"/>
      <c r="H36" s="5">
        <f t="shared" si="0"/>
        <v>0</v>
      </c>
      <c r="I36" s="5"/>
    </row>
    <row r="37" spans="1:9" x14ac:dyDescent="0.3">
      <c r="A37" s="3"/>
      <c r="B37" s="3"/>
      <c r="C37" s="4"/>
      <c r="D37" s="4"/>
      <c r="E37" s="3"/>
      <c r="F37" s="5"/>
      <c r="G37" s="5"/>
      <c r="H37" s="5">
        <f t="shared" si="0"/>
        <v>0</v>
      </c>
      <c r="I37" s="5"/>
    </row>
  </sheetData>
  <autoFilter ref="A3:I3" xr:uid="{00000000-0009-0000-0000-000001000000}">
    <sortState xmlns:xlrd2="http://schemas.microsoft.com/office/spreadsheetml/2017/richdata2" ref="A4:I37">
      <sortCondition ref="C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B0CE-4E7D-48E3-B27F-88059F10A936}">
  <dimension ref="A1:D14"/>
  <sheetViews>
    <sheetView workbookViewId="0">
      <selection sqref="A1:C14"/>
    </sheetView>
  </sheetViews>
  <sheetFormatPr defaultRowHeight="14.4" x14ac:dyDescent="0.3"/>
  <cols>
    <col min="1" max="1" width="15.88671875" bestFit="1" customWidth="1"/>
    <col min="2" max="2" width="12.44140625" bestFit="1" customWidth="1"/>
    <col min="3" max="3" width="84.21875" bestFit="1" customWidth="1"/>
    <col min="4" max="4" width="70.6640625" bestFit="1" customWidth="1"/>
  </cols>
  <sheetData>
    <row r="1" spans="1:4" x14ac:dyDescent="0.3">
      <c r="A1" t="s">
        <v>104</v>
      </c>
      <c r="B1" t="s">
        <v>105</v>
      </c>
      <c r="C1" t="s">
        <v>5</v>
      </c>
    </row>
    <row r="2" spans="1:4" x14ac:dyDescent="0.3">
      <c r="A2" t="s">
        <v>106</v>
      </c>
      <c r="B2" t="s">
        <v>107</v>
      </c>
      <c r="C2" t="s">
        <v>6</v>
      </c>
    </row>
    <row r="3" spans="1:4" x14ac:dyDescent="0.3">
      <c r="A3" t="s">
        <v>108</v>
      </c>
      <c r="B3" t="s">
        <v>109</v>
      </c>
      <c r="C3" t="s">
        <v>110</v>
      </c>
    </row>
    <row r="4" spans="1:4" x14ac:dyDescent="0.3">
      <c r="A4" t="s">
        <v>111</v>
      </c>
      <c r="B4" t="s">
        <v>112</v>
      </c>
      <c r="C4" t="s">
        <v>113</v>
      </c>
    </row>
    <row r="5" spans="1:4" x14ac:dyDescent="0.3">
      <c r="A5" t="s">
        <v>114</v>
      </c>
      <c r="B5" t="s">
        <v>115</v>
      </c>
      <c r="C5" t="s">
        <v>110</v>
      </c>
    </row>
    <row r="6" spans="1:4" x14ac:dyDescent="0.3">
      <c r="A6" t="s">
        <v>116</v>
      </c>
      <c r="B6" t="s">
        <v>117</v>
      </c>
      <c r="C6" t="s">
        <v>110</v>
      </c>
    </row>
    <row r="7" spans="1:4" x14ac:dyDescent="0.3">
      <c r="A7" t="s">
        <v>118</v>
      </c>
      <c r="B7" t="s">
        <v>119</v>
      </c>
      <c r="C7" t="s">
        <v>120</v>
      </c>
      <c r="D7" t="s">
        <v>121</v>
      </c>
    </row>
    <row r="8" spans="1:4" x14ac:dyDescent="0.3">
      <c r="A8" t="s">
        <v>122</v>
      </c>
      <c r="B8" t="s">
        <v>123</v>
      </c>
      <c r="C8" t="s">
        <v>124</v>
      </c>
      <c r="D8" t="s">
        <v>125</v>
      </c>
    </row>
    <row r="9" spans="1:4" x14ac:dyDescent="0.3">
      <c r="A9" t="s">
        <v>126</v>
      </c>
      <c r="B9" t="s">
        <v>127</v>
      </c>
      <c r="C9" t="s">
        <v>7</v>
      </c>
    </row>
    <row r="10" spans="1:4" x14ac:dyDescent="0.3">
      <c r="A10" t="s">
        <v>128</v>
      </c>
      <c r="B10" t="s">
        <v>129</v>
      </c>
      <c r="C10" t="s">
        <v>7</v>
      </c>
    </row>
    <row r="11" spans="1:4" x14ac:dyDescent="0.3">
      <c r="A11" t="s">
        <v>130</v>
      </c>
      <c r="B11" t="s">
        <v>131</v>
      </c>
      <c r="C11" t="s">
        <v>132</v>
      </c>
    </row>
    <row r="12" spans="1:4" x14ac:dyDescent="0.3">
      <c r="A12" t="s">
        <v>133</v>
      </c>
      <c r="B12" t="s">
        <v>134</v>
      </c>
      <c r="C12" t="s">
        <v>132</v>
      </c>
    </row>
    <row r="13" spans="1:4" x14ac:dyDescent="0.3">
      <c r="A13" t="s">
        <v>135</v>
      </c>
      <c r="B13" t="s">
        <v>136</v>
      </c>
      <c r="C13" t="s">
        <v>137</v>
      </c>
    </row>
    <row r="14" spans="1:4" x14ac:dyDescent="0.3">
      <c r="A14" t="s">
        <v>138</v>
      </c>
      <c r="B14" t="s">
        <v>139</v>
      </c>
      <c r="C14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Digital IO - KiCAD</vt:lpstr>
      <vt:lpstr>REF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</cp:lastModifiedBy>
  <dcterms:created xsi:type="dcterms:W3CDTF">2020-11-27T02:14:27Z</dcterms:created>
  <dcterms:modified xsi:type="dcterms:W3CDTF">2021-02-11T13:59:32Z</dcterms:modified>
</cp:coreProperties>
</file>