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04C0BFFA-3C4C-4FE8-A04A-952660F4B19E}" xr6:coauthVersionLast="47" xr6:coauthVersionMax="47" xr10:uidLastSave="{00000000-0000-0000-0000-000000000000}"/>
  <bookViews>
    <workbookView xWindow="-108" yWindow="-108" windowWidth="23256" windowHeight="12456" xr2:uid="{254215CD-59EB-4A65-BC07-AA65768670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G28" i="1"/>
  <c r="K5" i="1"/>
  <c r="K6" i="1"/>
  <c r="K7" i="1"/>
  <c r="K8" i="1"/>
  <c r="K9" i="1"/>
  <c r="K10" i="1"/>
  <c r="K11" i="1"/>
  <c r="K12" i="1"/>
  <c r="K13" i="1"/>
  <c r="K4" i="1"/>
  <c r="I24" i="1"/>
  <c r="D27" i="1"/>
  <c r="I11" i="1"/>
  <c r="H24" i="1"/>
  <c r="H19" i="1"/>
  <c r="H5" i="1"/>
  <c r="H6" i="1"/>
  <c r="H7" i="1"/>
  <c r="H8" i="1"/>
  <c r="H9" i="1"/>
  <c r="H10" i="1"/>
  <c r="H11" i="1"/>
  <c r="H12" i="1"/>
  <c r="H13" i="1"/>
  <c r="H4" i="1"/>
  <c r="G5" i="1"/>
  <c r="G6" i="1"/>
  <c r="G7" i="1"/>
  <c r="G8" i="1"/>
  <c r="G9" i="1"/>
  <c r="G10" i="1"/>
  <c r="G11" i="1"/>
  <c r="G12" i="1"/>
  <c r="G13" i="1"/>
  <c r="G4" i="1"/>
  <c r="I12" i="1" l="1"/>
  <c r="C17" i="1"/>
  <c r="I7" i="1"/>
  <c r="I13" i="1"/>
  <c r="D21" i="1"/>
  <c r="I9" i="1"/>
  <c r="I8" i="1"/>
  <c r="I6" i="1"/>
  <c r="I5" i="1"/>
  <c r="D22" i="1"/>
  <c r="D17" i="1"/>
  <c r="C21" i="1"/>
  <c r="I4" i="1"/>
  <c r="C22" i="1"/>
  <c r="I10" i="1"/>
  <c r="C18" i="1"/>
  <c r="D18" i="1"/>
  <c r="D28" i="1" l="1"/>
  <c r="D26" i="1"/>
  <c r="G19" i="1"/>
</calcChain>
</file>

<file path=xl/sharedStrings.xml><?xml version="1.0" encoding="utf-8"?>
<sst xmlns="http://schemas.openxmlformats.org/spreadsheetml/2006/main" count="35" uniqueCount="34">
  <si>
    <t>Product ID</t>
  </si>
  <si>
    <t>Product Name</t>
  </si>
  <si>
    <t>Unit Price</t>
  </si>
  <si>
    <t>Discount(%)</t>
  </si>
  <si>
    <t>Total Sales in Previous Year</t>
  </si>
  <si>
    <t>Qty.(in Summer)</t>
  </si>
  <si>
    <t>Qty.(in Winter)</t>
  </si>
  <si>
    <t>Most Sold in Summer</t>
  </si>
  <si>
    <t>Most Sold in Winter</t>
  </si>
  <si>
    <t>Least Sold in Summer</t>
  </si>
  <si>
    <t>Least Sold in Winter</t>
  </si>
  <si>
    <t>Product Sales in Summer</t>
  </si>
  <si>
    <t>Product Sales in Winter</t>
  </si>
  <si>
    <t xml:space="preserve"> Product Sales in Current Year  </t>
  </si>
  <si>
    <t xml:space="preserve"> Product Sales in Previous Year</t>
  </si>
  <si>
    <t>Total Sales in Current Year</t>
  </si>
  <si>
    <t>Product with total sales &gt;10000</t>
  </si>
  <si>
    <t>Product with Sales &lt;10000</t>
  </si>
  <si>
    <t>Total Sales in Summer</t>
  </si>
  <si>
    <t>Total Sales in Winter</t>
  </si>
  <si>
    <t>THE CHEMIST</t>
  </si>
  <si>
    <t>Lisinopril</t>
  </si>
  <si>
    <t>Levothyroxine</t>
  </si>
  <si>
    <t>Atorvastatin</t>
  </si>
  <si>
    <t>Metformin</t>
  </si>
  <si>
    <t>Simvastatin</t>
  </si>
  <si>
    <t>Omeprazole</t>
  </si>
  <si>
    <t>Amlodipine</t>
  </si>
  <si>
    <t>Albuterol</t>
  </si>
  <si>
    <t xml:space="preserve">Acetaminophen </t>
  </si>
  <si>
    <t>Product with  sales between 45000 &amp; 80000</t>
  </si>
  <si>
    <t>Sales Growth(%)</t>
  </si>
  <si>
    <t>Largest Sales Growth</t>
  </si>
  <si>
    <t>Metoprolol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</si>
</sst>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FF339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2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2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2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CCFF"/>
      <color rgb="FFFFFFCC"/>
      <color rgb="FFFFFF99"/>
      <color rgb="FFCCCCFF"/>
      <color rgb="FF99FF99"/>
      <color rgb="FF99FFCC"/>
      <color rgb="FFFF3399"/>
      <color rgb="FFFF0066"/>
      <color rgb="FFCC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86082-CA5B-4923-BF7D-372383261387}">
  <dimension ref="A1:K78"/>
  <sheetViews>
    <sheetView tabSelected="1" topLeftCell="A2" zoomScale="99" zoomScaleNormal="99" workbookViewId="0">
      <selection activeCell="K30" sqref="K30"/>
    </sheetView>
  </sheetViews>
  <sheetFormatPr defaultRowHeight="14.4" x14ac:dyDescent="0.3"/>
  <cols>
    <col min="1" max="1" width="12.88671875" customWidth="1"/>
    <col min="2" max="2" width="14.5546875" customWidth="1"/>
    <col min="3" max="3" width="10.77734375" customWidth="1"/>
    <col min="4" max="4" width="12.21875" customWidth="1"/>
    <col min="5" max="5" width="17.5546875" customWidth="1"/>
    <col min="6" max="6" width="16.33203125" customWidth="1"/>
    <col min="7" max="7" width="22.6640625" customWidth="1"/>
    <col min="8" max="8" width="23.6640625" customWidth="1"/>
    <col min="9" max="9" width="25.109375" customWidth="1"/>
    <col min="10" max="10" width="27" customWidth="1"/>
    <col min="11" max="11" width="25.44140625" customWidth="1"/>
  </cols>
  <sheetData>
    <row r="1" spans="1:11" ht="14.4" customHeight="1" x14ac:dyDescent="0.3">
      <c r="A1" s="22" t="s">
        <v>20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1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5</v>
      </c>
      <c r="F3" s="2" t="s">
        <v>6</v>
      </c>
      <c r="G3" s="6" t="s">
        <v>11</v>
      </c>
      <c r="H3" s="5" t="s">
        <v>12</v>
      </c>
      <c r="I3" s="8" t="s">
        <v>13</v>
      </c>
      <c r="J3" s="10" t="s">
        <v>14</v>
      </c>
      <c r="K3" s="12" t="s">
        <v>31</v>
      </c>
    </row>
    <row r="4" spans="1:11" x14ac:dyDescent="0.3">
      <c r="A4" s="1">
        <v>10023</v>
      </c>
      <c r="B4" s="1" t="s">
        <v>21</v>
      </c>
      <c r="C4" s="1">
        <v>100</v>
      </c>
      <c r="D4" s="1">
        <v>1</v>
      </c>
      <c r="E4" s="1">
        <v>239</v>
      </c>
      <c r="F4" s="1">
        <v>239</v>
      </c>
      <c r="G4" s="7">
        <f>C4*E4*(1-D4/100)</f>
        <v>23661</v>
      </c>
      <c r="H4" s="3">
        <f>C4*F4*(1-D4/100)</f>
        <v>23661</v>
      </c>
      <c r="I4" s="9">
        <f>G4+H4</f>
        <v>47322</v>
      </c>
      <c r="J4" s="11">
        <v>12569</v>
      </c>
      <c r="K4" s="13">
        <f>(I4 - J4) / J4 * 100</f>
        <v>276.49773251650885</v>
      </c>
    </row>
    <row r="5" spans="1:11" x14ac:dyDescent="0.3">
      <c r="A5" s="1">
        <v>10024</v>
      </c>
      <c r="B5" s="1" t="s">
        <v>22</v>
      </c>
      <c r="C5" s="1">
        <v>135</v>
      </c>
      <c r="D5" s="1">
        <v>4</v>
      </c>
      <c r="E5" s="1">
        <v>1200</v>
      </c>
      <c r="F5" s="1">
        <v>190</v>
      </c>
      <c r="G5" s="7">
        <f t="shared" ref="G5:G13" si="0">C5*E5*(1-D5/100)</f>
        <v>155520</v>
      </c>
      <c r="H5" s="3">
        <f t="shared" ref="H5:H13" si="1">C5*F5*(1-D5/100)</f>
        <v>24624</v>
      </c>
      <c r="I5" s="9">
        <f t="shared" ref="I5:I13" si="2">G5+H5</f>
        <v>180144</v>
      </c>
      <c r="J5" s="11">
        <v>34500.9</v>
      </c>
      <c r="K5" s="13">
        <f t="shared" ref="K5:K13" si="3">(I5 - J5) / J5 * 100</f>
        <v>422.14290061998383</v>
      </c>
    </row>
    <row r="6" spans="1:11" x14ac:dyDescent="0.3">
      <c r="A6" s="1">
        <v>10025</v>
      </c>
      <c r="B6" s="1" t="s">
        <v>23</v>
      </c>
      <c r="C6" s="1">
        <v>69.8</v>
      </c>
      <c r="D6" s="1">
        <v>3</v>
      </c>
      <c r="E6" s="1">
        <v>1234</v>
      </c>
      <c r="F6" s="1">
        <v>1190</v>
      </c>
      <c r="G6" s="7">
        <f t="shared" si="0"/>
        <v>83549.203999999998</v>
      </c>
      <c r="H6" s="3">
        <f t="shared" si="1"/>
        <v>80570.14</v>
      </c>
      <c r="I6" s="9">
        <f t="shared" si="2"/>
        <v>164119.34399999998</v>
      </c>
      <c r="J6" s="11">
        <v>100500.34</v>
      </c>
      <c r="K6" s="13">
        <f t="shared" si="3"/>
        <v>63.302277385330228</v>
      </c>
    </row>
    <row r="7" spans="1:11" x14ac:dyDescent="0.3">
      <c r="A7" s="1">
        <v>10026</v>
      </c>
      <c r="B7" s="1" t="s">
        <v>24</v>
      </c>
      <c r="C7" s="1">
        <v>340</v>
      </c>
      <c r="D7" s="1">
        <v>9</v>
      </c>
      <c r="E7" s="1">
        <v>903</v>
      </c>
      <c r="F7" s="1">
        <v>940</v>
      </c>
      <c r="G7" s="7">
        <f t="shared" si="0"/>
        <v>279388.2</v>
      </c>
      <c r="H7" s="3">
        <f t="shared" si="1"/>
        <v>290836</v>
      </c>
      <c r="I7" s="9">
        <f t="shared" si="2"/>
        <v>570224.19999999995</v>
      </c>
      <c r="J7" s="11">
        <v>30000</v>
      </c>
      <c r="K7" s="13">
        <f t="shared" si="3"/>
        <v>1800.7473333333332</v>
      </c>
    </row>
    <row r="8" spans="1:11" x14ac:dyDescent="0.3">
      <c r="A8" s="1">
        <v>10027</v>
      </c>
      <c r="B8" s="1" t="s">
        <v>25</v>
      </c>
      <c r="C8" s="1">
        <v>125</v>
      </c>
      <c r="D8" s="1">
        <v>6</v>
      </c>
      <c r="E8" s="1">
        <v>178</v>
      </c>
      <c r="F8" s="1">
        <v>349</v>
      </c>
      <c r="G8" s="7">
        <f t="shared" si="0"/>
        <v>20915</v>
      </c>
      <c r="H8" s="3">
        <f t="shared" si="1"/>
        <v>41007.5</v>
      </c>
      <c r="I8" s="9">
        <f t="shared" si="2"/>
        <v>61922.5</v>
      </c>
      <c r="J8" s="11">
        <v>131200.79999999999</v>
      </c>
      <c r="K8" s="13">
        <f t="shared" si="3"/>
        <v>-52.803260345973491</v>
      </c>
    </row>
    <row r="9" spans="1:11" x14ac:dyDescent="0.3">
      <c r="A9" s="1">
        <v>10028</v>
      </c>
      <c r="B9" s="1" t="s">
        <v>26</v>
      </c>
      <c r="C9" s="1">
        <v>115</v>
      </c>
      <c r="D9" s="1">
        <v>8</v>
      </c>
      <c r="E9" s="1">
        <v>340</v>
      </c>
      <c r="F9" s="1">
        <v>430</v>
      </c>
      <c r="G9" s="7">
        <f t="shared" si="0"/>
        <v>35972</v>
      </c>
      <c r="H9" s="3">
        <f t="shared" si="1"/>
        <v>45494</v>
      </c>
      <c r="I9" s="9">
        <f t="shared" si="2"/>
        <v>81466</v>
      </c>
      <c r="J9" s="11">
        <v>80000</v>
      </c>
      <c r="K9" s="13">
        <f t="shared" si="3"/>
        <v>1.8325</v>
      </c>
    </row>
    <row r="10" spans="1:11" x14ac:dyDescent="0.3">
      <c r="A10" s="1">
        <v>10029</v>
      </c>
      <c r="B10" s="1" t="s">
        <v>33</v>
      </c>
      <c r="C10" s="1">
        <v>255</v>
      </c>
      <c r="D10" s="1">
        <v>5</v>
      </c>
      <c r="E10" s="1">
        <v>249</v>
      </c>
      <c r="F10" s="1">
        <v>124</v>
      </c>
      <c r="G10" s="7">
        <f t="shared" si="0"/>
        <v>60320.25</v>
      </c>
      <c r="H10" s="3">
        <f t="shared" si="1"/>
        <v>30039</v>
      </c>
      <c r="I10" s="9">
        <f t="shared" si="2"/>
        <v>90359.25</v>
      </c>
      <c r="J10" s="11">
        <v>25040</v>
      </c>
      <c r="K10" s="13">
        <f t="shared" si="3"/>
        <v>260.85962460063899</v>
      </c>
    </row>
    <row r="11" spans="1:11" x14ac:dyDescent="0.3">
      <c r="A11" s="1">
        <v>10030</v>
      </c>
      <c r="B11" s="1" t="s">
        <v>27</v>
      </c>
      <c r="C11" s="1">
        <v>190</v>
      </c>
      <c r="D11" s="1">
        <v>1</v>
      </c>
      <c r="E11" s="1">
        <v>987</v>
      </c>
      <c r="F11" s="1">
        <v>1000</v>
      </c>
      <c r="G11" s="7">
        <f t="shared" si="0"/>
        <v>185654.7</v>
      </c>
      <c r="H11" s="3">
        <f t="shared" si="1"/>
        <v>188100</v>
      </c>
      <c r="I11" s="9">
        <f>G11+H11</f>
        <v>373754.7</v>
      </c>
      <c r="J11" s="11">
        <v>73800</v>
      </c>
      <c r="K11" s="13">
        <f t="shared" si="3"/>
        <v>406.44268292682932</v>
      </c>
    </row>
    <row r="12" spans="1:11" x14ac:dyDescent="0.3">
      <c r="A12" s="1">
        <v>10031</v>
      </c>
      <c r="B12" s="1" t="s">
        <v>28</v>
      </c>
      <c r="C12" s="1">
        <v>450</v>
      </c>
      <c r="D12" s="1">
        <v>2</v>
      </c>
      <c r="E12" s="1">
        <v>675</v>
      </c>
      <c r="F12" s="1">
        <v>670</v>
      </c>
      <c r="G12" s="7">
        <f t="shared" si="0"/>
        <v>297675</v>
      </c>
      <c r="H12" s="3">
        <f t="shared" si="1"/>
        <v>295470</v>
      </c>
      <c r="I12" s="9">
        <f t="shared" si="2"/>
        <v>593145</v>
      </c>
      <c r="J12" s="11">
        <v>593145</v>
      </c>
      <c r="K12" s="13">
        <f t="shared" si="3"/>
        <v>0</v>
      </c>
    </row>
    <row r="13" spans="1:11" x14ac:dyDescent="0.3">
      <c r="A13" s="1">
        <v>10032</v>
      </c>
      <c r="B13" s="1" t="s">
        <v>29</v>
      </c>
      <c r="C13" s="1">
        <v>230</v>
      </c>
      <c r="D13" s="1">
        <v>0</v>
      </c>
      <c r="E13" s="1">
        <v>450</v>
      </c>
      <c r="F13" s="1">
        <v>230</v>
      </c>
      <c r="G13" s="7">
        <f t="shared" si="0"/>
        <v>103500</v>
      </c>
      <c r="H13" s="3">
        <f t="shared" si="1"/>
        <v>52900</v>
      </c>
      <c r="I13" s="9">
        <f t="shared" si="2"/>
        <v>156400</v>
      </c>
      <c r="J13" s="11">
        <v>87897</v>
      </c>
      <c r="K13" s="13">
        <f t="shared" si="3"/>
        <v>77.935538186741297</v>
      </c>
    </row>
    <row r="14" spans="1:1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1" x14ac:dyDescent="0.3">
      <c r="A15" s="1"/>
      <c r="B15" s="1"/>
      <c r="C15" s="1"/>
      <c r="D15" s="1"/>
      <c r="E15" s="1"/>
      <c r="F15" s="4"/>
      <c r="G15" s="1"/>
      <c r="H15" s="1"/>
      <c r="I15" s="1"/>
      <c r="J15" s="1"/>
    </row>
    <row r="16" spans="1:1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25" t="s">
        <v>7</v>
      </c>
      <c r="B17" s="25"/>
      <c r="C17" s="14">
        <f>MAX(G4:G13)</f>
        <v>297675</v>
      </c>
      <c r="D17" s="14" t="str">
        <f>INDEX(B4:B13,MATCH(MAX(G4:G13),G4:G13,0))</f>
        <v>Albuterol</v>
      </c>
      <c r="E17" s="1"/>
      <c r="F17" s="1"/>
      <c r="G17" s="1"/>
      <c r="H17" s="1"/>
      <c r="I17" s="1"/>
      <c r="J17" s="1"/>
    </row>
    <row r="18" spans="1:10" x14ac:dyDescent="0.3">
      <c r="A18" s="25" t="s">
        <v>8</v>
      </c>
      <c r="B18" s="25"/>
      <c r="C18" s="14">
        <f>MAX(H4:H13)</f>
        <v>295470</v>
      </c>
      <c r="D18" s="14" t="str">
        <f>INDEX(B4:B13,MATCH(MAX(H4:H13),H4:H13,0))</f>
        <v>Albuterol</v>
      </c>
      <c r="E18" s="1"/>
      <c r="F18" s="1"/>
      <c r="G18" s="16" t="s">
        <v>15</v>
      </c>
      <c r="H18" s="16" t="s">
        <v>4</v>
      </c>
      <c r="I18" s="1"/>
      <c r="J18" s="1"/>
    </row>
    <row r="19" spans="1:10" x14ac:dyDescent="0.3">
      <c r="A19" s="1"/>
      <c r="B19" s="1"/>
      <c r="C19" s="1"/>
      <c r="D19" s="1"/>
      <c r="E19" s="1"/>
      <c r="F19" s="1"/>
      <c r="G19" s="17">
        <f>SUM(I4:I13)</f>
        <v>2318856.9939999999</v>
      </c>
      <c r="H19" s="17">
        <f>SUM(J4:J13)</f>
        <v>1168653.04</v>
      </c>
      <c r="I19" s="1"/>
      <c r="J19" s="1"/>
    </row>
    <row r="20" spans="1:10" x14ac:dyDescent="0.3">
      <c r="A20" s="26"/>
      <c r="B20" s="26"/>
      <c r="C20" s="1"/>
      <c r="D20" s="1"/>
      <c r="E20" s="1"/>
      <c r="F20" s="1"/>
      <c r="G20" s="1"/>
      <c r="H20" s="1"/>
      <c r="I20" s="1"/>
      <c r="J20" s="1"/>
    </row>
    <row r="21" spans="1:10" x14ac:dyDescent="0.3">
      <c r="A21" s="23" t="s">
        <v>9</v>
      </c>
      <c r="B21" s="23"/>
      <c r="C21" s="15">
        <f>MIN(G4:G13)</f>
        <v>20915</v>
      </c>
      <c r="D21" s="15" t="str">
        <f>INDEX(B4:B13,MATCH(MIN(G4:G13),G4:G13,0))</f>
        <v>Simvastatin</v>
      </c>
      <c r="E21" s="1"/>
      <c r="F21" s="1"/>
      <c r="G21" s="1"/>
      <c r="H21" s="1"/>
      <c r="I21" s="1"/>
      <c r="J21" s="1"/>
    </row>
    <row r="22" spans="1:10" x14ac:dyDescent="0.3">
      <c r="A22" s="23" t="s">
        <v>10</v>
      </c>
      <c r="B22" s="23"/>
      <c r="C22" s="15">
        <f>MIN(H4:H13)</f>
        <v>23661</v>
      </c>
      <c r="D22" s="15" t="str">
        <f>INDEX(B4:B13,MATCH(MIN(H4:H13),H4:H13,0))</f>
        <v>Lisinopril</v>
      </c>
      <c r="E22" s="1"/>
      <c r="F22" s="1"/>
      <c r="G22" s="1"/>
      <c r="H22" s="1"/>
      <c r="I22" s="1"/>
      <c r="J22" s="1"/>
    </row>
    <row r="23" spans="1:10" x14ac:dyDescent="0.3">
      <c r="A23" s="1"/>
      <c r="B23" s="1"/>
      <c r="C23" s="1"/>
      <c r="D23" s="1"/>
      <c r="E23" s="1"/>
      <c r="F23" s="2"/>
      <c r="G23" s="1"/>
      <c r="H23" s="18" t="s">
        <v>19</v>
      </c>
      <c r="I23" s="18" t="s">
        <v>18</v>
      </c>
      <c r="J23" s="1"/>
    </row>
    <row r="24" spans="1:10" x14ac:dyDescent="0.3">
      <c r="A24" s="1"/>
      <c r="B24" s="1"/>
      <c r="C24" s="1"/>
      <c r="D24" s="1"/>
      <c r="E24" s="1"/>
      <c r="F24" s="1"/>
      <c r="H24" s="19">
        <f>SUM(H4:H13)</f>
        <v>1072701.6400000001</v>
      </c>
      <c r="I24" s="19">
        <f>SUM(G4:G13)</f>
        <v>1246155.3540000001</v>
      </c>
      <c r="J24" s="1"/>
    </row>
    <row r="25" spans="1:1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3">
      <c r="A26" s="24" t="s">
        <v>16</v>
      </c>
      <c r="B26" s="24"/>
      <c r="C26" s="24"/>
      <c r="D26" s="11">
        <f>COUNTIF(I4:I13,"&gt;10000")</f>
        <v>10</v>
      </c>
      <c r="E26" s="1"/>
      <c r="F26" s="1"/>
      <c r="G26" s="1"/>
      <c r="H26" s="1"/>
      <c r="I26" s="1"/>
      <c r="J26" s="1"/>
    </row>
    <row r="27" spans="1:10" x14ac:dyDescent="0.3">
      <c r="A27" s="24" t="s">
        <v>30</v>
      </c>
      <c r="B27" s="24"/>
      <c r="C27" s="24"/>
      <c r="D27" s="11">
        <f>COUNTIFS(I4:I13,"&gt;45000",I4:I13,"&lt;80000")</f>
        <v>2</v>
      </c>
      <c r="E27" s="1"/>
      <c r="F27" s="1"/>
      <c r="G27" s="20" t="s">
        <v>32</v>
      </c>
      <c r="H27" s="20" t="s">
        <v>1</v>
      </c>
      <c r="I27" s="1"/>
      <c r="J27" s="1"/>
    </row>
    <row r="28" spans="1:10" x14ac:dyDescent="0.3">
      <c r="A28" s="24" t="s">
        <v>17</v>
      </c>
      <c r="B28" s="24"/>
      <c r="C28" s="24"/>
      <c r="D28" s="11">
        <f>COUNTIF(I4:I13,"&lt;10000")</f>
        <v>0</v>
      </c>
      <c r="E28" s="1"/>
      <c r="F28" s="1"/>
      <c r="G28" s="21">
        <f>MAX(K4:K13)</f>
        <v>1800.7473333333332</v>
      </c>
      <c r="H28" s="21" t="str">
        <f>INDEX(B4:B13,MATCH(MAX(K4:K13),K4:K13,0))</f>
        <v>Metformin</v>
      </c>
      <c r="I28" s="1"/>
      <c r="J28" s="1"/>
    </row>
    <row r="29" spans="1:1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">
      <c r="A30" s="1"/>
      <c r="B30" s="1"/>
      <c r="C30" s="1"/>
      <c r="D30" s="1"/>
      <c r="E30" s="1"/>
      <c r="F30" s="1"/>
      <c r="G30" s="2"/>
      <c r="H30" s="2"/>
      <c r="I30" s="1"/>
      <c r="J30" s="1"/>
    </row>
    <row r="31" spans="1:10" x14ac:dyDescent="0.3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3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3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3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3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3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3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3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3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3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3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3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3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3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3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3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3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3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3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3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3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3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3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3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3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3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3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3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3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3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3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3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3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3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3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3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3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3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3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x14ac:dyDescent="0.3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3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3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3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3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3">
      <c r="A78" s="1"/>
      <c r="B78" s="1"/>
      <c r="C78" s="1"/>
      <c r="D78" s="1"/>
      <c r="E78" s="1"/>
      <c r="F78" s="1"/>
      <c r="G78" s="1"/>
      <c r="H78" s="1"/>
      <c r="I78" s="1"/>
      <c r="J78" s="1"/>
    </row>
  </sheetData>
  <mergeCells count="9">
    <mergeCell ref="A1:K2"/>
    <mergeCell ref="A22:B22"/>
    <mergeCell ref="A26:C26"/>
    <mergeCell ref="A27:C27"/>
    <mergeCell ref="A28:C28"/>
    <mergeCell ref="A17:B17"/>
    <mergeCell ref="A18:B18"/>
    <mergeCell ref="A20:B20"/>
    <mergeCell ref="A21:B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Gargi Yadav</dc:creator>
  <cp:lastModifiedBy>Gargi Yadav</cp:lastModifiedBy>
  <dcterms:created xsi:type="dcterms:W3CDTF">2025-04-15T16:18:22Z</dcterms:created>
  <dcterms:modified xsi:type="dcterms:W3CDTF">2025-04-16T23:00:56Z</dcterms:modified>
</cp:coreProperties>
</file>